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encrawford\Desktop\"/>
    </mc:Choice>
  </mc:AlternateContent>
  <bookViews>
    <workbookView xWindow="0" yWindow="0" windowWidth="25200" windowHeight="11985" firstSheet="5" activeTab="9"/>
  </bookViews>
  <sheets>
    <sheet name="xpq_SelectList" sheetId="1" r:id="rId1"/>
    <sheet name="Rearranged Data" sheetId="2" r:id="rId2"/>
    <sheet name="All Data" sheetId="5" r:id="rId3"/>
    <sheet name="1- Steel, Comp, 30-120" sheetId="9" r:id="rId4"/>
    <sheet name="2- Steel, Comp, Static, 30-120" sheetId="7" r:id="rId5"/>
    <sheet name="3- Steel, Comp, 30-72" sheetId="3" r:id="rId6"/>
    <sheet name="4- Steel, Comp, Static, 30-72" sheetId="4" r:id="rId7"/>
    <sheet name="Data Sets Summary" sheetId="8" r:id="rId8"/>
    <sheet name="Data Sets Summary (2)" sheetId="11" r:id="rId9"/>
    <sheet name="Sheet1" sheetId="12" r:id="rId10"/>
  </sheets>
  <definedNames>
    <definedName name="_xlnm._FilterDatabase" localSheetId="3" hidden="1">'1- Steel, Comp, 30-120'!$A$20:$AF$101</definedName>
    <definedName name="_xlnm._FilterDatabase" localSheetId="4" hidden="1">'2- Steel, Comp, Static, 30-120'!$A$20:$AF$94</definedName>
    <definedName name="xpq_SelectList" localSheetId="3">'1- Steel, Comp, 30-120'!$A$20:$AF$101</definedName>
    <definedName name="xpq_SelectList" localSheetId="4">'2- Steel, Comp, Static, 30-120'!$A$20:$AF$94</definedName>
    <definedName name="xpq_SelectList" localSheetId="5">'3- Steel, Comp, 30-72'!$A$18:$AF$98</definedName>
    <definedName name="xpq_SelectList" localSheetId="6">'4- Steel, Comp, Static, 30-72'!$A$18:$AF$82</definedName>
    <definedName name="xpq_SelectList" localSheetId="2">'All Data'!$A$20:$AA$178</definedName>
    <definedName name="xpq_SelectList" localSheetId="1">'Rearranged Data'!$A$1:$AA$159</definedName>
    <definedName name="xpq_SelectList">xpq_SelectList!$A$1:$AD$161</definedName>
  </definedNames>
  <calcPr calcId="152511"/>
</workbook>
</file>

<file path=xl/calcChain.xml><?xml version="1.0" encoding="utf-8"?>
<calcChain xmlns="http://schemas.openxmlformats.org/spreadsheetml/2006/main">
  <c r="C94" i="12" l="1"/>
  <c r="C95" i="12" s="1"/>
  <c r="D94" i="12"/>
  <c r="A94" i="12"/>
  <c r="C18" i="9" l="1"/>
  <c r="C17" i="9"/>
  <c r="R40" i="9"/>
  <c r="B18" i="8"/>
  <c r="E17" i="8"/>
  <c r="C17" i="8"/>
  <c r="E16" i="8"/>
  <c r="C16" i="8"/>
  <c r="E15" i="8"/>
  <c r="C15" i="8"/>
  <c r="E13" i="8"/>
  <c r="C13" i="8"/>
  <c r="E12" i="8"/>
  <c r="B12" i="8" s="1"/>
  <c r="E11" i="8"/>
  <c r="C11" i="8"/>
  <c r="B9" i="8"/>
  <c r="B8" i="8"/>
  <c r="B6" i="8"/>
  <c r="R40" i="7"/>
  <c r="C15" i="5"/>
  <c r="F14" i="5"/>
  <c r="F13" i="5"/>
  <c r="F12" i="5"/>
  <c r="D12" i="5"/>
  <c r="C12" i="5" s="1"/>
  <c r="D13" i="5"/>
  <c r="C13" i="5" s="1"/>
  <c r="D14" i="5"/>
  <c r="C9" i="5"/>
  <c r="C8" i="5"/>
  <c r="F10" i="5"/>
  <c r="F9" i="5"/>
  <c r="F8" i="5"/>
  <c r="D10" i="5"/>
  <c r="C10" i="5" s="1"/>
  <c r="D8" i="5"/>
  <c r="C14" i="5" l="1"/>
  <c r="B11" i="8"/>
  <c r="B15" i="8"/>
  <c r="B13" i="8"/>
  <c r="B16" i="8"/>
  <c r="B17" i="8"/>
  <c r="C3" i="5"/>
  <c r="C5" i="5"/>
  <c r="C6" i="5"/>
  <c r="M126" i="5"/>
  <c r="AB82" i="4"/>
  <c r="Y82" i="4"/>
  <c r="R82" i="4"/>
  <c r="J82" i="4"/>
  <c r="I82" i="4"/>
  <c r="AB81" i="4"/>
  <c r="Y81" i="4"/>
  <c r="R81" i="4"/>
  <c r="J81" i="4"/>
  <c r="I81" i="4"/>
  <c r="AB80" i="4"/>
  <c r="Y80" i="4"/>
  <c r="R80" i="4"/>
  <c r="J80" i="4"/>
  <c r="I80" i="4"/>
  <c r="AB79" i="4"/>
  <c r="Y79" i="4"/>
  <c r="R79" i="4"/>
  <c r="J79" i="4"/>
  <c r="I79" i="4"/>
  <c r="AB78" i="4"/>
  <c r="Y78" i="4"/>
  <c r="R78" i="4"/>
  <c r="J78" i="4"/>
  <c r="I78" i="4"/>
  <c r="AB77" i="4"/>
  <c r="Y77" i="4"/>
  <c r="R77" i="4"/>
  <c r="J77" i="4"/>
  <c r="I77" i="4"/>
  <c r="AB76" i="4"/>
  <c r="Y76" i="4"/>
  <c r="R76" i="4"/>
  <c r="J76" i="4"/>
  <c r="I76" i="4"/>
  <c r="AB75" i="4"/>
  <c r="Y75" i="4"/>
  <c r="R75" i="4"/>
  <c r="J75" i="4"/>
  <c r="I75" i="4"/>
  <c r="AB74" i="4"/>
  <c r="Y74" i="4"/>
  <c r="R74" i="4"/>
  <c r="J74" i="4"/>
  <c r="I74" i="4"/>
  <c r="AB73" i="4"/>
  <c r="Y73" i="4"/>
  <c r="R73" i="4"/>
  <c r="J73" i="4"/>
  <c r="I73" i="4"/>
  <c r="AB72" i="4"/>
  <c r="Y72" i="4"/>
  <c r="R72" i="4"/>
  <c r="J72" i="4"/>
  <c r="I72" i="4"/>
  <c r="AB71" i="4"/>
  <c r="Y71" i="4"/>
  <c r="R71" i="4"/>
  <c r="J71" i="4"/>
  <c r="I71" i="4"/>
  <c r="AB70" i="4"/>
  <c r="Y70" i="4"/>
  <c r="R70" i="4"/>
  <c r="J70" i="4"/>
  <c r="I70" i="4"/>
  <c r="AB69" i="4"/>
  <c r="Y69" i="4"/>
  <c r="R69" i="4"/>
  <c r="J69" i="4"/>
  <c r="I69" i="4"/>
  <c r="AB68" i="4"/>
  <c r="Y68" i="4"/>
  <c r="R68" i="4"/>
  <c r="J68" i="4"/>
  <c r="I68" i="4"/>
  <c r="AB67" i="4"/>
  <c r="Y67" i="4"/>
  <c r="R67" i="4"/>
  <c r="J67" i="4"/>
  <c r="I67" i="4"/>
  <c r="AB66" i="4"/>
  <c r="Y66" i="4"/>
  <c r="R66" i="4"/>
  <c r="J66" i="4"/>
  <c r="I66" i="4"/>
  <c r="AB65" i="4"/>
  <c r="Y65" i="4"/>
  <c r="R65" i="4"/>
  <c r="J65" i="4"/>
  <c r="I65" i="4"/>
  <c r="AB64" i="4"/>
  <c r="Y64" i="4"/>
  <c r="R64" i="4"/>
  <c r="J64" i="4"/>
  <c r="I64" i="4"/>
  <c r="AB63" i="4"/>
  <c r="Y63" i="4"/>
  <c r="R63" i="4"/>
  <c r="J63" i="4"/>
  <c r="I63" i="4"/>
  <c r="AB62" i="4"/>
  <c r="Y62" i="4"/>
  <c r="R62" i="4"/>
  <c r="J62" i="4"/>
  <c r="I62" i="4"/>
  <c r="AB61" i="4"/>
  <c r="Y61" i="4"/>
  <c r="R61" i="4"/>
  <c r="J61" i="4"/>
  <c r="I61" i="4"/>
  <c r="AB60" i="4"/>
  <c r="Y60" i="4"/>
  <c r="R60" i="4"/>
  <c r="J60" i="4"/>
  <c r="I60" i="4"/>
  <c r="AB59" i="4"/>
  <c r="Y59" i="4"/>
  <c r="R59" i="4"/>
  <c r="J59" i="4"/>
  <c r="I59" i="4"/>
  <c r="AB58" i="4"/>
  <c r="Y58" i="4"/>
  <c r="R58" i="4"/>
  <c r="J58" i="4"/>
  <c r="I58" i="4"/>
  <c r="AB57" i="4"/>
  <c r="Y57" i="4"/>
  <c r="R57" i="4"/>
  <c r="J57" i="4"/>
  <c r="I57" i="4"/>
  <c r="AB56" i="4"/>
  <c r="Y56" i="4"/>
  <c r="R56" i="4"/>
  <c r="O56" i="4"/>
  <c r="J56" i="4"/>
  <c r="I56" i="4"/>
  <c r="AB55" i="4"/>
  <c r="Y55" i="4"/>
  <c r="R55" i="4"/>
  <c r="J55" i="4"/>
  <c r="I55" i="4"/>
  <c r="AB54" i="4"/>
  <c r="Y54" i="4"/>
  <c r="R54" i="4"/>
  <c r="J54" i="4"/>
  <c r="I54" i="4"/>
  <c r="AB53" i="4"/>
  <c r="Y53" i="4"/>
  <c r="R53" i="4"/>
  <c r="J53" i="4"/>
  <c r="I53" i="4"/>
  <c r="AB52" i="4"/>
  <c r="Y52" i="4"/>
  <c r="R52" i="4"/>
  <c r="J52" i="4"/>
  <c r="I52" i="4"/>
  <c r="AB51" i="4"/>
  <c r="Y51" i="4"/>
  <c r="R51" i="4"/>
  <c r="J51" i="4"/>
  <c r="I51" i="4"/>
  <c r="AB50" i="4"/>
  <c r="Y50" i="4"/>
  <c r="R50" i="4"/>
  <c r="J50" i="4"/>
  <c r="I50" i="4"/>
  <c r="AB49" i="4"/>
  <c r="Y49" i="4"/>
  <c r="R49" i="4"/>
  <c r="J49" i="4"/>
  <c r="I49" i="4"/>
  <c r="AB48" i="4"/>
  <c r="Y48" i="4"/>
  <c r="R48" i="4"/>
  <c r="J48" i="4"/>
  <c r="I48" i="4"/>
  <c r="AB47" i="4"/>
  <c r="Y47" i="4"/>
  <c r="R47" i="4"/>
  <c r="J47" i="4"/>
  <c r="I47" i="4"/>
  <c r="AB46" i="4"/>
  <c r="Y46" i="4"/>
  <c r="R46" i="4"/>
  <c r="J46" i="4"/>
  <c r="I46" i="4"/>
  <c r="AB45" i="4"/>
  <c r="Y45" i="4"/>
  <c r="R45" i="4"/>
  <c r="J45" i="4"/>
  <c r="I45" i="4"/>
  <c r="AB44" i="4"/>
  <c r="Y44" i="4"/>
  <c r="R44" i="4"/>
  <c r="J44" i="4"/>
  <c r="I44" i="4"/>
  <c r="AB43" i="4"/>
  <c r="Y43" i="4"/>
  <c r="R43" i="4"/>
  <c r="J43" i="4"/>
  <c r="I43" i="4"/>
  <c r="AB42" i="4"/>
  <c r="Y42" i="4"/>
  <c r="R42" i="4"/>
  <c r="J42" i="4"/>
  <c r="I42" i="4"/>
  <c r="AB41" i="4"/>
  <c r="Y41" i="4"/>
  <c r="R41" i="4"/>
  <c r="J41" i="4"/>
  <c r="I41" i="4"/>
  <c r="AB40" i="4"/>
  <c r="Y40" i="4"/>
  <c r="R40" i="4"/>
  <c r="J40" i="4"/>
  <c r="I40" i="4"/>
  <c r="AB39" i="4"/>
  <c r="Y39" i="4"/>
  <c r="R39" i="4"/>
  <c r="J39" i="4"/>
  <c r="I39" i="4"/>
  <c r="AB38" i="4"/>
  <c r="Y38" i="4"/>
  <c r="R38" i="4"/>
  <c r="J38" i="4"/>
  <c r="I38" i="4"/>
  <c r="AB37" i="4"/>
  <c r="Y37" i="4"/>
  <c r="R37" i="4"/>
  <c r="J37" i="4"/>
  <c r="I37" i="4"/>
  <c r="AB36" i="4"/>
  <c r="Y36" i="4"/>
  <c r="R36" i="4"/>
  <c r="J36" i="4"/>
  <c r="I36" i="4"/>
  <c r="AB35" i="4"/>
  <c r="Y35" i="4"/>
  <c r="R35" i="4"/>
  <c r="J35" i="4"/>
  <c r="I35" i="4"/>
  <c r="AB34" i="4"/>
  <c r="Y34" i="4"/>
  <c r="R34" i="4"/>
  <c r="J34" i="4"/>
  <c r="I34" i="4"/>
  <c r="AB33" i="4"/>
  <c r="Y33" i="4"/>
  <c r="R33" i="4"/>
  <c r="J33" i="4"/>
  <c r="I33" i="4"/>
  <c r="AB32" i="4"/>
  <c r="Y32" i="4"/>
  <c r="R32" i="4"/>
  <c r="J32" i="4"/>
  <c r="I32" i="4"/>
  <c r="AB31" i="4"/>
  <c r="Y31" i="4"/>
  <c r="R31" i="4"/>
  <c r="J31" i="4"/>
  <c r="I31" i="4"/>
  <c r="AB30" i="4"/>
  <c r="Y30" i="4"/>
  <c r="R30" i="4"/>
  <c r="J30" i="4"/>
  <c r="I30" i="4"/>
  <c r="AB29" i="4"/>
  <c r="Y29" i="4"/>
  <c r="R29" i="4"/>
  <c r="J29" i="4"/>
  <c r="I29" i="4"/>
  <c r="AB28" i="4"/>
  <c r="Y28" i="4"/>
  <c r="R28" i="4"/>
  <c r="J28" i="4"/>
  <c r="I28" i="4"/>
  <c r="AB27" i="4"/>
  <c r="Y27" i="4"/>
  <c r="R27" i="4"/>
  <c r="J27" i="4"/>
  <c r="I27" i="4"/>
  <c r="AB26" i="4"/>
  <c r="Y26" i="4"/>
  <c r="R26" i="4"/>
  <c r="J26" i="4"/>
  <c r="I26" i="4"/>
  <c r="AB25" i="4"/>
  <c r="Y25" i="4"/>
  <c r="R25" i="4"/>
  <c r="J25" i="4"/>
  <c r="I25" i="4"/>
  <c r="AB24" i="4"/>
  <c r="Y24" i="4"/>
  <c r="R24" i="4"/>
  <c r="J24" i="4"/>
  <c r="I24" i="4"/>
  <c r="AB23" i="4"/>
  <c r="Y23" i="4"/>
  <c r="R23" i="4"/>
  <c r="J23" i="4"/>
  <c r="I23" i="4"/>
  <c r="AB22" i="4"/>
  <c r="Y22" i="4"/>
  <c r="R22" i="4"/>
  <c r="J22" i="4"/>
  <c r="I22" i="4"/>
  <c r="AB21" i="4"/>
  <c r="Y21" i="4"/>
  <c r="R21" i="4"/>
  <c r="J21" i="4"/>
  <c r="I21" i="4"/>
  <c r="AB20" i="4"/>
  <c r="Y20" i="4"/>
  <c r="R20" i="4"/>
  <c r="J20" i="4"/>
  <c r="I20" i="4"/>
  <c r="AB19" i="4"/>
  <c r="Y19" i="4"/>
  <c r="R19" i="4"/>
  <c r="J19" i="4"/>
  <c r="I19" i="4"/>
  <c r="C2" i="4"/>
  <c r="AB48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26" i="3"/>
  <c r="AB34" i="3"/>
  <c r="AB33" i="3"/>
  <c r="AB21" i="3"/>
  <c r="AB25" i="3"/>
  <c r="AB24" i="3"/>
  <c r="AB23" i="3"/>
  <c r="AB32" i="3"/>
  <c r="AB31" i="3"/>
  <c r="AB30" i="3"/>
  <c r="AB29" i="3"/>
  <c r="AB28" i="3"/>
  <c r="AB27" i="3"/>
  <c r="AB20" i="3"/>
  <c r="AB19" i="3"/>
  <c r="AB47" i="3"/>
  <c r="AB80" i="3"/>
  <c r="AB46" i="3"/>
  <c r="AB56" i="3"/>
  <c r="AB79" i="3"/>
  <c r="AB78" i="3"/>
  <c r="AB77" i="3"/>
  <c r="AB76" i="3"/>
  <c r="AB55" i="3"/>
  <c r="AB75" i="3"/>
  <c r="AB74" i="3"/>
  <c r="AB73" i="3"/>
  <c r="AB72" i="3"/>
  <c r="AB71" i="3"/>
  <c r="AB54" i="3"/>
  <c r="AB70" i="3"/>
  <c r="AB69" i="3"/>
  <c r="AB68" i="3"/>
  <c r="AB45" i="3"/>
  <c r="AB44" i="3"/>
  <c r="AB43" i="3"/>
  <c r="AB42" i="3"/>
  <c r="AB41" i="3"/>
  <c r="AB40" i="3"/>
  <c r="AB67" i="3"/>
  <c r="AB66" i="3"/>
  <c r="AB65" i="3"/>
  <c r="AB64" i="3"/>
  <c r="AB63" i="3"/>
  <c r="AB62" i="3"/>
  <c r="AB61" i="3"/>
  <c r="AB53" i="3"/>
  <c r="AB52" i="3"/>
  <c r="AB51" i="3"/>
  <c r="AB50" i="3"/>
  <c r="AB49" i="3"/>
  <c r="AB60" i="3"/>
  <c r="AB39" i="3"/>
  <c r="AB38" i="3"/>
  <c r="AB37" i="3"/>
  <c r="AB22" i="3"/>
  <c r="AB59" i="3"/>
  <c r="AB58" i="3"/>
  <c r="AB57" i="3"/>
  <c r="AB36" i="3"/>
  <c r="AB35" i="3"/>
  <c r="Y36" i="3"/>
  <c r="Y57" i="3"/>
  <c r="Y58" i="3"/>
  <c r="Y59" i="3"/>
  <c r="Y22" i="3"/>
  <c r="Y37" i="3"/>
  <c r="Y38" i="3"/>
  <c r="Y39" i="3"/>
  <c r="Y60" i="3"/>
  <c r="Y49" i="3"/>
  <c r="Y50" i="3"/>
  <c r="Y51" i="3"/>
  <c r="Y52" i="3"/>
  <c r="Y53" i="3"/>
  <c r="Y61" i="3"/>
  <c r="Y62" i="3"/>
  <c r="Y63" i="3"/>
  <c r="Y64" i="3"/>
  <c r="Y65" i="3"/>
  <c r="Y66" i="3"/>
  <c r="Y67" i="3"/>
  <c r="Y40" i="3"/>
  <c r="Y41" i="3"/>
  <c r="Y42" i="3"/>
  <c r="Y43" i="3"/>
  <c r="Y44" i="3"/>
  <c r="Y45" i="3"/>
  <c r="Y68" i="3"/>
  <c r="Y69" i="3"/>
  <c r="Y70" i="3"/>
  <c r="Y54" i="3"/>
  <c r="Y71" i="3"/>
  <c r="Y72" i="3"/>
  <c r="Y73" i="3"/>
  <c r="Y74" i="3"/>
  <c r="Y75" i="3"/>
  <c r="Y55" i="3"/>
  <c r="Y76" i="3"/>
  <c r="Y77" i="3"/>
  <c r="Y78" i="3"/>
  <c r="Y79" i="3"/>
  <c r="Y56" i="3"/>
  <c r="Y46" i="3"/>
  <c r="Y80" i="3"/>
  <c r="Y47" i="3"/>
  <c r="Y19" i="3"/>
  <c r="Y20" i="3"/>
  <c r="Y27" i="3"/>
  <c r="Y28" i="3"/>
  <c r="Y29" i="3"/>
  <c r="Y30" i="3"/>
  <c r="Y31" i="3"/>
  <c r="Y32" i="3"/>
  <c r="Y23" i="3"/>
  <c r="Y24" i="3"/>
  <c r="Y25" i="3"/>
  <c r="Y21" i="3"/>
  <c r="Y33" i="3"/>
  <c r="Y34" i="3"/>
  <c r="Y26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48" i="3"/>
  <c r="Y35" i="3"/>
  <c r="R36" i="3" l="1"/>
  <c r="R57" i="3"/>
  <c r="R58" i="3"/>
  <c r="R59" i="3"/>
  <c r="R22" i="3"/>
  <c r="R37" i="3"/>
  <c r="R38" i="3"/>
  <c r="R39" i="3"/>
  <c r="R60" i="3"/>
  <c r="R49" i="3"/>
  <c r="R50" i="3"/>
  <c r="R51" i="3"/>
  <c r="R52" i="3"/>
  <c r="R53" i="3"/>
  <c r="R61" i="3"/>
  <c r="R62" i="3"/>
  <c r="R63" i="3"/>
  <c r="R64" i="3"/>
  <c r="R65" i="3"/>
  <c r="R66" i="3"/>
  <c r="R67" i="3"/>
  <c r="R40" i="3"/>
  <c r="R41" i="3"/>
  <c r="R42" i="3"/>
  <c r="R43" i="3"/>
  <c r="R44" i="3"/>
  <c r="R45" i="3"/>
  <c r="R68" i="3"/>
  <c r="R69" i="3"/>
  <c r="R70" i="3"/>
  <c r="R54" i="3"/>
  <c r="R71" i="3"/>
  <c r="R72" i="3"/>
  <c r="R73" i="3"/>
  <c r="R74" i="3"/>
  <c r="R75" i="3"/>
  <c r="R55" i="3"/>
  <c r="R76" i="3"/>
  <c r="R77" i="3"/>
  <c r="R78" i="3"/>
  <c r="R79" i="3"/>
  <c r="R56" i="3"/>
  <c r="R46" i="3"/>
  <c r="R80" i="3"/>
  <c r="R47" i="3"/>
  <c r="R19" i="3"/>
  <c r="R20" i="3"/>
  <c r="R27" i="3"/>
  <c r="R28" i="3"/>
  <c r="R29" i="3"/>
  <c r="R30" i="3"/>
  <c r="R31" i="3"/>
  <c r="R32" i="3"/>
  <c r="R23" i="3"/>
  <c r="R24" i="3"/>
  <c r="R25" i="3"/>
  <c r="R21" i="3"/>
  <c r="R33" i="3"/>
  <c r="R34" i="3"/>
  <c r="R26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48" i="3"/>
  <c r="R35" i="3"/>
  <c r="C2" i="3"/>
  <c r="I36" i="3"/>
  <c r="J36" i="3"/>
  <c r="I57" i="3"/>
  <c r="J57" i="3"/>
  <c r="I58" i="3"/>
  <c r="J58" i="3"/>
  <c r="I59" i="3"/>
  <c r="J59" i="3"/>
  <c r="I22" i="3"/>
  <c r="J22" i="3"/>
  <c r="I37" i="3"/>
  <c r="J37" i="3"/>
  <c r="I38" i="3"/>
  <c r="J38" i="3"/>
  <c r="I39" i="3"/>
  <c r="J39" i="3"/>
  <c r="I60" i="3"/>
  <c r="J60" i="3"/>
  <c r="I49" i="3"/>
  <c r="J49" i="3"/>
  <c r="I50" i="3"/>
  <c r="J50" i="3"/>
  <c r="I51" i="3"/>
  <c r="J51" i="3"/>
  <c r="I52" i="3"/>
  <c r="J52" i="3"/>
  <c r="I53" i="3"/>
  <c r="J53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40" i="3"/>
  <c r="J40" i="3"/>
  <c r="I41" i="3"/>
  <c r="J41" i="3"/>
  <c r="I42" i="3"/>
  <c r="J42" i="3"/>
  <c r="I43" i="3"/>
  <c r="J43" i="3"/>
  <c r="I44" i="3"/>
  <c r="J44" i="3"/>
  <c r="I45" i="3"/>
  <c r="J45" i="3"/>
  <c r="I68" i="3"/>
  <c r="J68" i="3"/>
  <c r="I69" i="3"/>
  <c r="J69" i="3"/>
  <c r="I70" i="3"/>
  <c r="J70" i="3"/>
  <c r="I54" i="3"/>
  <c r="J54" i="3"/>
  <c r="I71" i="3"/>
  <c r="J71" i="3"/>
  <c r="I72" i="3"/>
  <c r="J72" i="3"/>
  <c r="I73" i="3"/>
  <c r="J73" i="3"/>
  <c r="I74" i="3"/>
  <c r="J74" i="3"/>
  <c r="I75" i="3"/>
  <c r="J75" i="3"/>
  <c r="I55" i="3"/>
  <c r="J55" i="3"/>
  <c r="I76" i="3"/>
  <c r="J76" i="3"/>
  <c r="I77" i="3"/>
  <c r="J77" i="3"/>
  <c r="I78" i="3"/>
  <c r="J78" i="3"/>
  <c r="I79" i="3"/>
  <c r="J79" i="3"/>
  <c r="I56" i="3"/>
  <c r="J56" i="3"/>
  <c r="I46" i="3"/>
  <c r="J46" i="3"/>
  <c r="I80" i="3"/>
  <c r="J80" i="3"/>
  <c r="I47" i="3"/>
  <c r="J47" i="3"/>
  <c r="I19" i="3"/>
  <c r="J19" i="3"/>
  <c r="I20" i="3"/>
  <c r="J20" i="3"/>
  <c r="I27" i="3"/>
  <c r="J27" i="3"/>
  <c r="I28" i="3"/>
  <c r="J28" i="3"/>
  <c r="I29" i="3"/>
  <c r="J29" i="3"/>
  <c r="I30" i="3"/>
  <c r="J30" i="3"/>
  <c r="I31" i="3"/>
  <c r="J31" i="3"/>
  <c r="I32" i="3"/>
  <c r="J32" i="3"/>
  <c r="I23" i="3"/>
  <c r="J23" i="3"/>
  <c r="I24" i="3"/>
  <c r="J24" i="3"/>
  <c r="I25" i="3"/>
  <c r="J25" i="3"/>
  <c r="I21" i="3"/>
  <c r="J21" i="3"/>
  <c r="I33" i="3"/>
  <c r="J33" i="3"/>
  <c r="I34" i="3"/>
  <c r="J34" i="3"/>
  <c r="I26" i="3"/>
  <c r="J26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48" i="3"/>
  <c r="J48" i="3"/>
  <c r="J35" i="3"/>
  <c r="I35" i="3"/>
  <c r="O76" i="3" l="1"/>
  <c r="M55" i="2"/>
  <c r="X56" i="1" l="1"/>
</calcChain>
</file>

<file path=xl/sharedStrings.xml><?xml version="1.0" encoding="utf-8"?>
<sst xmlns="http://schemas.openxmlformats.org/spreadsheetml/2006/main" count="13910" uniqueCount="377">
  <si>
    <t>lng_KeyDeepFoundation</t>
  </si>
  <si>
    <t>lng_KeyLoadTest</t>
  </si>
  <si>
    <t>bol_Exclude</t>
  </si>
  <si>
    <t>Gulf Intracoastal Waterway West Closure Complex Test Site 3</t>
  </si>
  <si>
    <t>Cohesive</t>
  </si>
  <si>
    <t>CH</t>
  </si>
  <si>
    <t>TP-9</t>
  </si>
  <si>
    <t>C</t>
  </si>
  <si>
    <t>Belle Chasse</t>
  </si>
  <si>
    <t>LA</t>
  </si>
  <si>
    <t>USA</t>
  </si>
  <si>
    <t>SPO</t>
  </si>
  <si>
    <t>VDID</t>
  </si>
  <si>
    <t>STD</t>
  </si>
  <si>
    <t>QT</t>
  </si>
  <si>
    <t>N</t>
  </si>
  <si>
    <t>Y</t>
  </si>
  <si>
    <t>TP-11</t>
  </si>
  <si>
    <t>TP-13</t>
  </si>
  <si>
    <t>I-880 5th Street Overhead Bridge (Caltrans Bridge No. 33-27)</t>
  </si>
  <si>
    <t>Variable</t>
  </si>
  <si>
    <t>Non-Cohesive</t>
  </si>
  <si>
    <t>TP-1</t>
  </si>
  <si>
    <t>Oakland</t>
  </si>
  <si>
    <t>CA</t>
  </si>
  <si>
    <t>ID</t>
  </si>
  <si>
    <t>I-405 and SR-22 HOV Connector Separation Bridge (Caltrans Bridge No. 55-1103E)</t>
  </si>
  <si>
    <t>CL-ML</t>
  </si>
  <si>
    <t>Rossmoor</t>
  </si>
  <si>
    <t>TP-10</t>
  </si>
  <si>
    <t>SR 22 Seal Beach Blvd Bridge (No. 55-1099)</t>
  </si>
  <si>
    <t>CL</t>
  </si>
  <si>
    <t>TP-2A2</t>
  </si>
  <si>
    <t>Seal Beach</t>
  </si>
  <si>
    <t>UNK</t>
  </si>
  <si>
    <t>I-494 Mississippi River Bridge</t>
  </si>
  <si>
    <t>MP-1.5</t>
  </si>
  <si>
    <t>Maplewood</t>
  </si>
  <si>
    <t>MN</t>
  </si>
  <si>
    <t>STA</t>
  </si>
  <si>
    <t>Gulf Intracoastal Waterway West Closure Complex Test Site 1</t>
  </si>
  <si>
    <t>TP-3</t>
  </si>
  <si>
    <t>CTI</t>
  </si>
  <si>
    <t>TP-4</t>
  </si>
  <si>
    <t>TP-5</t>
  </si>
  <si>
    <t>Full Scale Instrumented Pile Load Test for the Port Mann Bridge, Surrey, British Columbia, Canada</t>
  </si>
  <si>
    <t>TestPile</t>
  </si>
  <si>
    <t>Surrey</t>
  </si>
  <si>
    <t>CAN</t>
  </si>
  <si>
    <t>T</t>
  </si>
  <si>
    <t>Red Sea Coast, Saudi Arabia</t>
  </si>
  <si>
    <t>TP-A2</t>
  </si>
  <si>
    <t>SAU</t>
  </si>
  <si>
    <t>TP-A1</t>
  </si>
  <si>
    <t>TP-B3</t>
  </si>
  <si>
    <t>TP-B2</t>
  </si>
  <si>
    <t>TP-B1</t>
  </si>
  <si>
    <t>Louisiana Highway 1 Improvements Load Test Data Phase 1B</t>
  </si>
  <si>
    <t>T-3-1</t>
  </si>
  <si>
    <t>LaFourche Parish</t>
  </si>
  <si>
    <t>Tokyo Port Bay Bridge</t>
  </si>
  <si>
    <t>Tokyo</t>
  </si>
  <si>
    <t>JPN</t>
  </si>
  <si>
    <t>Salinas River Bridge (Caltrans Bridge No. 44-216R/L)</t>
  </si>
  <si>
    <t>Salinas</t>
  </si>
  <si>
    <t>I-880 Port of Oakland Connector Viaduct (Caltrans Bridge No. 33-0612E)</t>
  </si>
  <si>
    <t>CL-CH</t>
  </si>
  <si>
    <t>CYC</t>
  </si>
  <si>
    <t>I-880 Oakland Bridge Replacement</t>
  </si>
  <si>
    <t>Pile3-C</t>
  </si>
  <si>
    <t>VD</t>
  </si>
  <si>
    <t>Pile3-H</t>
  </si>
  <si>
    <t>Santa Clara River Bridge (Caltrans Bridge No. 52-0449)</t>
  </si>
  <si>
    <t>Test-1</t>
  </si>
  <si>
    <t>Ventura</t>
  </si>
  <si>
    <t>Test-2</t>
  </si>
  <si>
    <t>New Highway Route Bridges at Noto Peninsula (Japan)</t>
  </si>
  <si>
    <t>Wajima</t>
  </si>
  <si>
    <t>TP-2</t>
  </si>
  <si>
    <t>Plate</t>
  </si>
  <si>
    <t>Pentre Site</t>
  </si>
  <si>
    <t>TP-NC</t>
  </si>
  <si>
    <t>Pentre</t>
  </si>
  <si>
    <t>GBR</t>
  </si>
  <si>
    <t>Woodrow Wilson Bridge over Potomac River, VA &amp; MD, USA</t>
  </si>
  <si>
    <t>PL-1</t>
  </si>
  <si>
    <t>Washington, D.C</t>
  </si>
  <si>
    <t>MD</t>
  </si>
  <si>
    <t>PL-2</t>
  </si>
  <si>
    <t>PL-3</t>
  </si>
  <si>
    <t>Jin Mao Building</t>
  </si>
  <si>
    <t>ST-1</t>
  </si>
  <si>
    <t>Shanghai</t>
  </si>
  <si>
    <t>CHN</t>
  </si>
  <si>
    <t>ST-2</t>
  </si>
  <si>
    <t>Hokkaido, Japan</t>
  </si>
  <si>
    <t>Hokkaido</t>
  </si>
  <si>
    <t>Chiba, Japan</t>
  </si>
  <si>
    <t>Chiba</t>
  </si>
  <si>
    <t>Xiangshan Harbor Bridge</t>
  </si>
  <si>
    <t>Ningbo</t>
  </si>
  <si>
    <t>EURIPIDES Joint Industry Project-Offshore test piles</t>
  </si>
  <si>
    <t>TP-1.1</t>
  </si>
  <si>
    <t>Eemshaven</t>
  </si>
  <si>
    <t>NLD</t>
  </si>
  <si>
    <t>TP-1.2</t>
  </si>
  <si>
    <t>TP-1.3</t>
  </si>
  <si>
    <t>TP-2.1</t>
  </si>
  <si>
    <t>TP-2.2</t>
  </si>
  <si>
    <t>Route 138 - Sakonnet River bridge</t>
  </si>
  <si>
    <t>Portsmouth</t>
  </si>
  <si>
    <t>RI</t>
  </si>
  <si>
    <t>Unknown</t>
  </si>
  <si>
    <t>Annacis Throughway Bridge Project-Highway 91</t>
  </si>
  <si>
    <t>Pile TP-D78m</t>
  </si>
  <si>
    <t>Burnaby, B.C.</t>
  </si>
  <si>
    <t>TP-D67m</t>
  </si>
  <si>
    <t>TP-D94m</t>
  </si>
  <si>
    <t>Pitt River Bridge</t>
  </si>
  <si>
    <t>Intermediate Geomaterials</t>
  </si>
  <si>
    <t>TP-2007</t>
  </si>
  <si>
    <t>Port Coquitlam</t>
  </si>
  <si>
    <t>Berenda Slough Bridge (Clatrans Bridge No. 41-0009R)</t>
  </si>
  <si>
    <t>Madera</t>
  </si>
  <si>
    <t>TP-6</t>
  </si>
  <si>
    <t>US 68 / KY 80 Kentucky Lake Bridges Test Pile K-1</t>
  </si>
  <si>
    <t>SP-SM</t>
  </si>
  <si>
    <t>TPK-1</t>
  </si>
  <si>
    <t>KY</t>
  </si>
  <si>
    <t>Lagoon Bridge U.S.68/KY80</t>
  </si>
  <si>
    <t>TPL-2</t>
  </si>
  <si>
    <t>Aurora</t>
  </si>
  <si>
    <t>Highway 32 Stony Creek Bridge (No. 11-0029)</t>
  </si>
  <si>
    <t>Orland</t>
  </si>
  <si>
    <t>Tokyo Bay Pile Load Test</t>
  </si>
  <si>
    <t>Tokya Haneda Airport (D-Runway)</t>
  </si>
  <si>
    <t>F-1</t>
  </si>
  <si>
    <t>F-2</t>
  </si>
  <si>
    <t>US 68 / KY 80 Kentucky Lake Bridges Test Pile K-2</t>
  </si>
  <si>
    <t>TPK-2</t>
  </si>
  <si>
    <t>US 68 / KY 80 Kentucky Lake Bridges Test Pile K-3</t>
  </si>
  <si>
    <t>TPK-3</t>
  </si>
  <si>
    <t>US Highway TH61/Mississippi River Bridge Number: 19004</t>
  </si>
  <si>
    <t>Hastings</t>
  </si>
  <si>
    <t>T.H. 36 over the St. Croix River</t>
  </si>
  <si>
    <t>P-B-3</t>
  </si>
  <si>
    <t>Stillwater</t>
  </si>
  <si>
    <t>P-B-4</t>
  </si>
  <si>
    <t>P-B-1</t>
  </si>
  <si>
    <t>P-B-2</t>
  </si>
  <si>
    <t>TH 19 over the Mississippi River</t>
  </si>
  <si>
    <t>Dresbach</t>
  </si>
  <si>
    <t>TP-7</t>
  </si>
  <si>
    <t>Rock</t>
  </si>
  <si>
    <t>Puerto Nuevo, Santa Marta Colombia</t>
  </si>
  <si>
    <t>ST02</t>
  </si>
  <si>
    <t>Santa Marta</t>
  </si>
  <si>
    <t>COL</t>
  </si>
  <si>
    <t>ST01</t>
  </si>
  <si>
    <t>Lowry Ave Bridge over Mississippi River</t>
  </si>
  <si>
    <t>Construction du pont Northfield Gracefield (Quebec), Canada</t>
  </si>
  <si>
    <t>SC</t>
  </si>
  <si>
    <t>TP-C5.1</t>
  </si>
  <si>
    <t>Gracefield</t>
  </si>
  <si>
    <t>T.H. 43 Bridge, Pier 13, Minnesota</t>
  </si>
  <si>
    <t>Winona</t>
  </si>
  <si>
    <t>Feather River Bridge (Caltrans Bridge No. 18-0009)</t>
  </si>
  <si>
    <t>Pile-3</t>
  </si>
  <si>
    <t>Sutter</t>
  </si>
  <si>
    <t>Mad River Bridge (Caltrans Bridge No. 04-0025L)</t>
  </si>
  <si>
    <t>McKinleyville</t>
  </si>
  <si>
    <t>Russian River Bridge (Caltrans Bridge No. 10-0301)</t>
  </si>
  <si>
    <t>Ukiah/Talmage</t>
  </si>
  <si>
    <t>San Joaquin River Bridge (Caltrans Bridge No. 41-90)</t>
  </si>
  <si>
    <t>Fresno</t>
  </si>
  <si>
    <t>Colorado River Bridge (Caltrans Bridge No. 54-1272)</t>
  </si>
  <si>
    <t>Earp</t>
  </si>
  <si>
    <t>Russian River Bridge (Caltrans Bridge No. 20-38)</t>
  </si>
  <si>
    <t>Geyserville</t>
  </si>
  <si>
    <t>Feather River Bridge (Caltrans Bridge No. 18-0026R)</t>
  </si>
  <si>
    <t>Nicolaus</t>
  </si>
  <si>
    <t>Santa Clara River Bridge (Caltrans Bridge No. 53-2925)</t>
  </si>
  <si>
    <t>Santa Clarita</t>
  </si>
  <si>
    <t>Port of Oakland Connector Viaduct Maritime On/Off-Ramps (Caltrans Bridge No. 33-612E)</t>
  </si>
  <si>
    <t>TP3-10NCI</t>
  </si>
  <si>
    <t>TP6-17NCI</t>
  </si>
  <si>
    <t>TP9-27NCI</t>
  </si>
  <si>
    <t>Port Said</t>
  </si>
  <si>
    <t>TP-22</t>
  </si>
  <si>
    <t>EGY</t>
  </si>
  <si>
    <t>TP-136</t>
  </si>
  <si>
    <t>TP-430</t>
  </si>
  <si>
    <t>Port of Toamasina Offshore Jetty Republic of Madagascar</t>
  </si>
  <si>
    <t>SM</t>
  </si>
  <si>
    <t>4B</t>
  </si>
  <si>
    <t>Toamasina</t>
  </si>
  <si>
    <t>MDG</t>
  </si>
  <si>
    <t>12A</t>
  </si>
  <si>
    <t>SP05</t>
  </si>
  <si>
    <t>Trans-Tokyo Bay Highway</t>
  </si>
  <si>
    <t>Legislative Route 795 section B-6 Philadelphia, Pennsylvania</t>
  </si>
  <si>
    <t>TP-E</t>
  </si>
  <si>
    <t>Philadelphia</t>
  </si>
  <si>
    <t>PA</t>
  </si>
  <si>
    <t>TP-C</t>
  </si>
  <si>
    <t>TP-D</t>
  </si>
  <si>
    <t>Nippon Steel Corporation/Blast Furnace Foundations in Japan</t>
  </si>
  <si>
    <t>H-27</t>
  </si>
  <si>
    <t>HS-41</t>
  </si>
  <si>
    <t>HS-40</t>
  </si>
  <si>
    <t>BF-47</t>
  </si>
  <si>
    <t>BF-61</t>
  </si>
  <si>
    <t>HS-97</t>
  </si>
  <si>
    <t>Magnus Foundation Monitoring Project</t>
  </si>
  <si>
    <t>TP-OC</t>
  </si>
  <si>
    <t>Tilbrook Grange</t>
  </si>
  <si>
    <t>U.S. 378 over Great Pee Dee River</t>
  </si>
  <si>
    <t>PileA</t>
  </si>
  <si>
    <t>CC</t>
  </si>
  <si>
    <t>PileB</t>
  </si>
  <si>
    <t>I-664 Bridge</t>
  </si>
  <si>
    <t>Bent-9</t>
  </si>
  <si>
    <t>Hampton</t>
  </si>
  <si>
    <t>VA</t>
  </si>
  <si>
    <t>Test-4</t>
  </si>
  <si>
    <t>Test-12</t>
  </si>
  <si>
    <t>Test-5</t>
  </si>
  <si>
    <t>Test-6</t>
  </si>
  <si>
    <t>Test-10</t>
  </si>
  <si>
    <t>Test-11</t>
  </si>
  <si>
    <t>Test-13</t>
  </si>
  <si>
    <t>San Mateo-Hayward Bridge (Caltrans Bridge No. 35-0054)</t>
  </si>
  <si>
    <t>TP-SiteA</t>
  </si>
  <si>
    <t>San Mateo</t>
  </si>
  <si>
    <t>TP-SiteB</t>
  </si>
  <si>
    <t>SR300 - St. George Island Bridge, FL, USA</t>
  </si>
  <si>
    <t>LT-2</t>
  </si>
  <si>
    <t>St. George Island</t>
  </si>
  <si>
    <t>FL</t>
  </si>
  <si>
    <t>LT-5</t>
  </si>
  <si>
    <t>LT-1</t>
  </si>
  <si>
    <t>LT-3</t>
  </si>
  <si>
    <t>LT-6</t>
  </si>
  <si>
    <t>LT-4</t>
  </si>
  <si>
    <t>US 13 Chesapeake Bay Bridge - Tunnel</t>
  </si>
  <si>
    <t>Baltimore</t>
  </si>
  <si>
    <t>Crossbay Blvd. Bridge Over North Channel</t>
  </si>
  <si>
    <t>New York City</t>
  </si>
  <si>
    <t>NY</t>
  </si>
  <si>
    <t>JETID</t>
  </si>
  <si>
    <t>Bridge Over Oregon Inlet on NC-12</t>
  </si>
  <si>
    <t>Cape Hatteras NS</t>
  </si>
  <si>
    <t>NC</t>
  </si>
  <si>
    <t>US 90 Rigolets Pass Bridge</t>
  </si>
  <si>
    <t>Slidell</t>
  </si>
  <si>
    <t>T2</t>
  </si>
  <si>
    <t>T3</t>
  </si>
  <si>
    <t>US 98 Hathaway Bridge Replacement</t>
  </si>
  <si>
    <t>Panama City</t>
  </si>
  <si>
    <t>Project Number</t>
  </si>
  <si>
    <t>Project Name</t>
  </si>
  <si>
    <t>General Soil Description</t>
  </si>
  <si>
    <t>Pile Side</t>
  </si>
  <si>
    <t>Pile Tip</t>
  </si>
  <si>
    <t>USCS</t>
  </si>
  <si>
    <t>Test Pile Designation</t>
  </si>
  <si>
    <t>Load Test Direction</t>
  </si>
  <si>
    <t>City</t>
  </si>
  <si>
    <t>State</t>
  </si>
  <si>
    <t>Country</t>
  </si>
  <si>
    <t>Pile Type</t>
  </si>
  <si>
    <t>Installation</t>
  </si>
  <si>
    <t>Load Test Type</t>
  </si>
  <si>
    <t>ASTM Procedure</t>
  </si>
  <si>
    <t>Force Distrib Data</t>
  </si>
  <si>
    <t>Load Transfer Data</t>
  </si>
  <si>
    <t>Length</t>
  </si>
  <si>
    <t>Diameter</t>
  </si>
  <si>
    <t>Drive Record</t>
  </si>
  <si>
    <t>CAPWAP</t>
  </si>
  <si>
    <t>No. Borings</t>
  </si>
  <si>
    <t>No. CPTs</t>
  </si>
  <si>
    <t>No. PMTs</t>
  </si>
  <si>
    <t>No. SBVs</t>
  </si>
  <si>
    <t>Max Load 
(kips)</t>
  </si>
  <si>
    <t>Max Disp. 
(inches)</t>
  </si>
  <si>
    <t>Total Number of Load Tests</t>
  </si>
  <si>
    <t>Standard</t>
  </si>
  <si>
    <t>Statnamic</t>
  </si>
  <si>
    <t>Bin</t>
  </si>
  <si>
    <t>More</t>
  </si>
  <si>
    <t>Frequency</t>
  </si>
  <si>
    <t>Side</t>
  </si>
  <si>
    <t>Tip</t>
  </si>
  <si>
    <t>≤ 36</t>
  </si>
  <si>
    <t>48 &lt; D ≤ 54</t>
  </si>
  <si>
    <t>66 &lt; D ≤ 72</t>
  </si>
  <si>
    <t>60 &lt; D ≤ 66</t>
  </si>
  <si>
    <t>54 &lt; D ≤ 60</t>
  </si>
  <si>
    <t>36 &lt; D ≤ 42</t>
  </si>
  <si>
    <t>42 &lt; D ≤ 48</t>
  </si>
  <si>
    <t>Number of Static Tests</t>
  </si>
  <si>
    <t>Number of Statnamic Tests</t>
  </si>
  <si>
    <t>Number of Tests:  Cohesive Side</t>
  </si>
  <si>
    <t>Number of Tests:  Variable Side</t>
  </si>
  <si>
    <t>Force Distribution Data</t>
  </si>
  <si>
    <t>No Force Distribution Data</t>
  </si>
  <si>
    <t>CAPWAP Data</t>
  </si>
  <si>
    <t>No CAPWAP Data</t>
  </si>
  <si>
    <t>Number of Tests:  Force Distribution Data</t>
  </si>
  <si>
    <t>Number of Tests:  CAPWAP Data</t>
  </si>
  <si>
    <t>Number of Tests:  Cohesive Base</t>
  </si>
  <si>
    <t>tension</t>
  </si>
  <si>
    <t>compression</t>
  </si>
  <si>
    <t>Number of Tests: Intermediate Geomaterial Base</t>
  </si>
  <si>
    <t>Number of Tests:  Rock Base</t>
  </si>
  <si>
    <t>Number of Tests: Non-Cohesive Base</t>
  </si>
  <si>
    <t>Number of Tests:  Non-Cohesive Side</t>
  </si>
  <si>
    <t>Static</t>
  </si>
  <si>
    <t>Number of Tests:  Non-Cohesive Base</t>
  </si>
  <si>
    <t>-</t>
  </si>
  <si>
    <t>Number of Tests: Intermediate Geomaterials</t>
  </si>
  <si>
    <t>ALL DATA</t>
  </si>
  <si>
    <t>SET 1</t>
  </si>
  <si>
    <t>SET 3</t>
  </si>
  <si>
    <t>Steel Pipe
Compression Tests
Static and Statnamic
Diameters:  30 - 72 inch</t>
  </si>
  <si>
    <t>Steel Pipe
Compression Tests
Static
Diameters:  30 - 72 inch</t>
  </si>
  <si>
    <t>Steel Pipe
Compression Tests
Static
Diameters:  30 - 120 inch</t>
  </si>
  <si>
    <t>Steel Pipe and Concrete Cylinder Piles
Compression and Tension Tests
Static and Statnamic
Diameters:  24 to 120 inch</t>
  </si>
  <si>
    <t>Steel Pipe</t>
  </si>
  <si>
    <t>Concrete Cylinder</t>
  </si>
  <si>
    <t>Total</t>
  </si>
  <si>
    <t>Static Tests</t>
  </si>
  <si>
    <t>Statnamic Tests</t>
  </si>
  <si>
    <t>Cohesive Side</t>
  </si>
  <si>
    <t>Non-Cohesive Side</t>
  </si>
  <si>
    <t>Variable Side</t>
  </si>
  <si>
    <t>Cohesive Base</t>
  </si>
  <si>
    <t>Non-Cohesive Base</t>
  </si>
  <si>
    <t>Intermediate Geomaterial Base</t>
  </si>
  <si>
    <t>Rock Base</t>
  </si>
  <si>
    <t>72 &lt; D ≤ 78</t>
  </si>
  <si>
    <t>78 &lt; D ≤ 84</t>
  </si>
  <si>
    <t>84 &lt; D ≤ 90</t>
  </si>
  <si>
    <t>90 &lt; D ≤ 96</t>
  </si>
  <si>
    <t>96 &lt; D ≤ 102</t>
  </si>
  <si>
    <t>102 &lt; D ≤ 108</t>
  </si>
  <si>
    <t>108 &lt; D ≤ 114</t>
  </si>
  <si>
    <t>114 &lt; D ≤ 120</t>
  </si>
  <si>
    <t>30 &lt; D ≤ 36</t>
  </si>
  <si>
    <t>Tens.</t>
  </si>
  <si>
    <t>Comp.</t>
  </si>
  <si>
    <t>ALL</t>
  </si>
  <si>
    <t>SET 4</t>
  </si>
  <si>
    <t>Steel Pipe
Compression Tests
Static and Statnamic
Diameters:  30 - 120 inch</t>
  </si>
  <si>
    <t>Cohesive Side + Cohesive Base</t>
  </si>
  <si>
    <t>Variable Side + Cohesive Base</t>
  </si>
  <si>
    <t>Non-Cohesive Side + Non-Cohesive Base</t>
  </si>
  <si>
    <t>Variable Side + Non-Cohesive Base</t>
  </si>
  <si>
    <t>Test Type</t>
  </si>
  <si>
    <t>Side Condition</t>
  </si>
  <si>
    <t>Base Condition</t>
  </si>
  <si>
    <t>Total Number of Tests</t>
  </si>
  <si>
    <t>DATA SET:</t>
  </si>
  <si>
    <t>X</t>
  </si>
  <si>
    <t>Davisson</t>
  </si>
  <si>
    <t>Eurocode</t>
  </si>
  <si>
    <t>Birch Hansen 90%</t>
  </si>
  <si>
    <t>Mod. Davisson</t>
  </si>
  <si>
    <t>non-Cohesive</t>
  </si>
  <si>
    <t>5% Diameter</t>
  </si>
  <si>
    <t xml:space="preserve">Davisson </t>
  </si>
  <si>
    <t>Nominal Resistance</t>
  </si>
  <si>
    <t>NIC</t>
  </si>
  <si>
    <t>Set 1</t>
  </si>
  <si>
    <t>Revoved from all Data</t>
  </si>
  <si>
    <t>Set 1/All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</si>
</sst>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8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1" fontId="3" fillId="5" borderId="0" xfId="0" applyNumberFormat="1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164" fontId="0" fillId="9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164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2" fontId="0" fillId="8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164" fontId="1" fillId="11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/>
    </xf>
    <xf numFmtId="164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right" inden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right" indent="1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right" indent="1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left"/>
    </xf>
    <xf numFmtId="0" fontId="6" fillId="11" borderId="0" xfId="0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0" fillId="13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6" fillId="14" borderId="0" xfId="0" applyFont="1" applyFill="1" applyAlignment="1">
      <alignment horizontal="left"/>
    </xf>
    <xf numFmtId="0" fontId="0" fillId="14" borderId="4" xfId="0" applyFill="1" applyBorder="1" applyAlignment="1">
      <alignment horizontal="center"/>
    </xf>
    <xf numFmtId="164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6" fillId="15" borderId="0" xfId="0" applyFont="1" applyFill="1" applyAlignment="1">
      <alignment horizontal="left"/>
    </xf>
    <xf numFmtId="0" fontId="1" fillId="15" borderId="4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4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6" fillId="13" borderId="0" xfId="0" applyFont="1" applyFill="1" applyAlignment="1">
      <alignment horizontal="left"/>
    </xf>
    <xf numFmtId="0" fontId="8" fillId="13" borderId="0" xfId="0" applyFont="1" applyFill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164" fontId="0" fillId="13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6" fillId="16" borderId="0" xfId="0" applyFont="1" applyFill="1" applyAlignment="1">
      <alignment horizontal="left"/>
    </xf>
    <xf numFmtId="0" fontId="8" fillId="16" borderId="0" xfId="0" applyFont="1" applyFill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164" fontId="0" fillId="16" borderId="0" xfId="0" applyNumberFormat="1" applyFill="1" applyAlignment="1">
      <alignment horizontal="center"/>
    </xf>
    <xf numFmtId="1" fontId="0" fillId="16" borderId="0" xfId="0" applyNumberFormat="1" applyFill="1" applyAlignment="1">
      <alignment horizontal="center"/>
    </xf>
    <xf numFmtId="2" fontId="0" fillId="16" borderId="0" xfId="0" applyNumberFormat="1" applyFill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7" fillId="15" borderId="0" xfId="0" applyFont="1" applyFill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6" fillId="13" borderId="4" xfId="0" applyFont="1" applyFill="1" applyBorder="1" applyAlignment="1">
      <alignment horizontal="center"/>
    </xf>
    <xf numFmtId="164" fontId="1" fillId="13" borderId="0" xfId="0" applyNumberFormat="1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1" fontId="1" fillId="15" borderId="0" xfId="0" applyNumberFormat="1" applyFont="1" applyFill="1" applyAlignment="1">
      <alignment horizontal="center"/>
    </xf>
    <xf numFmtId="2" fontId="1" fillId="15" borderId="0" xfId="0" applyNumberFormat="1" applyFont="1" applyFill="1" applyAlignment="1">
      <alignment horizontal="center"/>
    </xf>
    <xf numFmtId="164" fontId="1" fillId="16" borderId="0" xfId="0" applyNumberFormat="1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7" borderId="0" xfId="0" applyFont="1" applyFill="1" applyAlignment="1">
      <alignment horizontal="left"/>
    </xf>
    <xf numFmtId="0" fontId="7" fillId="17" borderId="0" xfId="0" applyFont="1" applyFill="1" applyAlignment="1">
      <alignment horizontal="center"/>
    </xf>
    <xf numFmtId="0" fontId="0" fillId="17" borderId="4" xfId="0" applyFill="1" applyBorder="1" applyAlignment="1">
      <alignment horizontal="center"/>
    </xf>
    <xf numFmtId="164" fontId="0" fillId="17" borderId="0" xfId="0" applyNumberFormat="1" applyFill="1" applyAlignment="1">
      <alignment horizontal="center"/>
    </xf>
    <xf numFmtId="1" fontId="0" fillId="17" borderId="0" xfId="0" applyNumberFormat="1" applyFill="1" applyAlignment="1">
      <alignment horizontal="center"/>
    </xf>
    <xf numFmtId="2" fontId="0" fillId="17" borderId="0" xfId="0" applyNumberForma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right" wrapText="1" indent="1"/>
    </xf>
    <xf numFmtId="0" fontId="0" fillId="0" borderId="4" xfId="0" applyBorder="1" applyAlignment="1">
      <alignment horizontal="right" indent="1"/>
    </xf>
    <xf numFmtId="0" fontId="0" fillId="11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 2:  Pile Diameter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39780595131269E-2"/>
          <c:y val="7.8799899031531812E-2"/>
          <c:w val="0.93962796921073422"/>
          <c:h val="0.6760023431977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'2- Steel, Comp, Static, 30-120'!$W$3:$W$17</c:f>
              <c:strCache>
                <c:ptCount val="15"/>
                <c:pt idx="0">
                  <c:v>30 &lt; D ≤ 36</c:v>
                </c:pt>
                <c:pt idx="1">
                  <c:v>36 &lt; D ≤ 42</c:v>
                </c:pt>
                <c:pt idx="2">
                  <c:v>42 &lt; D ≤ 48</c:v>
                </c:pt>
                <c:pt idx="3">
                  <c:v>48 &lt; D ≤ 54</c:v>
                </c:pt>
                <c:pt idx="4">
                  <c:v>54 &lt; D ≤ 60</c:v>
                </c:pt>
                <c:pt idx="5">
                  <c:v>60 &lt; D ≤ 66</c:v>
                </c:pt>
                <c:pt idx="6">
                  <c:v>66 &lt; D ≤ 72</c:v>
                </c:pt>
                <c:pt idx="7">
                  <c:v>72 &lt; D ≤ 78</c:v>
                </c:pt>
                <c:pt idx="8">
                  <c:v>78 &lt; D ≤ 84</c:v>
                </c:pt>
                <c:pt idx="9">
                  <c:v>84 &lt; D ≤ 90</c:v>
                </c:pt>
                <c:pt idx="10">
                  <c:v>90 &lt; D ≤ 96</c:v>
                </c:pt>
                <c:pt idx="11">
                  <c:v>96 &lt; D ≤ 102</c:v>
                </c:pt>
                <c:pt idx="12">
                  <c:v>102 &lt; D ≤ 108</c:v>
                </c:pt>
                <c:pt idx="13">
                  <c:v>108 &lt; D ≤ 114</c:v>
                </c:pt>
                <c:pt idx="14">
                  <c:v>114 &lt; D ≤ 120</c:v>
                </c:pt>
              </c:strCache>
            </c:strRef>
          </c:cat>
          <c:val>
            <c:numRef>
              <c:f>'2- Steel, Comp, Static, 30-120'!$Y$3:$Y$17</c:f>
              <c:numCache>
                <c:formatCode>General</c:formatCode>
                <c:ptCount val="15"/>
                <c:pt idx="0">
                  <c:v>31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93-43F6-9E4C-2314EF7E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25456"/>
        <c:axId val="306425848"/>
      </c:barChart>
      <c:catAx>
        <c:axId val="30642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6425848"/>
        <c:crosses val="autoZero"/>
        <c:auto val="1"/>
        <c:lblAlgn val="ctr"/>
        <c:lblOffset val="100"/>
        <c:noMultiLvlLbl val="0"/>
      </c:catAx>
      <c:valAx>
        <c:axId val="30642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642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Set 3: Pile Diameter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'3- Steel, Comp, 30-72'!$L$2:$L$8</c:f>
              <c:strCache>
                <c:ptCount val="7"/>
                <c:pt idx="0">
                  <c:v>30 &lt; D ≤ 36</c:v>
                </c:pt>
                <c:pt idx="1">
                  <c:v>36 &lt; D ≤ 42</c:v>
                </c:pt>
                <c:pt idx="2">
                  <c:v>42 &lt; D ≤ 48</c:v>
                </c:pt>
                <c:pt idx="3">
                  <c:v>48 &lt; D ≤ 54</c:v>
                </c:pt>
                <c:pt idx="4">
                  <c:v>54 &lt; D ≤ 60</c:v>
                </c:pt>
                <c:pt idx="5">
                  <c:v>60 &lt; D ≤ 66</c:v>
                </c:pt>
                <c:pt idx="6">
                  <c:v>66 &lt; D ≤ 72</c:v>
                </c:pt>
              </c:strCache>
            </c:strRef>
          </c:cat>
          <c:val>
            <c:numRef>
              <c:f>'3- Steel, Comp, 30-72'!$N$2:$N$8</c:f>
              <c:numCache>
                <c:formatCode>General</c:formatCode>
                <c:ptCount val="7"/>
                <c:pt idx="0">
                  <c:v>28</c:v>
                </c:pt>
                <c:pt idx="1">
                  <c:v>20</c:v>
                </c:pt>
                <c:pt idx="2">
                  <c:v>13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8C-4369-B1B7-CDC28CD6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426632"/>
        <c:axId val="306427024"/>
      </c:barChart>
      <c:catAx>
        <c:axId val="30642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6427024"/>
        <c:crosses val="autoZero"/>
        <c:auto val="1"/>
        <c:lblAlgn val="ctr"/>
        <c:lblOffset val="100"/>
        <c:noMultiLvlLbl val="0"/>
      </c:catAx>
      <c:valAx>
        <c:axId val="30642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06426632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Set 3: Test Type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'3- Steel, Comp, 30-72'!$P$3:$P$4</c:f>
              <c:strCache>
                <c:ptCount val="2"/>
                <c:pt idx="0">
                  <c:v>Standard</c:v>
                </c:pt>
                <c:pt idx="1">
                  <c:v>Statnamic</c:v>
                </c:pt>
              </c:strCache>
            </c:strRef>
          </c:cat>
          <c:val>
            <c:numRef>
              <c:f>'3- Steel, Comp, 30-72'!$R$3:$R$4</c:f>
              <c:numCache>
                <c:formatCode>General</c:formatCode>
                <c:ptCount val="2"/>
                <c:pt idx="0">
                  <c:v>64</c:v>
                </c:pt>
                <c:pt idx="1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A-4695-BF03-606F2860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74624"/>
        <c:axId val="310175016"/>
      </c:barChart>
      <c:catAx>
        <c:axId val="3101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5016"/>
        <c:crosses val="autoZero"/>
        <c:auto val="1"/>
        <c:lblAlgn val="ctr"/>
        <c:lblOffset val="100"/>
        <c:noMultiLvlLbl val="0"/>
      </c:catAx>
      <c:valAx>
        <c:axId val="31017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462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Set 3: Subsurface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Conditions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Pile Side</c:v>
          </c:tx>
          <c:invertIfNegative val="0"/>
          <c:cat>
            <c:strRef>
              <c:f>'3- Steel, Comp, 30-72'!$G$3:$G$5</c:f>
              <c:strCache>
                <c:ptCount val="3"/>
                <c:pt idx="0">
                  <c:v>Cohesive</c:v>
                </c:pt>
                <c:pt idx="1">
                  <c:v>Non-Cohesive</c:v>
                </c:pt>
                <c:pt idx="2">
                  <c:v>Variable</c:v>
                </c:pt>
              </c:strCache>
            </c:strRef>
          </c:cat>
          <c:val>
            <c:numRef>
              <c:f>'3- Steel, Comp, 30-72'!$I$3:$I$5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BE-4F99-BCE6-792856563712}"/>
            </c:ext>
          </c:extLst>
        </c:ser>
        <c:ser>
          <c:idx val="1"/>
          <c:order val="1"/>
          <c:tx>
            <c:v>Pile Tip</c:v>
          </c:tx>
          <c:invertIfNegative val="0"/>
          <c:val>
            <c:numRef>
              <c:f>'3- Steel, Comp, 30-72'!$J$3:$J$5</c:f>
              <c:numCache>
                <c:formatCode>General</c:formatCode>
                <c:ptCount val="3"/>
                <c:pt idx="0">
                  <c:v>39</c:v>
                </c:pt>
                <c:pt idx="1">
                  <c:v>41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BE-4F99-BCE6-79285656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75800"/>
        <c:axId val="310176192"/>
      </c:barChart>
      <c:catAx>
        <c:axId val="31017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6192"/>
        <c:crosses val="autoZero"/>
        <c:auto val="1"/>
        <c:lblAlgn val="ctr"/>
        <c:lblOffset val="100"/>
        <c:noMultiLvlLbl val="0"/>
      </c:catAx>
      <c:valAx>
        <c:axId val="31017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580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Set 4: Pile Diameter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'4- Steel, Comp, Static, 30-72'!$L$2:$L$8</c:f>
              <c:strCache>
                <c:ptCount val="7"/>
                <c:pt idx="0">
                  <c:v>≤ 36</c:v>
                </c:pt>
                <c:pt idx="1">
                  <c:v>36 &lt; D ≤ 42</c:v>
                </c:pt>
                <c:pt idx="2">
                  <c:v>42 &lt; D ≤ 48</c:v>
                </c:pt>
                <c:pt idx="3">
                  <c:v>48 &lt; D ≤ 54</c:v>
                </c:pt>
                <c:pt idx="4">
                  <c:v>54 &lt; D ≤ 60</c:v>
                </c:pt>
                <c:pt idx="5">
                  <c:v>60 &lt; D ≤ 66</c:v>
                </c:pt>
                <c:pt idx="6">
                  <c:v>66 &lt; D ≤ 72</c:v>
                </c:pt>
              </c:strCache>
            </c:strRef>
          </c:cat>
          <c:val>
            <c:numRef>
              <c:f>'4- Steel, Comp, Static, 30-72'!$N$2:$N$8</c:f>
              <c:numCache>
                <c:formatCode>General</c:formatCode>
                <c:ptCount val="7"/>
                <c:pt idx="0">
                  <c:v>27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AF-42AA-A61F-63633FA4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77368"/>
        <c:axId val="310177760"/>
      </c:barChart>
      <c:catAx>
        <c:axId val="31017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7760"/>
        <c:crosses val="autoZero"/>
        <c:auto val="1"/>
        <c:lblAlgn val="ctr"/>
        <c:lblOffset val="100"/>
        <c:noMultiLvlLbl val="0"/>
      </c:catAx>
      <c:valAx>
        <c:axId val="31017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7368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600">
                <a:latin typeface="Arial" panose="020B0604020202020204" pitchFamily="34" charset="0"/>
                <a:cs typeface="Arial" panose="020B0604020202020204" pitchFamily="34" charset="0"/>
              </a:rPr>
              <a:t>Set 4: Subsurface</a:t>
            </a:r>
            <a:r>
              <a:rPr lang="en-US" sz="1600" baseline="0">
                <a:latin typeface="Arial" panose="020B0604020202020204" pitchFamily="34" charset="0"/>
                <a:cs typeface="Arial" panose="020B0604020202020204" pitchFamily="34" charset="0"/>
              </a:rPr>
              <a:t> Conditions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Pile Side</c:v>
          </c:tx>
          <c:invertIfNegative val="0"/>
          <c:cat>
            <c:strRef>
              <c:f>'4- Steel, Comp, Static, 30-72'!$G$3:$G$5</c:f>
              <c:strCache>
                <c:ptCount val="3"/>
                <c:pt idx="0">
                  <c:v>Cohesive</c:v>
                </c:pt>
                <c:pt idx="1">
                  <c:v>Non-Cohesive</c:v>
                </c:pt>
                <c:pt idx="2">
                  <c:v>Variable</c:v>
                </c:pt>
              </c:strCache>
            </c:strRef>
          </c:cat>
          <c:val>
            <c:numRef>
              <c:f>'4- Steel, Comp, Static, 30-72'!$I$3:$I$5</c:f>
              <c:numCache>
                <c:formatCode>General</c:formatCode>
                <c:ptCount val="3"/>
                <c:pt idx="0">
                  <c:v>14</c:v>
                </c:pt>
                <c:pt idx="1">
                  <c:v>8</c:v>
                </c:pt>
                <c:pt idx="2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4F-4E67-9F64-33B2DC93BC72}"/>
            </c:ext>
          </c:extLst>
        </c:ser>
        <c:ser>
          <c:idx val="1"/>
          <c:order val="1"/>
          <c:tx>
            <c:v>Pile Tip</c:v>
          </c:tx>
          <c:invertIfNegative val="0"/>
          <c:val>
            <c:numRef>
              <c:f>'4- Steel, Comp, Static, 30-72'!$J$3:$J$5</c:f>
              <c:numCache>
                <c:formatCode>General</c:formatCode>
                <c:ptCount val="3"/>
                <c:pt idx="0">
                  <c:v>29</c:v>
                </c:pt>
                <c:pt idx="1">
                  <c:v>35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4F-4E67-9F64-33B2DC93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178544"/>
        <c:axId val="310178936"/>
      </c:barChart>
      <c:catAx>
        <c:axId val="31017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8936"/>
        <c:crosses val="autoZero"/>
        <c:auto val="1"/>
        <c:lblAlgn val="ctr"/>
        <c:lblOffset val="100"/>
        <c:noMultiLvlLbl val="0"/>
      </c:catAx>
      <c:valAx>
        <c:axId val="310178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1017854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35719</xdr:colOff>
      <xdr:row>0</xdr:row>
      <xdr:rowOff>35719</xdr:rowOff>
    </xdr:from>
    <xdr:to>
      <xdr:col>37</xdr:col>
      <xdr:colOff>414339</xdr:colOff>
      <xdr:row>17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537882</xdr:colOff>
      <xdr:row>4</xdr:row>
      <xdr:rowOff>70315</xdr:rowOff>
    </xdr:from>
    <xdr:to>
      <xdr:col>23</xdr:col>
      <xdr:colOff>347382</xdr:colOff>
      <xdr:row>17</xdr:row>
      <xdr:rowOff>336176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582706</xdr:colOff>
      <xdr:row>3</xdr:row>
      <xdr:rowOff>22412</xdr:rowOff>
    </xdr:from>
    <xdr:to>
      <xdr:col>17</xdr:col>
      <xdr:colOff>358588</xdr:colOff>
      <xdr:row>17</xdr:row>
      <xdr:rowOff>86567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313765</xdr:colOff>
      <xdr:row>3</xdr:row>
      <xdr:rowOff>67235</xdr:rowOff>
    </xdr:from>
    <xdr:to>
      <xdr:col>10</xdr:col>
      <xdr:colOff>336177</xdr:colOff>
      <xdr:row>17</xdr:row>
      <xdr:rowOff>131390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481854</xdr:colOff>
      <xdr:row>15</xdr:row>
      <xdr:rowOff>70315</xdr:rowOff>
    </xdr:from>
    <xdr:to>
      <xdr:col>16</xdr:col>
      <xdr:colOff>257736</xdr:colOff>
      <xdr:row>26</xdr:row>
      <xdr:rowOff>179293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15</xdr:row>
      <xdr:rowOff>67235</xdr:rowOff>
    </xdr:from>
    <xdr:to>
      <xdr:col>10</xdr:col>
      <xdr:colOff>212911</xdr:colOff>
      <xdr:row>26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9.140625" defaultRowHeight="15" x14ac:dyDescent="0.25"/>
  <cols>
    <col min="1" max="1" width="9.140625" style="3"/>
    <col min="2" max="2" width="41.85546875" style="3" customWidth="1"/>
    <col min="3" max="5" width="11.85546875" style="3" customWidth="1"/>
    <col min="6" max="6" width="9.140625" style="3"/>
    <col min="7" max="7" width="9.140625" style="4"/>
    <col min="8" max="8" width="9.140625" style="3"/>
    <col min="9" max="9" width="9.140625" style="4"/>
    <col min="10" max="10" width="9.140625" style="3"/>
    <col min="11" max="11" width="15" style="3" customWidth="1"/>
    <col min="12" max="14" width="9.140625" style="3"/>
    <col min="15" max="15" width="10.42578125" style="3" customWidth="1"/>
    <col min="16" max="17" width="9.140625" style="3"/>
    <col min="18" max="18" width="11.7109375" style="3" bestFit="1" customWidth="1"/>
    <col min="19" max="21" width="9.140625" style="3"/>
    <col min="22" max="22" width="9.140625" style="4"/>
    <col min="23" max="28" width="9.140625" style="3"/>
    <col min="29" max="30" width="9.140625" style="4"/>
    <col min="31" max="16384" width="9.140625" style="3"/>
  </cols>
  <sheetData>
    <row r="1" spans="1:30" s="9" customFormat="1" ht="45" x14ac:dyDescent="0.25">
      <c r="A1" s="9" t="s">
        <v>259</v>
      </c>
      <c r="B1" s="9" t="s">
        <v>260</v>
      </c>
      <c r="C1" s="9" t="s">
        <v>261</v>
      </c>
      <c r="D1" s="9" t="s">
        <v>262</v>
      </c>
      <c r="E1" s="9" t="s">
        <v>263</v>
      </c>
      <c r="F1" s="9" t="s">
        <v>264</v>
      </c>
      <c r="G1" s="10" t="s">
        <v>0</v>
      </c>
      <c r="H1" s="9" t="s">
        <v>265</v>
      </c>
      <c r="I1" s="10" t="s">
        <v>1</v>
      </c>
      <c r="J1" s="9" t="s">
        <v>266</v>
      </c>
      <c r="K1" s="9" t="s">
        <v>267</v>
      </c>
      <c r="L1" s="9" t="s">
        <v>268</v>
      </c>
      <c r="M1" s="9" t="s">
        <v>269</v>
      </c>
      <c r="N1" s="9" t="s">
        <v>270</v>
      </c>
      <c r="O1" s="9" t="s">
        <v>271</v>
      </c>
      <c r="P1" s="9" t="s">
        <v>272</v>
      </c>
      <c r="Q1" s="9" t="s">
        <v>273</v>
      </c>
      <c r="R1" s="9" t="s">
        <v>284</v>
      </c>
      <c r="S1" s="9" t="s">
        <v>285</v>
      </c>
      <c r="T1" s="9" t="s">
        <v>275</v>
      </c>
      <c r="U1" s="9" t="s">
        <v>274</v>
      </c>
      <c r="V1" s="10" t="s">
        <v>2</v>
      </c>
      <c r="W1" s="9" t="s">
        <v>276</v>
      </c>
      <c r="X1" s="9" t="s">
        <v>277</v>
      </c>
      <c r="Y1" s="9" t="s">
        <v>278</v>
      </c>
      <c r="Z1" s="9" t="s">
        <v>279</v>
      </c>
      <c r="AA1" s="9" t="s">
        <v>280</v>
      </c>
      <c r="AB1" s="9" t="s">
        <v>281</v>
      </c>
      <c r="AC1" s="10" t="s">
        <v>282</v>
      </c>
      <c r="AD1" s="10" t="s">
        <v>283</v>
      </c>
    </row>
    <row r="2" spans="1:30" x14ac:dyDescent="0.25">
      <c r="A2" s="3">
        <v>1024</v>
      </c>
      <c r="B2" s="11" t="s">
        <v>3</v>
      </c>
      <c r="C2" s="3" t="s">
        <v>4</v>
      </c>
      <c r="D2" s="3" t="s">
        <v>4</v>
      </c>
      <c r="E2" s="3" t="s">
        <v>4</v>
      </c>
      <c r="F2" s="3" t="s">
        <v>5</v>
      </c>
      <c r="G2" s="4">
        <v>1</v>
      </c>
      <c r="H2" s="3" t="s">
        <v>6</v>
      </c>
      <c r="I2" s="4">
        <v>1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5">
        <v>811.19970507319999</v>
      </c>
      <c r="S2" s="6">
        <v>-3.6755</v>
      </c>
      <c r="T2" s="3" t="s">
        <v>15</v>
      </c>
      <c r="U2" s="3" t="s">
        <v>15</v>
      </c>
      <c r="V2" s="4">
        <v>0</v>
      </c>
      <c r="W2" s="7">
        <v>189.83</v>
      </c>
      <c r="X2" s="7">
        <v>24</v>
      </c>
      <c r="Y2" s="3" t="s">
        <v>16</v>
      </c>
      <c r="Z2" s="3" t="s">
        <v>16</v>
      </c>
      <c r="AA2" s="3">
        <v>3</v>
      </c>
      <c r="AB2" s="3">
        <v>3</v>
      </c>
    </row>
    <row r="3" spans="1:30" x14ac:dyDescent="0.25">
      <c r="A3" s="3">
        <v>1024</v>
      </c>
      <c r="B3" s="11" t="s">
        <v>3</v>
      </c>
      <c r="C3" s="3" t="s">
        <v>4</v>
      </c>
      <c r="D3" s="3" t="s">
        <v>4</v>
      </c>
      <c r="E3" s="3" t="s">
        <v>4</v>
      </c>
      <c r="F3" s="3" t="s">
        <v>5</v>
      </c>
      <c r="G3" s="4">
        <v>2</v>
      </c>
      <c r="H3" s="3" t="s">
        <v>17</v>
      </c>
      <c r="I3" s="4">
        <v>1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5">
        <v>1214.99955826422</v>
      </c>
      <c r="S3" s="6">
        <v>-4.5999999999999996</v>
      </c>
      <c r="T3" s="3" t="s">
        <v>15</v>
      </c>
      <c r="U3" s="3" t="s">
        <v>15</v>
      </c>
      <c r="V3" s="4">
        <v>0</v>
      </c>
      <c r="W3" s="7">
        <v>190</v>
      </c>
      <c r="X3" s="7">
        <v>30</v>
      </c>
      <c r="Y3" s="3" t="s">
        <v>16</v>
      </c>
      <c r="Z3" s="3" t="s">
        <v>16</v>
      </c>
      <c r="AA3" s="3">
        <v>3</v>
      </c>
      <c r="AB3" s="3">
        <v>3</v>
      </c>
    </row>
    <row r="4" spans="1:30" x14ac:dyDescent="0.25">
      <c r="A4" s="3">
        <v>1024</v>
      </c>
      <c r="B4" s="11" t="s">
        <v>3</v>
      </c>
      <c r="C4" s="3" t="s">
        <v>4</v>
      </c>
      <c r="D4" s="3" t="s">
        <v>4</v>
      </c>
      <c r="E4" s="3" t="s">
        <v>4</v>
      </c>
      <c r="F4" s="3" t="s">
        <v>5</v>
      </c>
      <c r="G4" s="4">
        <v>3</v>
      </c>
      <c r="H4" s="3" t="s">
        <v>18</v>
      </c>
      <c r="I4" s="4">
        <v>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5">
        <v>1304.9995255430599</v>
      </c>
      <c r="S4" s="6">
        <v>-4.6245000000000003</v>
      </c>
      <c r="T4" s="3" t="s">
        <v>15</v>
      </c>
      <c r="U4" s="3" t="s">
        <v>15</v>
      </c>
      <c r="V4" s="4">
        <v>0</v>
      </c>
      <c r="W4" s="7">
        <v>190</v>
      </c>
      <c r="X4" s="7">
        <v>30</v>
      </c>
      <c r="Y4" s="3" t="s">
        <v>16</v>
      </c>
      <c r="Z4" s="3" t="s">
        <v>16</v>
      </c>
      <c r="AA4" s="3">
        <v>3</v>
      </c>
      <c r="AB4" s="3">
        <v>3</v>
      </c>
    </row>
    <row r="5" spans="1:30" x14ac:dyDescent="0.25">
      <c r="A5" s="3">
        <v>1025</v>
      </c>
      <c r="B5" s="11" t="s">
        <v>19</v>
      </c>
      <c r="C5" s="3" t="s">
        <v>20</v>
      </c>
      <c r="D5" s="3" t="s">
        <v>20</v>
      </c>
      <c r="E5" s="3" t="s">
        <v>21</v>
      </c>
      <c r="G5" s="4">
        <v>1</v>
      </c>
      <c r="H5" s="3" t="s">
        <v>22</v>
      </c>
      <c r="I5" s="4">
        <v>1</v>
      </c>
      <c r="J5" s="3" t="s">
        <v>7</v>
      </c>
      <c r="K5" s="3" t="s">
        <v>23</v>
      </c>
      <c r="L5" s="3" t="s">
        <v>24</v>
      </c>
      <c r="M5" s="3" t="s">
        <v>10</v>
      </c>
      <c r="N5" s="3" t="s">
        <v>11</v>
      </c>
      <c r="O5" s="3" t="s">
        <v>25</v>
      </c>
      <c r="P5" s="3" t="s">
        <v>13</v>
      </c>
      <c r="R5" s="5">
        <v>6741.5730075894498</v>
      </c>
      <c r="S5" s="6">
        <v>-8.8582677165354298</v>
      </c>
      <c r="T5" s="3" t="s">
        <v>15</v>
      </c>
      <c r="U5" s="3" t="s">
        <v>15</v>
      </c>
      <c r="V5" s="4">
        <v>0</v>
      </c>
      <c r="W5" s="7">
        <v>136.6</v>
      </c>
      <c r="X5" s="7">
        <v>96</v>
      </c>
      <c r="Y5" s="3" t="s">
        <v>16</v>
      </c>
      <c r="Z5" s="3" t="s">
        <v>15</v>
      </c>
      <c r="AA5" s="3">
        <v>1</v>
      </c>
    </row>
    <row r="6" spans="1:30" x14ac:dyDescent="0.25">
      <c r="A6" s="3">
        <v>1026</v>
      </c>
      <c r="B6" s="11" t="s">
        <v>26</v>
      </c>
      <c r="C6" s="3" t="s">
        <v>20</v>
      </c>
      <c r="D6" s="3" t="s">
        <v>20</v>
      </c>
      <c r="E6" s="3" t="s">
        <v>4</v>
      </c>
      <c r="F6" s="3" t="s">
        <v>27</v>
      </c>
      <c r="G6" s="4">
        <v>1</v>
      </c>
      <c r="H6" s="3" t="s">
        <v>6</v>
      </c>
      <c r="I6" s="4">
        <v>1</v>
      </c>
      <c r="J6" s="3" t="s">
        <v>7</v>
      </c>
      <c r="K6" s="3" t="s">
        <v>28</v>
      </c>
      <c r="L6" s="3" t="s">
        <v>24</v>
      </c>
      <c r="M6" s="3" t="s">
        <v>10</v>
      </c>
      <c r="N6" s="3" t="s">
        <v>11</v>
      </c>
      <c r="O6" s="3" t="s">
        <v>12</v>
      </c>
      <c r="P6" s="3" t="s">
        <v>13</v>
      </c>
      <c r="Q6" s="3" t="s">
        <v>14</v>
      </c>
      <c r="R6" s="5">
        <v>1771.99999313486</v>
      </c>
      <c r="S6" s="6">
        <v>-4.0773999999999999</v>
      </c>
      <c r="T6" s="3" t="s">
        <v>15</v>
      </c>
      <c r="U6" s="3" t="s">
        <v>15</v>
      </c>
      <c r="V6" s="4">
        <v>0</v>
      </c>
      <c r="W6" s="7">
        <v>75</v>
      </c>
      <c r="X6" s="7">
        <v>48</v>
      </c>
      <c r="Y6" s="3" t="s">
        <v>16</v>
      </c>
      <c r="Z6" s="3" t="s">
        <v>15</v>
      </c>
      <c r="AA6" s="3">
        <v>4</v>
      </c>
      <c r="AB6" s="3">
        <v>5</v>
      </c>
    </row>
    <row r="7" spans="1:30" x14ac:dyDescent="0.25">
      <c r="A7" s="3">
        <v>1026</v>
      </c>
      <c r="B7" s="11" t="s">
        <v>26</v>
      </c>
      <c r="C7" s="3" t="s">
        <v>20</v>
      </c>
      <c r="D7" s="3" t="s">
        <v>20</v>
      </c>
      <c r="E7" s="3" t="s">
        <v>4</v>
      </c>
      <c r="F7" s="3" t="s">
        <v>27</v>
      </c>
      <c r="G7" s="4">
        <v>2</v>
      </c>
      <c r="H7" s="3" t="s">
        <v>29</v>
      </c>
      <c r="I7" s="4">
        <v>1</v>
      </c>
      <c r="J7" s="3" t="s">
        <v>7</v>
      </c>
      <c r="K7" s="3" t="s">
        <v>28</v>
      </c>
      <c r="L7" s="3" t="s">
        <v>24</v>
      </c>
      <c r="M7" s="3" t="s">
        <v>10</v>
      </c>
      <c r="N7" s="3" t="s">
        <v>11</v>
      </c>
      <c r="O7" s="3" t="s">
        <v>12</v>
      </c>
      <c r="P7" s="3" t="s">
        <v>13</v>
      </c>
      <c r="Q7" s="3" t="s">
        <v>14</v>
      </c>
      <c r="R7" s="5">
        <v>2599.9999899270001</v>
      </c>
      <c r="S7" s="6">
        <v>-5.3128000000000002</v>
      </c>
      <c r="T7" s="3" t="s">
        <v>15</v>
      </c>
      <c r="U7" s="3" t="s">
        <v>15</v>
      </c>
      <c r="V7" s="4">
        <v>0</v>
      </c>
      <c r="W7" s="7">
        <v>100</v>
      </c>
      <c r="X7" s="7">
        <v>48</v>
      </c>
      <c r="Y7" s="3" t="s">
        <v>16</v>
      </c>
      <c r="Z7" s="3" t="s">
        <v>15</v>
      </c>
      <c r="AA7" s="3">
        <v>4</v>
      </c>
      <c r="AB7" s="3">
        <v>5</v>
      </c>
    </row>
    <row r="8" spans="1:30" x14ac:dyDescent="0.25">
      <c r="A8" s="3">
        <v>1027</v>
      </c>
      <c r="B8" s="11" t="s">
        <v>30</v>
      </c>
      <c r="C8" s="3" t="s">
        <v>20</v>
      </c>
      <c r="D8" s="3" t="s">
        <v>20</v>
      </c>
      <c r="E8" s="3" t="s">
        <v>21</v>
      </c>
      <c r="F8" s="3" t="s">
        <v>31</v>
      </c>
      <c r="G8" s="4">
        <v>1</v>
      </c>
      <c r="H8" s="3" t="s">
        <v>32</v>
      </c>
      <c r="I8" s="4">
        <v>1</v>
      </c>
      <c r="J8" s="3" t="s">
        <v>7</v>
      </c>
      <c r="K8" s="3" t="s">
        <v>33</v>
      </c>
      <c r="L8" s="3" t="s">
        <v>24</v>
      </c>
      <c r="M8" s="3" t="s">
        <v>10</v>
      </c>
      <c r="N8" s="3" t="s">
        <v>11</v>
      </c>
      <c r="O8" s="3" t="s">
        <v>34</v>
      </c>
      <c r="P8" s="3" t="s">
        <v>13</v>
      </c>
      <c r="Q8" s="3" t="s">
        <v>14</v>
      </c>
      <c r="R8" s="5">
        <v>3002.9999883656801</v>
      </c>
      <c r="S8" s="6">
        <v>-0.87536895169291296</v>
      </c>
      <c r="T8" s="3" t="s">
        <v>15</v>
      </c>
      <c r="U8" s="3" t="s">
        <v>15</v>
      </c>
      <c r="V8" s="4">
        <v>0</v>
      </c>
      <c r="W8" s="7">
        <v>112.5</v>
      </c>
      <c r="X8" s="16">
        <v>48</v>
      </c>
      <c r="Y8" s="3" t="s">
        <v>16</v>
      </c>
      <c r="Z8" s="3" t="s">
        <v>15</v>
      </c>
      <c r="AA8" s="3">
        <v>5</v>
      </c>
      <c r="AB8" s="3">
        <v>2</v>
      </c>
    </row>
    <row r="9" spans="1:30" x14ac:dyDescent="0.25">
      <c r="A9" s="3">
        <v>1030</v>
      </c>
      <c r="B9" s="11" t="s">
        <v>35</v>
      </c>
      <c r="C9" s="3" t="s">
        <v>21</v>
      </c>
      <c r="D9" s="3" t="s">
        <v>21</v>
      </c>
      <c r="E9" s="3" t="s">
        <v>21</v>
      </c>
      <c r="G9" s="4">
        <v>1</v>
      </c>
      <c r="H9" s="3" t="s">
        <v>36</v>
      </c>
      <c r="I9" s="4">
        <v>1</v>
      </c>
      <c r="J9" s="3" t="s">
        <v>7</v>
      </c>
      <c r="K9" s="3" t="s">
        <v>37</v>
      </c>
      <c r="L9" s="3" t="s">
        <v>38</v>
      </c>
      <c r="M9" s="3" t="s">
        <v>10</v>
      </c>
      <c r="N9" s="3" t="s">
        <v>11</v>
      </c>
      <c r="O9" s="3" t="s">
        <v>12</v>
      </c>
      <c r="P9" s="3" t="s">
        <v>39</v>
      </c>
      <c r="R9" s="5">
        <v>2751.6614623199998</v>
      </c>
      <c r="S9" s="6">
        <v>-3.02362204724409</v>
      </c>
      <c r="T9" s="3" t="s">
        <v>15</v>
      </c>
      <c r="U9" s="3" t="s">
        <v>15</v>
      </c>
      <c r="V9" s="4">
        <v>0</v>
      </c>
      <c r="W9" s="7">
        <v>110.564304461942</v>
      </c>
      <c r="X9" s="7">
        <v>42.007874015748001</v>
      </c>
      <c r="Y9" s="3" t="s">
        <v>15</v>
      </c>
      <c r="Z9" s="3" t="s">
        <v>16</v>
      </c>
      <c r="AA9" s="3">
        <v>4</v>
      </c>
      <c r="AB9" s="3">
        <v>2</v>
      </c>
    </row>
    <row r="10" spans="1:30" x14ac:dyDescent="0.25">
      <c r="A10" s="3">
        <v>1031</v>
      </c>
      <c r="B10" s="11" t="s">
        <v>40</v>
      </c>
      <c r="C10" s="3" t="s">
        <v>4</v>
      </c>
      <c r="D10" s="3" t="s">
        <v>4</v>
      </c>
      <c r="E10" s="3" t="s">
        <v>4</v>
      </c>
      <c r="F10" s="3" t="s">
        <v>5</v>
      </c>
      <c r="G10" s="4">
        <v>1</v>
      </c>
      <c r="H10" s="3" t="s">
        <v>41</v>
      </c>
      <c r="I10" s="4">
        <v>1</v>
      </c>
      <c r="J10" s="3" t="s">
        <v>7</v>
      </c>
      <c r="K10" s="3" t="s">
        <v>8</v>
      </c>
      <c r="L10" s="3" t="s">
        <v>9</v>
      </c>
      <c r="M10" s="3" t="s">
        <v>10</v>
      </c>
      <c r="N10" s="3" t="s">
        <v>11</v>
      </c>
      <c r="O10" s="3" t="s">
        <v>12</v>
      </c>
      <c r="P10" s="3" t="s">
        <v>13</v>
      </c>
      <c r="Q10" s="3" t="s">
        <v>42</v>
      </c>
      <c r="R10" s="5">
        <v>830.39969809268496</v>
      </c>
      <c r="S10" s="6">
        <v>-4.4954999999999998</v>
      </c>
      <c r="T10" s="3" t="s">
        <v>15</v>
      </c>
      <c r="U10" s="3" t="s">
        <v>15</v>
      </c>
      <c r="V10" s="4">
        <v>0</v>
      </c>
      <c r="W10" s="7">
        <v>160.5</v>
      </c>
      <c r="X10" s="7">
        <v>30</v>
      </c>
      <c r="Y10" s="3" t="s">
        <v>16</v>
      </c>
      <c r="Z10" s="3" t="s">
        <v>16</v>
      </c>
      <c r="AA10" s="3">
        <v>3</v>
      </c>
      <c r="AB10" s="3">
        <v>2</v>
      </c>
    </row>
    <row r="11" spans="1:30" x14ac:dyDescent="0.25">
      <c r="A11" s="3">
        <v>1031</v>
      </c>
      <c r="B11" s="11" t="s">
        <v>40</v>
      </c>
      <c r="C11" s="3" t="s">
        <v>4</v>
      </c>
      <c r="D11" s="3" t="s">
        <v>4</v>
      </c>
      <c r="E11" s="3" t="s">
        <v>4</v>
      </c>
      <c r="F11" s="3" t="s">
        <v>5</v>
      </c>
      <c r="G11" s="4">
        <v>2</v>
      </c>
      <c r="H11" s="3" t="s">
        <v>43</v>
      </c>
      <c r="I11" s="4">
        <v>1</v>
      </c>
      <c r="J11" s="3" t="s">
        <v>7</v>
      </c>
      <c r="K11" s="3" t="s">
        <v>8</v>
      </c>
      <c r="L11" s="3" t="s">
        <v>9</v>
      </c>
      <c r="M11" s="3" t="s">
        <v>10</v>
      </c>
      <c r="N11" s="3" t="s">
        <v>11</v>
      </c>
      <c r="O11" s="3" t="s">
        <v>25</v>
      </c>
      <c r="P11" s="3" t="s">
        <v>13</v>
      </c>
      <c r="Q11" s="3" t="s">
        <v>42</v>
      </c>
      <c r="R11" s="5">
        <v>1059.9996146173501</v>
      </c>
      <c r="S11" s="6">
        <v>-4.4980000000000002</v>
      </c>
      <c r="T11" s="3" t="s">
        <v>15</v>
      </c>
      <c r="U11" s="3" t="s">
        <v>15</v>
      </c>
      <c r="V11" s="4">
        <v>0</v>
      </c>
      <c r="W11" s="7">
        <v>170.3</v>
      </c>
      <c r="X11" s="7">
        <v>30</v>
      </c>
      <c r="Y11" s="3" t="s">
        <v>16</v>
      </c>
      <c r="Z11" s="3" t="s">
        <v>16</v>
      </c>
      <c r="AA11" s="3">
        <v>3</v>
      </c>
      <c r="AB11" s="3">
        <v>2</v>
      </c>
    </row>
    <row r="12" spans="1:30" x14ac:dyDescent="0.25">
      <c r="A12" s="3">
        <v>1031</v>
      </c>
      <c r="B12" s="11" t="s">
        <v>40</v>
      </c>
      <c r="C12" s="3" t="s">
        <v>4</v>
      </c>
      <c r="D12" s="3" t="s">
        <v>4</v>
      </c>
      <c r="E12" s="3" t="s">
        <v>4</v>
      </c>
      <c r="F12" s="3" t="s">
        <v>5</v>
      </c>
      <c r="G12" s="4">
        <v>3</v>
      </c>
      <c r="H12" s="3" t="s">
        <v>44</v>
      </c>
      <c r="I12" s="4">
        <v>1</v>
      </c>
      <c r="J12" s="3" t="s">
        <v>7</v>
      </c>
      <c r="K12" s="3" t="s">
        <v>8</v>
      </c>
      <c r="L12" s="3" t="s">
        <v>9</v>
      </c>
      <c r="M12" s="3" t="s">
        <v>10</v>
      </c>
      <c r="N12" s="3" t="s">
        <v>11</v>
      </c>
      <c r="O12" s="3" t="s">
        <v>25</v>
      </c>
      <c r="P12" s="3" t="s">
        <v>13</v>
      </c>
      <c r="Q12" s="3" t="s">
        <v>42</v>
      </c>
      <c r="R12" s="5">
        <v>899.599672933742</v>
      </c>
      <c r="S12" s="6">
        <v>-4.5925000000000002</v>
      </c>
      <c r="T12" s="3" t="s">
        <v>15</v>
      </c>
      <c r="U12" s="3" t="s">
        <v>15</v>
      </c>
      <c r="V12" s="4">
        <v>0</v>
      </c>
      <c r="W12" s="7">
        <v>161</v>
      </c>
      <c r="X12" s="7">
        <v>30</v>
      </c>
      <c r="Y12" s="3" t="s">
        <v>16</v>
      </c>
      <c r="Z12" s="3" t="s">
        <v>16</v>
      </c>
      <c r="AA12" s="3">
        <v>3</v>
      </c>
      <c r="AB12" s="3">
        <v>2</v>
      </c>
    </row>
    <row r="13" spans="1:30" x14ac:dyDescent="0.25">
      <c r="A13" s="3">
        <v>1001</v>
      </c>
      <c r="B13" s="11" t="s">
        <v>45</v>
      </c>
      <c r="C13" s="3" t="s">
        <v>20</v>
      </c>
      <c r="D13" s="12" t="s">
        <v>20</v>
      </c>
      <c r="E13" s="12" t="s">
        <v>4</v>
      </c>
      <c r="G13" s="4">
        <v>5</v>
      </c>
      <c r="H13" s="3" t="s">
        <v>46</v>
      </c>
      <c r="I13" s="4">
        <v>1</v>
      </c>
      <c r="J13" s="3" t="s">
        <v>7</v>
      </c>
      <c r="K13" s="3" t="s">
        <v>47</v>
      </c>
      <c r="M13" s="3" t="s">
        <v>48</v>
      </c>
      <c r="N13" s="3" t="s">
        <v>11</v>
      </c>
      <c r="O13" s="3" t="s">
        <v>12</v>
      </c>
      <c r="P13" s="3" t="s">
        <v>13</v>
      </c>
      <c r="Q13" s="3" t="s">
        <v>14</v>
      </c>
      <c r="R13" s="5">
        <v>12072.2402391</v>
      </c>
      <c r="S13" s="6">
        <v>-6.6098425196850403</v>
      </c>
      <c r="T13" s="3" t="s">
        <v>15</v>
      </c>
      <c r="U13" s="3" t="s">
        <v>16</v>
      </c>
      <c r="V13" s="4">
        <v>0</v>
      </c>
      <c r="W13" s="7">
        <v>246.06299212598401</v>
      </c>
      <c r="X13" s="7">
        <v>72.047244094488207</v>
      </c>
      <c r="Y13" s="3" t="s">
        <v>15</v>
      </c>
      <c r="Z13" s="3" t="s">
        <v>16</v>
      </c>
      <c r="AA13" s="3">
        <v>3</v>
      </c>
    </row>
    <row r="14" spans="1:30" x14ac:dyDescent="0.25">
      <c r="A14" s="3">
        <v>1001</v>
      </c>
      <c r="B14" s="11" t="s">
        <v>45</v>
      </c>
      <c r="C14" s="3" t="s">
        <v>20</v>
      </c>
      <c r="D14" s="12" t="s">
        <v>20</v>
      </c>
      <c r="E14" s="12" t="s">
        <v>4</v>
      </c>
      <c r="G14" s="4">
        <v>5</v>
      </c>
      <c r="H14" s="3" t="s">
        <v>46</v>
      </c>
      <c r="I14" s="4">
        <v>2</v>
      </c>
      <c r="J14" s="3" t="s">
        <v>49</v>
      </c>
      <c r="K14" s="3" t="s">
        <v>47</v>
      </c>
      <c r="M14" s="3" t="s">
        <v>48</v>
      </c>
      <c r="N14" s="3" t="s">
        <v>11</v>
      </c>
      <c r="O14" s="3" t="s">
        <v>12</v>
      </c>
      <c r="P14" s="3" t="s">
        <v>13</v>
      </c>
      <c r="Q14" s="3" t="s">
        <v>14</v>
      </c>
      <c r="R14" s="5">
        <v>6519.459347</v>
      </c>
      <c r="S14" s="6">
        <v>3.1740157480315001</v>
      </c>
      <c r="T14" s="3" t="s">
        <v>15</v>
      </c>
      <c r="U14" s="3" t="s">
        <v>15</v>
      </c>
      <c r="V14" s="4">
        <v>0</v>
      </c>
      <c r="W14" s="7">
        <v>246.06299212598401</v>
      </c>
      <c r="X14" s="7">
        <v>72.047244094488207</v>
      </c>
      <c r="Y14" s="3" t="s">
        <v>15</v>
      </c>
      <c r="Z14" s="3" t="s">
        <v>16</v>
      </c>
      <c r="AA14" s="3">
        <v>3</v>
      </c>
    </row>
    <row r="15" spans="1:30" x14ac:dyDescent="0.25">
      <c r="A15" s="3">
        <v>1002</v>
      </c>
      <c r="B15" s="11" t="s">
        <v>50</v>
      </c>
      <c r="C15" s="3" t="s">
        <v>21</v>
      </c>
      <c r="D15" s="3" t="s">
        <v>21</v>
      </c>
      <c r="E15" s="3" t="s">
        <v>21</v>
      </c>
      <c r="G15" s="4">
        <v>1</v>
      </c>
      <c r="H15" s="3" t="s">
        <v>51</v>
      </c>
      <c r="I15" s="4">
        <v>1</v>
      </c>
      <c r="J15" s="3" t="s">
        <v>7</v>
      </c>
      <c r="M15" s="3" t="s">
        <v>52</v>
      </c>
      <c r="N15" s="3" t="s">
        <v>11</v>
      </c>
      <c r="O15" s="3" t="s">
        <v>25</v>
      </c>
      <c r="P15" s="3" t="s">
        <v>13</v>
      </c>
      <c r="Q15" s="3" t="s">
        <v>13</v>
      </c>
      <c r="R15" s="5">
        <v>1453.6595872266</v>
      </c>
      <c r="S15" s="6">
        <v>-3.9370078740157499</v>
      </c>
      <c r="T15" s="3" t="s">
        <v>15</v>
      </c>
      <c r="U15" s="3" t="s">
        <v>15</v>
      </c>
      <c r="V15" s="4">
        <v>0</v>
      </c>
      <c r="W15" s="7">
        <v>239.501312335958</v>
      </c>
      <c r="X15" s="7">
        <v>55.984251968503898</v>
      </c>
      <c r="Y15" s="3" t="s">
        <v>16</v>
      </c>
      <c r="Z15" s="3" t="s">
        <v>15</v>
      </c>
      <c r="AA15" s="3">
        <v>2</v>
      </c>
    </row>
    <row r="16" spans="1:30" x14ac:dyDescent="0.25">
      <c r="A16" s="3">
        <v>1002</v>
      </c>
      <c r="B16" s="11" t="s">
        <v>50</v>
      </c>
      <c r="C16" s="3" t="s">
        <v>21</v>
      </c>
      <c r="D16" s="3" t="s">
        <v>21</v>
      </c>
      <c r="E16" s="3" t="s">
        <v>21</v>
      </c>
      <c r="G16" s="4">
        <v>1</v>
      </c>
      <c r="H16" s="3" t="s">
        <v>51</v>
      </c>
      <c r="I16" s="4">
        <v>2</v>
      </c>
      <c r="J16" s="3" t="s">
        <v>49</v>
      </c>
      <c r="M16" s="3" t="s">
        <v>52</v>
      </c>
      <c r="N16" s="3" t="s">
        <v>11</v>
      </c>
      <c r="O16" s="3" t="s">
        <v>25</v>
      </c>
      <c r="P16" s="3" t="s">
        <v>13</v>
      </c>
      <c r="Q16" s="3" t="s">
        <v>13</v>
      </c>
      <c r="R16" s="5">
        <v>674.426829</v>
      </c>
      <c r="S16" s="6">
        <v>3.9370078740157499</v>
      </c>
      <c r="T16" s="3" t="s">
        <v>15</v>
      </c>
      <c r="U16" s="3" t="s">
        <v>15</v>
      </c>
      <c r="V16" s="4">
        <v>0</v>
      </c>
      <c r="W16" s="7">
        <v>239.501312335958</v>
      </c>
      <c r="X16" s="7">
        <v>55.984251968503898</v>
      </c>
      <c r="Y16" s="3" t="s">
        <v>16</v>
      </c>
      <c r="Z16" s="3" t="s">
        <v>15</v>
      </c>
      <c r="AA16" s="3">
        <v>2</v>
      </c>
    </row>
    <row r="17" spans="1:28" x14ac:dyDescent="0.25">
      <c r="A17" s="3">
        <v>1002</v>
      </c>
      <c r="B17" s="11" t="s">
        <v>50</v>
      </c>
      <c r="C17" s="3" t="s">
        <v>21</v>
      </c>
      <c r="D17" s="3" t="s">
        <v>21</v>
      </c>
      <c r="E17" s="3" t="s">
        <v>21</v>
      </c>
      <c r="G17" s="4">
        <v>2</v>
      </c>
      <c r="H17" s="3" t="s">
        <v>53</v>
      </c>
      <c r="I17" s="4">
        <v>1</v>
      </c>
      <c r="J17" s="3" t="s">
        <v>7</v>
      </c>
      <c r="M17" s="3" t="s">
        <v>52</v>
      </c>
      <c r="N17" s="3" t="s">
        <v>11</v>
      </c>
      <c r="O17" s="3" t="s">
        <v>25</v>
      </c>
      <c r="P17" s="3" t="s">
        <v>13</v>
      </c>
      <c r="Q17" s="3" t="s">
        <v>13</v>
      </c>
      <c r="R17" s="5">
        <v>1396.7829246476001</v>
      </c>
      <c r="S17" s="6">
        <v>-3.9370078740157499</v>
      </c>
      <c r="T17" s="3" t="s">
        <v>15</v>
      </c>
      <c r="U17" s="3" t="s">
        <v>15</v>
      </c>
      <c r="V17" s="4">
        <v>0</v>
      </c>
      <c r="W17" s="7">
        <v>216.53543307086599</v>
      </c>
      <c r="X17" s="7">
        <v>55.984251968503898</v>
      </c>
      <c r="Y17" s="3" t="s">
        <v>16</v>
      </c>
      <c r="Z17" s="3" t="s">
        <v>15</v>
      </c>
      <c r="AA17" s="3">
        <v>2</v>
      </c>
    </row>
    <row r="18" spans="1:28" x14ac:dyDescent="0.25">
      <c r="A18" s="3">
        <v>1002</v>
      </c>
      <c r="B18" s="11" t="s">
        <v>50</v>
      </c>
      <c r="C18" s="3" t="s">
        <v>21</v>
      </c>
      <c r="D18" s="3" t="s">
        <v>21</v>
      </c>
      <c r="E18" s="3" t="s">
        <v>21</v>
      </c>
      <c r="G18" s="4">
        <v>2</v>
      </c>
      <c r="H18" s="3" t="s">
        <v>53</v>
      </c>
      <c r="I18" s="4">
        <v>2</v>
      </c>
      <c r="J18" s="3" t="s">
        <v>49</v>
      </c>
      <c r="M18" s="3" t="s">
        <v>52</v>
      </c>
      <c r="N18" s="3" t="s">
        <v>11</v>
      </c>
      <c r="O18" s="3" t="s">
        <v>25</v>
      </c>
      <c r="P18" s="3" t="s">
        <v>13</v>
      </c>
      <c r="Q18" s="3" t="s">
        <v>13</v>
      </c>
      <c r="R18" s="5">
        <v>708.14817044999995</v>
      </c>
      <c r="S18" s="6">
        <v>3.9370078740157499</v>
      </c>
      <c r="T18" s="3" t="s">
        <v>15</v>
      </c>
      <c r="U18" s="3" t="s">
        <v>15</v>
      </c>
      <c r="V18" s="4">
        <v>0</v>
      </c>
      <c r="W18" s="7">
        <v>216.53543307086599</v>
      </c>
      <c r="X18" s="7">
        <v>55.984251968503898</v>
      </c>
      <c r="Y18" s="3" t="s">
        <v>16</v>
      </c>
      <c r="Z18" s="3" t="s">
        <v>15</v>
      </c>
      <c r="AA18" s="3">
        <v>2</v>
      </c>
    </row>
    <row r="19" spans="1:28" x14ac:dyDescent="0.25">
      <c r="A19" s="3">
        <v>1002</v>
      </c>
      <c r="B19" s="11" t="s">
        <v>50</v>
      </c>
      <c r="C19" s="3" t="s">
        <v>21</v>
      </c>
      <c r="D19" s="3" t="s">
        <v>21</v>
      </c>
      <c r="E19" s="3" t="s">
        <v>21</v>
      </c>
      <c r="G19" s="4">
        <v>3</v>
      </c>
      <c r="H19" s="3" t="s">
        <v>54</v>
      </c>
      <c r="I19" s="4">
        <v>1</v>
      </c>
      <c r="J19" s="3" t="s">
        <v>7</v>
      </c>
      <c r="M19" s="3" t="s">
        <v>52</v>
      </c>
      <c r="N19" s="3" t="s">
        <v>11</v>
      </c>
      <c r="O19" s="3" t="s">
        <v>25</v>
      </c>
      <c r="P19" s="3" t="s">
        <v>13</v>
      </c>
      <c r="Q19" s="3" t="s">
        <v>13</v>
      </c>
      <c r="R19" s="5">
        <v>1403.8419254578</v>
      </c>
      <c r="S19" s="6">
        <v>-0.78740157480314998</v>
      </c>
      <c r="T19" s="3" t="s">
        <v>15</v>
      </c>
      <c r="U19" s="3" t="s">
        <v>15</v>
      </c>
      <c r="V19" s="4">
        <v>0</v>
      </c>
      <c r="W19" s="7">
        <v>157.48031496063001</v>
      </c>
      <c r="X19" s="7">
        <v>55.984251968503898</v>
      </c>
      <c r="Y19" s="3" t="s">
        <v>16</v>
      </c>
      <c r="Z19" s="3" t="s">
        <v>15</v>
      </c>
      <c r="AA19" s="3">
        <v>2</v>
      </c>
    </row>
    <row r="20" spans="1:28" x14ac:dyDescent="0.25">
      <c r="A20" s="3">
        <v>1002</v>
      </c>
      <c r="B20" s="11" t="s">
        <v>50</v>
      </c>
      <c r="C20" s="3" t="s">
        <v>21</v>
      </c>
      <c r="D20" s="3" t="s">
        <v>21</v>
      </c>
      <c r="E20" s="3" t="s">
        <v>21</v>
      </c>
      <c r="G20" s="4">
        <v>3</v>
      </c>
      <c r="H20" s="3" t="s">
        <v>54</v>
      </c>
      <c r="I20" s="4">
        <v>2</v>
      </c>
      <c r="J20" s="3" t="s">
        <v>49</v>
      </c>
      <c r="M20" s="3" t="s">
        <v>52</v>
      </c>
      <c r="N20" s="3" t="s">
        <v>11</v>
      </c>
      <c r="O20" s="3" t="s">
        <v>25</v>
      </c>
      <c r="P20" s="3" t="s">
        <v>13</v>
      </c>
      <c r="Q20" s="3" t="s">
        <v>13</v>
      </c>
      <c r="R20" s="5">
        <v>674.426829</v>
      </c>
      <c r="S20" s="6">
        <v>0.27204724409448799</v>
      </c>
      <c r="T20" s="3" t="s">
        <v>15</v>
      </c>
      <c r="U20" s="3" t="s">
        <v>15</v>
      </c>
      <c r="V20" s="4">
        <v>0</v>
      </c>
      <c r="W20" s="7">
        <v>157.48031496063001</v>
      </c>
      <c r="X20" s="7">
        <v>55.984251968503898</v>
      </c>
      <c r="Y20" s="3" t="s">
        <v>16</v>
      </c>
      <c r="Z20" s="3" t="s">
        <v>15</v>
      </c>
      <c r="AA20" s="3">
        <v>2</v>
      </c>
    </row>
    <row r="21" spans="1:28" x14ac:dyDescent="0.25">
      <c r="A21" s="3">
        <v>1002</v>
      </c>
      <c r="B21" s="11" t="s">
        <v>50</v>
      </c>
      <c r="C21" s="3" t="s">
        <v>21</v>
      </c>
      <c r="D21" s="3" t="s">
        <v>21</v>
      </c>
      <c r="E21" s="3" t="s">
        <v>21</v>
      </c>
      <c r="G21" s="4">
        <v>4</v>
      </c>
      <c r="H21" s="3" t="s">
        <v>55</v>
      </c>
      <c r="I21" s="4">
        <v>1</v>
      </c>
      <c r="J21" s="3" t="s">
        <v>7</v>
      </c>
      <c r="M21" s="3" t="s">
        <v>52</v>
      </c>
      <c r="N21" s="3" t="s">
        <v>11</v>
      </c>
      <c r="O21" s="3" t="s">
        <v>25</v>
      </c>
      <c r="P21" s="3" t="s">
        <v>13</v>
      </c>
      <c r="Q21" s="3" t="s">
        <v>13</v>
      </c>
      <c r="R21" s="5">
        <v>1493.5856555033999</v>
      </c>
      <c r="S21" s="6">
        <v>-3.9370078740157499</v>
      </c>
      <c r="T21" s="3" t="s">
        <v>15</v>
      </c>
      <c r="U21" s="3" t="s">
        <v>15</v>
      </c>
      <c r="V21" s="4">
        <v>0</v>
      </c>
      <c r="W21" s="7">
        <v>134.514435695538</v>
      </c>
      <c r="X21" s="7">
        <v>55.984251968503898</v>
      </c>
      <c r="Y21" s="3" t="s">
        <v>16</v>
      </c>
      <c r="Z21" s="3" t="s">
        <v>15</v>
      </c>
      <c r="AA21" s="3">
        <v>2</v>
      </c>
    </row>
    <row r="22" spans="1:28" x14ac:dyDescent="0.25">
      <c r="A22" s="3">
        <v>1002</v>
      </c>
      <c r="B22" s="11" t="s">
        <v>50</v>
      </c>
      <c r="C22" s="3" t="s">
        <v>21</v>
      </c>
      <c r="D22" s="3" t="s">
        <v>21</v>
      </c>
      <c r="E22" s="3" t="s">
        <v>21</v>
      </c>
      <c r="G22" s="4">
        <v>4</v>
      </c>
      <c r="H22" s="3" t="s">
        <v>55</v>
      </c>
      <c r="I22" s="4">
        <v>2</v>
      </c>
      <c r="J22" s="3" t="s">
        <v>49</v>
      </c>
      <c r="M22" s="3" t="s">
        <v>52</v>
      </c>
      <c r="N22" s="3" t="s">
        <v>11</v>
      </c>
      <c r="O22" s="3" t="s">
        <v>25</v>
      </c>
      <c r="P22" s="3" t="s">
        <v>13</v>
      </c>
      <c r="Q22" s="3" t="s">
        <v>13</v>
      </c>
      <c r="R22" s="5">
        <v>578.88302822499998</v>
      </c>
      <c r="S22" s="6">
        <v>3.9370078740157499</v>
      </c>
      <c r="T22" s="3" t="s">
        <v>15</v>
      </c>
      <c r="U22" s="3" t="s">
        <v>15</v>
      </c>
      <c r="V22" s="4">
        <v>0</v>
      </c>
      <c r="W22" s="7">
        <v>134.514435695538</v>
      </c>
      <c r="X22" s="7">
        <v>55.984251968503898</v>
      </c>
      <c r="Y22" s="3" t="s">
        <v>16</v>
      </c>
      <c r="Z22" s="3" t="s">
        <v>15</v>
      </c>
      <c r="AA22" s="3">
        <v>2</v>
      </c>
    </row>
    <row r="23" spans="1:28" x14ac:dyDescent="0.25">
      <c r="A23" s="3">
        <v>1002</v>
      </c>
      <c r="B23" s="11" t="s">
        <v>50</v>
      </c>
      <c r="C23" s="3" t="s">
        <v>21</v>
      </c>
      <c r="D23" s="3" t="s">
        <v>21</v>
      </c>
      <c r="E23" s="3" t="s">
        <v>21</v>
      </c>
      <c r="G23" s="4">
        <v>5</v>
      </c>
      <c r="H23" s="3" t="s">
        <v>56</v>
      </c>
      <c r="I23" s="4">
        <v>1</v>
      </c>
      <c r="J23" s="3" t="s">
        <v>7</v>
      </c>
      <c r="M23" s="3" t="s">
        <v>52</v>
      </c>
      <c r="N23" s="3" t="s">
        <v>11</v>
      </c>
      <c r="O23" s="3" t="s">
        <v>25</v>
      </c>
      <c r="P23" s="3" t="s">
        <v>13</v>
      </c>
      <c r="Q23" s="3" t="s">
        <v>13</v>
      </c>
      <c r="R23" s="5">
        <v>649.33815096119997</v>
      </c>
      <c r="S23" s="6">
        <v>-3.9370078740157499</v>
      </c>
      <c r="T23" s="3" t="s">
        <v>15</v>
      </c>
      <c r="U23" s="3" t="s">
        <v>15</v>
      </c>
      <c r="V23" s="4">
        <v>0</v>
      </c>
      <c r="W23" s="7">
        <v>72.178477690288702</v>
      </c>
      <c r="X23" s="7">
        <v>55.984251968503898</v>
      </c>
      <c r="Y23" s="3" t="s">
        <v>16</v>
      </c>
      <c r="Z23" s="3" t="s">
        <v>15</v>
      </c>
      <c r="AA23" s="3">
        <v>2</v>
      </c>
    </row>
    <row r="24" spans="1:28" x14ac:dyDescent="0.25">
      <c r="A24" s="3">
        <v>1003</v>
      </c>
      <c r="B24" s="11" t="s">
        <v>57</v>
      </c>
      <c r="C24" s="3" t="s">
        <v>20</v>
      </c>
      <c r="D24" s="3" t="s">
        <v>20</v>
      </c>
      <c r="E24" s="3" t="s">
        <v>21</v>
      </c>
      <c r="G24" s="4">
        <v>1</v>
      </c>
      <c r="H24" s="3" t="s">
        <v>58</v>
      </c>
      <c r="I24" s="4">
        <v>1</v>
      </c>
      <c r="J24" s="3" t="s">
        <v>7</v>
      </c>
      <c r="K24" s="3" t="s">
        <v>59</v>
      </c>
      <c r="L24" s="3" t="s">
        <v>9</v>
      </c>
      <c r="M24" s="3" t="s">
        <v>10</v>
      </c>
      <c r="N24" s="3" t="s">
        <v>11</v>
      </c>
      <c r="O24" s="3" t="s">
        <v>25</v>
      </c>
      <c r="P24" s="3" t="s">
        <v>13</v>
      </c>
      <c r="Q24" s="3" t="s">
        <v>14</v>
      </c>
      <c r="R24" s="5">
        <v>1596.9999938128501</v>
      </c>
      <c r="S24" s="6">
        <v>-3.2250000000000001</v>
      </c>
      <c r="T24" s="3" t="s">
        <v>15</v>
      </c>
      <c r="U24" s="3" t="s">
        <v>16</v>
      </c>
      <c r="V24" s="4">
        <v>0</v>
      </c>
      <c r="W24" s="7">
        <v>195</v>
      </c>
      <c r="X24" s="7">
        <v>30</v>
      </c>
      <c r="Y24" s="3" t="s">
        <v>16</v>
      </c>
      <c r="Z24" s="3" t="s">
        <v>16</v>
      </c>
      <c r="AA24" s="3">
        <v>11</v>
      </c>
      <c r="AB24" s="3">
        <v>5</v>
      </c>
    </row>
    <row r="25" spans="1:28" x14ac:dyDescent="0.25">
      <c r="A25" s="3">
        <v>1004</v>
      </c>
      <c r="B25" s="11" t="s">
        <v>60</v>
      </c>
      <c r="C25" s="3" t="s">
        <v>20</v>
      </c>
      <c r="D25" s="3" t="s">
        <v>20</v>
      </c>
      <c r="E25" s="3" t="s">
        <v>21</v>
      </c>
      <c r="G25" s="4">
        <v>1</v>
      </c>
      <c r="H25" s="3" t="s">
        <v>43</v>
      </c>
      <c r="I25" s="4">
        <v>1</v>
      </c>
      <c r="J25" s="3" t="s">
        <v>7</v>
      </c>
      <c r="K25" s="3" t="s">
        <v>61</v>
      </c>
      <c r="M25" s="3" t="s">
        <v>62</v>
      </c>
      <c r="N25" s="3" t="s">
        <v>11</v>
      </c>
      <c r="O25" s="3" t="s">
        <v>25</v>
      </c>
      <c r="P25" s="3" t="s">
        <v>13</v>
      </c>
      <c r="Q25" s="3" t="s">
        <v>13</v>
      </c>
      <c r="R25" s="5">
        <v>7193.886176</v>
      </c>
      <c r="S25" s="6">
        <v>-10.084795275590601</v>
      </c>
      <c r="T25" s="3" t="s">
        <v>15</v>
      </c>
      <c r="U25" s="3" t="s">
        <v>16</v>
      </c>
      <c r="V25" s="4">
        <v>0</v>
      </c>
      <c r="W25" s="7">
        <v>260.82677165354301</v>
      </c>
      <c r="X25" s="7">
        <v>59.055118110236201</v>
      </c>
      <c r="Y25" s="3" t="s">
        <v>15</v>
      </c>
      <c r="Z25" s="3" t="s">
        <v>15</v>
      </c>
      <c r="AA25" s="3">
        <v>1</v>
      </c>
      <c r="AB25" s="3">
        <v>1</v>
      </c>
    </row>
    <row r="26" spans="1:28" x14ac:dyDescent="0.25">
      <c r="A26" s="3">
        <v>1004</v>
      </c>
      <c r="B26" s="11" t="s">
        <v>60</v>
      </c>
      <c r="C26" s="3" t="s">
        <v>20</v>
      </c>
      <c r="D26" s="3" t="s">
        <v>20</v>
      </c>
      <c r="E26" s="3" t="s">
        <v>21</v>
      </c>
      <c r="G26" s="4">
        <v>2</v>
      </c>
      <c r="H26" s="3" t="s">
        <v>44</v>
      </c>
      <c r="I26" s="4">
        <v>1</v>
      </c>
      <c r="J26" s="3" t="s">
        <v>7</v>
      </c>
      <c r="K26" s="3" t="s">
        <v>61</v>
      </c>
      <c r="M26" s="3" t="s">
        <v>62</v>
      </c>
      <c r="N26" s="3" t="s">
        <v>11</v>
      </c>
      <c r="O26" s="3" t="s">
        <v>25</v>
      </c>
      <c r="P26" s="3" t="s">
        <v>13</v>
      </c>
      <c r="Q26" s="3" t="s">
        <v>13</v>
      </c>
      <c r="R26" s="5">
        <v>8093.121948</v>
      </c>
      <c r="S26" s="6">
        <v>-9.2356574803149591</v>
      </c>
      <c r="T26" s="3" t="s">
        <v>15</v>
      </c>
      <c r="U26" s="3" t="s">
        <v>16</v>
      </c>
      <c r="V26" s="4">
        <v>0</v>
      </c>
      <c r="W26" s="7">
        <v>301.83727034120699</v>
      </c>
      <c r="X26" s="7">
        <v>59.055118110236201</v>
      </c>
      <c r="Y26" s="3" t="s">
        <v>15</v>
      </c>
      <c r="Z26" s="3" t="s">
        <v>15</v>
      </c>
      <c r="AA26" s="3">
        <v>1</v>
      </c>
      <c r="AB26" s="3">
        <v>1</v>
      </c>
    </row>
    <row r="27" spans="1:28" x14ac:dyDescent="0.25">
      <c r="A27" s="3">
        <v>1005</v>
      </c>
      <c r="B27" s="11" t="s">
        <v>63</v>
      </c>
      <c r="C27" s="3" t="s">
        <v>20</v>
      </c>
      <c r="D27" s="3" t="s">
        <v>20</v>
      </c>
      <c r="E27" s="3" t="s">
        <v>21</v>
      </c>
      <c r="G27" s="4">
        <v>1</v>
      </c>
      <c r="H27" s="3" t="s">
        <v>46</v>
      </c>
      <c r="I27" s="4">
        <v>1</v>
      </c>
      <c r="J27" s="3" t="s">
        <v>7</v>
      </c>
      <c r="K27" s="3" t="s">
        <v>64</v>
      </c>
      <c r="L27" s="3" t="s">
        <v>24</v>
      </c>
      <c r="M27" s="3" t="s">
        <v>10</v>
      </c>
      <c r="N27" s="3" t="s">
        <v>11</v>
      </c>
      <c r="O27" s="3" t="s">
        <v>25</v>
      </c>
      <c r="P27" s="3" t="s">
        <v>13</v>
      </c>
      <c r="Q27" s="3" t="s">
        <v>14</v>
      </c>
      <c r="R27" s="5">
        <v>1512.99999413829</v>
      </c>
      <c r="S27" s="6">
        <v>-0.96</v>
      </c>
      <c r="T27" s="3" t="s">
        <v>15</v>
      </c>
      <c r="U27" s="3" t="s">
        <v>15</v>
      </c>
      <c r="V27" s="4">
        <v>0</v>
      </c>
      <c r="W27" s="7">
        <v>118</v>
      </c>
      <c r="X27" s="7">
        <v>72</v>
      </c>
      <c r="Y27" s="3" t="s">
        <v>16</v>
      </c>
      <c r="Z27" s="3" t="s">
        <v>15</v>
      </c>
      <c r="AA27" s="3">
        <v>1</v>
      </c>
    </row>
    <row r="28" spans="1:28" x14ac:dyDescent="0.25">
      <c r="A28" s="3">
        <v>1005</v>
      </c>
      <c r="B28" s="11" t="s">
        <v>63</v>
      </c>
      <c r="C28" s="3" t="s">
        <v>20</v>
      </c>
      <c r="D28" s="3" t="s">
        <v>20</v>
      </c>
      <c r="E28" s="3" t="s">
        <v>21</v>
      </c>
      <c r="G28" s="4">
        <v>1</v>
      </c>
      <c r="H28" s="3" t="s">
        <v>46</v>
      </c>
      <c r="I28" s="4">
        <v>2</v>
      </c>
      <c r="J28" s="3" t="s">
        <v>49</v>
      </c>
      <c r="K28" s="3" t="s">
        <v>64</v>
      </c>
      <c r="L28" s="3" t="s">
        <v>24</v>
      </c>
      <c r="M28" s="3" t="s">
        <v>10</v>
      </c>
      <c r="N28" s="3" t="s">
        <v>11</v>
      </c>
      <c r="O28" s="3" t="s">
        <v>25</v>
      </c>
      <c r="P28" s="3" t="s">
        <v>13</v>
      </c>
      <c r="Q28" s="3" t="s">
        <v>14</v>
      </c>
      <c r="R28" s="5">
        <v>1404.9999945567099</v>
      </c>
      <c r="S28" s="6">
        <v>1.05</v>
      </c>
      <c r="T28" s="3" t="s">
        <v>15</v>
      </c>
      <c r="U28" s="3" t="s">
        <v>15</v>
      </c>
      <c r="V28" s="4">
        <v>0</v>
      </c>
      <c r="W28" s="7">
        <v>118</v>
      </c>
      <c r="X28" s="7">
        <v>72</v>
      </c>
      <c r="Y28" s="3" t="s">
        <v>16</v>
      </c>
      <c r="Z28" s="3" t="s">
        <v>15</v>
      </c>
      <c r="AA28" s="3">
        <v>1</v>
      </c>
    </row>
    <row r="29" spans="1:28" x14ac:dyDescent="0.25">
      <c r="A29" s="3">
        <v>1006</v>
      </c>
      <c r="B29" s="11" t="s">
        <v>65</v>
      </c>
      <c r="C29" s="3" t="s">
        <v>20</v>
      </c>
      <c r="D29" s="3" t="s">
        <v>20</v>
      </c>
      <c r="E29" s="3" t="s">
        <v>4</v>
      </c>
      <c r="F29" s="3" t="s">
        <v>66</v>
      </c>
      <c r="G29" s="4">
        <v>1</v>
      </c>
      <c r="H29" s="3" t="s">
        <v>6</v>
      </c>
      <c r="I29" s="4">
        <v>1</v>
      </c>
      <c r="J29" s="3" t="s">
        <v>7</v>
      </c>
      <c r="K29" s="3" t="s">
        <v>23</v>
      </c>
      <c r="L29" s="3" t="s">
        <v>24</v>
      </c>
      <c r="M29" s="3" t="s">
        <v>10</v>
      </c>
      <c r="N29" s="3" t="s">
        <v>11</v>
      </c>
      <c r="O29" s="3" t="s">
        <v>25</v>
      </c>
      <c r="P29" s="3" t="s">
        <v>13</v>
      </c>
      <c r="Q29" s="3" t="s">
        <v>67</v>
      </c>
      <c r="R29" s="5">
        <v>1244.9999951765799</v>
      </c>
      <c r="S29" s="6">
        <v>-1.3769610811417301</v>
      </c>
      <c r="T29" s="3" t="s">
        <v>15</v>
      </c>
      <c r="U29" s="3" t="s">
        <v>15</v>
      </c>
      <c r="V29" s="4">
        <v>0</v>
      </c>
      <c r="W29" s="7">
        <v>88.3</v>
      </c>
      <c r="X29" s="21">
        <v>42</v>
      </c>
      <c r="Y29" s="3" t="s">
        <v>16</v>
      </c>
      <c r="Z29" s="3" t="s">
        <v>16</v>
      </c>
      <c r="AA29" s="3">
        <v>2</v>
      </c>
      <c r="AB29" s="3">
        <v>6</v>
      </c>
    </row>
    <row r="30" spans="1:28" x14ac:dyDescent="0.25">
      <c r="A30" s="3">
        <v>1006</v>
      </c>
      <c r="B30" s="11" t="s">
        <v>65</v>
      </c>
      <c r="C30" s="3" t="s">
        <v>20</v>
      </c>
      <c r="D30" s="3" t="s">
        <v>20</v>
      </c>
      <c r="E30" s="3" t="s">
        <v>4</v>
      </c>
      <c r="F30" s="3" t="s">
        <v>66</v>
      </c>
      <c r="G30" s="4">
        <v>1</v>
      </c>
      <c r="H30" s="3" t="s">
        <v>6</v>
      </c>
      <c r="I30" s="4">
        <v>2</v>
      </c>
      <c r="J30" s="3" t="s">
        <v>49</v>
      </c>
      <c r="K30" s="3" t="s">
        <v>23</v>
      </c>
      <c r="L30" s="3" t="s">
        <v>24</v>
      </c>
      <c r="M30" s="3" t="s">
        <v>10</v>
      </c>
      <c r="N30" s="3" t="s">
        <v>11</v>
      </c>
      <c r="O30" s="3" t="s">
        <v>25</v>
      </c>
      <c r="P30" s="3" t="s">
        <v>13</v>
      </c>
      <c r="Q30" s="3" t="s">
        <v>67</v>
      </c>
      <c r="R30" s="5">
        <v>967.99999624974396</v>
      </c>
      <c r="S30" s="6">
        <v>-0.93179999999999996</v>
      </c>
      <c r="T30" s="3" t="s">
        <v>15</v>
      </c>
      <c r="U30" s="3" t="s">
        <v>15</v>
      </c>
      <c r="V30" s="4">
        <v>0</v>
      </c>
      <c r="W30" s="7">
        <v>88.3</v>
      </c>
      <c r="X30" s="21">
        <v>42</v>
      </c>
      <c r="Y30" s="3" t="s">
        <v>16</v>
      </c>
      <c r="Z30" s="3" t="s">
        <v>16</v>
      </c>
      <c r="AA30" s="3">
        <v>2</v>
      </c>
      <c r="AB30" s="3">
        <v>6</v>
      </c>
    </row>
    <row r="31" spans="1:28" x14ac:dyDescent="0.25">
      <c r="A31" s="3">
        <v>1007</v>
      </c>
      <c r="B31" s="11" t="s">
        <v>68</v>
      </c>
      <c r="C31" s="3" t="s">
        <v>20</v>
      </c>
      <c r="D31" s="3" t="s">
        <v>20</v>
      </c>
      <c r="E31" s="3" t="s">
        <v>4</v>
      </c>
      <c r="G31" s="4">
        <v>1</v>
      </c>
      <c r="H31" s="3" t="s">
        <v>69</v>
      </c>
      <c r="I31" s="4">
        <v>1</v>
      </c>
      <c r="J31" s="3" t="s">
        <v>7</v>
      </c>
      <c r="K31" s="3" t="s">
        <v>23</v>
      </c>
      <c r="L31" s="3" t="s">
        <v>24</v>
      </c>
      <c r="M31" s="3" t="s">
        <v>10</v>
      </c>
      <c r="N31" s="3" t="s">
        <v>11</v>
      </c>
      <c r="O31" s="3" t="s">
        <v>70</v>
      </c>
      <c r="P31" s="3" t="s">
        <v>13</v>
      </c>
      <c r="R31" s="5">
        <v>874.79999661082195</v>
      </c>
      <c r="S31" s="6">
        <v>-1.32</v>
      </c>
      <c r="T31" s="3" t="s">
        <v>15</v>
      </c>
      <c r="U31" s="3" t="s">
        <v>15</v>
      </c>
      <c r="V31" s="4">
        <v>0</v>
      </c>
      <c r="W31" s="7">
        <v>105.5</v>
      </c>
      <c r="X31" s="7">
        <v>42</v>
      </c>
      <c r="Y31" s="3" t="s">
        <v>15</v>
      </c>
      <c r="Z31" s="3" t="s">
        <v>15</v>
      </c>
      <c r="AA31" s="3">
        <v>2</v>
      </c>
    </row>
    <row r="32" spans="1:28" x14ac:dyDescent="0.25">
      <c r="A32" s="3">
        <v>1007</v>
      </c>
      <c r="B32" s="11" t="s">
        <v>68</v>
      </c>
      <c r="C32" s="3" t="s">
        <v>20</v>
      </c>
      <c r="D32" s="3" t="s">
        <v>20</v>
      </c>
      <c r="E32" s="3" t="s">
        <v>4</v>
      </c>
      <c r="G32" s="4">
        <v>1</v>
      </c>
      <c r="H32" s="3" t="s">
        <v>69</v>
      </c>
      <c r="I32" s="4">
        <v>2</v>
      </c>
      <c r="J32" s="3" t="s">
        <v>49</v>
      </c>
      <c r="K32" s="3" t="s">
        <v>23</v>
      </c>
      <c r="L32" s="3" t="s">
        <v>24</v>
      </c>
      <c r="M32" s="3" t="s">
        <v>10</v>
      </c>
      <c r="N32" s="3" t="s">
        <v>11</v>
      </c>
      <c r="O32" s="3" t="s">
        <v>70</v>
      </c>
      <c r="P32" s="3" t="s">
        <v>13</v>
      </c>
      <c r="R32" s="5">
        <v>762.19999704706095</v>
      </c>
      <c r="S32" s="6">
        <v>0.76300000000000001</v>
      </c>
      <c r="T32" s="3" t="s">
        <v>15</v>
      </c>
      <c r="U32" s="3" t="s">
        <v>15</v>
      </c>
      <c r="V32" s="4">
        <v>0</v>
      </c>
      <c r="W32" s="7">
        <v>105.5</v>
      </c>
      <c r="X32" s="7">
        <v>42</v>
      </c>
      <c r="Y32" s="3" t="s">
        <v>15</v>
      </c>
      <c r="Z32" s="3" t="s">
        <v>15</v>
      </c>
      <c r="AA32" s="3">
        <v>2</v>
      </c>
    </row>
    <row r="33" spans="1:28" x14ac:dyDescent="0.25">
      <c r="A33" s="3">
        <v>1007</v>
      </c>
      <c r="B33" s="11" t="s">
        <v>68</v>
      </c>
      <c r="C33" s="3" t="s">
        <v>20</v>
      </c>
      <c r="D33" s="3" t="s">
        <v>20</v>
      </c>
      <c r="E33" s="3" t="s">
        <v>4</v>
      </c>
      <c r="G33" s="4">
        <v>2</v>
      </c>
      <c r="H33" s="3" t="s">
        <v>71</v>
      </c>
      <c r="I33" s="4">
        <v>1</v>
      </c>
      <c r="J33" s="3" t="s">
        <v>7</v>
      </c>
      <c r="K33" s="3" t="s">
        <v>23</v>
      </c>
      <c r="L33" s="3" t="s">
        <v>24</v>
      </c>
      <c r="M33" s="3" t="s">
        <v>10</v>
      </c>
      <c r="N33" s="3" t="s">
        <v>11</v>
      </c>
      <c r="O33" s="3" t="s">
        <v>25</v>
      </c>
      <c r="P33" s="3" t="s">
        <v>13</v>
      </c>
      <c r="R33" s="5">
        <v>1208.99999531605</v>
      </c>
      <c r="S33" s="6">
        <v>-1.24</v>
      </c>
      <c r="T33" s="3" t="s">
        <v>15</v>
      </c>
      <c r="U33" s="3" t="s">
        <v>15</v>
      </c>
      <c r="V33" s="4">
        <v>0</v>
      </c>
      <c r="W33" s="7">
        <v>105.5</v>
      </c>
      <c r="X33" s="7">
        <v>42</v>
      </c>
      <c r="Y33" s="3" t="s">
        <v>16</v>
      </c>
      <c r="Z33" s="3" t="s">
        <v>15</v>
      </c>
      <c r="AA33" s="3">
        <v>2</v>
      </c>
    </row>
    <row r="34" spans="1:28" x14ac:dyDescent="0.25">
      <c r="A34" s="3">
        <v>1007</v>
      </c>
      <c r="B34" s="11" t="s">
        <v>68</v>
      </c>
      <c r="C34" s="3" t="s">
        <v>20</v>
      </c>
      <c r="D34" s="3" t="s">
        <v>20</v>
      </c>
      <c r="E34" s="3" t="s">
        <v>4</v>
      </c>
      <c r="G34" s="4">
        <v>2</v>
      </c>
      <c r="H34" s="3" t="s">
        <v>71</v>
      </c>
      <c r="I34" s="4">
        <v>2</v>
      </c>
      <c r="J34" s="3" t="s">
        <v>49</v>
      </c>
      <c r="K34" s="3" t="s">
        <v>23</v>
      </c>
      <c r="L34" s="3" t="s">
        <v>24</v>
      </c>
      <c r="M34" s="3" t="s">
        <v>10</v>
      </c>
      <c r="N34" s="3" t="s">
        <v>11</v>
      </c>
      <c r="O34" s="3" t="s">
        <v>25</v>
      </c>
      <c r="P34" s="3" t="s">
        <v>13</v>
      </c>
      <c r="R34" s="5">
        <v>964.99999626136696</v>
      </c>
      <c r="S34" s="6">
        <v>0.91</v>
      </c>
      <c r="T34" s="3" t="s">
        <v>15</v>
      </c>
      <c r="U34" s="3" t="s">
        <v>15</v>
      </c>
      <c r="V34" s="4">
        <v>0</v>
      </c>
      <c r="W34" s="7">
        <v>105.5</v>
      </c>
      <c r="X34" s="7">
        <v>42</v>
      </c>
      <c r="Y34" s="3" t="s">
        <v>16</v>
      </c>
      <c r="Z34" s="3" t="s">
        <v>15</v>
      </c>
      <c r="AA34" s="3">
        <v>2</v>
      </c>
    </row>
    <row r="35" spans="1:28" x14ac:dyDescent="0.25">
      <c r="A35" s="3">
        <v>1008</v>
      </c>
      <c r="B35" s="11" t="s">
        <v>72</v>
      </c>
      <c r="C35" s="3" t="s">
        <v>20</v>
      </c>
      <c r="D35" s="3" t="s">
        <v>20</v>
      </c>
      <c r="E35" s="3" t="s">
        <v>21</v>
      </c>
      <c r="G35" s="4">
        <v>1</v>
      </c>
      <c r="H35" s="3" t="s">
        <v>73</v>
      </c>
      <c r="I35" s="4">
        <v>1</v>
      </c>
      <c r="J35" s="3" t="s">
        <v>7</v>
      </c>
      <c r="K35" s="3" t="s">
        <v>74</v>
      </c>
      <c r="L35" s="3" t="s">
        <v>24</v>
      </c>
      <c r="M35" s="3" t="s">
        <v>10</v>
      </c>
      <c r="N35" s="3" t="s">
        <v>11</v>
      </c>
      <c r="O35" s="3" t="s">
        <v>12</v>
      </c>
      <c r="P35" s="3" t="s">
        <v>13</v>
      </c>
      <c r="R35" s="5">
        <v>1994.9999922709101</v>
      </c>
      <c r="S35" s="6">
        <v>-8.1</v>
      </c>
      <c r="T35" s="3" t="s">
        <v>15</v>
      </c>
      <c r="U35" s="3" t="s">
        <v>15</v>
      </c>
      <c r="V35" s="4">
        <v>0</v>
      </c>
      <c r="W35" s="7">
        <v>68.7</v>
      </c>
      <c r="X35" s="7">
        <v>84</v>
      </c>
      <c r="Y35" s="3" t="s">
        <v>16</v>
      </c>
      <c r="Z35" s="3" t="s">
        <v>15</v>
      </c>
      <c r="AA35" s="3">
        <v>1</v>
      </c>
    </row>
    <row r="36" spans="1:28" x14ac:dyDescent="0.25">
      <c r="A36" s="3">
        <v>1008</v>
      </c>
      <c r="B36" s="11" t="s">
        <v>72</v>
      </c>
      <c r="C36" s="3" t="s">
        <v>20</v>
      </c>
      <c r="D36" s="3" t="s">
        <v>20</v>
      </c>
      <c r="E36" s="3" t="s">
        <v>21</v>
      </c>
      <c r="G36" s="4">
        <v>2</v>
      </c>
      <c r="H36" s="3" t="s">
        <v>75</v>
      </c>
      <c r="I36" s="4">
        <v>1</v>
      </c>
      <c r="J36" s="3" t="s">
        <v>7</v>
      </c>
      <c r="K36" s="3" t="s">
        <v>74</v>
      </c>
      <c r="L36" s="3" t="s">
        <v>24</v>
      </c>
      <c r="M36" s="3" t="s">
        <v>10</v>
      </c>
      <c r="N36" s="3" t="s">
        <v>11</v>
      </c>
      <c r="O36" s="3" t="s">
        <v>12</v>
      </c>
      <c r="P36" s="3" t="s">
        <v>13</v>
      </c>
      <c r="R36" s="5">
        <v>7999.9999690061504</v>
      </c>
      <c r="S36" s="6">
        <v>-4.0999999999999996</v>
      </c>
      <c r="T36" s="3" t="s">
        <v>15</v>
      </c>
      <c r="U36" s="3" t="s">
        <v>15</v>
      </c>
      <c r="V36" s="4">
        <v>0</v>
      </c>
      <c r="W36" s="7">
        <v>134</v>
      </c>
      <c r="X36" s="7">
        <v>84</v>
      </c>
      <c r="Y36" s="3" t="s">
        <v>16</v>
      </c>
      <c r="Z36" s="3" t="s">
        <v>15</v>
      </c>
      <c r="AA36" s="3">
        <v>1</v>
      </c>
    </row>
    <row r="37" spans="1:28" x14ac:dyDescent="0.25">
      <c r="A37" s="3">
        <v>1009</v>
      </c>
      <c r="B37" s="11" t="s">
        <v>76</v>
      </c>
      <c r="C37" s="3" t="s">
        <v>4</v>
      </c>
      <c r="D37" s="3" t="s">
        <v>4</v>
      </c>
      <c r="E37" s="3" t="s">
        <v>4</v>
      </c>
      <c r="G37" s="4">
        <v>1</v>
      </c>
      <c r="H37" s="3" t="s">
        <v>22</v>
      </c>
      <c r="I37" s="4">
        <v>1</v>
      </c>
      <c r="J37" s="3" t="s">
        <v>7</v>
      </c>
      <c r="K37" s="3" t="s">
        <v>77</v>
      </c>
      <c r="M37" s="3" t="s">
        <v>62</v>
      </c>
      <c r="N37" s="3" t="s">
        <v>11</v>
      </c>
      <c r="O37" s="3" t="s">
        <v>25</v>
      </c>
      <c r="P37" s="3" t="s">
        <v>13</v>
      </c>
      <c r="Q37" s="3" t="s">
        <v>14</v>
      </c>
      <c r="R37" s="5">
        <v>1056.6020321000001</v>
      </c>
      <c r="S37" s="6">
        <v>-7.7880751259842498</v>
      </c>
      <c r="T37" s="3" t="s">
        <v>15</v>
      </c>
      <c r="U37" s="3" t="s">
        <v>16</v>
      </c>
      <c r="V37" s="4">
        <v>0</v>
      </c>
      <c r="W37" s="7">
        <v>36.089238845144401</v>
      </c>
      <c r="X37" s="7">
        <v>31.496062992125999</v>
      </c>
      <c r="Y37" s="3" t="s">
        <v>15</v>
      </c>
      <c r="Z37" s="3" t="s">
        <v>15</v>
      </c>
      <c r="AA37" s="3">
        <v>2</v>
      </c>
      <c r="AB37" s="3">
        <v>3</v>
      </c>
    </row>
    <row r="38" spans="1:28" x14ac:dyDescent="0.25">
      <c r="A38" s="3">
        <v>1009</v>
      </c>
      <c r="B38" s="11" t="s">
        <v>76</v>
      </c>
      <c r="C38" s="3" t="s">
        <v>4</v>
      </c>
      <c r="D38" s="3" t="s">
        <v>4</v>
      </c>
      <c r="E38" s="3" t="s">
        <v>4</v>
      </c>
      <c r="G38" s="4">
        <v>2</v>
      </c>
      <c r="H38" s="3" t="s">
        <v>78</v>
      </c>
      <c r="I38" s="4">
        <v>1</v>
      </c>
      <c r="J38" s="3" t="s">
        <v>7</v>
      </c>
      <c r="K38" s="3" t="s">
        <v>77</v>
      </c>
      <c r="M38" s="3" t="s">
        <v>62</v>
      </c>
      <c r="N38" s="3" t="s">
        <v>11</v>
      </c>
      <c r="O38" s="3" t="s">
        <v>25</v>
      </c>
      <c r="P38" s="3" t="s">
        <v>13</v>
      </c>
      <c r="Q38" s="3" t="s">
        <v>14</v>
      </c>
      <c r="R38" s="5">
        <v>831.79308909999997</v>
      </c>
      <c r="S38" s="6">
        <v>-1.29742913385827</v>
      </c>
      <c r="T38" s="3" t="s">
        <v>15</v>
      </c>
      <c r="U38" s="3" t="s">
        <v>16</v>
      </c>
      <c r="V38" s="4">
        <v>0</v>
      </c>
      <c r="W38" s="7">
        <v>36.089238845144401</v>
      </c>
      <c r="X38" s="7">
        <v>31.496062992125999</v>
      </c>
      <c r="Y38" s="3" t="s">
        <v>15</v>
      </c>
      <c r="Z38" s="3" t="s">
        <v>15</v>
      </c>
      <c r="AA38" s="3">
        <v>2</v>
      </c>
      <c r="AB38" s="3">
        <v>3</v>
      </c>
    </row>
    <row r="39" spans="1:28" x14ac:dyDescent="0.25">
      <c r="A39" s="3">
        <v>1009</v>
      </c>
      <c r="B39" s="11" t="s">
        <v>76</v>
      </c>
      <c r="C39" s="3" t="s">
        <v>4</v>
      </c>
      <c r="D39" s="3" t="s">
        <v>4</v>
      </c>
      <c r="E39" s="3" t="s">
        <v>4</v>
      </c>
      <c r="G39" s="4">
        <v>3</v>
      </c>
      <c r="H39" s="3" t="s">
        <v>41</v>
      </c>
      <c r="I39" s="4">
        <v>1</v>
      </c>
      <c r="J39" s="3" t="s">
        <v>49</v>
      </c>
      <c r="K39" s="3" t="s">
        <v>77</v>
      </c>
      <c r="M39" s="3" t="s">
        <v>62</v>
      </c>
      <c r="N39" s="3" t="s">
        <v>11</v>
      </c>
      <c r="O39" s="3" t="s">
        <v>25</v>
      </c>
      <c r="P39" s="3" t="s">
        <v>13</v>
      </c>
      <c r="Q39" s="3" t="s">
        <v>14</v>
      </c>
      <c r="R39" s="5">
        <v>809.31219480000004</v>
      </c>
      <c r="S39" s="6">
        <v>5.31173970354331</v>
      </c>
      <c r="T39" s="3" t="s">
        <v>15</v>
      </c>
      <c r="U39" s="3" t="s">
        <v>15</v>
      </c>
      <c r="V39" s="4">
        <v>0</v>
      </c>
      <c r="W39" s="7">
        <v>37.729658792650902</v>
      </c>
      <c r="X39" s="7">
        <v>31.496062992125999</v>
      </c>
      <c r="Y39" s="3" t="s">
        <v>15</v>
      </c>
      <c r="Z39" s="3" t="s">
        <v>15</v>
      </c>
      <c r="AA39" s="3">
        <v>2</v>
      </c>
      <c r="AB39" s="3">
        <v>3</v>
      </c>
    </row>
    <row r="40" spans="1:28" x14ac:dyDescent="0.25">
      <c r="A40" s="3">
        <v>1009</v>
      </c>
      <c r="B40" s="11" t="s">
        <v>76</v>
      </c>
      <c r="C40" s="3" t="s">
        <v>4</v>
      </c>
      <c r="D40" s="3" t="s">
        <v>4</v>
      </c>
      <c r="E40" s="3" t="s">
        <v>4</v>
      </c>
      <c r="G40" s="4">
        <v>4</v>
      </c>
      <c r="H40" s="3" t="s">
        <v>79</v>
      </c>
      <c r="I40" s="4">
        <v>1</v>
      </c>
      <c r="J40" s="3" t="s">
        <v>7</v>
      </c>
      <c r="K40" s="3" t="s">
        <v>77</v>
      </c>
      <c r="M40" s="3" t="s">
        <v>62</v>
      </c>
      <c r="N40" s="3" t="s">
        <v>11</v>
      </c>
      <c r="O40" s="3" t="s">
        <v>25</v>
      </c>
      <c r="P40" s="3" t="s">
        <v>13</v>
      </c>
      <c r="Q40" s="3" t="s">
        <v>14</v>
      </c>
      <c r="R40" s="5">
        <v>157.36626010000001</v>
      </c>
      <c r="S40" s="6">
        <v>-2.4831929133858299</v>
      </c>
      <c r="T40" s="3" t="s">
        <v>15</v>
      </c>
      <c r="U40" s="3" t="s">
        <v>15</v>
      </c>
      <c r="V40" s="4">
        <v>0</v>
      </c>
      <c r="W40" s="7">
        <v>36.089238845144401</v>
      </c>
      <c r="X40" s="7">
        <v>31.496062992125999</v>
      </c>
      <c r="Y40" s="3" t="s">
        <v>15</v>
      </c>
      <c r="Z40" s="3" t="s">
        <v>15</v>
      </c>
      <c r="AA40" s="3">
        <v>2</v>
      </c>
      <c r="AB40" s="3">
        <v>3</v>
      </c>
    </row>
    <row r="41" spans="1:28" x14ac:dyDescent="0.25">
      <c r="A41" s="3">
        <v>1010</v>
      </c>
      <c r="B41" s="11" t="s">
        <v>80</v>
      </c>
      <c r="C41" s="3" t="s">
        <v>4</v>
      </c>
      <c r="D41" s="3" t="s">
        <v>4</v>
      </c>
      <c r="E41" s="3" t="s">
        <v>4</v>
      </c>
      <c r="G41" s="4">
        <v>1</v>
      </c>
      <c r="H41" s="3" t="s">
        <v>81</v>
      </c>
      <c r="I41" s="4">
        <v>1</v>
      </c>
      <c r="J41" s="3" t="s">
        <v>7</v>
      </c>
      <c r="K41" s="3" t="s">
        <v>82</v>
      </c>
      <c r="M41" s="3" t="s">
        <v>83</v>
      </c>
      <c r="N41" s="3" t="s">
        <v>11</v>
      </c>
      <c r="O41" s="3" t="s">
        <v>70</v>
      </c>
      <c r="P41" s="3" t="s">
        <v>13</v>
      </c>
      <c r="Q41" s="3" t="s">
        <v>14</v>
      </c>
      <c r="R41" s="5">
        <v>1348.853658</v>
      </c>
      <c r="S41" s="6">
        <v>-4.2224782834645698</v>
      </c>
      <c r="T41" s="3" t="s">
        <v>16</v>
      </c>
      <c r="U41" s="3" t="s">
        <v>16</v>
      </c>
      <c r="V41" s="4">
        <v>0</v>
      </c>
      <c r="W41" s="7">
        <v>191.92913385826799</v>
      </c>
      <c r="X41" s="7">
        <v>30</v>
      </c>
      <c r="Y41" s="3" t="s">
        <v>15</v>
      </c>
      <c r="Z41" s="3" t="s">
        <v>16</v>
      </c>
      <c r="AA41" s="3">
        <v>1</v>
      </c>
    </row>
    <row r="42" spans="1:28" x14ac:dyDescent="0.25">
      <c r="A42" s="3">
        <v>1011</v>
      </c>
      <c r="B42" s="11" t="s">
        <v>84</v>
      </c>
      <c r="C42" s="3" t="s">
        <v>20</v>
      </c>
      <c r="D42" s="3" t="s">
        <v>4</v>
      </c>
      <c r="E42" s="3" t="s">
        <v>4</v>
      </c>
      <c r="G42" s="4">
        <v>1</v>
      </c>
      <c r="H42" s="3" t="s">
        <v>85</v>
      </c>
      <c r="I42" s="4">
        <v>1</v>
      </c>
      <c r="J42" s="3" t="s">
        <v>7</v>
      </c>
      <c r="K42" s="3" t="s">
        <v>86</v>
      </c>
      <c r="L42" s="3" t="s">
        <v>87</v>
      </c>
      <c r="M42" s="3" t="s">
        <v>10</v>
      </c>
      <c r="N42" s="3" t="s">
        <v>11</v>
      </c>
      <c r="O42" s="3" t="s">
        <v>25</v>
      </c>
      <c r="P42" s="3" t="s">
        <v>13</v>
      </c>
      <c r="R42" s="5">
        <v>2925.4427363925802</v>
      </c>
      <c r="S42" s="6">
        <v>-2.6846000000000001</v>
      </c>
      <c r="T42" s="3" t="s">
        <v>15</v>
      </c>
      <c r="U42" s="3" t="s">
        <v>15</v>
      </c>
      <c r="V42" s="4">
        <v>0</v>
      </c>
      <c r="W42" s="7">
        <v>165.2</v>
      </c>
      <c r="X42" s="7">
        <v>54</v>
      </c>
      <c r="Y42" s="3" t="s">
        <v>15</v>
      </c>
      <c r="Z42" s="3" t="s">
        <v>15</v>
      </c>
      <c r="AA42" s="3">
        <v>3</v>
      </c>
    </row>
    <row r="43" spans="1:28" x14ac:dyDescent="0.25">
      <c r="A43" s="3">
        <v>1011</v>
      </c>
      <c r="B43" s="11" t="s">
        <v>84</v>
      </c>
      <c r="C43" s="3" t="s">
        <v>20</v>
      </c>
      <c r="D43" s="3" t="s">
        <v>4</v>
      </c>
      <c r="E43" s="3" t="s">
        <v>4</v>
      </c>
      <c r="G43" s="4">
        <v>2</v>
      </c>
      <c r="H43" s="3" t="s">
        <v>88</v>
      </c>
      <c r="I43" s="4">
        <v>1</v>
      </c>
      <c r="J43" s="3" t="s">
        <v>7</v>
      </c>
      <c r="K43" s="3" t="s">
        <v>86</v>
      </c>
      <c r="L43" s="3" t="s">
        <v>87</v>
      </c>
      <c r="M43" s="3" t="s">
        <v>10</v>
      </c>
      <c r="N43" s="3" t="s">
        <v>11</v>
      </c>
      <c r="O43" s="3" t="s">
        <v>25</v>
      </c>
      <c r="P43" s="3" t="s">
        <v>13</v>
      </c>
      <c r="R43" s="5">
        <v>2920.4863381064401</v>
      </c>
      <c r="S43" s="6">
        <v>-2.6785000000000001</v>
      </c>
      <c r="T43" s="3" t="s">
        <v>15</v>
      </c>
      <c r="U43" s="3" t="s">
        <v>15</v>
      </c>
      <c r="V43" s="4">
        <v>0</v>
      </c>
      <c r="W43" s="7">
        <v>125.5</v>
      </c>
      <c r="X43" s="7">
        <v>42</v>
      </c>
      <c r="Y43" s="3" t="s">
        <v>15</v>
      </c>
      <c r="Z43" s="3" t="s">
        <v>15</v>
      </c>
      <c r="AA43" s="3">
        <v>3</v>
      </c>
    </row>
    <row r="44" spans="1:28" x14ac:dyDescent="0.25">
      <c r="A44" s="3">
        <v>1011</v>
      </c>
      <c r="B44" s="11" t="s">
        <v>84</v>
      </c>
      <c r="C44" s="3" t="s">
        <v>20</v>
      </c>
      <c r="D44" s="3" t="s">
        <v>20</v>
      </c>
      <c r="E44" s="3" t="s">
        <v>4</v>
      </c>
      <c r="G44" s="4">
        <v>3</v>
      </c>
      <c r="H44" s="3" t="s">
        <v>89</v>
      </c>
      <c r="I44" s="4">
        <v>1</v>
      </c>
      <c r="J44" s="3" t="s">
        <v>7</v>
      </c>
      <c r="K44" s="3" t="s">
        <v>86</v>
      </c>
      <c r="L44" s="3" t="s">
        <v>87</v>
      </c>
      <c r="M44" s="3" t="s">
        <v>10</v>
      </c>
      <c r="N44" s="3" t="s">
        <v>11</v>
      </c>
      <c r="O44" s="3" t="s">
        <v>25</v>
      </c>
      <c r="P44" s="3" t="s">
        <v>13</v>
      </c>
      <c r="R44" s="5">
        <v>1763.5601588301699</v>
      </c>
      <c r="S44" s="6">
        <v>-0.75419999999999998</v>
      </c>
      <c r="T44" s="3" t="s">
        <v>15</v>
      </c>
      <c r="U44" s="3" t="s">
        <v>15</v>
      </c>
      <c r="V44" s="4">
        <v>0</v>
      </c>
      <c r="W44" s="7">
        <v>96.3</v>
      </c>
      <c r="X44" s="7">
        <v>36</v>
      </c>
      <c r="Y44" s="3" t="s">
        <v>15</v>
      </c>
      <c r="Z44" s="3" t="s">
        <v>15</v>
      </c>
      <c r="AA44" s="3">
        <v>3</v>
      </c>
    </row>
    <row r="45" spans="1:28" x14ac:dyDescent="0.25">
      <c r="A45" s="3">
        <v>1012</v>
      </c>
      <c r="B45" s="11" t="s">
        <v>90</v>
      </c>
      <c r="C45" s="3" t="s">
        <v>20</v>
      </c>
      <c r="D45" s="3" t="s">
        <v>20</v>
      </c>
      <c r="E45" s="3" t="s">
        <v>21</v>
      </c>
      <c r="F45" s="3" t="s">
        <v>31</v>
      </c>
      <c r="G45" s="4">
        <v>1</v>
      </c>
      <c r="H45" s="3" t="s">
        <v>91</v>
      </c>
      <c r="I45" s="4">
        <v>1</v>
      </c>
      <c r="J45" s="3" t="s">
        <v>7</v>
      </c>
      <c r="K45" s="3" t="s">
        <v>92</v>
      </c>
      <c r="M45" s="3" t="s">
        <v>93</v>
      </c>
      <c r="N45" s="3" t="s">
        <v>11</v>
      </c>
      <c r="O45" s="3" t="s">
        <v>25</v>
      </c>
      <c r="P45" s="3" t="s">
        <v>13</v>
      </c>
      <c r="Q45" s="3" t="s">
        <v>14</v>
      </c>
      <c r="R45" s="5">
        <v>3698.3993639759001</v>
      </c>
      <c r="S45" s="6">
        <v>-9.9767401574803092</v>
      </c>
      <c r="T45" s="3" t="s">
        <v>15</v>
      </c>
      <c r="U45" s="3" t="s">
        <v>16</v>
      </c>
      <c r="V45" s="4">
        <v>0</v>
      </c>
      <c r="W45" s="7">
        <v>262.46719160104999</v>
      </c>
      <c r="X45" s="7">
        <v>35.984251968503898</v>
      </c>
      <c r="Y45" s="3" t="s">
        <v>16</v>
      </c>
      <c r="Z45" s="3" t="s">
        <v>16</v>
      </c>
      <c r="AA45" s="3">
        <v>1</v>
      </c>
    </row>
    <row r="46" spans="1:28" x14ac:dyDescent="0.25">
      <c r="A46" s="3">
        <v>1012</v>
      </c>
      <c r="B46" s="11" t="s">
        <v>90</v>
      </c>
      <c r="C46" s="3" t="s">
        <v>20</v>
      </c>
      <c r="D46" s="3" t="s">
        <v>20</v>
      </c>
      <c r="E46" s="3" t="s">
        <v>21</v>
      </c>
      <c r="F46" s="3" t="s">
        <v>31</v>
      </c>
      <c r="G46" s="4">
        <v>2</v>
      </c>
      <c r="H46" s="3" t="s">
        <v>94</v>
      </c>
      <c r="I46" s="4">
        <v>1</v>
      </c>
      <c r="J46" s="3" t="s">
        <v>7</v>
      </c>
      <c r="K46" s="3" t="s">
        <v>92</v>
      </c>
      <c r="M46" s="3" t="s">
        <v>93</v>
      </c>
      <c r="N46" s="3" t="s">
        <v>11</v>
      </c>
      <c r="O46" s="3" t="s">
        <v>25</v>
      </c>
      <c r="P46" s="3" t="s">
        <v>13</v>
      </c>
      <c r="Q46" s="3" t="s">
        <v>14</v>
      </c>
      <c r="R46" s="5">
        <v>4073.4031617942001</v>
      </c>
      <c r="S46" s="6">
        <v>-7.6274527559055096</v>
      </c>
      <c r="T46" s="3" t="s">
        <v>15</v>
      </c>
      <c r="U46" s="3" t="s">
        <v>16</v>
      </c>
      <c r="V46" s="4">
        <v>0</v>
      </c>
      <c r="W46" s="7">
        <v>262.46719160104999</v>
      </c>
      <c r="X46" s="7">
        <v>35.984251968503898</v>
      </c>
      <c r="Y46" s="3" t="s">
        <v>16</v>
      </c>
      <c r="Z46" s="3" t="s">
        <v>16</v>
      </c>
      <c r="AA46" s="3">
        <v>1</v>
      </c>
    </row>
    <row r="47" spans="1:28" x14ac:dyDescent="0.25">
      <c r="A47" s="3">
        <v>1013</v>
      </c>
      <c r="B47" s="11" t="s">
        <v>95</v>
      </c>
      <c r="C47" s="3" t="s">
        <v>21</v>
      </c>
      <c r="D47" s="3" t="s">
        <v>21</v>
      </c>
      <c r="E47" s="3" t="s">
        <v>21</v>
      </c>
      <c r="G47" s="4">
        <v>1</v>
      </c>
      <c r="H47" s="3" t="s">
        <v>22</v>
      </c>
      <c r="I47" s="4">
        <v>1</v>
      </c>
      <c r="J47" s="3" t="s">
        <v>7</v>
      </c>
      <c r="K47" s="3" t="s">
        <v>96</v>
      </c>
      <c r="M47" s="3" t="s">
        <v>62</v>
      </c>
      <c r="N47" s="3" t="s">
        <v>11</v>
      </c>
      <c r="O47" s="3" t="s">
        <v>25</v>
      </c>
      <c r="P47" s="3" t="s">
        <v>13</v>
      </c>
      <c r="Q47" s="3" t="s">
        <v>13</v>
      </c>
      <c r="R47" s="5">
        <v>3596.943088</v>
      </c>
      <c r="S47" s="6">
        <v>-3.8410802369685002</v>
      </c>
      <c r="T47" s="3" t="s">
        <v>15</v>
      </c>
      <c r="U47" s="3" t="s">
        <v>16</v>
      </c>
      <c r="V47" s="4">
        <v>0</v>
      </c>
      <c r="W47" s="7">
        <v>134.514435695538</v>
      </c>
      <c r="X47" s="7">
        <v>40</v>
      </c>
      <c r="Y47" s="3" t="s">
        <v>16</v>
      </c>
      <c r="Z47" s="3" t="s">
        <v>15</v>
      </c>
      <c r="AA47" s="3">
        <v>1</v>
      </c>
    </row>
    <row r="48" spans="1:28" x14ac:dyDescent="0.25">
      <c r="A48" s="3">
        <v>1014</v>
      </c>
      <c r="B48" s="11" t="s">
        <v>97</v>
      </c>
      <c r="C48" s="3" t="s">
        <v>20</v>
      </c>
      <c r="D48" s="3" t="s">
        <v>20</v>
      </c>
      <c r="E48" s="3" t="s">
        <v>21</v>
      </c>
      <c r="G48" s="4">
        <v>1</v>
      </c>
      <c r="H48" s="3" t="s">
        <v>78</v>
      </c>
      <c r="I48" s="4">
        <v>1</v>
      </c>
      <c r="J48" s="3" t="s">
        <v>7</v>
      </c>
      <c r="K48" s="3" t="s">
        <v>98</v>
      </c>
      <c r="M48" s="3" t="s">
        <v>62</v>
      </c>
      <c r="N48" s="3" t="s">
        <v>11</v>
      </c>
      <c r="O48" s="3" t="s">
        <v>25</v>
      </c>
      <c r="P48" s="3" t="s">
        <v>13</v>
      </c>
      <c r="Q48" s="3" t="s">
        <v>13</v>
      </c>
      <c r="R48" s="5">
        <v>1888.3951211999999</v>
      </c>
      <c r="S48" s="6">
        <v>-2.7837281691732301</v>
      </c>
      <c r="T48" s="3" t="s">
        <v>15</v>
      </c>
      <c r="U48" s="3" t="s">
        <v>16</v>
      </c>
      <c r="V48" s="4">
        <v>0</v>
      </c>
      <c r="W48" s="7">
        <v>157.48031496063001</v>
      </c>
      <c r="X48" s="7">
        <v>31.496062992125999</v>
      </c>
      <c r="Y48" s="3" t="s">
        <v>16</v>
      </c>
      <c r="Z48" s="3" t="s">
        <v>15</v>
      </c>
      <c r="AA48" s="3">
        <v>1</v>
      </c>
    </row>
    <row r="49" spans="1:30" s="13" customFormat="1" x14ac:dyDescent="0.25">
      <c r="A49" s="34">
        <v>1018</v>
      </c>
      <c r="B49" s="35" t="s">
        <v>99</v>
      </c>
      <c r="C49" s="34" t="s">
        <v>20</v>
      </c>
      <c r="D49" s="34"/>
      <c r="E49" s="34"/>
      <c r="F49" s="34"/>
      <c r="G49" s="34">
        <v>1</v>
      </c>
      <c r="H49" s="34" t="s">
        <v>46</v>
      </c>
      <c r="I49" s="34">
        <v>1</v>
      </c>
      <c r="J49" s="34" t="s">
        <v>49</v>
      </c>
      <c r="K49" s="34" t="s">
        <v>100</v>
      </c>
      <c r="L49" s="34"/>
      <c r="M49" s="34" t="s">
        <v>93</v>
      </c>
      <c r="N49" s="34" t="s">
        <v>11</v>
      </c>
      <c r="O49" s="34" t="s">
        <v>34</v>
      </c>
      <c r="P49" s="34" t="s">
        <v>13</v>
      </c>
      <c r="Q49" s="34"/>
      <c r="R49" s="36">
        <v>2248.08943</v>
      </c>
      <c r="S49" s="37">
        <v>1.7824409448818901</v>
      </c>
      <c r="T49" s="34" t="s">
        <v>15</v>
      </c>
      <c r="U49" s="34" t="s">
        <v>15</v>
      </c>
      <c r="V49" s="34">
        <v>0</v>
      </c>
      <c r="W49" s="38">
        <v>293.96325459317598</v>
      </c>
      <c r="X49" s="38">
        <v>62.992125984251999</v>
      </c>
      <c r="Y49" s="34" t="s">
        <v>15</v>
      </c>
      <c r="Z49" s="34" t="s">
        <v>15</v>
      </c>
      <c r="AA49" s="34">
        <v>1</v>
      </c>
      <c r="AB49" s="34"/>
      <c r="AC49" s="14"/>
      <c r="AD49" s="14"/>
    </row>
    <row r="50" spans="1:30" x14ac:dyDescent="0.25">
      <c r="A50" s="3">
        <v>1019</v>
      </c>
      <c r="B50" s="11" t="s">
        <v>101</v>
      </c>
      <c r="C50" s="3" t="s">
        <v>20</v>
      </c>
      <c r="D50" s="3" t="s">
        <v>20</v>
      </c>
      <c r="E50" s="3" t="s">
        <v>21</v>
      </c>
      <c r="G50" s="4">
        <v>1</v>
      </c>
      <c r="H50" s="3" t="s">
        <v>102</v>
      </c>
      <c r="I50" s="4">
        <v>1</v>
      </c>
      <c r="J50" s="3" t="s">
        <v>7</v>
      </c>
      <c r="K50" s="3" t="s">
        <v>103</v>
      </c>
      <c r="M50" s="3" t="s">
        <v>104</v>
      </c>
      <c r="N50" s="3" t="s">
        <v>11</v>
      </c>
      <c r="O50" s="3" t="s">
        <v>25</v>
      </c>
      <c r="P50" s="3" t="s">
        <v>13</v>
      </c>
      <c r="R50" s="5">
        <v>2652.7455273999999</v>
      </c>
      <c r="S50" s="6">
        <v>-10.274189680315001</v>
      </c>
      <c r="T50" s="3" t="s">
        <v>15</v>
      </c>
      <c r="U50" s="3" t="s">
        <v>16</v>
      </c>
      <c r="V50" s="4">
        <v>0</v>
      </c>
      <c r="W50" s="7">
        <v>100.885826771654</v>
      </c>
      <c r="X50" s="7">
        <v>29.921259842519699</v>
      </c>
      <c r="Y50" s="3" t="s">
        <v>15</v>
      </c>
      <c r="Z50" s="3" t="s">
        <v>15</v>
      </c>
      <c r="AB50" s="3">
        <v>2</v>
      </c>
    </row>
    <row r="51" spans="1:30" x14ac:dyDescent="0.25">
      <c r="A51" s="3">
        <v>1019</v>
      </c>
      <c r="B51" s="11" t="s">
        <v>101</v>
      </c>
      <c r="C51" s="3" t="s">
        <v>20</v>
      </c>
      <c r="D51" s="3" t="s">
        <v>20</v>
      </c>
      <c r="E51" s="3" t="s">
        <v>21</v>
      </c>
      <c r="G51" s="4">
        <v>2</v>
      </c>
      <c r="H51" s="3" t="s">
        <v>105</v>
      </c>
      <c r="I51" s="4">
        <v>1</v>
      </c>
      <c r="J51" s="3" t="s">
        <v>49</v>
      </c>
      <c r="K51" s="3" t="s">
        <v>103</v>
      </c>
      <c r="M51" s="3" t="s">
        <v>104</v>
      </c>
      <c r="N51" s="3" t="s">
        <v>11</v>
      </c>
      <c r="O51" s="3" t="s">
        <v>25</v>
      </c>
      <c r="P51" s="3" t="s">
        <v>13</v>
      </c>
      <c r="R51" s="5">
        <v>3654.3874653237499</v>
      </c>
      <c r="S51" s="6">
        <v>-9.7095417082677198</v>
      </c>
      <c r="T51" s="3" t="s">
        <v>15</v>
      </c>
      <c r="U51" s="3" t="s">
        <v>16</v>
      </c>
      <c r="V51" s="4">
        <v>0</v>
      </c>
      <c r="W51" s="7">
        <v>127.95275590551201</v>
      </c>
      <c r="X51" s="7">
        <v>29.921259842519699</v>
      </c>
      <c r="Y51" s="3" t="s">
        <v>15</v>
      </c>
      <c r="Z51" s="3" t="s">
        <v>15</v>
      </c>
      <c r="AB51" s="3">
        <v>2</v>
      </c>
    </row>
    <row r="52" spans="1:30" x14ac:dyDescent="0.25">
      <c r="A52" s="3">
        <v>1019</v>
      </c>
      <c r="B52" s="11" t="s">
        <v>101</v>
      </c>
      <c r="C52" s="3" t="s">
        <v>20</v>
      </c>
      <c r="D52" s="3" t="s">
        <v>20</v>
      </c>
      <c r="E52" s="3" t="s">
        <v>21</v>
      </c>
      <c r="G52" s="4">
        <v>3</v>
      </c>
      <c r="H52" s="3" t="s">
        <v>106</v>
      </c>
      <c r="I52" s="4">
        <v>1</v>
      </c>
      <c r="J52" s="3" t="s">
        <v>7</v>
      </c>
      <c r="K52" s="3" t="s">
        <v>103</v>
      </c>
      <c r="M52" s="3" t="s">
        <v>104</v>
      </c>
      <c r="N52" s="3" t="s">
        <v>11</v>
      </c>
      <c r="O52" s="3" t="s">
        <v>25</v>
      </c>
      <c r="P52" s="3" t="s">
        <v>13</v>
      </c>
      <c r="R52" s="5">
        <v>5203.1284258257701</v>
      </c>
      <c r="S52" s="6">
        <v>-15.3334721314961</v>
      </c>
      <c r="T52" s="3" t="s">
        <v>15</v>
      </c>
      <c r="U52" s="3" t="s">
        <v>16</v>
      </c>
      <c r="V52" s="4">
        <v>0</v>
      </c>
      <c r="W52" s="7">
        <v>155.01968503936999</v>
      </c>
      <c r="X52" s="7">
        <v>29.921259842519699</v>
      </c>
      <c r="Y52" s="3" t="s">
        <v>15</v>
      </c>
      <c r="Z52" s="3" t="s">
        <v>15</v>
      </c>
      <c r="AB52" s="3">
        <v>2</v>
      </c>
    </row>
    <row r="53" spans="1:30" x14ac:dyDescent="0.25">
      <c r="A53" s="3">
        <v>1019</v>
      </c>
      <c r="B53" s="11" t="s">
        <v>101</v>
      </c>
      <c r="C53" s="3" t="s">
        <v>20</v>
      </c>
      <c r="D53" s="3" t="s">
        <v>20</v>
      </c>
      <c r="E53" s="3" t="s">
        <v>21</v>
      </c>
      <c r="G53" s="4">
        <v>4</v>
      </c>
      <c r="H53" s="3" t="s">
        <v>107</v>
      </c>
      <c r="I53" s="4">
        <v>1</v>
      </c>
      <c r="J53" s="3" t="s">
        <v>7</v>
      </c>
      <c r="K53" s="3" t="s">
        <v>103</v>
      </c>
      <c r="M53" s="3" t="s">
        <v>104</v>
      </c>
      <c r="N53" s="3" t="s">
        <v>11</v>
      </c>
      <c r="O53" s="3" t="s">
        <v>25</v>
      </c>
      <c r="P53" s="3" t="s">
        <v>13</v>
      </c>
      <c r="R53" s="5">
        <v>5194.2145028219402</v>
      </c>
      <c r="S53" s="6">
        <v>-13.565842953543299</v>
      </c>
      <c r="T53" s="3" t="s">
        <v>15</v>
      </c>
      <c r="U53" s="3" t="s">
        <v>16</v>
      </c>
      <c r="V53" s="4">
        <v>0</v>
      </c>
      <c r="W53" s="7">
        <v>154.03543307086599</v>
      </c>
      <c r="X53" s="7">
        <v>29.921259842519699</v>
      </c>
      <c r="Y53" s="3" t="s">
        <v>15</v>
      </c>
      <c r="Z53" s="3" t="s">
        <v>15</v>
      </c>
      <c r="AB53" s="3">
        <v>2</v>
      </c>
    </row>
    <row r="54" spans="1:30" x14ac:dyDescent="0.25">
      <c r="A54" s="3">
        <v>1019</v>
      </c>
      <c r="B54" s="11" t="s">
        <v>101</v>
      </c>
      <c r="C54" s="3" t="s">
        <v>20</v>
      </c>
      <c r="D54" s="3" t="s">
        <v>20</v>
      </c>
      <c r="E54" s="3" t="s">
        <v>21</v>
      </c>
      <c r="G54" s="4">
        <v>5</v>
      </c>
      <c r="H54" s="3" t="s">
        <v>108</v>
      </c>
      <c r="I54" s="4">
        <v>1</v>
      </c>
      <c r="J54" s="3" t="s">
        <v>7</v>
      </c>
      <c r="K54" s="3" t="s">
        <v>103</v>
      </c>
      <c r="M54" s="3" t="s">
        <v>104</v>
      </c>
      <c r="N54" s="3" t="s">
        <v>11</v>
      </c>
      <c r="O54" s="3" t="s">
        <v>25</v>
      </c>
      <c r="P54" s="3" t="s">
        <v>13</v>
      </c>
      <c r="R54" s="5">
        <v>6708.6722220373404</v>
      </c>
      <c r="S54" s="6">
        <v>-2.58931008755905</v>
      </c>
      <c r="T54" s="3" t="s">
        <v>15</v>
      </c>
      <c r="U54" s="3" t="s">
        <v>16</v>
      </c>
      <c r="V54" s="4">
        <v>0</v>
      </c>
      <c r="W54" s="7">
        <v>155.01968503936999</v>
      </c>
      <c r="X54" s="7">
        <v>29.921259842519699</v>
      </c>
      <c r="Y54" s="3" t="s">
        <v>15</v>
      </c>
      <c r="Z54" s="3" t="s">
        <v>15</v>
      </c>
      <c r="AB54" s="3">
        <v>2</v>
      </c>
    </row>
    <row r="55" spans="1:30" x14ac:dyDescent="0.25">
      <c r="A55" s="3">
        <v>1020</v>
      </c>
      <c r="B55" s="11" t="s">
        <v>109</v>
      </c>
      <c r="C55" s="3" t="s">
        <v>21</v>
      </c>
      <c r="D55" s="3" t="s">
        <v>21</v>
      </c>
      <c r="E55" s="3" t="s">
        <v>21</v>
      </c>
      <c r="G55" s="4">
        <v>1</v>
      </c>
      <c r="H55" s="3" t="s">
        <v>22</v>
      </c>
      <c r="I55" s="4">
        <v>1</v>
      </c>
      <c r="J55" s="3" t="s">
        <v>7</v>
      </c>
      <c r="K55" s="3" t="s">
        <v>110</v>
      </c>
      <c r="L55" s="3" t="s">
        <v>111</v>
      </c>
      <c r="M55" s="3" t="s">
        <v>10</v>
      </c>
      <c r="N55" s="3" t="s">
        <v>11</v>
      </c>
      <c r="O55" s="3" t="s">
        <v>12</v>
      </c>
      <c r="P55" s="3" t="s">
        <v>13</v>
      </c>
      <c r="Q55" s="3" t="s">
        <v>112</v>
      </c>
      <c r="R55" s="5">
        <v>2989.9589418999999</v>
      </c>
      <c r="S55" s="6">
        <v>-2.8548031496063002</v>
      </c>
      <c r="T55" s="3" t="s">
        <v>15</v>
      </c>
      <c r="U55" s="3" t="s">
        <v>16</v>
      </c>
      <c r="V55" s="4">
        <v>0</v>
      </c>
      <c r="W55" s="7">
        <v>136.15485564304501</v>
      </c>
      <c r="X55" s="7">
        <v>72.047244094488207</v>
      </c>
      <c r="Y55" s="3" t="s">
        <v>16</v>
      </c>
      <c r="Z55" s="3" t="s">
        <v>15</v>
      </c>
      <c r="AA55" s="3">
        <v>1</v>
      </c>
    </row>
    <row r="56" spans="1:30" x14ac:dyDescent="0.25">
      <c r="A56" s="3">
        <v>1021</v>
      </c>
      <c r="B56" s="11" t="s">
        <v>113</v>
      </c>
      <c r="C56" s="3" t="s">
        <v>20</v>
      </c>
      <c r="D56" s="12" t="s">
        <v>20</v>
      </c>
      <c r="E56" s="12" t="s">
        <v>4</v>
      </c>
      <c r="G56" s="4">
        <v>2</v>
      </c>
      <c r="H56" s="3" t="s">
        <v>114</v>
      </c>
      <c r="I56" s="4">
        <v>1</v>
      </c>
      <c r="J56" s="3" t="s">
        <v>7</v>
      </c>
      <c r="K56" s="3" t="s">
        <v>115</v>
      </c>
      <c r="M56" s="3" t="s">
        <v>48</v>
      </c>
      <c r="N56" s="3" t="s">
        <v>11</v>
      </c>
      <c r="O56" s="3" t="s">
        <v>25</v>
      </c>
      <c r="P56" s="3" t="s">
        <v>13</v>
      </c>
      <c r="Q56" s="3" t="s">
        <v>14</v>
      </c>
      <c r="R56" s="5">
        <v>1592.0969343260001</v>
      </c>
      <c r="S56" s="6">
        <v>-3.7182630686220501</v>
      </c>
      <c r="T56" s="3" t="s">
        <v>15</v>
      </c>
      <c r="U56" s="3" t="s">
        <v>15</v>
      </c>
      <c r="V56" s="4">
        <v>0</v>
      </c>
      <c r="W56" s="7">
        <v>256.88976377952798</v>
      </c>
      <c r="X56" s="16">
        <f>915/25.4</f>
        <v>36.023622047244096</v>
      </c>
      <c r="Y56" s="3" t="s">
        <v>15</v>
      </c>
      <c r="Z56" s="3" t="s">
        <v>15</v>
      </c>
      <c r="AB56" s="3">
        <v>1</v>
      </c>
    </row>
    <row r="57" spans="1:30" x14ac:dyDescent="0.25">
      <c r="A57" s="3">
        <v>1021</v>
      </c>
      <c r="B57" s="11" t="s">
        <v>113</v>
      </c>
      <c r="C57" s="3" t="s">
        <v>20</v>
      </c>
      <c r="D57" s="3" t="s">
        <v>20</v>
      </c>
      <c r="E57" s="3" t="s">
        <v>4</v>
      </c>
      <c r="G57" s="4">
        <v>1</v>
      </c>
      <c r="H57" s="3" t="s">
        <v>116</v>
      </c>
      <c r="I57" s="4">
        <v>1</v>
      </c>
      <c r="J57" s="3" t="s">
        <v>7</v>
      </c>
      <c r="K57" s="3" t="s">
        <v>115</v>
      </c>
      <c r="M57" s="3" t="s">
        <v>48</v>
      </c>
      <c r="N57" s="3" t="s">
        <v>11</v>
      </c>
      <c r="O57" s="3" t="s">
        <v>25</v>
      </c>
      <c r="P57" s="3" t="s">
        <v>13</v>
      </c>
      <c r="Q57" s="3" t="s">
        <v>14</v>
      </c>
      <c r="R57" s="5">
        <v>1693.036149733</v>
      </c>
      <c r="S57" s="6">
        <v>-3.7153882065747998</v>
      </c>
      <c r="T57" s="3" t="s">
        <v>15</v>
      </c>
      <c r="U57" s="3" t="s">
        <v>15</v>
      </c>
      <c r="V57" s="4">
        <v>0</v>
      </c>
      <c r="W57" s="7">
        <v>220.80052493438299</v>
      </c>
      <c r="X57" s="7">
        <v>36.023622047244103</v>
      </c>
      <c r="Y57" s="3" t="s">
        <v>15</v>
      </c>
      <c r="Z57" s="3" t="s">
        <v>15</v>
      </c>
      <c r="AB57" s="3">
        <v>1</v>
      </c>
    </row>
    <row r="58" spans="1:30" x14ac:dyDescent="0.25">
      <c r="A58" s="3">
        <v>1021</v>
      </c>
      <c r="B58" s="11" t="s">
        <v>113</v>
      </c>
      <c r="C58" s="3" t="s">
        <v>20</v>
      </c>
      <c r="D58" s="3" t="s">
        <v>20</v>
      </c>
      <c r="E58" s="3" t="s">
        <v>4</v>
      </c>
      <c r="G58" s="4">
        <v>3</v>
      </c>
      <c r="H58" s="3" t="s">
        <v>117</v>
      </c>
      <c r="I58" s="4">
        <v>1</v>
      </c>
      <c r="J58" s="3" t="s">
        <v>7</v>
      </c>
      <c r="K58" s="3" t="s">
        <v>115</v>
      </c>
      <c r="M58" s="3" t="s">
        <v>48</v>
      </c>
      <c r="N58" s="3" t="s">
        <v>11</v>
      </c>
      <c r="O58" s="3" t="s">
        <v>25</v>
      </c>
      <c r="P58" s="3" t="s">
        <v>13</v>
      </c>
      <c r="Q58" s="3" t="s">
        <v>14</v>
      </c>
      <c r="R58" s="5">
        <v>1801.843678145</v>
      </c>
      <c r="S58" s="6">
        <v>-3.51008162972441</v>
      </c>
      <c r="T58" s="3" t="s">
        <v>15</v>
      </c>
      <c r="U58" s="3" t="s">
        <v>15</v>
      </c>
      <c r="V58" s="4">
        <v>0</v>
      </c>
      <c r="W58" s="7">
        <v>309.38320209973801</v>
      </c>
      <c r="X58" s="7">
        <v>36.023622047244103</v>
      </c>
      <c r="Y58" s="3" t="s">
        <v>15</v>
      </c>
      <c r="Z58" s="3" t="s">
        <v>15</v>
      </c>
      <c r="AB58" s="3">
        <v>1</v>
      </c>
    </row>
    <row r="59" spans="1:30" x14ac:dyDescent="0.25">
      <c r="A59" s="3">
        <v>1022</v>
      </c>
      <c r="B59" s="11" t="s">
        <v>118</v>
      </c>
      <c r="C59" s="3" t="s">
        <v>20</v>
      </c>
      <c r="D59" s="3" t="s">
        <v>20</v>
      </c>
      <c r="E59" s="3" t="s">
        <v>119</v>
      </c>
      <c r="G59" s="4">
        <v>1</v>
      </c>
      <c r="H59" s="3" t="s">
        <v>120</v>
      </c>
      <c r="I59" s="4">
        <v>1</v>
      </c>
      <c r="J59" s="3" t="s">
        <v>7</v>
      </c>
      <c r="K59" s="3" t="s">
        <v>121</v>
      </c>
      <c r="M59" s="3" t="s">
        <v>48</v>
      </c>
      <c r="N59" s="3" t="s">
        <v>11</v>
      </c>
      <c r="O59" s="3" t="s">
        <v>70</v>
      </c>
      <c r="P59" s="3" t="s">
        <v>13</v>
      </c>
      <c r="Q59" s="3" t="s">
        <v>42</v>
      </c>
      <c r="R59" s="5">
        <v>10029.2836640964</v>
      </c>
      <c r="S59" s="6">
        <v>-3.26377952755906</v>
      </c>
      <c r="T59" s="3" t="s">
        <v>15</v>
      </c>
      <c r="U59" s="3" t="s">
        <v>15</v>
      </c>
      <c r="V59" s="4">
        <v>0</v>
      </c>
      <c r="W59" s="7">
        <v>328.08398950131198</v>
      </c>
      <c r="X59" s="7">
        <v>71.811023622047202</v>
      </c>
      <c r="Y59" s="3" t="s">
        <v>16</v>
      </c>
      <c r="Z59" s="3" t="s">
        <v>16</v>
      </c>
      <c r="AA59" s="3">
        <v>1</v>
      </c>
      <c r="AB59" s="3">
        <v>1</v>
      </c>
    </row>
    <row r="60" spans="1:30" x14ac:dyDescent="0.25">
      <c r="A60" s="3">
        <v>1023</v>
      </c>
      <c r="B60" s="11" t="s">
        <v>122</v>
      </c>
      <c r="C60" s="3" t="s">
        <v>21</v>
      </c>
      <c r="D60" s="3" t="s">
        <v>21</v>
      </c>
      <c r="E60" s="3" t="s">
        <v>21</v>
      </c>
      <c r="G60" s="4">
        <v>1</v>
      </c>
      <c r="H60" s="3" t="s">
        <v>22</v>
      </c>
      <c r="I60" s="4">
        <v>1</v>
      </c>
      <c r="J60" s="3" t="s">
        <v>7</v>
      </c>
      <c r="K60" s="3" t="s">
        <v>123</v>
      </c>
      <c r="L60" s="3" t="s">
        <v>24</v>
      </c>
      <c r="M60" s="3" t="s">
        <v>10</v>
      </c>
      <c r="N60" s="3" t="s">
        <v>11</v>
      </c>
      <c r="O60" s="3" t="s">
        <v>25</v>
      </c>
      <c r="P60" s="3" t="s">
        <v>13</v>
      </c>
      <c r="Q60" s="3" t="s">
        <v>14</v>
      </c>
      <c r="R60" s="5">
        <v>1617.9999937314899</v>
      </c>
      <c r="S60" s="6">
        <v>-1.85</v>
      </c>
      <c r="T60" s="3" t="s">
        <v>15</v>
      </c>
      <c r="U60" s="3" t="s">
        <v>15</v>
      </c>
      <c r="V60" s="4">
        <v>0</v>
      </c>
      <c r="W60" s="7">
        <v>106</v>
      </c>
      <c r="X60" s="7">
        <v>42</v>
      </c>
      <c r="Y60" s="3" t="s">
        <v>15</v>
      </c>
      <c r="Z60" s="3" t="s">
        <v>15</v>
      </c>
      <c r="AA60" s="3">
        <v>1</v>
      </c>
    </row>
    <row r="61" spans="1:30" x14ac:dyDescent="0.25">
      <c r="A61" s="3">
        <v>1031</v>
      </c>
      <c r="B61" s="11" t="s">
        <v>40</v>
      </c>
      <c r="C61" s="3" t="s">
        <v>4</v>
      </c>
      <c r="D61" s="3" t="s">
        <v>4</v>
      </c>
      <c r="E61" s="3" t="s">
        <v>4</v>
      </c>
      <c r="F61" s="3" t="s">
        <v>5</v>
      </c>
      <c r="G61" s="4">
        <v>4</v>
      </c>
      <c r="H61" s="3" t="s">
        <v>124</v>
      </c>
      <c r="I61" s="4">
        <v>1</v>
      </c>
      <c r="J61" s="3" t="s">
        <v>7</v>
      </c>
      <c r="K61" s="3" t="s">
        <v>8</v>
      </c>
      <c r="L61" s="3" t="s">
        <v>9</v>
      </c>
      <c r="M61" s="3" t="s">
        <v>10</v>
      </c>
      <c r="N61" s="3" t="s">
        <v>11</v>
      </c>
      <c r="O61" s="3" t="s">
        <v>25</v>
      </c>
      <c r="P61" s="3" t="s">
        <v>13</v>
      </c>
      <c r="Q61" s="3" t="s">
        <v>42</v>
      </c>
      <c r="R61" s="5">
        <v>830.39969809268496</v>
      </c>
      <c r="S61" s="6">
        <v>-4.4779999999999998</v>
      </c>
      <c r="T61" s="3" t="s">
        <v>15</v>
      </c>
      <c r="U61" s="3" t="s">
        <v>15</v>
      </c>
      <c r="V61" s="4">
        <v>0</v>
      </c>
      <c r="W61" s="7">
        <v>150</v>
      </c>
      <c r="X61" s="7">
        <v>30</v>
      </c>
      <c r="Y61" s="3" t="s">
        <v>16</v>
      </c>
      <c r="Z61" s="3" t="s">
        <v>16</v>
      </c>
      <c r="AA61" s="3">
        <v>3</v>
      </c>
      <c r="AB61" s="3">
        <v>2</v>
      </c>
    </row>
    <row r="62" spans="1:30" x14ac:dyDescent="0.25">
      <c r="A62" s="3">
        <v>1033</v>
      </c>
      <c r="B62" s="11" t="s">
        <v>125</v>
      </c>
      <c r="C62" s="3" t="s">
        <v>20</v>
      </c>
      <c r="D62" s="3" t="s">
        <v>20</v>
      </c>
      <c r="E62" s="3" t="s">
        <v>21</v>
      </c>
      <c r="F62" s="3" t="s">
        <v>126</v>
      </c>
      <c r="G62" s="4">
        <v>1</v>
      </c>
      <c r="H62" s="3" t="s">
        <v>127</v>
      </c>
      <c r="I62" s="4">
        <v>1</v>
      </c>
      <c r="J62" s="3" t="s">
        <v>7</v>
      </c>
      <c r="L62" s="3" t="s">
        <v>128</v>
      </c>
      <c r="M62" s="3" t="s">
        <v>10</v>
      </c>
      <c r="N62" s="3" t="s">
        <v>11</v>
      </c>
      <c r="O62" s="3" t="s">
        <v>12</v>
      </c>
      <c r="P62" s="3" t="s">
        <v>13</v>
      </c>
      <c r="Q62" s="3" t="s">
        <v>13</v>
      </c>
      <c r="R62" s="5">
        <v>6024.9999766577603</v>
      </c>
      <c r="S62" s="6">
        <v>-1.4450338279527599</v>
      </c>
      <c r="T62" s="3" t="s">
        <v>15</v>
      </c>
      <c r="U62" s="3" t="s">
        <v>16</v>
      </c>
      <c r="V62" s="4">
        <v>0</v>
      </c>
      <c r="W62" s="7">
        <v>154.69999999999999</v>
      </c>
      <c r="X62" s="7">
        <v>48</v>
      </c>
      <c r="Y62" s="3" t="s">
        <v>16</v>
      </c>
      <c r="Z62" s="3" t="s">
        <v>16</v>
      </c>
      <c r="AA62" s="3">
        <v>14</v>
      </c>
      <c r="AB62" s="3">
        <v>6</v>
      </c>
    </row>
    <row r="63" spans="1:30" x14ac:dyDescent="0.25">
      <c r="A63" s="3">
        <v>1034</v>
      </c>
      <c r="B63" s="11" t="s">
        <v>129</v>
      </c>
      <c r="C63" s="3" t="s">
        <v>4</v>
      </c>
      <c r="D63" s="3" t="s">
        <v>4</v>
      </c>
      <c r="E63" s="3" t="s">
        <v>4</v>
      </c>
      <c r="G63" s="4">
        <v>1</v>
      </c>
      <c r="H63" s="3" t="s">
        <v>130</v>
      </c>
      <c r="I63" s="4">
        <v>1</v>
      </c>
      <c r="J63" s="3" t="s">
        <v>7</v>
      </c>
      <c r="K63" s="3" t="s">
        <v>131</v>
      </c>
      <c r="L63" s="3" t="s">
        <v>128</v>
      </c>
      <c r="M63" s="3" t="s">
        <v>10</v>
      </c>
      <c r="N63" s="3" t="s">
        <v>11</v>
      </c>
      <c r="O63" s="3" t="s">
        <v>25</v>
      </c>
      <c r="P63" s="3" t="s">
        <v>13</v>
      </c>
      <c r="Q63" s="3" t="s">
        <v>14</v>
      </c>
      <c r="R63" s="5">
        <v>1442.99999440948</v>
      </c>
      <c r="S63" s="6">
        <v>-0.41399999999999998</v>
      </c>
      <c r="T63" s="3" t="s">
        <v>15</v>
      </c>
      <c r="U63" s="3" t="s">
        <v>16</v>
      </c>
      <c r="V63" s="4">
        <v>0</v>
      </c>
      <c r="W63" s="7">
        <v>97.1</v>
      </c>
      <c r="X63" s="7">
        <v>30</v>
      </c>
      <c r="Y63" s="3" t="s">
        <v>16</v>
      </c>
      <c r="Z63" s="3" t="s">
        <v>15</v>
      </c>
      <c r="AA63" s="3">
        <v>7</v>
      </c>
      <c r="AB63" s="3">
        <v>1</v>
      </c>
    </row>
    <row r="64" spans="1:30" x14ac:dyDescent="0.25">
      <c r="A64" s="3">
        <v>1035</v>
      </c>
      <c r="B64" s="11" t="s">
        <v>132</v>
      </c>
      <c r="C64" s="3" t="s">
        <v>20</v>
      </c>
      <c r="D64" s="3" t="s">
        <v>20</v>
      </c>
      <c r="E64" s="3" t="s">
        <v>4</v>
      </c>
      <c r="G64" s="4">
        <v>1</v>
      </c>
      <c r="H64" s="3" t="s">
        <v>124</v>
      </c>
      <c r="I64" s="4">
        <v>1</v>
      </c>
      <c r="J64" s="3" t="s">
        <v>7</v>
      </c>
      <c r="K64" s="3" t="s">
        <v>133</v>
      </c>
      <c r="L64" s="3" t="s">
        <v>24</v>
      </c>
      <c r="M64" s="3" t="s">
        <v>10</v>
      </c>
      <c r="N64" s="3" t="s">
        <v>11</v>
      </c>
      <c r="O64" s="3" t="s">
        <v>25</v>
      </c>
      <c r="P64" s="3" t="s">
        <v>13</v>
      </c>
      <c r="R64" s="5">
        <v>7859.3206472800002</v>
      </c>
      <c r="S64" s="6">
        <v>-10.512036212598399</v>
      </c>
      <c r="T64" s="3" t="s">
        <v>15</v>
      </c>
      <c r="U64" s="3" t="s">
        <v>15</v>
      </c>
      <c r="V64" s="4">
        <v>0</v>
      </c>
      <c r="W64" s="7">
        <v>169.94750656168</v>
      </c>
      <c r="X64" s="7">
        <v>96.062992125984294</v>
      </c>
      <c r="Y64" s="3" t="s">
        <v>16</v>
      </c>
      <c r="Z64" s="3" t="s">
        <v>15</v>
      </c>
      <c r="AA64" s="3">
        <v>1</v>
      </c>
    </row>
    <row r="65" spans="1:30" s="13" customFormat="1" x14ac:dyDescent="0.25">
      <c r="A65" s="34">
        <v>1039</v>
      </c>
      <c r="B65" s="35" t="s">
        <v>134</v>
      </c>
      <c r="C65" s="34" t="s">
        <v>20</v>
      </c>
      <c r="D65" s="34" t="s">
        <v>20</v>
      </c>
      <c r="E65" s="34" t="s">
        <v>4</v>
      </c>
      <c r="F65" s="34"/>
      <c r="G65" s="34">
        <v>1</v>
      </c>
      <c r="H65" s="34" t="s">
        <v>43</v>
      </c>
      <c r="I65" s="34">
        <v>1</v>
      </c>
      <c r="J65" s="34" t="s">
        <v>7</v>
      </c>
      <c r="K65" s="34" t="s">
        <v>61</v>
      </c>
      <c r="L65" s="34"/>
      <c r="M65" s="34" t="s">
        <v>62</v>
      </c>
      <c r="N65" s="34" t="s">
        <v>11</v>
      </c>
      <c r="O65" s="34" t="s">
        <v>25</v>
      </c>
      <c r="P65" s="34" t="s">
        <v>13</v>
      </c>
      <c r="Q65" s="34" t="s">
        <v>14</v>
      </c>
      <c r="R65" s="36">
        <v>7936.64145831319</v>
      </c>
      <c r="S65" s="37">
        <v>-8.2343577464566895</v>
      </c>
      <c r="T65" s="34" t="s">
        <v>15</v>
      </c>
      <c r="U65" s="34" t="s">
        <v>15</v>
      </c>
      <c r="V65" s="34">
        <v>0</v>
      </c>
      <c r="W65" s="38">
        <v>203.41207349081401</v>
      </c>
      <c r="X65" s="38">
        <v>78.740157480315006</v>
      </c>
      <c r="Y65" s="34" t="s">
        <v>16</v>
      </c>
      <c r="Z65" s="34" t="s">
        <v>16</v>
      </c>
      <c r="AA65" s="34">
        <v>1</v>
      </c>
      <c r="AB65" s="34">
        <v>1</v>
      </c>
      <c r="AC65" s="14"/>
      <c r="AD65" s="14"/>
    </row>
    <row r="66" spans="1:30" x14ac:dyDescent="0.25">
      <c r="A66" s="3">
        <v>1043</v>
      </c>
      <c r="B66" s="11" t="s">
        <v>135</v>
      </c>
      <c r="C66" s="3" t="s">
        <v>20</v>
      </c>
      <c r="D66" s="3" t="s">
        <v>4</v>
      </c>
      <c r="E66" s="3" t="s">
        <v>4</v>
      </c>
      <c r="G66" s="4">
        <v>1</v>
      </c>
      <c r="H66" s="3" t="s">
        <v>136</v>
      </c>
      <c r="I66" s="4">
        <v>1</v>
      </c>
      <c r="J66" s="3" t="s">
        <v>7</v>
      </c>
      <c r="K66" s="3" t="s">
        <v>61</v>
      </c>
      <c r="M66" s="3" t="s">
        <v>62</v>
      </c>
      <c r="N66" s="3" t="s">
        <v>11</v>
      </c>
      <c r="O66" s="3" t="s">
        <v>12</v>
      </c>
      <c r="P66" s="3" t="s">
        <v>39</v>
      </c>
      <c r="R66" s="5">
        <v>7490.6339807599998</v>
      </c>
      <c r="S66" s="6">
        <v>-4.3527559055118097</v>
      </c>
      <c r="T66" s="3" t="s">
        <v>15</v>
      </c>
      <c r="U66" s="3" t="s">
        <v>16</v>
      </c>
      <c r="V66" s="4">
        <v>0</v>
      </c>
      <c r="W66" s="7">
        <v>260.17060367454098</v>
      </c>
      <c r="X66" s="7">
        <v>62.992125984251999</v>
      </c>
      <c r="Y66" s="3" t="s">
        <v>15</v>
      </c>
      <c r="Z66" s="3" t="s">
        <v>16</v>
      </c>
      <c r="AA66" s="3">
        <v>2</v>
      </c>
    </row>
    <row r="67" spans="1:30" x14ac:dyDescent="0.25">
      <c r="A67" s="3">
        <v>1043</v>
      </c>
      <c r="B67" s="11" t="s">
        <v>135</v>
      </c>
      <c r="C67" s="3" t="s">
        <v>20</v>
      </c>
      <c r="D67" s="3" t="s">
        <v>4</v>
      </c>
      <c r="E67" s="3" t="s">
        <v>4</v>
      </c>
      <c r="G67" s="4">
        <v>2</v>
      </c>
      <c r="H67" s="3" t="s">
        <v>137</v>
      </c>
      <c r="I67" s="4">
        <v>1</v>
      </c>
      <c r="J67" s="3" t="s">
        <v>7</v>
      </c>
      <c r="K67" s="3" t="s">
        <v>61</v>
      </c>
      <c r="M67" s="3" t="s">
        <v>62</v>
      </c>
      <c r="N67" s="3" t="s">
        <v>11</v>
      </c>
      <c r="O67" s="3" t="s">
        <v>12</v>
      </c>
      <c r="P67" s="3" t="s">
        <v>39</v>
      </c>
      <c r="R67" s="5">
        <v>7247.8403223200003</v>
      </c>
      <c r="S67" s="6">
        <v>-3.1909448818897599</v>
      </c>
      <c r="T67" s="3" t="s">
        <v>15</v>
      </c>
      <c r="U67" s="3" t="s">
        <v>16</v>
      </c>
      <c r="V67" s="4">
        <v>0</v>
      </c>
      <c r="W67" s="7">
        <v>260.17060367454098</v>
      </c>
      <c r="X67" s="7">
        <v>56</v>
      </c>
      <c r="Y67" s="3" t="s">
        <v>15</v>
      </c>
      <c r="Z67" s="3" t="s">
        <v>16</v>
      </c>
      <c r="AA67" s="3">
        <v>2</v>
      </c>
    </row>
    <row r="68" spans="1:30" x14ac:dyDescent="0.25">
      <c r="A68" s="3">
        <v>1044</v>
      </c>
      <c r="B68" s="11" t="s">
        <v>138</v>
      </c>
      <c r="C68" s="3" t="s">
        <v>20</v>
      </c>
      <c r="D68" s="3" t="s">
        <v>20</v>
      </c>
      <c r="E68" s="3" t="s">
        <v>21</v>
      </c>
      <c r="F68" s="3" t="s">
        <v>126</v>
      </c>
      <c r="G68" s="4">
        <v>1</v>
      </c>
      <c r="H68" s="3" t="s">
        <v>139</v>
      </c>
      <c r="I68" s="4">
        <v>1</v>
      </c>
      <c r="J68" s="3" t="s">
        <v>7</v>
      </c>
      <c r="L68" s="3" t="s">
        <v>128</v>
      </c>
      <c r="M68" s="3" t="s">
        <v>10</v>
      </c>
      <c r="N68" s="3" t="s">
        <v>11</v>
      </c>
      <c r="O68" s="3" t="s">
        <v>12</v>
      </c>
      <c r="P68" s="3" t="s">
        <v>39</v>
      </c>
      <c r="Q68" s="3" t="s">
        <v>13</v>
      </c>
      <c r="R68" s="5">
        <v>6951.9999730663503</v>
      </c>
      <c r="S68" s="6">
        <v>-4.13</v>
      </c>
      <c r="T68" s="3" t="s">
        <v>16</v>
      </c>
      <c r="U68" s="3" t="s">
        <v>15</v>
      </c>
      <c r="V68" s="4">
        <v>0</v>
      </c>
      <c r="W68" s="7">
        <v>170.5</v>
      </c>
      <c r="X68" s="7">
        <v>48</v>
      </c>
      <c r="Y68" s="3" t="s">
        <v>16</v>
      </c>
      <c r="Z68" s="3" t="s">
        <v>16</v>
      </c>
      <c r="AA68" s="3">
        <v>14</v>
      </c>
      <c r="AB68" s="3">
        <v>6</v>
      </c>
    </row>
    <row r="69" spans="1:30" x14ac:dyDescent="0.25">
      <c r="A69" s="3">
        <v>1045</v>
      </c>
      <c r="B69" s="11" t="s">
        <v>140</v>
      </c>
      <c r="C69" s="3" t="s">
        <v>20</v>
      </c>
      <c r="D69" s="3" t="s">
        <v>20</v>
      </c>
      <c r="E69" s="3" t="s">
        <v>21</v>
      </c>
      <c r="F69" s="3" t="s">
        <v>126</v>
      </c>
      <c r="G69" s="4">
        <v>1</v>
      </c>
      <c r="H69" s="3" t="s">
        <v>141</v>
      </c>
      <c r="I69" s="4">
        <v>1</v>
      </c>
      <c r="J69" s="3" t="s">
        <v>7</v>
      </c>
      <c r="L69" s="3" t="s">
        <v>128</v>
      </c>
      <c r="M69" s="3" t="s">
        <v>10</v>
      </c>
      <c r="N69" s="3" t="s">
        <v>11</v>
      </c>
      <c r="O69" s="3" t="s">
        <v>12</v>
      </c>
      <c r="P69" s="3" t="s">
        <v>39</v>
      </c>
      <c r="Q69" s="3" t="s">
        <v>13</v>
      </c>
      <c r="R69" s="5">
        <v>8510.9999670264206</v>
      </c>
      <c r="S69" s="6">
        <v>-2.6459999999999999</v>
      </c>
      <c r="T69" s="3" t="s">
        <v>16</v>
      </c>
      <c r="U69" s="3" t="s">
        <v>15</v>
      </c>
      <c r="V69" s="4">
        <v>0</v>
      </c>
      <c r="W69" s="7">
        <v>169.8</v>
      </c>
      <c r="X69" s="7">
        <v>72</v>
      </c>
      <c r="Y69" s="3" t="s">
        <v>16</v>
      </c>
      <c r="Z69" s="3" t="s">
        <v>16</v>
      </c>
      <c r="AA69" s="3">
        <v>14</v>
      </c>
      <c r="AB69" s="3">
        <v>6</v>
      </c>
    </row>
    <row r="70" spans="1:30" x14ac:dyDescent="0.25">
      <c r="A70" s="3">
        <v>1046</v>
      </c>
      <c r="B70" s="11" t="s">
        <v>142</v>
      </c>
      <c r="C70" s="3" t="s">
        <v>20</v>
      </c>
      <c r="D70" s="3" t="s">
        <v>20</v>
      </c>
      <c r="E70" s="3" t="s">
        <v>119</v>
      </c>
      <c r="G70" s="4">
        <v>1</v>
      </c>
      <c r="H70" s="3" t="s">
        <v>124</v>
      </c>
      <c r="I70" s="4">
        <v>1</v>
      </c>
      <c r="J70" s="3" t="s">
        <v>7</v>
      </c>
      <c r="K70" s="3" t="s">
        <v>143</v>
      </c>
      <c r="L70" s="3" t="s">
        <v>38</v>
      </c>
      <c r="M70" s="3" t="s">
        <v>10</v>
      </c>
      <c r="N70" s="3" t="s">
        <v>11</v>
      </c>
      <c r="O70" s="3" t="s">
        <v>25</v>
      </c>
      <c r="P70" s="3" t="s">
        <v>39</v>
      </c>
      <c r="R70" s="5">
        <v>4639.9999820235698</v>
      </c>
      <c r="S70" s="6">
        <v>-2.76</v>
      </c>
      <c r="T70" s="3" t="s">
        <v>15</v>
      </c>
      <c r="U70" s="3" t="s">
        <v>15</v>
      </c>
      <c r="V70" s="4">
        <v>0</v>
      </c>
      <c r="W70" s="7">
        <v>180.8</v>
      </c>
      <c r="X70" s="7">
        <v>42</v>
      </c>
      <c r="Y70" s="3" t="s">
        <v>16</v>
      </c>
      <c r="Z70" s="3" t="s">
        <v>15</v>
      </c>
      <c r="AA70" s="3">
        <v>7</v>
      </c>
    </row>
    <row r="71" spans="1:30" x14ac:dyDescent="0.25">
      <c r="A71" s="3">
        <v>1046</v>
      </c>
      <c r="B71" s="11" t="s">
        <v>142</v>
      </c>
      <c r="C71" s="3" t="s">
        <v>20</v>
      </c>
      <c r="D71" s="3" t="s">
        <v>20</v>
      </c>
      <c r="E71" s="3" t="s">
        <v>21</v>
      </c>
      <c r="G71" s="4">
        <v>2</v>
      </c>
      <c r="H71" s="3" t="s">
        <v>29</v>
      </c>
      <c r="I71" s="4">
        <v>1</v>
      </c>
      <c r="J71" s="3" t="s">
        <v>7</v>
      </c>
      <c r="K71" s="3" t="s">
        <v>143</v>
      </c>
      <c r="L71" s="3" t="s">
        <v>38</v>
      </c>
      <c r="M71" s="3" t="s">
        <v>10</v>
      </c>
      <c r="N71" s="3" t="s">
        <v>11</v>
      </c>
      <c r="O71" s="3" t="s">
        <v>25</v>
      </c>
      <c r="P71" s="3" t="s">
        <v>39</v>
      </c>
      <c r="R71" s="5">
        <v>4165.9999838599497</v>
      </c>
      <c r="S71" s="6">
        <v>-2.52</v>
      </c>
      <c r="T71" s="3" t="s">
        <v>15</v>
      </c>
      <c r="U71" s="3" t="s">
        <v>15</v>
      </c>
      <c r="V71" s="4">
        <v>0</v>
      </c>
      <c r="W71" s="7">
        <v>194</v>
      </c>
      <c r="X71" s="7">
        <v>42</v>
      </c>
      <c r="Y71" s="3" t="s">
        <v>16</v>
      </c>
      <c r="Z71" s="3" t="s">
        <v>15</v>
      </c>
      <c r="AA71" s="3">
        <v>7</v>
      </c>
    </row>
    <row r="72" spans="1:30" x14ac:dyDescent="0.25">
      <c r="A72" s="3">
        <v>1047</v>
      </c>
      <c r="B72" s="11" t="s">
        <v>144</v>
      </c>
      <c r="C72" s="3" t="s">
        <v>20</v>
      </c>
      <c r="D72" s="3" t="s">
        <v>20</v>
      </c>
      <c r="E72" s="3" t="s">
        <v>119</v>
      </c>
      <c r="G72" s="4">
        <v>3</v>
      </c>
      <c r="H72" s="3" t="s">
        <v>145</v>
      </c>
      <c r="I72" s="4">
        <v>1</v>
      </c>
      <c r="J72" s="3" t="s">
        <v>7</v>
      </c>
      <c r="K72" s="3" t="s">
        <v>146</v>
      </c>
      <c r="L72" s="3" t="s">
        <v>38</v>
      </c>
      <c r="M72" s="3" t="s">
        <v>10</v>
      </c>
      <c r="N72" s="3" t="s">
        <v>11</v>
      </c>
      <c r="O72" s="3" t="s">
        <v>25</v>
      </c>
      <c r="P72" s="3" t="s">
        <v>39</v>
      </c>
      <c r="R72" s="5">
        <v>4127.9999840071696</v>
      </c>
      <c r="S72" s="6">
        <v>-1.76</v>
      </c>
      <c r="T72" s="3" t="s">
        <v>15</v>
      </c>
      <c r="U72" s="3" t="s">
        <v>16</v>
      </c>
      <c r="V72" s="4">
        <v>0</v>
      </c>
      <c r="W72" s="7">
        <v>140</v>
      </c>
      <c r="X72" s="7">
        <v>42</v>
      </c>
      <c r="Y72" s="3" t="s">
        <v>15</v>
      </c>
      <c r="Z72" s="3" t="s">
        <v>16</v>
      </c>
      <c r="AA72" s="3">
        <v>2</v>
      </c>
    </row>
    <row r="73" spans="1:30" x14ac:dyDescent="0.25">
      <c r="A73" s="3">
        <v>1047</v>
      </c>
      <c r="B73" s="11" t="s">
        <v>144</v>
      </c>
      <c r="C73" s="3" t="s">
        <v>20</v>
      </c>
      <c r="D73" s="3" t="s">
        <v>20</v>
      </c>
      <c r="E73" s="3" t="s">
        <v>119</v>
      </c>
      <c r="G73" s="4">
        <v>4</v>
      </c>
      <c r="H73" s="3" t="s">
        <v>147</v>
      </c>
      <c r="I73" s="4">
        <v>1</v>
      </c>
      <c r="J73" s="3" t="s">
        <v>7</v>
      </c>
      <c r="K73" s="3" t="s">
        <v>146</v>
      </c>
      <c r="L73" s="3" t="s">
        <v>38</v>
      </c>
      <c r="M73" s="3" t="s">
        <v>10</v>
      </c>
      <c r="N73" s="3" t="s">
        <v>11</v>
      </c>
      <c r="O73" s="3" t="s">
        <v>25</v>
      </c>
      <c r="P73" s="3" t="s">
        <v>39</v>
      </c>
      <c r="R73" s="5">
        <v>3789.9999853166601</v>
      </c>
      <c r="S73" s="6">
        <v>-2.2200000000000002</v>
      </c>
      <c r="T73" s="3" t="s">
        <v>15</v>
      </c>
      <c r="U73" s="3" t="s">
        <v>16</v>
      </c>
      <c r="V73" s="4">
        <v>0</v>
      </c>
      <c r="W73" s="7">
        <v>140</v>
      </c>
      <c r="X73" s="7">
        <v>42</v>
      </c>
      <c r="Y73" s="3" t="s">
        <v>15</v>
      </c>
      <c r="Z73" s="3" t="s">
        <v>16</v>
      </c>
      <c r="AA73" s="3">
        <v>2</v>
      </c>
    </row>
    <row r="74" spans="1:30" x14ac:dyDescent="0.25">
      <c r="A74" s="3">
        <v>1047</v>
      </c>
      <c r="B74" s="11" t="s">
        <v>144</v>
      </c>
      <c r="C74" s="3" t="s">
        <v>20</v>
      </c>
      <c r="D74" s="3" t="s">
        <v>20</v>
      </c>
      <c r="E74" s="3" t="s">
        <v>21</v>
      </c>
      <c r="G74" s="4">
        <v>1</v>
      </c>
      <c r="H74" s="3" t="s">
        <v>148</v>
      </c>
      <c r="I74" s="4">
        <v>1</v>
      </c>
      <c r="J74" s="3" t="s">
        <v>7</v>
      </c>
      <c r="K74" s="3" t="s">
        <v>146</v>
      </c>
      <c r="L74" s="3" t="s">
        <v>38</v>
      </c>
      <c r="M74" s="3" t="s">
        <v>10</v>
      </c>
      <c r="N74" s="12" t="s">
        <v>11</v>
      </c>
      <c r="O74" s="3" t="s">
        <v>25</v>
      </c>
      <c r="P74" s="3" t="s">
        <v>39</v>
      </c>
      <c r="R74" s="5">
        <v>2010.99999220892</v>
      </c>
      <c r="S74" s="6">
        <v>-2.93</v>
      </c>
      <c r="T74" s="3" t="s">
        <v>15</v>
      </c>
      <c r="U74" s="3" t="s">
        <v>15</v>
      </c>
      <c r="V74" s="4">
        <v>0</v>
      </c>
      <c r="W74" s="16">
        <v>140</v>
      </c>
      <c r="X74" s="16">
        <v>24</v>
      </c>
      <c r="Y74" s="12" t="s">
        <v>15</v>
      </c>
      <c r="Z74" s="12" t="s">
        <v>16</v>
      </c>
      <c r="AA74" s="3">
        <v>2</v>
      </c>
    </row>
    <row r="75" spans="1:30" x14ac:dyDescent="0.25">
      <c r="A75" s="3">
        <v>1047</v>
      </c>
      <c r="B75" s="11" t="s">
        <v>144</v>
      </c>
      <c r="C75" s="3" t="s">
        <v>20</v>
      </c>
      <c r="D75" s="3" t="s">
        <v>20</v>
      </c>
      <c r="E75" s="3" t="s">
        <v>21</v>
      </c>
      <c r="G75" s="4">
        <v>2</v>
      </c>
      <c r="H75" s="3" t="s">
        <v>149</v>
      </c>
      <c r="I75" s="4">
        <v>1</v>
      </c>
      <c r="J75" s="3" t="s">
        <v>7</v>
      </c>
      <c r="K75" s="3" t="s">
        <v>146</v>
      </c>
      <c r="L75" s="3" t="s">
        <v>38</v>
      </c>
      <c r="M75" s="3" t="s">
        <v>10</v>
      </c>
      <c r="N75" s="12" t="s">
        <v>11</v>
      </c>
      <c r="O75" s="3" t="s">
        <v>25</v>
      </c>
      <c r="P75" s="3" t="s">
        <v>39</v>
      </c>
      <c r="R75" s="5">
        <v>2197.9999914844402</v>
      </c>
      <c r="S75" s="6">
        <v>-2.3199999999999998</v>
      </c>
      <c r="T75" s="3" t="s">
        <v>15</v>
      </c>
      <c r="U75" s="3" t="s">
        <v>16</v>
      </c>
      <c r="V75" s="4">
        <v>0</v>
      </c>
      <c r="W75" s="16">
        <v>127.4</v>
      </c>
      <c r="X75" s="16">
        <v>24</v>
      </c>
      <c r="Y75" s="12" t="s">
        <v>15</v>
      </c>
      <c r="Z75" s="12" t="s">
        <v>16</v>
      </c>
      <c r="AA75" s="3">
        <v>2</v>
      </c>
    </row>
    <row r="76" spans="1:30" x14ac:dyDescent="0.25">
      <c r="A76" s="3">
        <v>1048</v>
      </c>
      <c r="B76" s="11" t="s">
        <v>150</v>
      </c>
      <c r="C76" s="3" t="s">
        <v>21</v>
      </c>
      <c r="D76" s="3" t="s">
        <v>21</v>
      </c>
      <c r="E76" s="3" t="s">
        <v>119</v>
      </c>
      <c r="G76" s="4">
        <v>2</v>
      </c>
      <c r="H76" s="3" t="s">
        <v>44</v>
      </c>
      <c r="I76" s="4">
        <v>1</v>
      </c>
      <c r="J76" s="3" t="s">
        <v>7</v>
      </c>
      <c r="K76" s="3" t="s">
        <v>151</v>
      </c>
      <c r="L76" s="3" t="s">
        <v>38</v>
      </c>
      <c r="N76" s="3" t="s">
        <v>11</v>
      </c>
      <c r="O76" s="3" t="s">
        <v>25</v>
      </c>
      <c r="P76" s="3" t="s">
        <v>39</v>
      </c>
      <c r="Q76" s="3" t="s">
        <v>14</v>
      </c>
      <c r="R76" s="5">
        <v>3853.99998506871</v>
      </c>
      <c r="S76" s="6">
        <v>-3.15</v>
      </c>
      <c r="T76" s="3" t="s">
        <v>16</v>
      </c>
      <c r="U76" s="3" t="s">
        <v>16</v>
      </c>
      <c r="V76" s="4">
        <v>0</v>
      </c>
      <c r="W76" s="7">
        <v>170</v>
      </c>
      <c r="X76" s="7">
        <v>42</v>
      </c>
      <c r="Y76" s="3" t="s">
        <v>16</v>
      </c>
      <c r="Z76" s="3" t="s">
        <v>15</v>
      </c>
      <c r="AA76" s="3">
        <v>8</v>
      </c>
    </row>
    <row r="77" spans="1:30" x14ac:dyDescent="0.25">
      <c r="A77" s="3">
        <v>1048</v>
      </c>
      <c r="B77" s="11" t="s">
        <v>150</v>
      </c>
      <c r="C77" s="3" t="s">
        <v>21</v>
      </c>
      <c r="D77" s="3" t="s">
        <v>21</v>
      </c>
      <c r="E77" s="3" t="s">
        <v>21</v>
      </c>
      <c r="G77" s="4">
        <v>3</v>
      </c>
      <c r="H77" s="3" t="s">
        <v>152</v>
      </c>
      <c r="I77" s="4">
        <v>1</v>
      </c>
      <c r="J77" s="3" t="s">
        <v>7</v>
      </c>
      <c r="K77" s="3" t="s">
        <v>151</v>
      </c>
      <c r="L77" s="3" t="s">
        <v>38</v>
      </c>
      <c r="N77" s="3" t="s">
        <v>11</v>
      </c>
      <c r="O77" s="3" t="s">
        <v>25</v>
      </c>
      <c r="P77" s="3" t="s">
        <v>39</v>
      </c>
      <c r="Q77" s="3" t="s">
        <v>14</v>
      </c>
      <c r="R77" s="5">
        <v>3891.9999849214901</v>
      </c>
      <c r="S77" s="6">
        <v>-3.23</v>
      </c>
      <c r="T77" s="3" t="s">
        <v>15</v>
      </c>
      <c r="U77" s="3" t="s">
        <v>15</v>
      </c>
      <c r="V77" s="4">
        <v>0</v>
      </c>
      <c r="W77" s="7">
        <v>160</v>
      </c>
      <c r="X77" s="7">
        <v>42</v>
      </c>
      <c r="Y77" s="3" t="s">
        <v>16</v>
      </c>
      <c r="Z77" s="3" t="s">
        <v>15</v>
      </c>
      <c r="AA77" s="3">
        <v>8</v>
      </c>
    </row>
    <row r="78" spans="1:30" x14ac:dyDescent="0.25">
      <c r="A78" s="3">
        <v>1048</v>
      </c>
      <c r="B78" s="11" t="s">
        <v>150</v>
      </c>
      <c r="C78" s="3" t="s">
        <v>21</v>
      </c>
      <c r="D78" s="3" t="s">
        <v>21</v>
      </c>
      <c r="E78" s="3" t="s">
        <v>153</v>
      </c>
      <c r="G78" s="4">
        <v>1</v>
      </c>
      <c r="H78" s="3" t="s">
        <v>41</v>
      </c>
      <c r="I78" s="4">
        <v>1</v>
      </c>
      <c r="J78" s="3" t="s">
        <v>7</v>
      </c>
      <c r="K78" s="3" t="s">
        <v>151</v>
      </c>
      <c r="L78" s="3" t="s">
        <v>38</v>
      </c>
      <c r="N78" s="3" t="s">
        <v>11</v>
      </c>
      <c r="O78" s="3" t="s">
        <v>25</v>
      </c>
      <c r="P78" s="3" t="s">
        <v>39</v>
      </c>
      <c r="Q78" s="3" t="s">
        <v>14</v>
      </c>
      <c r="R78" s="5">
        <v>3838.9999851268299</v>
      </c>
      <c r="S78" s="6">
        <v>-2.88</v>
      </c>
      <c r="T78" s="3" t="s">
        <v>16</v>
      </c>
      <c r="U78" s="3" t="s">
        <v>16</v>
      </c>
      <c r="V78" s="4">
        <v>0</v>
      </c>
      <c r="W78" s="7">
        <v>150</v>
      </c>
      <c r="X78" s="7">
        <v>42</v>
      </c>
      <c r="Y78" s="3" t="s">
        <v>16</v>
      </c>
      <c r="Z78" s="3" t="s">
        <v>15</v>
      </c>
      <c r="AA78" s="3">
        <v>8</v>
      </c>
    </row>
    <row r="79" spans="1:30" x14ac:dyDescent="0.25">
      <c r="A79" s="3">
        <v>1049</v>
      </c>
      <c r="B79" s="11" t="s">
        <v>154</v>
      </c>
      <c r="C79" s="3" t="s">
        <v>4</v>
      </c>
      <c r="D79" s="3" t="s">
        <v>4</v>
      </c>
      <c r="E79" s="3" t="s">
        <v>4</v>
      </c>
      <c r="G79" s="4">
        <v>2</v>
      </c>
      <c r="H79" s="3" t="s">
        <v>155</v>
      </c>
      <c r="I79" s="4">
        <v>1</v>
      </c>
      <c r="J79" s="3" t="s">
        <v>7</v>
      </c>
      <c r="K79" s="3" t="s">
        <v>156</v>
      </c>
      <c r="M79" s="3" t="s">
        <v>157</v>
      </c>
      <c r="N79" s="3" t="s">
        <v>11</v>
      </c>
      <c r="O79" s="3" t="s">
        <v>25</v>
      </c>
      <c r="P79" s="3" t="s">
        <v>39</v>
      </c>
      <c r="R79" s="5">
        <v>1379.2970237198101</v>
      </c>
      <c r="S79" s="6">
        <v>-3.2761154088611302</v>
      </c>
      <c r="T79" s="3" t="s">
        <v>16</v>
      </c>
      <c r="U79" s="3" t="s">
        <v>16</v>
      </c>
      <c r="V79" s="4">
        <v>0</v>
      </c>
      <c r="W79" s="7">
        <v>59.383202099737503</v>
      </c>
      <c r="X79" s="7">
        <v>51.968503937007902</v>
      </c>
      <c r="Y79" s="3" t="s">
        <v>15</v>
      </c>
      <c r="Z79" s="3" t="s">
        <v>15</v>
      </c>
      <c r="AA79" s="3">
        <v>2</v>
      </c>
    </row>
    <row r="80" spans="1:30" x14ac:dyDescent="0.25">
      <c r="A80" s="3">
        <v>1049</v>
      </c>
      <c r="B80" s="11" t="s">
        <v>154</v>
      </c>
      <c r="C80" s="3" t="s">
        <v>4</v>
      </c>
      <c r="D80" s="3" t="s">
        <v>20</v>
      </c>
      <c r="E80" s="3" t="s">
        <v>21</v>
      </c>
      <c r="G80" s="4">
        <v>1</v>
      </c>
      <c r="H80" s="3" t="s">
        <v>158</v>
      </c>
      <c r="I80" s="4">
        <v>1</v>
      </c>
      <c r="J80" s="3" t="s">
        <v>7</v>
      </c>
      <c r="K80" s="3" t="s">
        <v>156</v>
      </c>
      <c r="M80" s="3" t="s">
        <v>157</v>
      </c>
      <c r="N80" s="3" t="s">
        <v>11</v>
      </c>
      <c r="O80" s="3" t="s">
        <v>25</v>
      </c>
      <c r="P80" s="3" t="s">
        <v>39</v>
      </c>
      <c r="R80" s="5">
        <v>1719.94603427581</v>
      </c>
      <c r="S80" s="6">
        <v>-0.97690194941964603</v>
      </c>
      <c r="T80" s="3" t="s">
        <v>16</v>
      </c>
      <c r="U80" s="3" t="s">
        <v>16</v>
      </c>
      <c r="V80" s="4">
        <v>0</v>
      </c>
      <c r="W80" s="7">
        <v>82.677165354330697</v>
      </c>
      <c r="X80" s="7">
        <v>51.968503937007902</v>
      </c>
      <c r="Y80" s="3" t="s">
        <v>15</v>
      </c>
      <c r="Z80" s="3" t="s">
        <v>15</v>
      </c>
      <c r="AA80" s="3">
        <v>2</v>
      </c>
    </row>
    <row r="81" spans="1:28" x14ac:dyDescent="0.25">
      <c r="A81" s="3">
        <v>1050</v>
      </c>
      <c r="B81" s="11" t="s">
        <v>159</v>
      </c>
      <c r="C81" s="3" t="s">
        <v>20</v>
      </c>
      <c r="D81" s="3" t="s">
        <v>20</v>
      </c>
      <c r="E81" s="3" t="s">
        <v>119</v>
      </c>
      <c r="G81" s="4">
        <v>1</v>
      </c>
      <c r="H81" s="3" t="s">
        <v>22</v>
      </c>
      <c r="I81" s="4">
        <v>1</v>
      </c>
      <c r="J81" s="3" t="s">
        <v>7</v>
      </c>
      <c r="L81" s="3" t="s">
        <v>38</v>
      </c>
      <c r="M81" s="3" t="s">
        <v>10</v>
      </c>
      <c r="N81" s="3" t="s">
        <v>11</v>
      </c>
      <c r="O81" s="3" t="s">
        <v>12</v>
      </c>
      <c r="P81" s="3" t="s">
        <v>39</v>
      </c>
      <c r="R81" s="5">
        <v>2725.9999894388502</v>
      </c>
      <c r="S81" s="6">
        <v>-1.2501521026553599</v>
      </c>
      <c r="T81" s="3" t="s">
        <v>16</v>
      </c>
      <c r="U81" s="3" t="s">
        <v>15</v>
      </c>
      <c r="V81" s="4">
        <v>0</v>
      </c>
      <c r="W81" s="7">
        <v>167.5</v>
      </c>
      <c r="X81" s="7">
        <v>32</v>
      </c>
      <c r="Y81" s="3" t="s">
        <v>16</v>
      </c>
      <c r="Z81" s="3" t="s">
        <v>15</v>
      </c>
      <c r="AA81" s="3">
        <v>3</v>
      </c>
    </row>
    <row r="82" spans="1:28" x14ac:dyDescent="0.25">
      <c r="A82" s="3">
        <v>1051</v>
      </c>
      <c r="B82" s="11" t="s">
        <v>160</v>
      </c>
      <c r="C82" s="3" t="s">
        <v>4</v>
      </c>
      <c r="D82" s="3" t="s">
        <v>4</v>
      </c>
      <c r="E82" s="3" t="s">
        <v>4</v>
      </c>
      <c r="F82" s="3" t="s">
        <v>161</v>
      </c>
      <c r="G82" s="4">
        <v>1</v>
      </c>
      <c r="H82" s="3" t="s">
        <v>162</v>
      </c>
      <c r="I82" s="4">
        <v>1</v>
      </c>
      <c r="J82" s="3" t="s">
        <v>7</v>
      </c>
      <c r="K82" s="3" t="s">
        <v>163</v>
      </c>
      <c r="M82" s="3" t="s">
        <v>48</v>
      </c>
      <c r="N82" s="3" t="s">
        <v>11</v>
      </c>
      <c r="O82" s="3" t="s">
        <v>70</v>
      </c>
      <c r="P82" s="3" t="s">
        <v>39</v>
      </c>
      <c r="Q82" s="3" t="s">
        <v>14</v>
      </c>
      <c r="R82" s="5">
        <v>3850.5275757039999</v>
      </c>
      <c r="S82" s="6">
        <v>-1.0787401574803099</v>
      </c>
      <c r="T82" s="3" t="s">
        <v>16</v>
      </c>
      <c r="U82" s="3" t="s">
        <v>16</v>
      </c>
      <c r="V82" s="4">
        <v>0</v>
      </c>
      <c r="W82" s="7">
        <v>166.174540682415</v>
      </c>
      <c r="X82" s="7">
        <v>118.110236220472</v>
      </c>
      <c r="Y82" s="3" t="s">
        <v>15</v>
      </c>
      <c r="Z82" s="3" t="s">
        <v>15</v>
      </c>
      <c r="AA82" s="3">
        <v>2</v>
      </c>
      <c r="AB82" s="3">
        <v>1</v>
      </c>
    </row>
    <row r="83" spans="1:28" x14ac:dyDescent="0.25">
      <c r="A83" s="3">
        <v>1052</v>
      </c>
      <c r="B83" s="11" t="s">
        <v>164</v>
      </c>
      <c r="C83" s="3" t="s">
        <v>21</v>
      </c>
      <c r="D83" s="3" t="s">
        <v>21</v>
      </c>
      <c r="E83" s="3" t="s">
        <v>119</v>
      </c>
      <c r="G83" s="4">
        <v>1</v>
      </c>
      <c r="H83" s="3" t="s">
        <v>22</v>
      </c>
      <c r="I83" s="4">
        <v>1</v>
      </c>
      <c r="J83" s="3" t="s">
        <v>7</v>
      </c>
      <c r="K83" s="3" t="s">
        <v>165</v>
      </c>
      <c r="L83" s="3" t="s">
        <v>38</v>
      </c>
      <c r="M83" s="3" t="s">
        <v>10</v>
      </c>
      <c r="N83" s="3" t="s">
        <v>11</v>
      </c>
      <c r="O83" s="3" t="s">
        <v>12</v>
      </c>
      <c r="P83" s="3" t="s">
        <v>39</v>
      </c>
      <c r="Q83" s="3" t="s">
        <v>14</v>
      </c>
      <c r="R83" s="17">
        <v>3721</v>
      </c>
      <c r="S83" s="18">
        <v>-2.29</v>
      </c>
      <c r="T83" s="3" t="s">
        <v>15</v>
      </c>
      <c r="U83" s="3" t="s">
        <v>15</v>
      </c>
      <c r="V83" s="4">
        <v>0</v>
      </c>
      <c r="W83" s="7">
        <v>141.4</v>
      </c>
      <c r="X83" s="7">
        <v>42</v>
      </c>
      <c r="Y83" s="3" t="s">
        <v>16</v>
      </c>
      <c r="Z83" s="3" t="s">
        <v>16</v>
      </c>
      <c r="AA83" s="3">
        <v>3</v>
      </c>
    </row>
    <row r="84" spans="1:28" x14ac:dyDescent="0.25">
      <c r="A84" s="3">
        <v>1055</v>
      </c>
      <c r="B84" s="11" t="s">
        <v>166</v>
      </c>
      <c r="C84" s="3" t="s">
        <v>20</v>
      </c>
      <c r="D84" s="3" t="s">
        <v>20</v>
      </c>
      <c r="E84" s="3" t="s">
        <v>4</v>
      </c>
      <c r="G84" s="4">
        <v>1</v>
      </c>
      <c r="H84" s="3" t="s">
        <v>167</v>
      </c>
      <c r="I84" s="4">
        <v>1</v>
      </c>
      <c r="J84" s="3" t="s">
        <v>7</v>
      </c>
      <c r="K84" s="3" t="s">
        <v>168</v>
      </c>
      <c r="L84" s="3" t="s">
        <v>24</v>
      </c>
      <c r="M84" s="3" t="s">
        <v>10</v>
      </c>
      <c r="N84" s="3" t="s">
        <v>11</v>
      </c>
      <c r="O84" s="3" t="s">
        <v>25</v>
      </c>
      <c r="P84" s="3" t="s">
        <v>13</v>
      </c>
      <c r="R84" s="5">
        <v>2499.9999903144198</v>
      </c>
      <c r="S84" s="6">
        <v>-3.6</v>
      </c>
      <c r="T84" s="3" t="s">
        <v>15</v>
      </c>
      <c r="U84" s="3" t="s">
        <v>15</v>
      </c>
      <c r="V84" s="4">
        <v>0</v>
      </c>
      <c r="W84" s="7">
        <v>173.1</v>
      </c>
      <c r="X84" s="7">
        <v>48</v>
      </c>
      <c r="Y84" s="3" t="s">
        <v>16</v>
      </c>
      <c r="Z84" s="3" t="s">
        <v>15</v>
      </c>
      <c r="AA84" s="3">
        <v>1</v>
      </c>
    </row>
    <row r="85" spans="1:28" x14ac:dyDescent="0.25">
      <c r="A85" s="3">
        <v>1056</v>
      </c>
      <c r="B85" s="11" t="s">
        <v>169</v>
      </c>
      <c r="C85" s="3" t="s">
        <v>20</v>
      </c>
      <c r="D85" s="12" t="s">
        <v>20</v>
      </c>
      <c r="E85" s="12" t="s">
        <v>21</v>
      </c>
      <c r="G85" s="4">
        <v>1</v>
      </c>
      <c r="H85" s="3" t="s">
        <v>46</v>
      </c>
      <c r="I85" s="4">
        <v>1</v>
      </c>
      <c r="J85" s="3" t="s">
        <v>7</v>
      </c>
      <c r="K85" s="3" t="s">
        <v>170</v>
      </c>
      <c r="L85" s="3" t="s">
        <v>24</v>
      </c>
      <c r="M85" s="3" t="s">
        <v>10</v>
      </c>
      <c r="N85" s="3" t="s">
        <v>11</v>
      </c>
      <c r="O85" s="3" t="s">
        <v>25</v>
      </c>
      <c r="P85" s="3" t="s">
        <v>13</v>
      </c>
      <c r="R85" s="5">
        <v>7190.9999721404001</v>
      </c>
      <c r="S85" s="6">
        <v>-11.0236220472441</v>
      </c>
      <c r="T85" s="3" t="s">
        <v>15</v>
      </c>
      <c r="U85" s="3" t="s">
        <v>15</v>
      </c>
      <c r="V85" s="4">
        <v>0</v>
      </c>
      <c r="W85" s="7">
        <v>136.4</v>
      </c>
      <c r="X85" s="7">
        <v>87</v>
      </c>
      <c r="Y85" s="3" t="s">
        <v>16</v>
      </c>
      <c r="Z85" s="3" t="s">
        <v>15</v>
      </c>
      <c r="AA85" s="3">
        <v>1</v>
      </c>
    </row>
    <row r="86" spans="1:28" x14ac:dyDescent="0.25">
      <c r="A86" s="3">
        <v>1056</v>
      </c>
      <c r="B86" s="11" t="s">
        <v>169</v>
      </c>
      <c r="C86" s="3" t="s">
        <v>20</v>
      </c>
      <c r="D86" s="12" t="s">
        <v>20</v>
      </c>
      <c r="E86" s="12" t="s">
        <v>21</v>
      </c>
      <c r="G86" s="4">
        <v>1</v>
      </c>
      <c r="H86" s="3" t="s">
        <v>46</v>
      </c>
      <c r="I86" s="4">
        <v>2</v>
      </c>
      <c r="J86" s="3" t="s">
        <v>49</v>
      </c>
      <c r="K86" s="3" t="s">
        <v>170</v>
      </c>
      <c r="L86" s="3" t="s">
        <v>24</v>
      </c>
      <c r="M86" s="3" t="s">
        <v>10</v>
      </c>
      <c r="N86" s="3" t="s">
        <v>11</v>
      </c>
      <c r="O86" s="3" t="s">
        <v>25</v>
      </c>
      <c r="P86" s="3" t="s">
        <v>13</v>
      </c>
      <c r="R86" s="5">
        <v>4002.1999844945499</v>
      </c>
      <c r="S86" s="6">
        <v>4.0157480314960603</v>
      </c>
      <c r="T86" s="3" t="s">
        <v>15</v>
      </c>
      <c r="U86" s="3" t="s">
        <v>15</v>
      </c>
      <c r="V86" s="4">
        <v>0</v>
      </c>
      <c r="W86" s="7">
        <v>136.4</v>
      </c>
      <c r="X86" s="7">
        <v>87</v>
      </c>
      <c r="Y86" s="3" t="s">
        <v>16</v>
      </c>
      <c r="Z86" s="3" t="s">
        <v>15</v>
      </c>
      <c r="AA86" s="3">
        <v>1</v>
      </c>
    </row>
    <row r="87" spans="1:28" x14ac:dyDescent="0.25">
      <c r="A87" s="3">
        <v>1057</v>
      </c>
      <c r="B87" s="11" t="s">
        <v>171</v>
      </c>
      <c r="C87" s="3" t="s">
        <v>20</v>
      </c>
      <c r="D87" s="3" t="s">
        <v>20</v>
      </c>
      <c r="E87" s="3" t="s">
        <v>21</v>
      </c>
      <c r="G87" s="4">
        <v>1</v>
      </c>
      <c r="H87" s="3" t="s">
        <v>46</v>
      </c>
      <c r="I87" s="4">
        <v>1</v>
      </c>
      <c r="J87" s="3" t="s">
        <v>7</v>
      </c>
      <c r="K87" s="3" t="s">
        <v>172</v>
      </c>
      <c r="L87" s="3" t="s">
        <v>24</v>
      </c>
      <c r="M87" s="3" t="s">
        <v>10</v>
      </c>
      <c r="N87" s="3" t="s">
        <v>11</v>
      </c>
      <c r="O87" s="3" t="s">
        <v>25</v>
      </c>
      <c r="P87" s="3" t="s">
        <v>13</v>
      </c>
      <c r="R87" s="5">
        <v>3199.9999876024599</v>
      </c>
      <c r="S87" s="6">
        <v>-1.3</v>
      </c>
      <c r="T87" s="3" t="s">
        <v>15</v>
      </c>
      <c r="U87" s="3" t="s">
        <v>15</v>
      </c>
      <c r="V87" s="4">
        <v>0</v>
      </c>
      <c r="W87" s="7">
        <v>120.7</v>
      </c>
      <c r="X87" s="7">
        <v>66</v>
      </c>
      <c r="Y87" s="3" t="s">
        <v>16</v>
      </c>
      <c r="Z87" s="3" t="s">
        <v>15</v>
      </c>
      <c r="AA87" s="3">
        <v>1</v>
      </c>
    </row>
    <row r="88" spans="1:28" x14ac:dyDescent="0.25">
      <c r="A88" s="3">
        <v>1058</v>
      </c>
      <c r="B88" s="11" t="s">
        <v>173</v>
      </c>
      <c r="C88" s="3" t="s">
        <v>4</v>
      </c>
      <c r="D88" s="3" t="s">
        <v>4</v>
      </c>
      <c r="E88" s="3" t="s">
        <v>4</v>
      </c>
      <c r="G88" s="4">
        <v>1</v>
      </c>
      <c r="H88" s="3" t="s">
        <v>46</v>
      </c>
      <c r="I88" s="4">
        <v>1</v>
      </c>
      <c r="J88" s="3" t="s">
        <v>7</v>
      </c>
      <c r="K88" s="3" t="s">
        <v>174</v>
      </c>
      <c r="L88" s="3" t="s">
        <v>24</v>
      </c>
      <c r="M88" s="3" t="s">
        <v>10</v>
      </c>
      <c r="N88" s="3" t="s">
        <v>11</v>
      </c>
      <c r="O88" s="3" t="s">
        <v>25</v>
      </c>
      <c r="P88" s="3" t="s">
        <v>13</v>
      </c>
      <c r="R88" s="5">
        <v>8011.6999689608201</v>
      </c>
      <c r="S88" s="6">
        <v>-2.15</v>
      </c>
      <c r="T88" s="3" t="s">
        <v>15</v>
      </c>
      <c r="U88" s="3" t="s">
        <v>15</v>
      </c>
      <c r="V88" s="4">
        <v>0</v>
      </c>
      <c r="W88" s="7">
        <v>188.5</v>
      </c>
      <c r="X88" s="7">
        <v>74.5</v>
      </c>
      <c r="Y88" s="3" t="s">
        <v>15</v>
      </c>
      <c r="Z88" s="3" t="s">
        <v>15</v>
      </c>
      <c r="AA88" s="3">
        <v>2</v>
      </c>
    </row>
    <row r="89" spans="1:28" x14ac:dyDescent="0.25">
      <c r="A89" s="3">
        <v>1059</v>
      </c>
      <c r="B89" s="11" t="s">
        <v>175</v>
      </c>
      <c r="C89" s="3" t="s">
        <v>21</v>
      </c>
      <c r="D89" s="3" t="s">
        <v>21</v>
      </c>
      <c r="E89" s="3" t="s">
        <v>21</v>
      </c>
      <c r="G89" s="4">
        <v>1</v>
      </c>
      <c r="H89" s="3" t="s">
        <v>46</v>
      </c>
      <c r="I89" s="4">
        <v>1</v>
      </c>
      <c r="J89" s="3" t="s">
        <v>7</v>
      </c>
      <c r="K89" s="3" t="s">
        <v>176</v>
      </c>
      <c r="L89" s="3" t="s">
        <v>24</v>
      </c>
      <c r="M89" s="3" t="s">
        <v>10</v>
      </c>
      <c r="N89" s="3" t="s">
        <v>11</v>
      </c>
      <c r="O89" s="3" t="s">
        <v>25</v>
      </c>
      <c r="P89" s="3" t="s">
        <v>13</v>
      </c>
      <c r="R89" s="5">
        <v>7999.9999690061504</v>
      </c>
      <c r="S89" s="6">
        <v>-0.97</v>
      </c>
      <c r="T89" s="3" t="s">
        <v>15</v>
      </c>
      <c r="U89" s="3" t="s">
        <v>15</v>
      </c>
      <c r="V89" s="4">
        <v>0</v>
      </c>
      <c r="W89" s="7">
        <v>127</v>
      </c>
      <c r="X89" s="7">
        <v>108</v>
      </c>
      <c r="Y89" s="3" t="s">
        <v>16</v>
      </c>
      <c r="Z89" s="3" t="s">
        <v>15</v>
      </c>
      <c r="AA89" s="3">
        <v>1</v>
      </c>
    </row>
    <row r="90" spans="1:28" x14ac:dyDescent="0.25">
      <c r="A90" s="3">
        <v>1060</v>
      </c>
      <c r="B90" s="11" t="s">
        <v>177</v>
      </c>
      <c r="C90" s="3" t="s">
        <v>20</v>
      </c>
      <c r="D90" s="3" t="s">
        <v>20</v>
      </c>
      <c r="E90" s="3" t="s">
        <v>21</v>
      </c>
      <c r="G90" s="4">
        <v>1</v>
      </c>
      <c r="H90" s="3" t="s">
        <v>46</v>
      </c>
      <c r="I90" s="4">
        <v>1</v>
      </c>
      <c r="J90" s="3" t="s">
        <v>7</v>
      </c>
      <c r="K90" s="3" t="s">
        <v>178</v>
      </c>
      <c r="L90" s="3" t="s">
        <v>24</v>
      </c>
      <c r="M90" s="3" t="s">
        <v>10</v>
      </c>
      <c r="N90" s="3" t="s">
        <v>11</v>
      </c>
      <c r="O90" s="3" t="s">
        <v>25</v>
      </c>
      <c r="P90" s="3" t="s">
        <v>13</v>
      </c>
      <c r="R90" s="5">
        <v>3974.99998459993</v>
      </c>
      <c r="S90" s="6">
        <v>-5.2</v>
      </c>
      <c r="T90" s="3" t="s">
        <v>15</v>
      </c>
      <c r="U90" s="3" t="s">
        <v>15</v>
      </c>
      <c r="V90" s="4">
        <v>0</v>
      </c>
      <c r="W90" s="7">
        <v>143.30000000000001</v>
      </c>
      <c r="X90" s="7">
        <v>48</v>
      </c>
      <c r="Y90" s="3" t="s">
        <v>16</v>
      </c>
      <c r="Z90" s="3" t="s">
        <v>15</v>
      </c>
      <c r="AA90" s="3">
        <v>1</v>
      </c>
    </row>
    <row r="91" spans="1:28" x14ac:dyDescent="0.25">
      <c r="A91" s="3">
        <v>1061</v>
      </c>
      <c r="B91" s="11" t="s">
        <v>179</v>
      </c>
      <c r="C91" s="3" t="s">
        <v>20</v>
      </c>
      <c r="D91" s="3" t="s">
        <v>21</v>
      </c>
      <c r="E91" s="3" t="s">
        <v>21</v>
      </c>
      <c r="G91" s="4">
        <v>1</v>
      </c>
      <c r="H91" s="3" t="s">
        <v>22</v>
      </c>
      <c r="I91" s="4">
        <v>1</v>
      </c>
      <c r="J91" s="3" t="s">
        <v>7</v>
      </c>
      <c r="K91" s="3" t="s">
        <v>180</v>
      </c>
      <c r="L91" s="3" t="s">
        <v>24</v>
      </c>
      <c r="M91" s="3" t="s">
        <v>10</v>
      </c>
      <c r="N91" s="3" t="s">
        <v>11</v>
      </c>
      <c r="O91" s="3" t="s">
        <v>25</v>
      </c>
      <c r="P91" s="3" t="s">
        <v>13</v>
      </c>
      <c r="R91" s="5">
        <v>4089.9999841543899</v>
      </c>
      <c r="S91" s="6">
        <v>-8</v>
      </c>
      <c r="T91" s="3" t="s">
        <v>15</v>
      </c>
      <c r="U91" s="3" t="s">
        <v>15</v>
      </c>
      <c r="V91" s="4">
        <v>0</v>
      </c>
      <c r="W91" s="7">
        <v>136</v>
      </c>
      <c r="X91" s="7">
        <v>90</v>
      </c>
      <c r="Y91" s="3" t="s">
        <v>16</v>
      </c>
      <c r="Z91" s="3" t="s">
        <v>15</v>
      </c>
      <c r="AA91" s="3">
        <v>1</v>
      </c>
    </row>
    <row r="92" spans="1:28" x14ac:dyDescent="0.25">
      <c r="A92" s="3">
        <v>1061</v>
      </c>
      <c r="B92" s="11" t="s">
        <v>179</v>
      </c>
      <c r="C92" s="3" t="s">
        <v>20</v>
      </c>
      <c r="D92" s="3" t="s">
        <v>20</v>
      </c>
      <c r="E92" s="3" t="s">
        <v>21</v>
      </c>
      <c r="G92" s="4">
        <v>2</v>
      </c>
      <c r="H92" s="3" t="s">
        <v>78</v>
      </c>
      <c r="I92" s="4">
        <v>1</v>
      </c>
      <c r="J92" s="3" t="s">
        <v>7</v>
      </c>
      <c r="K92" s="3" t="s">
        <v>180</v>
      </c>
      <c r="L92" s="3" t="s">
        <v>24</v>
      </c>
      <c r="M92" s="3" t="s">
        <v>10</v>
      </c>
      <c r="N92" s="3" t="s">
        <v>11</v>
      </c>
      <c r="O92" s="3" t="s">
        <v>25</v>
      </c>
      <c r="P92" s="3" t="s">
        <v>13</v>
      </c>
      <c r="R92" s="5">
        <v>7999.9999690061504</v>
      </c>
      <c r="S92" s="6">
        <v>-3</v>
      </c>
      <c r="T92" s="3" t="s">
        <v>15</v>
      </c>
      <c r="U92" s="3" t="s">
        <v>15</v>
      </c>
      <c r="V92" s="4">
        <v>0</v>
      </c>
      <c r="W92" s="7">
        <v>202</v>
      </c>
      <c r="X92" s="7">
        <v>90</v>
      </c>
      <c r="Y92" s="3" t="s">
        <v>16</v>
      </c>
      <c r="Z92" s="3" t="s">
        <v>15</v>
      </c>
      <c r="AA92" s="3">
        <v>1</v>
      </c>
    </row>
    <row r="93" spans="1:28" x14ac:dyDescent="0.25">
      <c r="A93" s="3">
        <v>1062</v>
      </c>
      <c r="B93" s="11" t="s">
        <v>181</v>
      </c>
      <c r="C93" s="3" t="s">
        <v>20</v>
      </c>
      <c r="D93" s="3" t="s">
        <v>20</v>
      </c>
      <c r="E93" s="3" t="s">
        <v>21</v>
      </c>
      <c r="G93" s="4">
        <v>1</v>
      </c>
      <c r="H93" s="3" t="s">
        <v>46</v>
      </c>
      <c r="I93" s="4">
        <v>1</v>
      </c>
      <c r="J93" s="3" t="s">
        <v>7</v>
      </c>
      <c r="K93" s="3" t="s">
        <v>182</v>
      </c>
      <c r="L93" s="3" t="s">
        <v>24</v>
      </c>
      <c r="M93" s="3" t="s">
        <v>10</v>
      </c>
      <c r="N93" s="3" t="s">
        <v>11</v>
      </c>
      <c r="O93" s="3" t="s">
        <v>12</v>
      </c>
      <c r="P93" s="3" t="s">
        <v>13</v>
      </c>
      <c r="R93" s="5">
        <v>8009.9999689674096</v>
      </c>
      <c r="S93" s="6">
        <v>-7.4</v>
      </c>
      <c r="T93" s="3" t="s">
        <v>15</v>
      </c>
      <c r="U93" s="3" t="s">
        <v>15</v>
      </c>
      <c r="V93" s="4">
        <v>0</v>
      </c>
      <c r="W93" s="7">
        <v>128.69999999999999</v>
      </c>
      <c r="X93" s="7">
        <v>72</v>
      </c>
      <c r="Y93" s="3" t="s">
        <v>16</v>
      </c>
      <c r="Z93" s="3" t="s">
        <v>15</v>
      </c>
      <c r="AA93" s="3">
        <v>1</v>
      </c>
    </row>
    <row r="94" spans="1:28" x14ac:dyDescent="0.25">
      <c r="A94" s="3">
        <v>1063</v>
      </c>
      <c r="B94" s="11" t="s">
        <v>183</v>
      </c>
      <c r="C94" s="3" t="s">
        <v>20</v>
      </c>
      <c r="D94" s="3" t="s">
        <v>20</v>
      </c>
      <c r="E94" s="3" t="s">
        <v>4</v>
      </c>
      <c r="F94" s="3" t="s">
        <v>31</v>
      </c>
      <c r="G94" s="4">
        <v>1</v>
      </c>
      <c r="H94" s="3" t="s">
        <v>184</v>
      </c>
      <c r="I94" s="4">
        <v>1</v>
      </c>
      <c r="J94" s="3" t="s">
        <v>7</v>
      </c>
      <c r="K94" s="3" t="s">
        <v>23</v>
      </c>
      <c r="L94" s="3" t="s">
        <v>24</v>
      </c>
      <c r="M94" s="3" t="s">
        <v>10</v>
      </c>
      <c r="N94" s="3" t="s">
        <v>11</v>
      </c>
      <c r="O94" s="3" t="s">
        <v>25</v>
      </c>
      <c r="P94" s="3" t="s">
        <v>13</v>
      </c>
      <c r="Q94" s="3" t="s">
        <v>14</v>
      </c>
      <c r="R94" s="5">
        <v>844.79999672704901</v>
      </c>
      <c r="S94" s="6">
        <v>-3.50262715716535</v>
      </c>
      <c r="T94" s="3" t="s">
        <v>15</v>
      </c>
      <c r="U94" s="3" t="s">
        <v>15</v>
      </c>
      <c r="V94" s="4">
        <v>0</v>
      </c>
      <c r="W94" s="7">
        <v>98</v>
      </c>
      <c r="X94" s="7">
        <v>42</v>
      </c>
      <c r="Y94" s="3" t="s">
        <v>16</v>
      </c>
      <c r="Z94" s="3" t="s">
        <v>16</v>
      </c>
      <c r="AA94" s="3">
        <v>12</v>
      </c>
    </row>
    <row r="95" spans="1:28" x14ac:dyDescent="0.25">
      <c r="A95" s="3">
        <v>1063</v>
      </c>
      <c r="B95" s="11" t="s">
        <v>183</v>
      </c>
      <c r="C95" s="3" t="s">
        <v>20</v>
      </c>
      <c r="D95" s="3" t="s">
        <v>20</v>
      </c>
      <c r="E95" s="3" t="s">
        <v>4</v>
      </c>
      <c r="F95" s="3" t="s">
        <v>31</v>
      </c>
      <c r="G95" s="4">
        <v>1</v>
      </c>
      <c r="H95" s="3" t="s">
        <v>184</v>
      </c>
      <c r="I95" s="4">
        <v>2</v>
      </c>
      <c r="J95" s="3" t="s">
        <v>49</v>
      </c>
      <c r="K95" s="3" t="s">
        <v>23</v>
      </c>
      <c r="L95" s="3" t="s">
        <v>24</v>
      </c>
      <c r="M95" s="3" t="s">
        <v>10</v>
      </c>
      <c r="N95" s="3" t="s">
        <v>11</v>
      </c>
      <c r="O95" s="3" t="s">
        <v>25</v>
      </c>
      <c r="P95" s="3" t="s">
        <v>13</v>
      </c>
      <c r="Q95" s="3" t="s">
        <v>14</v>
      </c>
      <c r="R95" s="5">
        <v>627.39999756930695</v>
      </c>
      <c r="S95" s="6">
        <v>-3.14</v>
      </c>
      <c r="T95" s="3" t="s">
        <v>15</v>
      </c>
      <c r="U95" s="3" t="s">
        <v>15</v>
      </c>
      <c r="V95" s="4">
        <v>0</v>
      </c>
      <c r="W95" s="7">
        <v>98</v>
      </c>
      <c r="X95" s="7">
        <v>42</v>
      </c>
      <c r="Y95" s="3" t="s">
        <v>16</v>
      </c>
      <c r="Z95" s="3" t="s">
        <v>16</v>
      </c>
      <c r="AA95" s="3">
        <v>12</v>
      </c>
    </row>
    <row r="96" spans="1:28" x14ac:dyDescent="0.25">
      <c r="A96" s="3">
        <v>1063</v>
      </c>
      <c r="B96" s="11" t="s">
        <v>183</v>
      </c>
      <c r="C96" s="3" t="s">
        <v>20</v>
      </c>
      <c r="D96" s="3" t="s">
        <v>20</v>
      </c>
      <c r="E96" s="3" t="s">
        <v>4</v>
      </c>
      <c r="F96" s="3" t="s">
        <v>31</v>
      </c>
      <c r="G96" s="4">
        <v>2</v>
      </c>
      <c r="H96" s="3" t="s">
        <v>185</v>
      </c>
      <c r="I96" s="4">
        <v>1</v>
      </c>
      <c r="J96" s="3" t="s">
        <v>7</v>
      </c>
      <c r="K96" s="3" t="s">
        <v>23</v>
      </c>
      <c r="L96" s="3" t="s">
        <v>24</v>
      </c>
      <c r="M96" s="3" t="s">
        <v>10</v>
      </c>
      <c r="N96" s="3" t="s">
        <v>11</v>
      </c>
      <c r="O96" s="3" t="s">
        <v>25</v>
      </c>
      <c r="P96" s="3" t="s">
        <v>13</v>
      </c>
      <c r="Q96" s="3" t="s">
        <v>14</v>
      </c>
      <c r="R96" s="5">
        <v>1036.7999959832</v>
      </c>
      <c r="S96" s="6">
        <v>-0.82629406531496097</v>
      </c>
      <c r="T96" s="3" t="s">
        <v>15</v>
      </c>
      <c r="U96" s="3" t="s">
        <v>15</v>
      </c>
      <c r="V96" s="4">
        <v>0</v>
      </c>
      <c r="W96" s="7">
        <v>103</v>
      </c>
      <c r="X96" s="7">
        <v>42</v>
      </c>
      <c r="Y96" s="3" t="s">
        <v>16</v>
      </c>
      <c r="Z96" s="3" t="s">
        <v>16</v>
      </c>
      <c r="AA96" s="3">
        <v>12</v>
      </c>
    </row>
    <row r="97" spans="1:28" x14ac:dyDescent="0.25">
      <c r="A97" s="3">
        <v>1063</v>
      </c>
      <c r="B97" s="11" t="s">
        <v>183</v>
      </c>
      <c r="C97" s="3" t="s">
        <v>20</v>
      </c>
      <c r="D97" s="3" t="s">
        <v>20</v>
      </c>
      <c r="E97" s="3" t="s">
        <v>4</v>
      </c>
      <c r="F97" s="3" t="s">
        <v>31</v>
      </c>
      <c r="G97" s="4">
        <v>2</v>
      </c>
      <c r="H97" s="3" t="s">
        <v>185</v>
      </c>
      <c r="I97" s="4">
        <v>2</v>
      </c>
      <c r="J97" s="3" t="s">
        <v>49</v>
      </c>
      <c r="K97" s="3" t="s">
        <v>23</v>
      </c>
      <c r="L97" s="3" t="s">
        <v>24</v>
      </c>
      <c r="M97" s="3" t="s">
        <v>10</v>
      </c>
      <c r="N97" s="3" t="s">
        <v>11</v>
      </c>
      <c r="O97" s="3" t="s">
        <v>25</v>
      </c>
      <c r="P97" s="3" t="s">
        <v>13</v>
      </c>
      <c r="Q97" s="3" t="s">
        <v>14</v>
      </c>
      <c r="R97" s="5">
        <v>905.59999649149597</v>
      </c>
      <c r="S97" s="6">
        <v>0.59550000000000003</v>
      </c>
      <c r="T97" s="3" t="s">
        <v>15</v>
      </c>
      <c r="U97" s="3" t="s">
        <v>15</v>
      </c>
      <c r="V97" s="4">
        <v>0</v>
      </c>
      <c r="W97" s="7">
        <v>103</v>
      </c>
      <c r="X97" s="7">
        <v>42</v>
      </c>
      <c r="Y97" s="3" t="s">
        <v>16</v>
      </c>
      <c r="Z97" s="3" t="s">
        <v>16</v>
      </c>
      <c r="AA97" s="3">
        <v>12</v>
      </c>
    </row>
    <row r="98" spans="1:28" x14ac:dyDescent="0.25">
      <c r="A98" s="3">
        <v>1063</v>
      </c>
      <c r="B98" s="11" t="s">
        <v>183</v>
      </c>
      <c r="C98" s="3" t="s">
        <v>20</v>
      </c>
      <c r="D98" s="3" t="s">
        <v>20</v>
      </c>
      <c r="E98" s="3" t="s">
        <v>4</v>
      </c>
      <c r="F98" s="3" t="s">
        <v>31</v>
      </c>
      <c r="G98" s="4">
        <v>3</v>
      </c>
      <c r="H98" s="3" t="s">
        <v>186</v>
      </c>
      <c r="I98" s="4">
        <v>1</v>
      </c>
      <c r="J98" s="3" t="s">
        <v>7</v>
      </c>
      <c r="K98" s="3" t="s">
        <v>23</v>
      </c>
      <c r="L98" s="3" t="s">
        <v>24</v>
      </c>
      <c r="M98" s="3" t="s">
        <v>10</v>
      </c>
      <c r="N98" s="3" t="s">
        <v>11</v>
      </c>
      <c r="O98" s="3" t="s">
        <v>25</v>
      </c>
      <c r="P98" s="3" t="s">
        <v>13</v>
      </c>
      <c r="Q98" s="3" t="s">
        <v>14</v>
      </c>
      <c r="R98" s="5">
        <v>0.28959888037260001</v>
      </c>
      <c r="S98" s="6">
        <v>-1.2131000000000001</v>
      </c>
      <c r="T98" s="3" t="s">
        <v>15</v>
      </c>
      <c r="U98" s="3" t="s">
        <v>15</v>
      </c>
      <c r="V98" s="4">
        <v>0</v>
      </c>
      <c r="W98" s="7">
        <v>97</v>
      </c>
      <c r="X98" s="7">
        <v>42</v>
      </c>
      <c r="Y98" s="3" t="s">
        <v>16</v>
      </c>
      <c r="Z98" s="3" t="s">
        <v>16</v>
      </c>
      <c r="AA98" s="3">
        <v>12</v>
      </c>
    </row>
    <row r="99" spans="1:28" x14ac:dyDescent="0.25">
      <c r="A99" s="3">
        <v>1063</v>
      </c>
      <c r="B99" s="11" t="s">
        <v>183</v>
      </c>
      <c r="C99" s="3" t="s">
        <v>20</v>
      </c>
      <c r="D99" s="3" t="s">
        <v>20</v>
      </c>
      <c r="E99" s="3" t="s">
        <v>4</v>
      </c>
      <c r="F99" s="3" t="s">
        <v>31</v>
      </c>
      <c r="G99" s="4">
        <v>3</v>
      </c>
      <c r="H99" s="3" t="s">
        <v>186</v>
      </c>
      <c r="I99" s="4">
        <v>2</v>
      </c>
      <c r="J99" s="3" t="s">
        <v>49</v>
      </c>
      <c r="K99" s="3" t="s">
        <v>23</v>
      </c>
      <c r="L99" s="3" t="s">
        <v>24</v>
      </c>
      <c r="M99" s="3" t="s">
        <v>10</v>
      </c>
      <c r="N99" s="3" t="s">
        <v>11</v>
      </c>
      <c r="O99" s="3" t="s">
        <v>25</v>
      </c>
      <c r="P99" s="3" t="s">
        <v>13</v>
      </c>
      <c r="Q99" s="3" t="s">
        <v>14</v>
      </c>
      <c r="R99" s="5">
        <v>962.89999626950305</v>
      </c>
      <c r="S99" s="6">
        <v>-0.745</v>
      </c>
      <c r="T99" s="3" t="s">
        <v>15</v>
      </c>
      <c r="U99" s="3" t="s">
        <v>15</v>
      </c>
      <c r="V99" s="4">
        <v>0</v>
      </c>
      <c r="W99" s="7">
        <v>97</v>
      </c>
      <c r="X99" s="7">
        <v>42</v>
      </c>
      <c r="Y99" s="3" t="s">
        <v>16</v>
      </c>
      <c r="Z99" s="3" t="s">
        <v>16</v>
      </c>
      <c r="AA99" s="3">
        <v>12</v>
      </c>
    </row>
    <row r="100" spans="1:28" x14ac:dyDescent="0.25">
      <c r="A100" s="3">
        <v>1067</v>
      </c>
      <c r="B100" s="11" t="s">
        <v>187</v>
      </c>
      <c r="C100" s="3" t="s">
        <v>20</v>
      </c>
      <c r="D100" s="3" t="s">
        <v>20</v>
      </c>
      <c r="E100" s="3" t="s">
        <v>21</v>
      </c>
      <c r="G100" s="4">
        <v>1</v>
      </c>
      <c r="H100" s="3" t="s">
        <v>188</v>
      </c>
      <c r="I100" s="4">
        <v>1</v>
      </c>
      <c r="J100" s="3" t="s">
        <v>7</v>
      </c>
      <c r="K100" s="3" t="s">
        <v>187</v>
      </c>
      <c r="M100" s="3" t="s">
        <v>189</v>
      </c>
      <c r="N100" s="3" t="s">
        <v>11</v>
      </c>
      <c r="O100" s="3" t="s">
        <v>25</v>
      </c>
      <c r="P100" s="3" t="s">
        <v>13</v>
      </c>
      <c r="R100" s="5">
        <v>899.235772</v>
      </c>
      <c r="S100" s="6">
        <v>-1.25393700787402</v>
      </c>
      <c r="T100" s="3" t="s">
        <v>15</v>
      </c>
      <c r="U100" s="3" t="s">
        <v>15</v>
      </c>
      <c r="V100" s="4">
        <v>0</v>
      </c>
      <c r="W100" s="7">
        <v>167.32283464566899</v>
      </c>
      <c r="X100" s="7">
        <v>28</v>
      </c>
      <c r="Y100" s="3" t="s">
        <v>16</v>
      </c>
      <c r="Z100" s="3" t="s">
        <v>16</v>
      </c>
      <c r="AA100" s="3">
        <v>1</v>
      </c>
    </row>
    <row r="101" spans="1:28" x14ac:dyDescent="0.25">
      <c r="A101" s="3">
        <v>1067</v>
      </c>
      <c r="B101" s="11" t="s">
        <v>187</v>
      </c>
      <c r="C101" s="3" t="s">
        <v>20</v>
      </c>
      <c r="D101" s="3" t="s">
        <v>20</v>
      </c>
      <c r="E101" s="3" t="s">
        <v>21</v>
      </c>
      <c r="G101" s="4">
        <v>2</v>
      </c>
      <c r="H101" s="3" t="s">
        <v>190</v>
      </c>
      <c r="I101" s="4">
        <v>1</v>
      </c>
      <c r="J101" s="3" t="s">
        <v>7</v>
      </c>
      <c r="K101" s="3" t="s">
        <v>187</v>
      </c>
      <c r="M101" s="3" t="s">
        <v>189</v>
      </c>
      <c r="N101" s="3" t="s">
        <v>11</v>
      </c>
      <c r="O101" s="3" t="s">
        <v>25</v>
      </c>
      <c r="P101" s="3" t="s">
        <v>13</v>
      </c>
      <c r="R101" s="5">
        <v>899.235772</v>
      </c>
      <c r="S101" s="6">
        <v>-1.1948818897637801</v>
      </c>
      <c r="T101" s="3" t="s">
        <v>15</v>
      </c>
      <c r="U101" s="3" t="s">
        <v>15</v>
      </c>
      <c r="V101" s="4">
        <v>0</v>
      </c>
      <c r="W101" s="7">
        <v>167.32283464566899</v>
      </c>
      <c r="X101" s="7">
        <v>28</v>
      </c>
      <c r="Y101" s="3" t="s">
        <v>16</v>
      </c>
      <c r="Z101" s="3" t="s">
        <v>16</v>
      </c>
      <c r="AA101" s="3">
        <v>1</v>
      </c>
    </row>
    <row r="102" spans="1:28" x14ac:dyDescent="0.25">
      <c r="A102" s="3">
        <v>1067</v>
      </c>
      <c r="B102" s="11" t="s">
        <v>187</v>
      </c>
      <c r="C102" s="3" t="s">
        <v>20</v>
      </c>
      <c r="D102" s="3" t="s">
        <v>20</v>
      </c>
      <c r="E102" s="3" t="s">
        <v>21</v>
      </c>
      <c r="G102" s="4">
        <v>3</v>
      </c>
      <c r="H102" s="3" t="s">
        <v>191</v>
      </c>
      <c r="I102" s="4">
        <v>1</v>
      </c>
      <c r="J102" s="3" t="s">
        <v>7</v>
      </c>
      <c r="K102" s="3" t="s">
        <v>187</v>
      </c>
      <c r="M102" s="3" t="s">
        <v>189</v>
      </c>
      <c r="N102" s="3" t="s">
        <v>11</v>
      </c>
      <c r="O102" s="3" t="s">
        <v>25</v>
      </c>
      <c r="P102" s="3" t="s">
        <v>13</v>
      </c>
      <c r="Q102" s="3" t="s">
        <v>14</v>
      </c>
      <c r="R102" s="5">
        <v>899.235772</v>
      </c>
      <c r="S102" s="6">
        <v>-1.11889763779528</v>
      </c>
      <c r="T102" s="3" t="s">
        <v>15</v>
      </c>
      <c r="U102" s="3" t="s">
        <v>15</v>
      </c>
      <c r="V102" s="4">
        <v>0</v>
      </c>
      <c r="W102" s="7">
        <v>167.32283464566899</v>
      </c>
      <c r="X102" s="16">
        <v>28</v>
      </c>
      <c r="Y102" s="3" t="s">
        <v>16</v>
      </c>
      <c r="Z102" s="3" t="s">
        <v>16</v>
      </c>
      <c r="AA102" s="3">
        <v>1</v>
      </c>
    </row>
    <row r="103" spans="1:28" x14ac:dyDescent="0.25">
      <c r="A103" s="3">
        <v>1068</v>
      </c>
      <c r="B103" s="11" t="s">
        <v>192</v>
      </c>
      <c r="C103" s="3" t="s">
        <v>20</v>
      </c>
      <c r="D103" s="3" t="s">
        <v>20</v>
      </c>
      <c r="E103" s="3" t="s">
        <v>21</v>
      </c>
      <c r="F103" s="3" t="s">
        <v>193</v>
      </c>
      <c r="G103" s="4">
        <v>1</v>
      </c>
      <c r="H103" s="3" t="s">
        <v>194</v>
      </c>
      <c r="I103" s="4">
        <v>1</v>
      </c>
      <c r="J103" s="3" t="s">
        <v>7</v>
      </c>
      <c r="K103" s="3" t="s">
        <v>195</v>
      </c>
      <c r="M103" s="3" t="s">
        <v>196</v>
      </c>
      <c r="N103" s="3" t="s">
        <v>11</v>
      </c>
      <c r="O103" s="3" t="s">
        <v>12</v>
      </c>
      <c r="P103" s="3" t="s">
        <v>13</v>
      </c>
      <c r="Q103" s="3" t="s">
        <v>14</v>
      </c>
      <c r="R103" s="5">
        <v>2204.7013040010002</v>
      </c>
      <c r="S103" s="6">
        <v>-1.37894881889764</v>
      </c>
      <c r="T103" s="3" t="s">
        <v>15</v>
      </c>
      <c r="U103" s="3" t="s">
        <v>15</v>
      </c>
      <c r="V103" s="4">
        <v>0</v>
      </c>
      <c r="W103" s="7">
        <v>213.25459317585299</v>
      </c>
      <c r="X103" s="7">
        <v>40</v>
      </c>
      <c r="Y103" s="3" t="s">
        <v>16</v>
      </c>
      <c r="Z103" s="3" t="s">
        <v>16</v>
      </c>
      <c r="AA103" s="3">
        <v>4</v>
      </c>
    </row>
    <row r="104" spans="1:28" x14ac:dyDescent="0.25">
      <c r="A104" s="3">
        <v>1068</v>
      </c>
      <c r="B104" s="11" t="s">
        <v>192</v>
      </c>
      <c r="C104" s="3" t="s">
        <v>20</v>
      </c>
      <c r="D104" s="3" t="s">
        <v>20</v>
      </c>
      <c r="E104" s="3" t="s">
        <v>21</v>
      </c>
      <c r="F104" s="3" t="s">
        <v>193</v>
      </c>
      <c r="G104" s="4">
        <v>2</v>
      </c>
      <c r="H104" s="3" t="s">
        <v>197</v>
      </c>
      <c r="I104" s="4">
        <v>1</v>
      </c>
      <c r="J104" s="3" t="s">
        <v>7</v>
      </c>
      <c r="K104" s="3" t="s">
        <v>195</v>
      </c>
      <c r="M104" s="3" t="s">
        <v>196</v>
      </c>
      <c r="N104" s="3" t="s">
        <v>11</v>
      </c>
      <c r="O104" s="3" t="s">
        <v>12</v>
      </c>
      <c r="P104" s="3" t="s">
        <v>13</v>
      </c>
      <c r="Q104" s="3" t="s">
        <v>14</v>
      </c>
      <c r="R104" s="5">
        <v>2028.9007105749999</v>
      </c>
      <c r="S104" s="6">
        <v>-2.60172834645669</v>
      </c>
      <c r="T104" s="3" t="s">
        <v>15</v>
      </c>
      <c r="U104" s="3" t="s">
        <v>15</v>
      </c>
      <c r="V104" s="4">
        <v>0</v>
      </c>
      <c r="W104" s="7">
        <v>213.25459317585299</v>
      </c>
      <c r="X104" s="7">
        <v>40</v>
      </c>
      <c r="Y104" s="3" t="s">
        <v>16</v>
      </c>
      <c r="Z104" s="3" t="s">
        <v>16</v>
      </c>
      <c r="AA104" s="3">
        <v>4</v>
      </c>
    </row>
    <row r="105" spans="1:28" x14ac:dyDescent="0.25">
      <c r="A105" s="3">
        <v>1068</v>
      </c>
      <c r="B105" s="11" t="s">
        <v>192</v>
      </c>
      <c r="C105" s="3" t="s">
        <v>20</v>
      </c>
      <c r="D105" s="3" t="s">
        <v>20</v>
      </c>
      <c r="E105" s="3" t="s">
        <v>21</v>
      </c>
      <c r="F105" s="3" t="s">
        <v>193</v>
      </c>
      <c r="G105" s="4">
        <v>3</v>
      </c>
      <c r="H105" s="3" t="s">
        <v>198</v>
      </c>
      <c r="I105" s="4">
        <v>1</v>
      </c>
      <c r="J105" s="3" t="s">
        <v>49</v>
      </c>
      <c r="K105" s="3" t="s">
        <v>195</v>
      </c>
      <c r="M105" s="3" t="s">
        <v>196</v>
      </c>
      <c r="N105" s="3" t="s">
        <v>11</v>
      </c>
      <c r="O105" s="3" t="s">
        <v>12</v>
      </c>
      <c r="P105" s="3" t="s">
        <v>13</v>
      </c>
      <c r="R105" s="5">
        <v>1212.8442474850001</v>
      </c>
      <c r="S105" s="6">
        <v>1.5755433070866101</v>
      </c>
      <c r="T105" s="3" t="s">
        <v>15</v>
      </c>
      <c r="U105" s="3" t="s">
        <v>15</v>
      </c>
      <c r="V105" s="4">
        <v>0</v>
      </c>
      <c r="W105" s="7">
        <v>213.25459317585299</v>
      </c>
      <c r="X105" s="7">
        <v>47.992125984251999</v>
      </c>
      <c r="Y105" s="3" t="s">
        <v>16</v>
      </c>
      <c r="Z105" s="3" t="s">
        <v>16</v>
      </c>
      <c r="AA105" s="3">
        <v>4</v>
      </c>
    </row>
    <row r="106" spans="1:28" x14ac:dyDescent="0.25">
      <c r="A106" s="3">
        <v>1069</v>
      </c>
      <c r="B106" s="11" t="s">
        <v>199</v>
      </c>
      <c r="C106" s="3" t="s">
        <v>20</v>
      </c>
      <c r="D106" s="3" t="s">
        <v>20</v>
      </c>
      <c r="E106" s="3" t="s">
        <v>21</v>
      </c>
      <c r="G106" s="4">
        <v>1</v>
      </c>
      <c r="H106" s="3" t="s">
        <v>22</v>
      </c>
      <c r="I106" s="4">
        <v>1</v>
      </c>
      <c r="J106" s="3" t="s">
        <v>7</v>
      </c>
      <c r="K106" s="3" t="s">
        <v>61</v>
      </c>
      <c r="M106" s="3" t="s">
        <v>62</v>
      </c>
      <c r="N106" s="3" t="s">
        <v>11</v>
      </c>
      <c r="O106" s="3" t="s">
        <v>25</v>
      </c>
      <c r="P106" s="3" t="s">
        <v>13</v>
      </c>
      <c r="Q106" s="3" t="s">
        <v>14</v>
      </c>
      <c r="R106" s="5">
        <v>7944.9101778296899</v>
      </c>
      <c r="S106" s="6">
        <v>-8.2027559055118093</v>
      </c>
      <c r="T106" s="3" t="s">
        <v>15</v>
      </c>
      <c r="U106" s="3" t="s">
        <v>16</v>
      </c>
      <c r="V106" s="4">
        <v>0</v>
      </c>
      <c r="W106" s="7">
        <v>203.41207349081401</v>
      </c>
      <c r="X106" s="7">
        <v>78.740157480315006</v>
      </c>
      <c r="Y106" s="3" t="s">
        <v>15</v>
      </c>
      <c r="Z106" s="3" t="s">
        <v>15</v>
      </c>
      <c r="AA106" s="3">
        <v>1</v>
      </c>
      <c r="AB106" s="3">
        <v>1</v>
      </c>
    </row>
    <row r="107" spans="1:28" x14ac:dyDescent="0.25">
      <c r="A107" s="3">
        <v>1070</v>
      </c>
      <c r="B107" s="11" t="s">
        <v>200</v>
      </c>
      <c r="C107" s="3" t="s">
        <v>20</v>
      </c>
      <c r="D107" s="3" t="s">
        <v>20</v>
      </c>
      <c r="E107" s="3" t="s">
        <v>21</v>
      </c>
      <c r="G107" s="4">
        <v>1</v>
      </c>
      <c r="H107" s="3" t="s">
        <v>201</v>
      </c>
      <c r="I107" s="4">
        <v>1</v>
      </c>
      <c r="J107" s="3" t="s">
        <v>7</v>
      </c>
      <c r="K107" s="3" t="s">
        <v>202</v>
      </c>
      <c r="L107" s="3" t="s">
        <v>203</v>
      </c>
      <c r="M107" s="3" t="s">
        <v>10</v>
      </c>
      <c r="N107" s="3" t="s">
        <v>11</v>
      </c>
      <c r="O107" s="3" t="s">
        <v>25</v>
      </c>
      <c r="P107" s="3" t="s">
        <v>13</v>
      </c>
      <c r="Q107" s="3" t="s">
        <v>14</v>
      </c>
      <c r="R107" s="5">
        <v>1436.3998777700001</v>
      </c>
      <c r="S107" s="6">
        <v>-4.1470000000000002</v>
      </c>
      <c r="T107" s="3" t="s">
        <v>15</v>
      </c>
      <c r="U107" s="3" t="s">
        <v>15</v>
      </c>
      <c r="V107" s="4">
        <v>0</v>
      </c>
      <c r="W107" s="7">
        <v>96</v>
      </c>
      <c r="X107" s="7">
        <v>30</v>
      </c>
      <c r="Y107" s="3" t="s">
        <v>16</v>
      </c>
      <c r="Z107" s="3" t="s">
        <v>15</v>
      </c>
      <c r="AA107" s="3">
        <v>4</v>
      </c>
    </row>
    <row r="108" spans="1:28" x14ac:dyDescent="0.25">
      <c r="A108" s="3">
        <v>1070</v>
      </c>
      <c r="B108" s="11" t="s">
        <v>200</v>
      </c>
      <c r="C108" s="3" t="s">
        <v>20</v>
      </c>
      <c r="D108" s="3" t="s">
        <v>20</v>
      </c>
      <c r="E108" s="3" t="s">
        <v>21</v>
      </c>
      <c r="G108" s="4">
        <v>2</v>
      </c>
      <c r="H108" s="3" t="s">
        <v>204</v>
      </c>
      <c r="I108" s="4">
        <v>1</v>
      </c>
      <c r="J108" s="3" t="s">
        <v>7</v>
      </c>
      <c r="K108" s="3" t="s">
        <v>202</v>
      </c>
      <c r="L108" s="3" t="s">
        <v>203</v>
      </c>
      <c r="M108" s="3" t="s">
        <v>10</v>
      </c>
      <c r="N108" s="3" t="s">
        <v>11</v>
      </c>
      <c r="O108" s="3" t="s">
        <v>25</v>
      </c>
      <c r="P108" s="3" t="s">
        <v>13</v>
      </c>
      <c r="Q108" s="3" t="s">
        <v>14</v>
      </c>
      <c r="R108" s="5">
        <v>1499.3016549008901</v>
      </c>
      <c r="S108" s="6">
        <v>-1.3049999999999999</v>
      </c>
      <c r="T108" s="3" t="s">
        <v>15</v>
      </c>
      <c r="U108" s="3" t="s">
        <v>15</v>
      </c>
      <c r="V108" s="4">
        <v>0</v>
      </c>
      <c r="W108" s="7">
        <v>64.2</v>
      </c>
      <c r="X108" s="7">
        <v>30</v>
      </c>
      <c r="Y108" s="3" t="s">
        <v>16</v>
      </c>
      <c r="Z108" s="3" t="s">
        <v>15</v>
      </c>
      <c r="AA108" s="3">
        <v>4</v>
      </c>
    </row>
    <row r="109" spans="1:28" x14ac:dyDescent="0.25">
      <c r="A109" s="3">
        <v>1070</v>
      </c>
      <c r="B109" s="11" t="s">
        <v>200</v>
      </c>
      <c r="C109" s="3" t="s">
        <v>20</v>
      </c>
      <c r="D109" s="3" t="s">
        <v>20</v>
      </c>
      <c r="E109" s="3" t="s">
        <v>21</v>
      </c>
      <c r="G109" s="4">
        <v>3</v>
      </c>
      <c r="H109" s="3" t="s">
        <v>205</v>
      </c>
      <c r="I109" s="4">
        <v>1</v>
      </c>
      <c r="J109" s="3" t="s">
        <v>7</v>
      </c>
      <c r="K109" s="3" t="s">
        <v>202</v>
      </c>
      <c r="L109" s="3" t="s">
        <v>203</v>
      </c>
      <c r="M109" s="3" t="s">
        <v>10</v>
      </c>
      <c r="N109" s="3" t="s">
        <v>11</v>
      </c>
      <c r="O109" s="3" t="s">
        <v>25</v>
      </c>
      <c r="P109" s="3" t="s">
        <v>13</v>
      </c>
      <c r="Q109" s="3" t="s">
        <v>14</v>
      </c>
      <c r="R109" s="5">
        <v>896.25327415038703</v>
      </c>
      <c r="S109" s="6">
        <v>-2.742</v>
      </c>
      <c r="T109" s="3" t="s">
        <v>15</v>
      </c>
      <c r="U109" s="3" t="s">
        <v>15</v>
      </c>
      <c r="V109" s="4">
        <v>0</v>
      </c>
      <c r="W109" s="7">
        <v>86.2</v>
      </c>
      <c r="X109" s="7">
        <v>30</v>
      </c>
      <c r="Y109" s="3" t="s">
        <v>16</v>
      </c>
      <c r="Z109" s="3" t="s">
        <v>15</v>
      </c>
      <c r="AA109" s="3">
        <v>4</v>
      </c>
    </row>
    <row r="110" spans="1:28" x14ac:dyDescent="0.25">
      <c r="A110" s="3">
        <v>1071</v>
      </c>
      <c r="B110" s="11" t="s">
        <v>206</v>
      </c>
      <c r="C110" s="3" t="s">
        <v>20</v>
      </c>
      <c r="D110" s="3" t="s">
        <v>20</v>
      </c>
      <c r="E110" s="3" t="s">
        <v>21</v>
      </c>
      <c r="G110" s="4">
        <v>1</v>
      </c>
      <c r="H110" s="3" t="s">
        <v>207</v>
      </c>
      <c r="I110" s="4">
        <v>1</v>
      </c>
      <c r="J110" s="3" t="s">
        <v>7</v>
      </c>
      <c r="K110" s="3" t="s">
        <v>98</v>
      </c>
      <c r="M110" s="3" t="s">
        <v>62</v>
      </c>
      <c r="N110" s="3" t="s">
        <v>11</v>
      </c>
      <c r="O110" s="3" t="s">
        <v>25</v>
      </c>
      <c r="P110" s="3" t="s">
        <v>13</v>
      </c>
      <c r="R110" s="5">
        <v>2517.8601616000001</v>
      </c>
      <c r="S110" s="6">
        <v>-0.91535433070866101</v>
      </c>
      <c r="T110" s="3" t="s">
        <v>16</v>
      </c>
      <c r="U110" s="3" t="s">
        <v>16</v>
      </c>
      <c r="V110" s="4">
        <v>0</v>
      </c>
      <c r="W110" s="7">
        <v>69.717847769028893</v>
      </c>
      <c r="X110" s="7">
        <v>47.244094488188999</v>
      </c>
      <c r="Y110" s="3" t="s">
        <v>16</v>
      </c>
      <c r="Z110" s="3" t="s">
        <v>15</v>
      </c>
      <c r="AA110" s="3">
        <v>2</v>
      </c>
    </row>
    <row r="111" spans="1:28" x14ac:dyDescent="0.25">
      <c r="A111" s="3">
        <v>1071</v>
      </c>
      <c r="B111" s="11" t="s">
        <v>206</v>
      </c>
      <c r="C111" s="3" t="s">
        <v>20</v>
      </c>
      <c r="D111" s="3" t="s">
        <v>20</v>
      </c>
      <c r="E111" s="3" t="s">
        <v>21</v>
      </c>
      <c r="G111" s="4">
        <v>2</v>
      </c>
      <c r="H111" s="3" t="s">
        <v>208</v>
      </c>
      <c r="I111" s="4">
        <v>1</v>
      </c>
      <c r="J111" s="3" t="s">
        <v>7</v>
      </c>
      <c r="K111" s="3" t="s">
        <v>98</v>
      </c>
      <c r="M111" s="3" t="s">
        <v>62</v>
      </c>
      <c r="N111" s="3" t="s">
        <v>11</v>
      </c>
      <c r="O111" s="3" t="s">
        <v>25</v>
      </c>
      <c r="P111" s="3" t="s">
        <v>13</v>
      </c>
      <c r="R111" s="5">
        <v>1285.8985256578801</v>
      </c>
      <c r="S111" s="6">
        <v>-2.6923363184645699</v>
      </c>
      <c r="T111" s="3" t="s">
        <v>15</v>
      </c>
      <c r="U111" s="3" t="s">
        <v>15</v>
      </c>
      <c r="V111" s="4">
        <v>0</v>
      </c>
      <c r="W111" s="7">
        <v>80.872703412073506</v>
      </c>
      <c r="X111" s="7">
        <v>47.244094488188999</v>
      </c>
      <c r="Y111" s="3" t="s">
        <v>16</v>
      </c>
      <c r="Z111" s="3" t="s">
        <v>15</v>
      </c>
      <c r="AA111" s="3">
        <v>2</v>
      </c>
    </row>
    <row r="112" spans="1:28" x14ac:dyDescent="0.25">
      <c r="A112" s="3">
        <v>1071</v>
      </c>
      <c r="B112" s="11" t="s">
        <v>206</v>
      </c>
      <c r="C112" s="3" t="s">
        <v>20</v>
      </c>
      <c r="D112" s="3" t="s">
        <v>20</v>
      </c>
      <c r="E112" s="3" t="s">
        <v>21</v>
      </c>
      <c r="G112" s="4">
        <v>3</v>
      </c>
      <c r="H112" s="3" t="s">
        <v>209</v>
      </c>
      <c r="I112" s="4">
        <v>1</v>
      </c>
      <c r="J112" s="3" t="s">
        <v>7</v>
      </c>
      <c r="K112" s="3" t="s">
        <v>98</v>
      </c>
      <c r="M112" s="3" t="s">
        <v>62</v>
      </c>
      <c r="N112" s="3" t="s">
        <v>11</v>
      </c>
      <c r="O112" s="3" t="s">
        <v>25</v>
      </c>
      <c r="P112" s="3" t="s">
        <v>13</v>
      </c>
      <c r="R112" s="5">
        <v>1469.12605381034</v>
      </c>
      <c r="S112" s="6">
        <v>-1.68021145259843</v>
      </c>
      <c r="T112" s="3" t="s">
        <v>15</v>
      </c>
      <c r="U112" s="3" t="s">
        <v>15</v>
      </c>
      <c r="V112" s="4">
        <v>0</v>
      </c>
      <c r="W112" s="7">
        <v>63.156167979002603</v>
      </c>
      <c r="X112" s="7">
        <v>47.244094488188999</v>
      </c>
      <c r="Y112" s="3" t="s">
        <v>16</v>
      </c>
      <c r="Z112" s="3" t="s">
        <v>15</v>
      </c>
      <c r="AA112" s="3">
        <v>2</v>
      </c>
    </row>
    <row r="113" spans="1:28" x14ac:dyDescent="0.25">
      <c r="A113" s="3">
        <v>1071</v>
      </c>
      <c r="B113" s="11" t="s">
        <v>206</v>
      </c>
      <c r="C113" s="3" t="s">
        <v>20</v>
      </c>
      <c r="D113" s="3" t="s">
        <v>20</v>
      </c>
      <c r="E113" s="3" t="s">
        <v>21</v>
      </c>
      <c r="G113" s="4">
        <v>4</v>
      </c>
      <c r="H113" s="3" t="s">
        <v>210</v>
      </c>
      <c r="I113" s="4">
        <v>1</v>
      </c>
      <c r="J113" s="3" t="s">
        <v>7</v>
      </c>
      <c r="K113" s="3" t="s">
        <v>98</v>
      </c>
      <c r="M113" s="3" t="s">
        <v>62</v>
      </c>
      <c r="N113" s="3" t="s">
        <v>11</v>
      </c>
      <c r="O113" s="3" t="s">
        <v>25</v>
      </c>
      <c r="P113" s="3" t="s">
        <v>13</v>
      </c>
      <c r="R113" s="5">
        <v>1827.0536518040301</v>
      </c>
      <c r="S113" s="6">
        <v>-0.88508242921259805</v>
      </c>
      <c r="T113" s="3" t="s">
        <v>15</v>
      </c>
      <c r="U113" s="3" t="s">
        <v>15</v>
      </c>
      <c r="V113" s="4">
        <v>0</v>
      </c>
      <c r="W113" s="7">
        <v>87.762467191601004</v>
      </c>
      <c r="X113" s="7">
        <v>47.244094488188999</v>
      </c>
      <c r="Y113" s="3" t="s">
        <v>16</v>
      </c>
      <c r="Z113" s="3" t="s">
        <v>15</v>
      </c>
      <c r="AA113" s="3">
        <v>2</v>
      </c>
    </row>
    <row r="114" spans="1:28" x14ac:dyDescent="0.25">
      <c r="A114" s="3">
        <v>1071</v>
      </c>
      <c r="B114" s="11" t="s">
        <v>206</v>
      </c>
      <c r="C114" s="3" t="s">
        <v>20</v>
      </c>
      <c r="D114" s="3" t="s">
        <v>20</v>
      </c>
      <c r="E114" s="3" t="s">
        <v>21</v>
      </c>
      <c r="G114" s="4">
        <v>5</v>
      </c>
      <c r="H114" s="3" t="s">
        <v>211</v>
      </c>
      <c r="I114" s="4">
        <v>1</v>
      </c>
      <c r="J114" s="3" t="s">
        <v>7</v>
      </c>
      <c r="K114" s="3" t="s">
        <v>98</v>
      </c>
      <c r="M114" s="3" t="s">
        <v>62</v>
      </c>
      <c r="N114" s="3" t="s">
        <v>11</v>
      </c>
      <c r="O114" s="3" t="s">
        <v>25</v>
      </c>
      <c r="P114" s="3" t="s">
        <v>13</v>
      </c>
      <c r="R114" s="5">
        <v>1833.8059604083601</v>
      </c>
      <c r="S114" s="6">
        <v>-0.78247066877952798</v>
      </c>
      <c r="T114" s="3" t="s">
        <v>15</v>
      </c>
      <c r="U114" s="3" t="s">
        <v>15</v>
      </c>
      <c r="V114" s="4">
        <v>0</v>
      </c>
      <c r="W114" s="7">
        <v>75.623359580052494</v>
      </c>
      <c r="X114" s="7">
        <v>47.244094488188999</v>
      </c>
      <c r="Y114" s="3" t="s">
        <v>16</v>
      </c>
      <c r="Z114" s="3" t="s">
        <v>15</v>
      </c>
      <c r="AA114" s="3">
        <v>2</v>
      </c>
    </row>
    <row r="115" spans="1:28" x14ac:dyDescent="0.25">
      <c r="A115" s="3">
        <v>1071</v>
      </c>
      <c r="B115" s="11" t="s">
        <v>206</v>
      </c>
      <c r="C115" s="3" t="s">
        <v>20</v>
      </c>
      <c r="D115" s="3" t="s">
        <v>20</v>
      </c>
      <c r="E115" s="3" t="s">
        <v>21</v>
      </c>
      <c r="G115" s="4">
        <v>6</v>
      </c>
      <c r="H115" s="3" t="s">
        <v>212</v>
      </c>
      <c r="I115" s="4">
        <v>1</v>
      </c>
      <c r="J115" s="3" t="s">
        <v>7</v>
      </c>
      <c r="K115" s="3" t="s">
        <v>98</v>
      </c>
      <c r="M115" s="3" t="s">
        <v>62</v>
      </c>
      <c r="N115" s="3" t="s">
        <v>11</v>
      </c>
      <c r="O115" s="3" t="s">
        <v>25</v>
      </c>
      <c r="P115" s="3" t="s">
        <v>13</v>
      </c>
      <c r="R115" s="5">
        <v>1822.1668347183499</v>
      </c>
      <c r="S115" s="6">
        <v>-0.94441103303149598</v>
      </c>
      <c r="T115" s="3" t="s">
        <v>15</v>
      </c>
      <c r="U115" s="3" t="s">
        <v>15</v>
      </c>
      <c r="V115" s="4">
        <v>0</v>
      </c>
      <c r="W115" s="7">
        <v>82.020997375328093</v>
      </c>
      <c r="X115" s="7">
        <v>47.244094488188999</v>
      </c>
      <c r="Y115" s="3" t="s">
        <v>16</v>
      </c>
      <c r="Z115" s="3" t="s">
        <v>15</v>
      </c>
      <c r="AA115" s="3">
        <v>2</v>
      </c>
    </row>
    <row r="116" spans="1:28" x14ac:dyDescent="0.25">
      <c r="A116" s="3">
        <v>1072</v>
      </c>
      <c r="B116" s="11" t="s">
        <v>213</v>
      </c>
      <c r="C116" s="3" t="s">
        <v>4</v>
      </c>
      <c r="D116" s="3" t="s">
        <v>4</v>
      </c>
      <c r="E116" s="3" t="s">
        <v>4</v>
      </c>
      <c r="G116" s="4">
        <v>1</v>
      </c>
      <c r="H116" s="3" t="s">
        <v>214</v>
      </c>
      <c r="I116" s="4">
        <v>1</v>
      </c>
      <c r="J116" s="3" t="s">
        <v>7</v>
      </c>
      <c r="K116" s="3" t="s">
        <v>215</v>
      </c>
      <c r="M116" s="3" t="s">
        <v>83</v>
      </c>
      <c r="N116" s="3" t="s">
        <v>11</v>
      </c>
      <c r="O116" s="3" t="s">
        <v>70</v>
      </c>
      <c r="P116" s="3" t="s">
        <v>13</v>
      </c>
      <c r="Q116" s="3" t="s">
        <v>14</v>
      </c>
      <c r="R116" s="5">
        <v>3626.1682505899998</v>
      </c>
      <c r="S116" s="6">
        <v>-4.0243841838582703</v>
      </c>
      <c r="T116" s="3" t="s">
        <v>16</v>
      </c>
      <c r="U116" s="3" t="s">
        <v>16</v>
      </c>
      <c r="V116" s="4">
        <v>0</v>
      </c>
      <c r="W116" s="7">
        <v>109.90813648293999</v>
      </c>
      <c r="X116" s="7">
        <v>30</v>
      </c>
      <c r="Y116" s="3" t="s">
        <v>15</v>
      </c>
      <c r="Z116" s="3" t="s">
        <v>16</v>
      </c>
      <c r="AA116" s="3">
        <v>1</v>
      </c>
    </row>
    <row r="117" spans="1:28" x14ac:dyDescent="0.25">
      <c r="A117" s="3">
        <v>1101</v>
      </c>
      <c r="B117" s="11" t="s">
        <v>216</v>
      </c>
      <c r="C117" s="3" t="s">
        <v>20</v>
      </c>
      <c r="D117" s="3" t="s">
        <v>20</v>
      </c>
      <c r="E117" s="3" t="s">
        <v>4</v>
      </c>
      <c r="G117" s="4">
        <v>1</v>
      </c>
      <c r="H117" s="3" t="s">
        <v>217</v>
      </c>
      <c r="I117" s="4">
        <v>1</v>
      </c>
      <c r="J117" s="3" t="s">
        <v>7</v>
      </c>
      <c r="L117" s="3" t="s">
        <v>161</v>
      </c>
      <c r="M117" s="3" t="s">
        <v>10</v>
      </c>
      <c r="N117" s="3" t="s">
        <v>218</v>
      </c>
      <c r="O117" s="3" t="s">
        <v>25</v>
      </c>
      <c r="P117" s="3" t="s">
        <v>39</v>
      </c>
      <c r="R117" s="5">
        <v>2767.9999892761298</v>
      </c>
      <c r="S117" s="6">
        <v>-2.0499999999999998</v>
      </c>
      <c r="T117" s="3" t="s">
        <v>16</v>
      </c>
      <c r="U117" s="3" t="s">
        <v>15</v>
      </c>
      <c r="V117" s="4">
        <v>0</v>
      </c>
      <c r="W117" s="7">
        <v>90</v>
      </c>
      <c r="X117" s="7">
        <v>54</v>
      </c>
      <c r="Y117" s="3" t="s">
        <v>15</v>
      </c>
      <c r="Z117" s="3" t="s">
        <v>15</v>
      </c>
      <c r="AA117" s="3">
        <v>2</v>
      </c>
      <c r="AB117" s="3">
        <v>1</v>
      </c>
    </row>
    <row r="118" spans="1:28" x14ac:dyDescent="0.25">
      <c r="A118" s="3">
        <v>1101</v>
      </c>
      <c r="B118" s="11" t="s">
        <v>216</v>
      </c>
      <c r="C118" s="3" t="s">
        <v>20</v>
      </c>
      <c r="D118" s="3" t="s">
        <v>20</v>
      </c>
      <c r="E118" s="3" t="s">
        <v>4</v>
      </c>
      <c r="G118" s="4">
        <v>2</v>
      </c>
      <c r="H118" s="3" t="s">
        <v>219</v>
      </c>
      <c r="I118" s="4">
        <v>1</v>
      </c>
      <c r="J118" s="3" t="s">
        <v>7</v>
      </c>
      <c r="L118" s="3" t="s">
        <v>161</v>
      </c>
      <c r="M118" s="3" t="s">
        <v>10</v>
      </c>
      <c r="N118" s="3" t="s">
        <v>218</v>
      </c>
      <c r="O118" s="3" t="s">
        <v>25</v>
      </c>
      <c r="P118" s="3" t="s">
        <v>39</v>
      </c>
      <c r="R118" s="5">
        <v>2525.9999902136901</v>
      </c>
      <c r="S118" s="6">
        <v>-2.2478490611876798</v>
      </c>
      <c r="T118" s="3" t="s">
        <v>16</v>
      </c>
      <c r="U118" s="3" t="s">
        <v>15</v>
      </c>
      <c r="V118" s="4">
        <v>0</v>
      </c>
      <c r="W118" s="7">
        <v>90</v>
      </c>
      <c r="X118" s="7">
        <v>54</v>
      </c>
      <c r="Y118" s="3" t="s">
        <v>15</v>
      </c>
      <c r="Z118" s="3" t="s">
        <v>15</v>
      </c>
      <c r="AA118" s="3">
        <v>2</v>
      </c>
      <c r="AB118" s="3">
        <v>1</v>
      </c>
    </row>
    <row r="119" spans="1:28" x14ac:dyDescent="0.25">
      <c r="A119" s="3">
        <v>1102</v>
      </c>
      <c r="B119" s="11" t="s">
        <v>220</v>
      </c>
      <c r="C119" s="3" t="s">
        <v>20</v>
      </c>
      <c r="D119" s="3" t="s">
        <v>4</v>
      </c>
      <c r="E119" s="3" t="s">
        <v>4</v>
      </c>
      <c r="G119" s="4">
        <v>4</v>
      </c>
      <c r="H119" s="3" t="s">
        <v>221</v>
      </c>
      <c r="I119" s="4">
        <v>1</v>
      </c>
      <c r="J119" s="3" t="s">
        <v>7</v>
      </c>
      <c r="K119" s="3" t="s">
        <v>222</v>
      </c>
      <c r="L119" s="3" t="s">
        <v>223</v>
      </c>
      <c r="M119" s="3" t="s">
        <v>10</v>
      </c>
      <c r="N119" s="3" t="s">
        <v>218</v>
      </c>
      <c r="O119" s="3" t="s">
        <v>25</v>
      </c>
      <c r="P119" s="3" t="s">
        <v>13</v>
      </c>
      <c r="R119" s="5">
        <v>1439.9994764613</v>
      </c>
      <c r="S119" s="6">
        <v>-0.65100000000000002</v>
      </c>
      <c r="T119" s="3" t="s">
        <v>15</v>
      </c>
      <c r="U119" s="3" t="s">
        <v>15</v>
      </c>
      <c r="V119" s="4">
        <v>0</v>
      </c>
      <c r="W119" s="7">
        <v>104</v>
      </c>
      <c r="X119" s="7">
        <v>54</v>
      </c>
      <c r="Y119" s="3" t="s">
        <v>15</v>
      </c>
      <c r="Z119" s="3" t="s">
        <v>15</v>
      </c>
      <c r="AA119" s="3">
        <v>8</v>
      </c>
    </row>
    <row r="120" spans="1:28" x14ac:dyDescent="0.25">
      <c r="A120" s="3">
        <v>1102</v>
      </c>
      <c r="B120" s="11" t="s">
        <v>220</v>
      </c>
      <c r="C120" s="3" t="s">
        <v>20</v>
      </c>
      <c r="D120" s="3" t="s">
        <v>21</v>
      </c>
      <c r="E120" s="3" t="s">
        <v>21</v>
      </c>
      <c r="G120" s="4">
        <v>1</v>
      </c>
      <c r="H120" s="3" t="s">
        <v>224</v>
      </c>
      <c r="I120" s="4">
        <v>1</v>
      </c>
      <c r="J120" s="3" t="s">
        <v>7</v>
      </c>
      <c r="K120" s="3" t="s">
        <v>222</v>
      </c>
      <c r="L120" s="3" t="s">
        <v>223</v>
      </c>
      <c r="M120" s="3" t="s">
        <v>10</v>
      </c>
      <c r="N120" s="3" t="s">
        <v>218</v>
      </c>
      <c r="O120" s="3" t="s">
        <v>25</v>
      </c>
      <c r="P120" s="3" t="s">
        <v>13</v>
      </c>
      <c r="R120" s="5">
        <v>1299.9995273608999</v>
      </c>
      <c r="S120" s="6">
        <v>-0.72</v>
      </c>
      <c r="T120" s="3" t="s">
        <v>15</v>
      </c>
      <c r="U120" s="3" t="s">
        <v>15</v>
      </c>
      <c r="V120" s="4">
        <v>0</v>
      </c>
      <c r="W120" s="7">
        <v>47.9</v>
      </c>
      <c r="X120" s="7">
        <v>54</v>
      </c>
      <c r="Y120" s="3" t="s">
        <v>15</v>
      </c>
      <c r="Z120" s="3" t="s">
        <v>15</v>
      </c>
      <c r="AA120" s="3">
        <v>8</v>
      </c>
    </row>
    <row r="121" spans="1:28" x14ac:dyDescent="0.25">
      <c r="A121" s="3">
        <v>1102</v>
      </c>
      <c r="B121" s="11" t="s">
        <v>220</v>
      </c>
      <c r="C121" s="3" t="s">
        <v>20</v>
      </c>
      <c r="D121" s="3" t="s">
        <v>20</v>
      </c>
      <c r="E121" s="3" t="s">
        <v>4</v>
      </c>
      <c r="G121" s="4">
        <v>7</v>
      </c>
      <c r="H121" s="3" t="s">
        <v>225</v>
      </c>
      <c r="I121" s="4">
        <v>1</v>
      </c>
      <c r="J121" s="3" t="s">
        <v>7</v>
      </c>
      <c r="K121" s="3" t="s">
        <v>222</v>
      </c>
      <c r="L121" s="3" t="s">
        <v>223</v>
      </c>
      <c r="M121" s="3" t="s">
        <v>10</v>
      </c>
      <c r="N121" s="3" t="s">
        <v>218</v>
      </c>
      <c r="O121" s="3" t="s">
        <v>25</v>
      </c>
      <c r="P121" s="3" t="s">
        <v>13</v>
      </c>
      <c r="R121" s="5">
        <v>1399.99949100404</v>
      </c>
      <c r="S121" s="6">
        <v>-1.119</v>
      </c>
      <c r="T121" s="3" t="s">
        <v>15</v>
      </c>
      <c r="U121" s="3" t="s">
        <v>15</v>
      </c>
      <c r="V121" s="4">
        <v>0</v>
      </c>
      <c r="W121" s="7">
        <v>133.16999999999999</v>
      </c>
      <c r="X121" s="7">
        <v>54</v>
      </c>
      <c r="Y121" s="3" t="s">
        <v>15</v>
      </c>
      <c r="Z121" s="3" t="s">
        <v>15</v>
      </c>
      <c r="AA121" s="3">
        <v>8</v>
      </c>
    </row>
    <row r="122" spans="1:28" x14ac:dyDescent="0.25">
      <c r="A122" s="3">
        <v>1102</v>
      </c>
      <c r="B122" s="11" t="s">
        <v>220</v>
      </c>
      <c r="C122" s="3" t="s">
        <v>20</v>
      </c>
      <c r="D122" s="3" t="s">
        <v>20</v>
      </c>
      <c r="E122" s="3" t="s">
        <v>21</v>
      </c>
      <c r="G122" s="4">
        <v>2</v>
      </c>
      <c r="H122" s="3" t="s">
        <v>226</v>
      </c>
      <c r="I122" s="4">
        <v>1</v>
      </c>
      <c r="J122" s="3" t="s">
        <v>7</v>
      </c>
      <c r="K122" s="3" t="s">
        <v>222</v>
      </c>
      <c r="L122" s="3" t="s">
        <v>223</v>
      </c>
      <c r="M122" s="3" t="s">
        <v>10</v>
      </c>
      <c r="N122" s="3" t="s">
        <v>218</v>
      </c>
      <c r="O122" s="3" t="s">
        <v>25</v>
      </c>
      <c r="P122" s="3" t="s">
        <v>13</v>
      </c>
      <c r="R122" s="5">
        <v>1199.9995637177501</v>
      </c>
      <c r="S122" s="6">
        <v>-9.7244094488189003E-3</v>
      </c>
      <c r="T122" s="3" t="s">
        <v>15</v>
      </c>
      <c r="U122" s="3" t="s">
        <v>15</v>
      </c>
      <c r="V122" s="4">
        <v>0</v>
      </c>
      <c r="W122" s="7">
        <v>93.3</v>
      </c>
      <c r="X122" s="7">
        <v>54</v>
      </c>
      <c r="Y122" s="3" t="s">
        <v>15</v>
      </c>
      <c r="Z122" s="3" t="s">
        <v>15</v>
      </c>
      <c r="AA122" s="3">
        <v>8</v>
      </c>
    </row>
    <row r="123" spans="1:28" x14ac:dyDescent="0.25">
      <c r="A123" s="3">
        <v>1102</v>
      </c>
      <c r="B123" s="11" t="s">
        <v>220</v>
      </c>
      <c r="C123" s="3" t="s">
        <v>20</v>
      </c>
      <c r="D123" s="3" t="s">
        <v>20</v>
      </c>
      <c r="E123" s="3" t="s">
        <v>21</v>
      </c>
      <c r="G123" s="4">
        <v>3</v>
      </c>
      <c r="H123" s="3" t="s">
        <v>227</v>
      </c>
      <c r="I123" s="4">
        <v>1</v>
      </c>
      <c r="J123" s="3" t="s">
        <v>7</v>
      </c>
      <c r="K123" s="3" t="s">
        <v>222</v>
      </c>
      <c r="L123" s="3" t="s">
        <v>223</v>
      </c>
      <c r="M123" s="3" t="s">
        <v>10</v>
      </c>
      <c r="N123" s="3" t="s">
        <v>218</v>
      </c>
      <c r="O123" s="3" t="s">
        <v>25</v>
      </c>
      <c r="P123" s="3" t="s">
        <v>13</v>
      </c>
      <c r="R123" s="5">
        <v>1049.9996182530299</v>
      </c>
      <c r="S123" s="6">
        <v>-0.33700000000000002</v>
      </c>
      <c r="T123" s="3" t="s">
        <v>15</v>
      </c>
      <c r="U123" s="3" t="s">
        <v>15</v>
      </c>
      <c r="V123" s="4">
        <v>0</v>
      </c>
      <c r="W123" s="7">
        <v>96.3</v>
      </c>
      <c r="X123" s="7">
        <v>54</v>
      </c>
      <c r="Y123" s="3" t="s">
        <v>15</v>
      </c>
      <c r="Z123" s="3" t="s">
        <v>15</v>
      </c>
      <c r="AA123" s="3">
        <v>8</v>
      </c>
    </row>
    <row r="124" spans="1:28" x14ac:dyDescent="0.25">
      <c r="A124" s="3">
        <v>1102</v>
      </c>
      <c r="B124" s="11" t="s">
        <v>220</v>
      </c>
      <c r="C124" s="3" t="s">
        <v>20</v>
      </c>
      <c r="D124" s="3" t="s">
        <v>20</v>
      </c>
      <c r="E124" s="3" t="s">
        <v>21</v>
      </c>
      <c r="G124" s="4">
        <v>5</v>
      </c>
      <c r="H124" s="3" t="s">
        <v>228</v>
      </c>
      <c r="I124" s="4">
        <v>1</v>
      </c>
      <c r="J124" s="3" t="s">
        <v>7</v>
      </c>
      <c r="K124" s="3" t="s">
        <v>222</v>
      </c>
      <c r="L124" s="3" t="s">
        <v>223</v>
      </c>
      <c r="M124" s="3" t="s">
        <v>10</v>
      </c>
      <c r="N124" s="3" t="s">
        <v>218</v>
      </c>
      <c r="O124" s="3" t="s">
        <v>25</v>
      </c>
      <c r="P124" s="3" t="s">
        <v>13</v>
      </c>
      <c r="R124" s="5">
        <v>1449.9994728256199</v>
      </c>
      <c r="S124" s="6">
        <v>-0.66</v>
      </c>
      <c r="T124" s="3" t="s">
        <v>15</v>
      </c>
      <c r="U124" s="3" t="s">
        <v>15</v>
      </c>
      <c r="V124" s="4">
        <v>0</v>
      </c>
      <c r="W124" s="7">
        <v>172</v>
      </c>
      <c r="X124" s="7">
        <v>54</v>
      </c>
      <c r="Y124" s="3" t="s">
        <v>15</v>
      </c>
      <c r="Z124" s="3" t="s">
        <v>15</v>
      </c>
      <c r="AA124" s="3">
        <v>8</v>
      </c>
    </row>
    <row r="125" spans="1:28" x14ac:dyDescent="0.25">
      <c r="A125" s="3">
        <v>1102</v>
      </c>
      <c r="B125" s="11" t="s">
        <v>220</v>
      </c>
      <c r="C125" s="3" t="s">
        <v>20</v>
      </c>
      <c r="D125" s="3" t="s">
        <v>20</v>
      </c>
      <c r="E125" s="3" t="s">
        <v>21</v>
      </c>
      <c r="G125" s="4">
        <v>6</v>
      </c>
      <c r="H125" s="3" t="s">
        <v>229</v>
      </c>
      <c r="I125" s="4">
        <v>1</v>
      </c>
      <c r="J125" s="3" t="s">
        <v>7</v>
      </c>
      <c r="K125" s="3" t="s">
        <v>222</v>
      </c>
      <c r="L125" s="3" t="s">
        <v>223</v>
      </c>
      <c r="M125" s="3" t="s">
        <v>10</v>
      </c>
      <c r="N125" s="3" t="s">
        <v>218</v>
      </c>
      <c r="O125" s="3" t="s">
        <v>25</v>
      </c>
      <c r="P125" s="3" t="s">
        <v>13</v>
      </c>
      <c r="R125" s="5">
        <v>1199.9995637177501</v>
      </c>
      <c r="S125" s="6">
        <v>-0.4</v>
      </c>
      <c r="T125" s="3" t="s">
        <v>15</v>
      </c>
      <c r="U125" s="3" t="s">
        <v>15</v>
      </c>
      <c r="V125" s="4">
        <v>0</v>
      </c>
      <c r="W125" s="7">
        <v>143</v>
      </c>
      <c r="X125" s="7">
        <v>54</v>
      </c>
      <c r="Y125" s="3" t="s">
        <v>15</v>
      </c>
      <c r="Z125" s="3" t="s">
        <v>15</v>
      </c>
      <c r="AA125" s="3">
        <v>8</v>
      </c>
    </row>
    <row r="126" spans="1:28" x14ac:dyDescent="0.25">
      <c r="A126" s="3">
        <v>1102</v>
      </c>
      <c r="B126" s="11" t="s">
        <v>220</v>
      </c>
      <c r="C126" s="3" t="s">
        <v>20</v>
      </c>
      <c r="D126" s="3" t="s">
        <v>20</v>
      </c>
      <c r="E126" s="3" t="s">
        <v>21</v>
      </c>
      <c r="G126" s="4">
        <v>8</v>
      </c>
      <c r="H126" s="3" t="s">
        <v>230</v>
      </c>
      <c r="I126" s="4">
        <v>1</v>
      </c>
      <c r="J126" s="3" t="s">
        <v>7</v>
      </c>
      <c r="K126" s="3" t="s">
        <v>222</v>
      </c>
      <c r="L126" s="3" t="s">
        <v>223</v>
      </c>
      <c r="M126" s="3" t="s">
        <v>10</v>
      </c>
      <c r="N126" s="3" t="s">
        <v>218</v>
      </c>
      <c r="O126" s="3" t="s">
        <v>25</v>
      </c>
      <c r="P126" s="3" t="s">
        <v>13</v>
      </c>
      <c r="R126" s="5">
        <v>1199.9995637177501</v>
      </c>
      <c r="S126" s="6">
        <v>-0.29799999999999999</v>
      </c>
      <c r="T126" s="3" t="s">
        <v>15</v>
      </c>
      <c r="U126" s="3" t="s">
        <v>15</v>
      </c>
      <c r="V126" s="4">
        <v>0</v>
      </c>
      <c r="W126" s="7">
        <v>125.33</v>
      </c>
      <c r="X126" s="7">
        <v>54</v>
      </c>
      <c r="Y126" s="3" t="s">
        <v>15</v>
      </c>
      <c r="Z126" s="3" t="s">
        <v>15</v>
      </c>
      <c r="AA126" s="3">
        <v>8</v>
      </c>
    </row>
    <row r="127" spans="1:28" x14ac:dyDescent="0.25">
      <c r="A127" s="3">
        <v>1103</v>
      </c>
      <c r="B127" s="11" t="s">
        <v>231</v>
      </c>
      <c r="C127" s="3" t="s">
        <v>4</v>
      </c>
      <c r="D127" s="3" t="s">
        <v>4</v>
      </c>
      <c r="E127" s="3" t="s">
        <v>4</v>
      </c>
      <c r="G127" s="4">
        <v>1</v>
      </c>
      <c r="H127" s="3" t="s">
        <v>232</v>
      </c>
      <c r="I127" s="4">
        <v>1</v>
      </c>
      <c r="J127" s="3" t="s">
        <v>7</v>
      </c>
      <c r="K127" s="3" t="s">
        <v>233</v>
      </c>
      <c r="L127" s="3" t="s">
        <v>24</v>
      </c>
      <c r="M127" s="3" t="s">
        <v>10</v>
      </c>
      <c r="N127" s="3" t="s">
        <v>218</v>
      </c>
      <c r="O127" s="3" t="s">
        <v>25</v>
      </c>
      <c r="P127" s="3" t="s">
        <v>13</v>
      </c>
      <c r="Q127" s="3" t="s">
        <v>14</v>
      </c>
      <c r="R127" s="5">
        <v>1544.74108396012</v>
      </c>
      <c r="S127" s="6">
        <v>-1.6499537773621999</v>
      </c>
      <c r="T127" s="3" t="s">
        <v>15</v>
      </c>
      <c r="U127" s="3" t="s">
        <v>15</v>
      </c>
      <c r="V127" s="4">
        <v>0</v>
      </c>
      <c r="W127" s="7">
        <v>138.61548556430401</v>
      </c>
      <c r="X127" s="7">
        <v>41.929133858267697</v>
      </c>
      <c r="Y127" s="3" t="s">
        <v>15</v>
      </c>
      <c r="Z127" s="3" t="s">
        <v>15</v>
      </c>
      <c r="AA127" s="3">
        <v>2</v>
      </c>
    </row>
    <row r="128" spans="1:28" x14ac:dyDescent="0.25">
      <c r="A128" s="3">
        <v>1103</v>
      </c>
      <c r="B128" s="11" t="s">
        <v>231</v>
      </c>
      <c r="C128" s="3" t="s">
        <v>4</v>
      </c>
      <c r="D128" s="3" t="s">
        <v>4</v>
      </c>
      <c r="E128" s="3" t="s">
        <v>4</v>
      </c>
      <c r="G128" s="4">
        <v>2</v>
      </c>
      <c r="H128" s="3" t="s">
        <v>234</v>
      </c>
      <c r="I128" s="4">
        <v>1</v>
      </c>
      <c r="J128" s="3" t="s">
        <v>7</v>
      </c>
      <c r="K128" s="3" t="s">
        <v>233</v>
      </c>
      <c r="L128" s="3" t="s">
        <v>24</v>
      </c>
      <c r="M128" s="3" t="s">
        <v>10</v>
      </c>
      <c r="N128" s="3" t="s">
        <v>218</v>
      </c>
      <c r="O128" s="3" t="s">
        <v>25</v>
      </c>
      <c r="P128" s="3" t="s">
        <v>13</v>
      </c>
      <c r="Q128" s="3" t="s">
        <v>14</v>
      </c>
      <c r="R128" s="5">
        <v>1681.6567416109101</v>
      </c>
      <c r="S128" s="6">
        <v>-0.39258552486220499</v>
      </c>
      <c r="T128" s="3" t="s">
        <v>15</v>
      </c>
      <c r="U128" s="3" t="s">
        <v>15</v>
      </c>
      <c r="V128" s="4">
        <v>0</v>
      </c>
      <c r="W128" s="7">
        <v>133.85826771653501</v>
      </c>
      <c r="X128" s="7">
        <v>41.929133858267697</v>
      </c>
      <c r="Y128" s="3" t="s">
        <v>15</v>
      </c>
      <c r="Z128" s="3" t="s">
        <v>15</v>
      </c>
      <c r="AA128" s="3">
        <v>2</v>
      </c>
    </row>
    <row r="129" spans="1:28" x14ac:dyDescent="0.25">
      <c r="A129" s="3">
        <v>1104</v>
      </c>
      <c r="B129" s="11" t="s">
        <v>235</v>
      </c>
      <c r="C129" s="3" t="s">
        <v>20</v>
      </c>
      <c r="D129" s="3" t="s">
        <v>21</v>
      </c>
      <c r="E129" s="3" t="s">
        <v>21</v>
      </c>
      <c r="F129" s="3" t="s">
        <v>193</v>
      </c>
      <c r="G129" s="4">
        <v>2</v>
      </c>
      <c r="H129" s="3" t="s">
        <v>236</v>
      </c>
      <c r="I129" s="4">
        <v>2</v>
      </c>
      <c r="J129" s="3" t="s">
        <v>7</v>
      </c>
      <c r="K129" s="3" t="s">
        <v>237</v>
      </c>
      <c r="L129" s="3" t="s">
        <v>238</v>
      </c>
      <c r="M129" s="3" t="s">
        <v>10</v>
      </c>
      <c r="N129" s="3" t="s">
        <v>218</v>
      </c>
      <c r="O129" s="3" t="s">
        <v>25</v>
      </c>
      <c r="P129" s="3" t="s">
        <v>39</v>
      </c>
      <c r="R129" s="5">
        <v>3059.9999881448498</v>
      </c>
      <c r="S129" s="6">
        <v>-0.43</v>
      </c>
      <c r="T129" s="3" t="s">
        <v>16</v>
      </c>
      <c r="U129" s="3" t="s">
        <v>15</v>
      </c>
      <c r="V129" s="4">
        <v>0</v>
      </c>
      <c r="W129" s="7">
        <v>80</v>
      </c>
      <c r="X129" s="7">
        <v>54</v>
      </c>
      <c r="Y129" s="3" t="s">
        <v>16</v>
      </c>
      <c r="Z129" s="3" t="s">
        <v>15</v>
      </c>
      <c r="AA129" s="3">
        <v>6</v>
      </c>
      <c r="AB129" s="3">
        <v>6</v>
      </c>
    </row>
    <row r="130" spans="1:28" x14ac:dyDescent="0.25">
      <c r="A130" s="3">
        <v>1104</v>
      </c>
      <c r="B130" s="11" t="s">
        <v>235</v>
      </c>
      <c r="C130" s="3" t="s">
        <v>20</v>
      </c>
      <c r="D130" s="3" t="s">
        <v>21</v>
      </c>
      <c r="E130" s="3" t="s">
        <v>21</v>
      </c>
      <c r="F130" s="3" t="s">
        <v>193</v>
      </c>
      <c r="G130" s="4">
        <v>2</v>
      </c>
      <c r="H130" s="3" t="s">
        <v>236</v>
      </c>
      <c r="I130" s="4">
        <v>22</v>
      </c>
      <c r="J130" s="3" t="s">
        <v>7</v>
      </c>
      <c r="K130" s="3" t="s">
        <v>237</v>
      </c>
      <c r="L130" s="3" t="s">
        <v>238</v>
      </c>
      <c r="M130" s="3" t="s">
        <v>10</v>
      </c>
      <c r="N130" s="3" t="s">
        <v>218</v>
      </c>
      <c r="O130" s="3" t="s">
        <v>25</v>
      </c>
      <c r="P130" s="3" t="s">
        <v>39</v>
      </c>
      <c r="R130" s="5">
        <v>3209.99998756372</v>
      </c>
      <c r="S130" s="6">
        <v>-0.46</v>
      </c>
      <c r="T130" s="3" t="s">
        <v>15</v>
      </c>
      <c r="U130" s="3" t="s">
        <v>15</v>
      </c>
      <c r="V130" s="4">
        <v>0</v>
      </c>
      <c r="W130" s="7">
        <v>80</v>
      </c>
      <c r="X130" s="7">
        <v>54</v>
      </c>
      <c r="Y130" s="3" t="s">
        <v>16</v>
      </c>
      <c r="Z130" s="3" t="s">
        <v>15</v>
      </c>
      <c r="AA130" s="3">
        <v>6</v>
      </c>
      <c r="AB130" s="3">
        <v>6</v>
      </c>
    </row>
    <row r="131" spans="1:28" x14ac:dyDescent="0.25">
      <c r="A131" s="3">
        <v>1104</v>
      </c>
      <c r="B131" s="11" t="s">
        <v>235</v>
      </c>
      <c r="C131" s="3" t="s">
        <v>20</v>
      </c>
      <c r="D131" s="3" t="s">
        <v>21</v>
      </c>
      <c r="E131" s="3" t="s">
        <v>21</v>
      </c>
      <c r="F131" s="3" t="s">
        <v>193</v>
      </c>
      <c r="G131" s="4">
        <v>2</v>
      </c>
      <c r="H131" s="3" t="s">
        <v>236</v>
      </c>
      <c r="I131" s="4">
        <v>23</v>
      </c>
      <c r="J131" s="3" t="s">
        <v>7</v>
      </c>
      <c r="K131" s="3" t="s">
        <v>237</v>
      </c>
      <c r="L131" s="3" t="s">
        <v>238</v>
      </c>
      <c r="M131" s="3" t="s">
        <v>10</v>
      </c>
      <c r="N131" s="3" t="s">
        <v>218</v>
      </c>
      <c r="O131" s="3" t="s">
        <v>25</v>
      </c>
      <c r="P131" s="3" t="s">
        <v>39</v>
      </c>
      <c r="R131" s="5">
        <v>3369.9999869438402</v>
      </c>
      <c r="S131" s="6">
        <v>-0.46267533440944902</v>
      </c>
      <c r="T131" s="3" t="s">
        <v>15</v>
      </c>
      <c r="U131" s="3" t="s">
        <v>15</v>
      </c>
      <c r="V131" s="4">
        <v>0</v>
      </c>
      <c r="W131" s="7">
        <v>80</v>
      </c>
      <c r="X131" s="7">
        <v>54</v>
      </c>
      <c r="Y131" s="3" t="s">
        <v>16</v>
      </c>
      <c r="Z131" s="3" t="s">
        <v>15</v>
      </c>
      <c r="AA131" s="3">
        <v>6</v>
      </c>
      <c r="AB131" s="3">
        <v>6</v>
      </c>
    </row>
    <row r="132" spans="1:28" x14ac:dyDescent="0.25">
      <c r="A132" s="3">
        <v>1104</v>
      </c>
      <c r="B132" s="11" t="s">
        <v>235</v>
      </c>
      <c r="C132" s="3" t="s">
        <v>20</v>
      </c>
      <c r="D132" s="3" t="s">
        <v>21</v>
      </c>
      <c r="E132" s="3" t="s">
        <v>21</v>
      </c>
      <c r="F132" s="3" t="s">
        <v>193</v>
      </c>
      <c r="G132" s="4">
        <v>2</v>
      </c>
      <c r="H132" s="3" t="s">
        <v>236</v>
      </c>
      <c r="I132" s="4">
        <v>24</v>
      </c>
      <c r="J132" s="3" t="s">
        <v>7</v>
      </c>
      <c r="K132" s="3" t="s">
        <v>237</v>
      </c>
      <c r="L132" s="3" t="s">
        <v>238</v>
      </c>
      <c r="M132" s="3" t="s">
        <v>10</v>
      </c>
      <c r="N132" s="3" t="s">
        <v>218</v>
      </c>
      <c r="O132" s="3" t="s">
        <v>25</v>
      </c>
      <c r="P132" s="3" t="s">
        <v>13</v>
      </c>
      <c r="R132" s="5">
        <v>3101.6136879836299</v>
      </c>
      <c r="S132" s="6">
        <v>-0.36380000000000001</v>
      </c>
      <c r="T132" s="3" t="s">
        <v>16</v>
      </c>
      <c r="U132" s="3" t="s">
        <v>15</v>
      </c>
      <c r="V132" s="4">
        <v>0</v>
      </c>
      <c r="W132" s="7">
        <v>80</v>
      </c>
      <c r="X132" s="7">
        <v>54</v>
      </c>
      <c r="Y132" s="3" t="s">
        <v>16</v>
      </c>
      <c r="Z132" s="3" t="s">
        <v>15</v>
      </c>
      <c r="AA132" s="3">
        <v>6</v>
      </c>
      <c r="AB132" s="3">
        <v>6</v>
      </c>
    </row>
    <row r="133" spans="1:28" x14ac:dyDescent="0.25">
      <c r="A133" s="3">
        <v>1104</v>
      </c>
      <c r="B133" s="11" t="s">
        <v>235</v>
      </c>
      <c r="C133" s="3" t="s">
        <v>20</v>
      </c>
      <c r="D133" s="3" t="s">
        <v>21</v>
      </c>
      <c r="E133" s="3" t="s">
        <v>21</v>
      </c>
      <c r="F133" s="3" t="s">
        <v>193</v>
      </c>
      <c r="G133" s="4">
        <v>2</v>
      </c>
      <c r="H133" s="3" t="s">
        <v>236</v>
      </c>
      <c r="I133" s="4">
        <v>25</v>
      </c>
      <c r="J133" s="3" t="s">
        <v>7</v>
      </c>
      <c r="K133" s="3" t="s">
        <v>237</v>
      </c>
      <c r="L133" s="3" t="s">
        <v>238</v>
      </c>
      <c r="M133" s="3" t="s">
        <v>10</v>
      </c>
      <c r="N133" s="3" t="s">
        <v>218</v>
      </c>
      <c r="O133" s="3" t="s">
        <v>25</v>
      </c>
      <c r="P133" s="3" t="s">
        <v>39</v>
      </c>
      <c r="R133" s="5">
        <v>3375.53958638838</v>
      </c>
      <c r="S133" s="6">
        <v>-0.68801221822834602</v>
      </c>
      <c r="T133" s="3" t="s">
        <v>15</v>
      </c>
      <c r="U133" s="3" t="s">
        <v>15</v>
      </c>
      <c r="V133" s="4">
        <v>0</v>
      </c>
      <c r="W133" s="7">
        <v>80</v>
      </c>
      <c r="X133" s="7">
        <v>54</v>
      </c>
      <c r="Y133" s="3" t="s">
        <v>16</v>
      </c>
      <c r="Z133" s="3" t="s">
        <v>15</v>
      </c>
      <c r="AA133" s="3">
        <v>6</v>
      </c>
      <c r="AB133" s="3">
        <v>6</v>
      </c>
    </row>
    <row r="134" spans="1:28" x14ac:dyDescent="0.25">
      <c r="A134" s="3">
        <v>1104</v>
      </c>
      <c r="B134" s="11" t="s">
        <v>235</v>
      </c>
      <c r="C134" s="3" t="s">
        <v>20</v>
      </c>
      <c r="D134" s="3" t="s">
        <v>21</v>
      </c>
      <c r="E134" s="3" t="s">
        <v>21</v>
      </c>
      <c r="F134" s="3" t="s">
        <v>193</v>
      </c>
      <c r="G134" s="4">
        <v>2</v>
      </c>
      <c r="H134" s="3" t="s">
        <v>236</v>
      </c>
      <c r="I134" s="4">
        <v>26</v>
      </c>
      <c r="J134" s="3" t="s">
        <v>7</v>
      </c>
      <c r="K134" s="3" t="s">
        <v>237</v>
      </c>
      <c r="L134" s="3" t="s">
        <v>238</v>
      </c>
      <c r="M134" s="3" t="s">
        <v>10</v>
      </c>
      <c r="N134" s="3" t="s">
        <v>218</v>
      </c>
      <c r="O134" s="3" t="s">
        <v>25</v>
      </c>
      <c r="P134" s="3" t="s">
        <v>13</v>
      </c>
      <c r="R134" s="5">
        <v>3103.4718247030601</v>
      </c>
      <c r="S134" s="6">
        <v>-0.72164144689990295</v>
      </c>
      <c r="T134" s="3" t="s">
        <v>15</v>
      </c>
      <c r="U134" s="3" t="s">
        <v>15</v>
      </c>
      <c r="V134" s="4">
        <v>0</v>
      </c>
      <c r="W134" s="7">
        <v>80</v>
      </c>
      <c r="X134" s="7">
        <v>54</v>
      </c>
      <c r="Y134" s="3" t="s">
        <v>16</v>
      </c>
      <c r="Z134" s="3" t="s">
        <v>15</v>
      </c>
      <c r="AA134" s="3">
        <v>6</v>
      </c>
      <c r="AB134" s="3">
        <v>6</v>
      </c>
    </row>
    <row r="135" spans="1:28" x14ac:dyDescent="0.25">
      <c r="A135" s="3">
        <v>1104</v>
      </c>
      <c r="B135" s="11" t="s">
        <v>235</v>
      </c>
      <c r="C135" s="3" t="s">
        <v>20</v>
      </c>
      <c r="D135" s="3" t="s">
        <v>21</v>
      </c>
      <c r="E135" s="3" t="s">
        <v>21</v>
      </c>
      <c r="F135" s="3" t="s">
        <v>193</v>
      </c>
      <c r="G135" s="4">
        <v>5</v>
      </c>
      <c r="H135" s="3" t="s">
        <v>239</v>
      </c>
      <c r="I135" s="4">
        <v>5</v>
      </c>
      <c r="J135" s="3" t="s">
        <v>7</v>
      </c>
      <c r="K135" s="3" t="s">
        <v>237</v>
      </c>
      <c r="L135" s="3" t="s">
        <v>238</v>
      </c>
      <c r="M135" s="3" t="s">
        <v>10</v>
      </c>
      <c r="N135" s="3" t="s">
        <v>218</v>
      </c>
      <c r="O135" s="3" t="s">
        <v>25</v>
      </c>
      <c r="P135" s="3" t="s">
        <v>39</v>
      </c>
      <c r="R135" s="5">
        <v>2599.9999899270001</v>
      </c>
      <c r="S135" s="6">
        <v>-0.75</v>
      </c>
      <c r="T135" s="3" t="s">
        <v>16</v>
      </c>
      <c r="U135" s="3" t="s">
        <v>15</v>
      </c>
      <c r="V135" s="4">
        <v>0</v>
      </c>
      <c r="W135" s="7">
        <v>80</v>
      </c>
      <c r="X135" s="7">
        <v>54</v>
      </c>
      <c r="Y135" s="3" t="s">
        <v>16</v>
      </c>
      <c r="Z135" s="3" t="s">
        <v>15</v>
      </c>
      <c r="AA135" s="3">
        <v>6</v>
      </c>
      <c r="AB135" s="3">
        <v>6</v>
      </c>
    </row>
    <row r="136" spans="1:28" x14ac:dyDescent="0.25">
      <c r="A136" s="3">
        <v>1104</v>
      </c>
      <c r="B136" s="11" t="s">
        <v>235</v>
      </c>
      <c r="C136" s="3" t="s">
        <v>20</v>
      </c>
      <c r="D136" s="3" t="s">
        <v>21</v>
      </c>
      <c r="E136" s="3" t="s">
        <v>21</v>
      </c>
      <c r="F136" s="3" t="s">
        <v>193</v>
      </c>
      <c r="G136" s="4">
        <v>5</v>
      </c>
      <c r="H136" s="3" t="s">
        <v>239</v>
      </c>
      <c r="I136" s="4">
        <v>52</v>
      </c>
      <c r="J136" s="3" t="s">
        <v>7</v>
      </c>
      <c r="K136" s="3" t="s">
        <v>237</v>
      </c>
      <c r="L136" s="3" t="s">
        <v>238</v>
      </c>
      <c r="M136" s="3" t="s">
        <v>10</v>
      </c>
      <c r="N136" s="3" t="s">
        <v>218</v>
      </c>
      <c r="O136" s="3" t="s">
        <v>25</v>
      </c>
      <c r="P136" s="3" t="s">
        <v>13</v>
      </c>
      <c r="R136" s="5">
        <v>2874.0911888651099</v>
      </c>
      <c r="S136" s="6">
        <v>-2.5</v>
      </c>
      <c r="T136" s="3" t="s">
        <v>16</v>
      </c>
      <c r="U136" s="3" t="s">
        <v>15</v>
      </c>
      <c r="V136" s="4">
        <v>0</v>
      </c>
      <c r="W136" s="7">
        <v>80</v>
      </c>
      <c r="X136" s="7">
        <v>54</v>
      </c>
      <c r="Y136" s="3" t="s">
        <v>16</v>
      </c>
      <c r="Z136" s="3" t="s">
        <v>15</v>
      </c>
      <c r="AA136" s="3">
        <v>6</v>
      </c>
      <c r="AB136" s="3">
        <v>6</v>
      </c>
    </row>
    <row r="137" spans="1:28" x14ac:dyDescent="0.25">
      <c r="A137" s="3">
        <v>1104</v>
      </c>
      <c r="B137" s="11" t="s">
        <v>235</v>
      </c>
      <c r="C137" s="3" t="s">
        <v>20</v>
      </c>
      <c r="D137" s="3" t="s">
        <v>21</v>
      </c>
      <c r="E137" s="3" t="s">
        <v>153</v>
      </c>
      <c r="F137" s="3" t="s">
        <v>193</v>
      </c>
      <c r="G137" s="4">
        <v>1</v>
      </c>
      <c r="H137" s="3" t="s">
        <v>240</v>
      </c>
      <c r="I137" s="4">
        <v>1</v>
      </c>
      <c r="J137" s="3" t="s">
        <v>7</v>
      </c>
      <c r="K137" s="3" t="s">
        <v>237</v>
      </c>
      <c r="L137" s="3" t="s">
        <v>238</v>
      </c>
      <c r="M137" s="3" t="s">
        <v>10</v>
      </c>
      <c r="N137" s="3" t="s">
        <v>218</v>
      </c>
      <c r="O137" s="3" t="s">
        <v>25</v>
      </c>
      <c r="P137" s="3" t="s">
        <v>39</v>
      </c>
      <c r="R137" s="5">
        <v>1324.99999486664</v>
      </c>
      <c r="S137" s="6">
        <v>-0.213694454761747</v>
      </c>
      <c r="T137" s="3" t="s">
        <v>15</v>
      </c>
      <c r="U137" s="3" t="s">
        <v>15</v>
      </c>
      <c r="V137" s="4">
        <v>0</v>
      </c>
      <c r="W137" s="7">
        <v>80</v>
      </c>
      <c r="X137" s="7">
        <v>54</v>
      </c>
      <c r="Y137" s="3" t="s">
        <v>16</v>
      </c>
      <c r="Z137" s="3" t="s">
        <v>15</v>
      </c>
      <c r="AA137" s="3">
        <v>6</v>
      </c>
      <c r="AB137" s="3">
        <v>6</v>
      </c>
    </row>
    <row r="138" spans="1:28" x14ac:dyDescent="0.25">
      <c r="A138" s="3">
        <v>1104</v>
      </c>
      <c r="B138" s="11" t="s">
        <v>235</v>
      </c>
      <c r="C138" s="3" t="s">
        <v>20</v>
      </c>
      <c r="D138" s="3" t="s">
        <v>21</v>
      </c>
      <c r="E138" s="3" t="s">
        <v>153</v>
      </c>
      <c r="F138" s="3" t="s">
        <v>193</v>
      </c>
      <c r="G138" s="4">
        <v>1</v>
      </c>
      <c r="H138" s="3" t="s">
        <v>240</v>
      </c>
      <c r="I138" s="4">
        <v>12</v>
      </c>
      <c r="J138" s="3" t="s">
        <v>7</v>
      </c>
      <c r="K138" s="3" t="s">
        <v>237</v>
      </c>
      <c r="L138" s="3" t="s">
        <v>238</v>
      </c>
      <c r="M138" s="3" t="s">
        <v>10</v>
      </c>
      <c r="N138" s="3" t="s">
        <v>218</v>
      </c>
      <c r="O138" s="3" t="s">
        <v>25</v>
      </c>
      <c r="P138" s="3" t="s">
        <v>39</v>
      </c>
      <c r="R138" s="5">
        <v>2164.9999916122902</v>
      </c>
      <c r="S138" s="6">
        <v>-0.52976096316317201</v>
      </c>
      <c r="T138" s="3" t="s">
        <v>16</v>
      </c>
      <c r="U138" s="3" t="s">
        <v>15</v>
      </c>
      <c r="V138" s="4">
        <v>0</v>
      </c>
      <c r="W138" s="7">
        <v>80</v>
      </c>
      <c r="X138" s="7">
        <v>54</v>
      </c>
      <c r="Y138" s="3" t="s">
        <v>16</v>
      </c>
      <c r="Z138" s="3" t="s">
        <v>15</v>
      </c>
      <c r="AA138" s="3">
        <v>6</v>
      </c>
      <c r="AB138" s="3">
        <v>6</v>
      </c>
    </row>
    <row r="139" spans="1:28" x14ac:dyDescent="0.25">
      <c r="A139" s="3">
        <v>1104</v>
      </c>
      <c r="B139" s="11" t="s">
        <v>235</v>
      </c>
      <c r="C139" s="3" t="s">
        <v>20</v>
      </c>
      <c r="D139" s="3" t="s">
        <v>21</v>
      </c>
      <c r="E139" s="3" t="s">
        <v>153</v>
      </c>
      <c r="F139" s="3" t="s">
        <v>193</v>
      </c>
      <c r="G139" s="4">
        <v>1</v>
      </c>
      <c r="H139" s="3" t="s">
        <v>240</v>
      </c>
      <c r="I139" s="4">
        <v>13</v>
      </c>
      <c r="J139" s="3" t="s">
        <v>7</v>
      </c>
      <c r="K139" s="3" t="s">
        <v>237</v>
      </c>
      <c r="L139" s="3" t="s">
        <v>238</v>
      </c>
      <c r="M139" s="3" t="s">
        <v>10</v>
      </c>
      <c r="N139" s="3" t="s">
        <v>218</v>
      </c>
      <c r="O139" s="3" t="s">
        <v>25</v>
      </c>
      <c r="P139" s="3" t="s">
        <v>39</v>
      </c>
      <c r="R139" s="5">
        <v>2139.99999170915</v>
      </c>
      <c r="S139" s="6">
        <v>-0.74726458325049805</v>
      </c>
      <c r="T139" s="3" t="s">
        <v>16</v>
      </c>
      <c r="U139" s="3" t="s">
        <v>15</v>
      </c>
      <c r="V139" s="4">
        <v>0</v>
      </c>
      <c r="W139" s="7">
        <v>80</v>
      </c>
      <c r="X139" s="7">
        <v>54</v>
      </c>
      <c r="Y139" s="3" t="s">
        <v>16</v>
      </c>
      <c r="Z139" s="3" t="s">
        <v>15</v>
      </c>
      <c r="AA139" s="3">
        <v>6</v>
      </c>
      <c r="AB139" s="3">
        <v>6</v>
      </c>
    </row>
    <row r="140" spans="1:28" x14ac:dyDescent="0.25">
      <c r="A140" s="3">
        <v>1104</v>
      </c>
      <c r="B140" s="11" t="s">
        <v>235</v>
      </c>
      <c r="C140" s="3" t="s">
        <v>20</v>
      </c>
      <c r="D140" s="3" t="s">
        <v>21</v>
      </c>
      <c r="E140" s="3" t="s">
        <v>153</v>
      </c>
      <c r="F140" s="3" t="s">
        <v>193</v>
      </c>
      <c r="G140" s="4">
        <v>1</v>
      </c>
      <c r="H140" s="3" t="s">
        <v>240</v>
      </c>
      <c r="I140" s="4">
        <v>14</v>
      </c>
      <c r="J140" s="3" t="s">
        <v>7</v>
      </c>
      <c r="K140" s="3" t="s">
        <v>237</v>
      </c>
      <c r="L140" s="3" t="s">
        <v>238</v>
      </c>
      <c r="M140" s="3" t="s">
        <v>10</v>
      </c>
      <c r="N140" s="3" t="s">
        <v>218</v>
      </c>
      <c r="O140" s="3" t="s">
        <v>25</v>
      </c>
      <c r="P140" s="3" t="s">
        <v>13</v>
      </c>
      <c r="R140" s="5">
        <v>2126.9434234089199</v>
      </c>
      <c r="S140" s="6">
        <v>-2.44886833275591</v>
      </c>
      <c r="T140" s="3" t="s">
        <v>16</v>
      </c>
      <c r="U140" s="3" t="s">
        <v>15</v>
      </c>
      <c r="V140" s="4">
        <v>0</v>
      </c>
      <c r="W140" s="7">
        <v>80</v>
      </c>
      <c r="X140" s="7">
        <v>54</v>
      </c>
      <c r="Y140" s="3" t="s">
        <v>16</v>
      </c>
      <c r="Z140" s="3" t="s">
        <v>15</v>
      </c>
      <c r="AA140" s="3">
        <v>6</v>
      </c>
      <c r="AB140" s="3">
        <v>6</v>
      </c>
    </row>
    <row r="141" spans="1:28" x14ac:dyDescent="0.25">
      <c r="A141" s="3">
        <v>1104</v>
      </c>
      <c r="B141" s="11" t="s">
        <v>235</v>
      </c>
      <c r="C141" s="3" t="s">
        <v>20</v>
      </c>
      <c r="D141" s="3" t="s">
        <v>21</v>
      </c>
      <c r="E141" s="3" t="s">
        <v>153</v>
      </c>
      <c r="F141" s="3" t="s">
        <v>193</v>
      </c>
      <c r="G141" s="4">
        <v>1</v>
      </c>
      <c r="H141" s="3" t="s">
        <v>240</v>
      </c>
      <c r="I141" s="4">
        <v>15</v>
      </c>
      <c r="J141" s="3" t="s">
        <v>7</v>
      </c>
      <c r="K141" s="3" t="s">
        <v>237</v>
      </c>
      <c r="L141" s="3" t="s">
        <v>238</v>
      </c>
      <c r="M141" s="3" t="s">
        <v>10</v>
      </c>
      <c r="N141" s="3" t="s">
        <v>218</v>
      </c>
      <c r="O141" s="3" t="s">
        <v>25</v>
      </c>
      <c r="P141" s="3" t="s">
        <v>39</v>
      </c>
      <c r="R141" s="5">
        <v>2174.56839782222</v>
      </c>
      <c r="S141" s="6">
        <v>-0.98231885039078404</v>
      </c>
      <c r="T141" s="3" t="s">
        <v>15</v>
      </c>
      <c r="U141" s="3" t="s">
        <v>15</v>
      </c>
      <c r="V141" s="4">
        <v>0</v>
      </c>
      <c r="W141" s="7">
        <v>80</v>
      </c>
      <c r="X141" s="7">
        <v>54</v>
      </c>
      <c r="Y141" s="3" t="s">
        <v>16</v>
      </c>
      <c r="Z141" s="3" t="s">
        <v>15</v>
      </c>
      <c r="AA141" s="3">
        <v>6</v>
      </c>
      <c r="AB141" s="3">
        <v>6</v>
      </c>
    </row>
    <row r="142" spans="1:28" x14ac:dyDescent="0.25">
      <c r="A142" s="3">
        <v>1104</v>
      </c>
      <c r="B142" s="11" t="s">
        <v>235</v>
      </c>
      <c r="C142" s="3" t="s">
        <v>20</v>
      </c>
      <c r="D142" s="3" t="s">
        <v>21</v>
      </c>
      <c r="E142" s="3" t="s">
        <v>153</v>
      </c>
      <c r="F142" s="3" t="s">
        <v>193</v>
      </c>
      <c r="G142" s="4">
        <v>3</v>
      </c>
      <c r="H142" s="3" t="s">
        <v>241</v>
      </c>
      <c r="I142" s="4">
        <v>3</v>
      </c>
      <c r="J142" s="3" t="s">
        <v>7</v>
      </c>
      <c r="K142" s="3" t="s">
        <v>237</v>
      </c>
      <c r="L142" s="3" t="s">
        <v>238</v>
      </c>
      <c r="M142" s="3" t="s">
        <v>10</v>
      </c>
      <c r="N142" s="3" t="s">
        <v>218</v>
      </c>
      <c r="O142" s="3" t="s">
        <v>25</v>
      </c>
      <c r="P142" s="3" t="s">
        <v>13</v>
      </c>
      <c r="R142" s="5">
        <v>3054.7218581085099</v>
      </c>
      <c r="S142" s="6">
        <v>-0.56750025594629006</v>
      </c>
      <c r="T142" s="3" t="s">
        <v>16</v>
      </c>
      <c r="U142" s="3" t="s">
        <v>15</v>
      </c>
      <c r="V142" s="4">
        <v>0</v>
      </c>
      <c r="W142" s="7">
        <v>80</v>
      </c>
      <c r="X142" s="7">
        <v>54</v>
      </c>
      <c r="Y142" s="3" t="s">
        <v>16</v>
      </c>
      <c r="Z142" s="3" t="s">
        <v>15</v>
      </c>
      <c r="AA142" s="3">
        <v>6</v>
      </c>
      <c r="AB142" s="3">
        <v>6</v>
      </c>
    </row>
    <row r="143" spans="1:28" x14ac:dyDescent="0.25">
      <c r="A143" s="3">
        <v>1104</v>
      </c>
      <c r="B143" s="11" t="s">
        <v>235</v>
      </c>
      <c r="C143" s="3" t="s">
        <v>20</v>
      </c>
      <c r="D143" s="3" t="s">
        <v>21</v>
      </c>
      <c r="E143" s="3" t="s">
        <v>153</v>
      </c>
      <c r="F143" s="3" t="s">
        <v>193</v>
      </c>
      <c r="G143" s="4">
        <v>3</v>
      </c>
      <c r="H143" s="3" t="s">
        <v>241</v>
      </c>
      <c r="I143" s="4">
        <v>32</v>
      </c>
      <c r="J143" s="3" t="s">
        <v>7</v>
      </c>
      <c r="K143" s="3" t="s">
        <v>237</v>
      </c>
      <c r="L143" s="3" t="s">
        <v>238</v>
      </c>
      <c r="M143" s="3" t="s">
        <v>10</v>
      </c>
      <c r="N143" s="3" t="s">
        <v>218</v>
      </c>
      <c r="O143" s="3" t="s">
        <v>25</v>
      </c>
      <c r="P143" s="3" t="s">
        <v>39</v>
      </c>
      <c r="R143" s="5">
        <v>3285.9336873801599</v>
      </c>
      <c r="S143" s="6">
        <v>-0.6</v>
      </c>
      <c r="T143" s="3" t="s">
        <v>16</v>
      </c>
      <c r="U143" s="3" t="s">
        <v>15</v>
      </c>
      <c r="V143" s="4">
        <v>0</v>
      </c>
      <c r="W143" s="7">
        <v>80</v>
      </c>
      <c r="X143" s="7">
        <v>54</v>
      </c>
      <c r="Y143" s="3" t="s">
        <v>16</v>
      </c>
      <c r="Z143" s="3" t="s">
        <v>15</v>
      </c>
      <c r="AA143" s="3">
        <v>6</v>
      </c>
      <c r="AB143" s="3">
        <v>6</v>
      </c>
    </row>
    <row r="144" spans="1:28" x14ac:dyDescent="0.25">
      <c r="A144" s="3">
        <v>1104</v>
      </c>
      <c r="B144" s="11" t="s">
        <v>235</v>
      </c>
      <c r="C144" s="3" t="s">
        <v>20</v>
      </c>
      <c r="D144" s="3" t="s">
        <v>21</v>
      </c>
      <c r="E144" s="3" t="s">
        <v>153</v>
      </c>
      <c r="F144" s="3" t="s">
        <v>193</v>
      </c>
      <c r="G144" s="4">
        <v>6</v>
      </c>
      <c r="H144" s="3" t="s">
        <v>242</v>
      </c>
      <c r="I144" s="4">
        <v>6</v>
      </c>
      <c r="J144" s="3" t="s">
        <v>7</v>
      </c>
      <c r="K144" s="3" t="s">
        <v>237</v>
      </c>
      <c r="L144" s="3" t="s">
        <v>238</v>
      </c>
      <c r="M144" s="3" t="s">
        <v>10</v>
      </c>
      <c r="N144" s="3" t="s">
        <v>218</v>
      </c>
      <c r="O144" s="3" t="s">
        <v>25</v>
      </c>
      <c r="P144" s="3" t="s">
        <v>39</v>
      </c>
      <c r="R144" s="5">
        <v>2589.99998996574</v>
      </c>
      <c r="S144" s="6">
        <v>-0.63</v>
      </c>
      <c r="T144" s="3" t="s">
        <v>16</v>
      </c>
      <c r="U144" s="3" t="s">
        <v>15</v>
      </c>
      <c r="V144" s="4">
        <v>0</v>
      </c>
      <c r="W144" s="7">
        <v>96</v>
      </c>
      <c r="X144" s="7">
        <v>54</v>
      </c>
      <c r="Y144" s="3" t="s">
        <v>16</v>
      </c>
      <c r="Z144" s="3" t="s">
        <v>15</v>
      </c>
      <c r="AA144" s="3">
        <v>6</v>
      </c>
      <c r="AB144" s="3">
        <v>6</v>
      </c>
    </row>
    <row r="145" spans="1:28" x14ac:dyDescent="0.25">
      <c r="A145" s="3">
        <v>1104</v>
      </c>
      <c r="B145" s="11" t="s">
        <v>235</v>
      </c>
      <c r="C145" s="3" t="s">
        <v>20</v>
      </c>
      <c r="D145" s="3" t="s">
        <v>20</v>
      </c>
      <c r="E145" s="3" t="s">
        <v>153</v>
      </c>
      <c r="F145" s="3" t="s">
        <v>193</v>
      </c>
      <c r="G145" s="4">
        <v>4</v>
      </c>
      <c r="H145" s="3" t="s">
        <v>243</v>
      </c>
      <c r="I145" s="4">
        <v>4</v>
      </c>
      <c r="J145" s="3" t="s">
        <v>7</v>
      </c>
      <c r="K145" s="3" t="s">
        <v>237</v>
      </c>
      <c r="L145" s="3" t="s">
        <v>238</v>
      </c>
      <c r="M145" s="3" t="s">
        <v>10</v>
      </c>
      <c r="N145" s="3" t="s">
        <v>218</v>
      </c>
      <c r="O145" s="3" t="s">
        <v>25</v>
      </c>
      <c r="P145" s="3" t="s">
        <v>39</v>
      </c>
      <c r="R145" s="5">
        <v>2999.9999883773098</v>
      </c>
      <c r="S145" s="6">
        <v>-0.51</v>
      </c>
      <c r="T145" s="3" t="s">
        <v>16</v>
      </c>
      <c r="U145" s="3" t="s">
        <v>15</v>
      </c>
      <c r="V145" s="4">
        <v>0</v>
      </c>
      <c r="W145" s="7">
        <v>80</v>
      </c>
      <c r="X145" s="7">
        <v>54</v>
      </c>
      <c r="Y145" s="3" t="s">
        <v>16</v>
      </c>
      <c r="Z145" s="3" t="s">
        <v>15</v>
      </c>
      <c r="AA145" s="3">
        <v>6</v>
      </c>
      <c r="AB145" s="3">
        <v>6</v>
      </c>
    </row>
    <row r="146" spans="1:28" x14ac:dyDescent="0.25">
      <c r="A146" s="3">
        <v>1105</v>
      </c>
      <c r="B146" s="11" t="s">
        <v>244</v>
      </c>
      <c r="C146" s="3" t="s">
        <v>20</v>
      </c>
      <c r="D146" s="3" t="s">
        <v>20</v>
      </c>
      <c r="E146" s="3" t="s">
        <v>4</v>
      </c>
      <c r="G146" s="4">
        <v>1</v>
      </c>
      <c r="H146" s="3" t="s">
        <v>240</v>
      </c>
      <c r="I146" s="4">
        <v>1</v>
      </c>
      <c r="J146" s="3" t="s">
        <v>7</v>
      </c>
      <c r="K146" s="3" t="s">
        <v>245</v>
      </c>
      <c r="L146" s="3" t="s">
        <v>87</v>
      </c>
      <c r="M146" s="3" t="s">
        <v>10</v>
      </c>
      <c r="N146" s="3" t="s">
        <v>218</v>
      </c>
      <c r="O146" s="3" t="s">
        <v>25</v>
      </c>
      <c r="P146" s="3" t="s">
        <v>13</v>
      </c>
      <c r="R146" s="5">
        <v>1197.99956444489</v>
      </c>
      <c r="S146" s="6">
        <v>-0.40500000000000003</v>
      </c>
      <c r="T146" s="3" t="s">
        <v>15</v>
      </c>
      <c r="U146" s="3" t="s">
        <v>15</v>
      </c>
      <c r="V146" s="4">
        <v>0</v>
      </c>
      <c r="W146" s="7">
        <v>184</v>
      </c>
      <c r="X146" s="7">
        <v>54</v>
      </c>
      <c r="Y146" s="3" t="s">
        <v>15</v>
      </c>
      <c r="Z146" s="3" t="s">
        <v>15</v>
      </c>
      <c r="AA146" s="3">
        <v>6</v>
      </c>
      <c r="AB146" s="3">
        <v>5</v>
      </c>
    </row>
    <row r="147" spans="1:28" x14ac:dyDescent="0.25">
      <c r="A147" s="3">
        <v>1105</v>
      </c>
      <c r="B147" s="11" t="s">
        <v>244</v>
      </c>
      <c r="C147" s="3" t="s">
        <v>20</v>
      </c>
      <c r="D147" s="3" t="s">
        <v>20</v>
      </c>
      <c r="E147" s="3" t="s">
        <v>4</v>
      </c>
      <c r="G147" s="4">
        <v>2</v>
      </c>
      <c r="H147" s="3" t="s">
        <v>236</v>
      </c>
      <c r="I147" s="4">
        <v>1</v>
      </c>
      <c r="J147" s="3" t="s">
        <v>7</v>
      </c>
      <c r="K147" s="3" t="s">
        <v>245</v>
      </c>
      <c r="L147" s="3" t="s">
        <v>87</v>
      </c>
      <c r="M147" s="3" t="s">
        <v>10</v>
      </c>
      <c r="N147" s="3" t="s">
        <v>218</v>
      </c>
      <c r="O147" s="3" t="s">
        <v>25</v>
      </c>
      <c r="P147" s="3" t="s">
        <v>13</v>
      </c>
      <c r="R147" s="5">
        <v>1599.9994182903399</v>
      </c>
      <c r="S147" s="6">
        <v>-0.21099999999999999</v>
      </c>
      <c r="T147" s="3" t="s">
        <v>15</v>
      </c>
      <c r="U147" s="3" t="s">
        <v>15</v>
      </c>
      <c r="V147" s="4">
        <v>0</v>
      </c>
      <c r="W147" s="7">
        <v>146.9</v>
      </c>
      <c r="X147" s="7">
        <v>54</v>
      </c>
      <c r="Y147" s="3" t="s">
        <v>15</v>
      </c>
      <c r="Z147" s="3" t="s">
        <v>15</v>
      </c>
      <c r="AA147" s="3">
        <v>6</v>
      </c>
      <c r="AB147" s="3">
        <v>5</v>
      </c>
    </row>
    <row r="148" spans="1:28" x14ac:dyDescent="0.25">
      <c r="A148" s="3">
        <v>1105</v>
      </c>
      <c r="B148" s="11" t="s">
        <v>244</v>
      </c>
      <c r="C148" s="3" t="s">
        <v>20</v>
      </c>
      <c r="D148" s="3" t="s">
        <v>20</v>
      </c>
      <c r="E148" s="3" t="s">
        <v>4</v>
      </c>
      <c r="G148" s="4">
        <v>6</v>
      </c>
      <c r="H148" s="3" t="s">
        <v>242</v>
      </c>
      <c r="I148" s="4">
        <v>1</v>
      </c>
      <c r="J148" s="3" t="s">
        <v>7</v>
      </c>
      <c r="K148" s="3" t="s">
        <v>245</v>
      </c>
      <c r="L148" s="3" t="s">
        <v>87</v>
      </c>
      <c r="M148" s="3" t="s">
        <v>10</v>
      </c>
      <c r="N148" s="3" t="s">
        <v>218</v>
      </c>
      <c r="O148" s="3" t="s">
        <v>25</v>
      </c>
      <c r="P148" s="3" t="s">
        <v>13</v>
      </c>
      <c r="R148" s="5">
        <v>931.59966129954796</v>
      </c>
      <c r="S148" s="6">
        <v>-2.6349999999999998</v>
      </c>
      <c r="T148" s="3" t="s">
        <v>15</v>
      </c>
      <c r="U148" s="3" t="s">
        <v>15</v>
      </c>
      <c r="V148" s="4">
        <v>0</v>
      </c>
      <c r="W148" s="7">
        <v>96</v>
      </c>
      <c r="X148" s="7">
        <v>54</v>
      </c>
      <c r="Y148" s="3" t="s">
        <v>15</v>
      </c>
      <c r="Z148" s="3" t="s">
        <v>15</v>
      </c>
      <c r="AA148" s="3">
        <v>6</v>
      </c>
      <c r="AB148" s="3">
        <v>5</v>
      </c>
    </row>
    <row r="149" spans="1:28" x14ac:dyDescent="0.25">
      <c r="A149" s="3">
        <v>1105</v>
      </c>
      <c r="B149" s="11" t="s">
        <v>244</v>
      </c>
      <c r="C149" s="3" t="s">
        <v>20</v>
      </c>
      <c r="D149" s="3" t="s">
        <v>20</v>
      </c>
      <c r="E149" s="3" t="s">
        <v>21</v>
      </c>
      <c r="G149" s="4">
        <v>3</v>
      </c>
      <c r="H149" s="3" t="s">
        <v>241</v>
      </c>
      <c r="I149" s="4">
        <v>1</v>
      </c>
      <c r="J149" s="3" t="s">
        <v>7</v>
      </c>
      <c r="K149" s="3" t="s">
        <v>245</v>
      </c>
      <c r="L149" s="3" t="s">
        <v>87</v>
      </c>
      <c r="M149" s="3" t="s">
        <v>10</v>
      </c>
      <c r="N149" s="3" t="s">
        <v>218</v>
      </c>
      <c r="O149" s="3" t="s">
        <v>25</v>
      </c>
      <c r="P149" s="3" t="s">
        <v>13</v>
      </c>
      <c r="R149" s="5">
        <v>1599.9994182903399</v>
      </c>
      <c r="S149" s="6">
        <v>-0.40899999999999997</v>
      </c>
      <c r="T149" s="3" t="s">
        <v>15</v>
      </c>
      <c r="U149" s="3" t="s">
        <v>15</v>
      </c>
      <c r="V149" s="4">
        <v>0</v>
      </c>
      <c r="W149" s="7">
        <v>147.19999999999999</v>
      </c>
      <c r="X149" s="7">
        <v>54</v>
      </c>
      <c r="Y149" s="3" t="s">
        <v>15</v>
      </c>
      <c r="Z149" s="3" t="s">
        <v>15</v>
      </c>
      <c r="AA149" s="3">
        <v>6</v>
      </c>
      <c r="AB149" s="3">
        <v>5</v>
      </c>
    </row>
    <row r="150" spans="1:28" x14ac:dyDescent="0.25">
      <c r="A150" s="3">
        <v>1105</v>
      </c>
      <c r="B150" s="11" t="s">
        <v>244</v>
      </c>
      <c r="C150" s="3" t="s">
        <v>20</v>
      </c>
      <c r="D150" s="3" t="s">
        <v>20</v>
      </c>
      <c r="E150" s="3" t="s">
        <v>21</v>
      </c>
      <c r="G150" s="4">
        <v>4</v>
      </c>
      <c r="H150" s="3" t="s">
        <v>243</v>
      </c>
      <c r="I150" s="4">
        <v>1</v>
      </c>
      <c r="J150" s="3" t="s">
        <v>7</v>
      </c>
      <c r="K150" s="3" t="s">
        <v>245</v>
      </c>
      <c r="L150" s="3" t="s">
        <v>87</v>
      </c>
      <c r="M150" s="3" t="s">
        <v>10</v>
      </c>
      <c r="N150" s="3" t="s">
        <v>218</v>
      </c>
      <c r="O150" s="3" t="s">
        <v>25</v>
      </c>
      <c r="P150" s="3" t="s">
        <v>13</v>
      </c>
      <c r="R150" s="5">
        <v>1999.99927286292</v>
      </c>
      <c r="S150" s="6">
        <v>-0.41199999999999998</v>
      </c>
      <c r="T150" s="3" t="s">
        <v>15</v>
      </c>
      <c r="U150" s="3" t="s">
        <v>15</v>
      </c>
      <c r="V150" s="4">
        <v>0</v>
      </c>
      <c r="W150" s="7">
        <v>185</v>
      </c>
      <c r="X150" s="7">
        <v>66</v>
      </c>
      <c r="Y150" s="3" t="s">
        <v>15</v>
      </c>
      <c r="Z150" s="3" t="s">
        <v>15</v>
      </c>
      <c r="AA150" s="3">
        <v>6</v>
      </c>
      <c r="AB150" s="3">
        <v>5</v>
      </c>
    </row>
    <row r="151" spans="1:28" x14ac:dyDescent="0.25">
      <c r="A151" s="3">
        <v>1105</v>
      </c>
      <c r="B151" s="11" t="s">
        <v>244</v>
      </c>
      <c r="C151" s="3" t="s">
        <v>20</v>
      </c>
      <c r="D151" s="3" t="s">
        <v>20</v>
      </c>
      <c r="E151" s="3" t="s">
        <v>21</v>
      </c>
      <c r="G151" s="4">
        <v>5</v>
      </c>
      <c r="H151" s="3" t="s">
        <v>239</v>
      </c>
      <c r="I151" s="4">
        <v>1</v>
      </c>
      <c r="J151" s="3" t="s">
        <v>7</v>
      </c>
      <c r="K151" s="3" t="s">
        <v>245</v>
      </c>
      <c r="L151" s="3" t="s">
        <v>87</v>
      </c>
      <c r="M151" s="3" t="s">
        <v>10</v>
      </c>
      <c r="N151" s="3" t="s">
        <v>218</v>
      </c>
      <c r="O151" s="3" t="s">
        <v>25</v>
      </c>
      <c r="P151" s="3" t="s">
        <v>13</v>
      </c>
      <c r="R151" s="5">
        <v>1999.99927286292</v>
      </c>
      <c r="S151" s="6">
        <v>-0.53100000000000003</v>
      </c>
      <c r="T151" s="3" t="s">
        <v>15</v>
      </c>
      <c r="U151" s="3" t="s">
        <v>15</v>
      </c>
      <c r="V151" s="4">
        <v>0</v>
      </c>
      <c r="W151" s="7">
        <v>175</v>
      </c>
      <c r="X151" s="7">
        <v>66</v>
      </c>
      <c r="Y151" s="3" t="s">
        <v>15</v>
      </c>
      <c r="Z151" s="3" t="s">
        <v>15</v>
      </c>
      <c r="AA151" s="3">
        <v>6</v>
      </c>
      <c r="AB151" s="3">
        <v>5</v>
      </c>
    </row>
    <row r="152" spans="1:28" x14ac:dyDescent="0.25">
      <c r="A152" s="3">
        <v>1106</v>
      </c>
      <c r="B152" s="11" t="s">
        <v>246</v>
      </c>
      <c r="C152" s="3" t="s">
        <v>21</v>
      </c>
      <c r="D152" s="3" t="s">
        <v>21</v>
      </c>
      <c r="E152" s="3" t="s">
        <v>21</v>
      </c>
      <c r="G152" s="4">
        <v>1</v>
      </c>
      <c r="H152" s="3" t="s">
        <v>167</v>
      </c>
      <c r="I152" s="4">
        <v>1</v>
      </c>
      <c r="J152" s="3" t="s">
        <v>7</v>
      </c>
      <c r="K152" s="3" t="s">
        <v>247</v>
      </c>
      <c r="L152" s="3" t="s">
        <v>248</v>
      </c>
      <c r="M152" s="3" t="s">
        <v>10</v>
      </c>
      <c r="N152" s="3" t="s">
        <v>218</v>
      </c>
      <c r="O152" s="3" t="s">
        <v>249</v>
      </c>
      <c r="P152" s="3" t="s">
        <v>13</v>
      </c>
      <c r="R152" s="5">
        <v>1560.1588327823199</v>
      </c>
      <c r="S152" s="6">
        <v>-2.5789</v>
      </c>
      <c r="T152" s="3" t="s">
        <v>15</v>
      </c>
      <c r="U152" s="3" t="s">
        <v>15</v>
      </c>
      <c r="V152" s="4">
        <v>0</v>
      </c>
      <c r="W152" s="7">
        <v>89</v>
      </c>
      <c r="X152" s="7">
        <v>54</v>
      </c>
      <c r="Y152" s="3" t="s">
        <v>16</v>
      </c>
      <c r="Z152" s="3" t="s">
        <v>16</v>
      </c>
      <c r="AA152" s="3">
        <v>2</v>
      </c>
    </row>
    <row r="153" spans="1:28" x14ac:dyDescent="0.25">
      <c r="A153" s="3">
        <v>1107</v>
      </c>
      <c r="B153" s="11" t="s">
        <v>250</v>
      </c>
      <c r="C153" s="3" t="s">
        <v>20</v>
      </c>
      <c r="D153" s="3" t="s">
        <v>20</v>
      </c>
      <c r="E153" s="3" t="s">
        <v>21</v>
      </c>
      <c r="G153" s="4">
        <v>1</v>
      </c>
      <c r="H153" s="3" t="s">
        <v>22</v>
      </c>
      <c r="I153" s="4">
        <v>1</v>
      </c>
      <c r="J153" s="3" t="s">
        <v>7</v>
      </c>
      <c r="K153" s="3" t="s">
        <v>251</v>
      </c>
      <c r="L153" s="3" t="s">
        <v>252</v>
      </c>
      <c r="M153" s="3" t="s">
        <v>10</v>
      </c>
      <c r="N153" s="3" t="s">
        <v>218</v>
      </c>
      <c r="O153" s="3" t="s">
        <v>25</v>
      </c>
      <c r="P153" s="3" t="s">
        <v>13</v>
      </c>
      <c r="R153" s="5">
        <v>1961.9992866785201</v>
      </c>
      <c r="S153" s="6">
        <v>-0.629</v>
      </c>
      <c r="T153" s="3" t="s">
        <v>15</v>
      </c>
      <c r="U153" s="3" t="s">
        <v>15</v>
      </c>
      <c r="V153" s="4">
        <v>0</v>
      </c>
      <c r="W153" s="7">
        <v>131.5</v>
      </c>
      <c r="X153" s="7">
        <v>66</v>
      </c>
      <c r="Y153" s="3" t="s">
        <v>15</v>
      </c>
      <c r="Z153" s="3" t="s">
        <v>15</v>
      </c>
      <c r="AA153" s="3">
        <v>1</v>
      </c>
      <c r="AB153" s="3">
        <v>1</v>
      </c>
    </row>
    <row r="154" spans="1:28" x14ac:dyDescent="0.25">
      <c r="A154" s="3">
        <v>1108</v>
      </c>
      <c r="B154" s="11" t="s">
        <v>253</v>
      </c>
      <c r="C154" s="3" t="s">
        <v>4</v>
      </c>
      <c r="D154" s="3" t="s">
        <v>4</v>
      </c>
      <c r="E154" s="3" t="s">
        <v>4</v>
      </c>
      <c r="G154" s="4">
        <v>1</v>
      </c>
      <c r="H154" s="3" t="s">
        <v>78</v>
      </c>
      <c r="I154" s="4">
        <v>1</v>
      </c>
      <c r="J154" s="3" t="s">
        <v>7</v>
      </c>
      <c r="K154" s="3" t="s">
        <v>254</v>
      </c>
      <c r="L154" s="3" t="s">
        <v>9</v>
      </c>
      <c r="M154" s="3" t="s">
        <v>10</v>
      </c>
      <c r="N154" s="3" t="s">
        <v>218</v>
      </c>
      <c r="O154" s="3" t="s">
        <v>25</v>
      </c>
      <c r="P154" s="3" t="s">
        <v>39</v>
      </c>
      <c r="R154" s="5">
        <v>2965.9999885090301</v>
      </c>
      <c r="S154" s="6">
        <v>-2.5604381448623901</v>
      </c>
      <c r="T154" s="3" t="s">
        <v>15</v>
      </c>
      <c r="U154" s="3" t="s">
        <v>15</v>
      </c>
      <c r="V154" s="4">
        <v>0</v>
      </c>
      <c r="W154" s="7">
        <v>153</v>
      </c>
      <c r="X154" s="7">
        <v>66</v>
      </c>
      <c r="Y154" s="3" t="s">
        <v>16</v>
      </c>
      <c r="Z154" s="3" t="s">
        <v>16</v>
      </c>
      <c r="AA154" s="3">
        <v>3</v>
      </c>
      <c r="AB154" s="3">
        <v>1</v>
      </c>
    </row>
    <row r="155" spans="1:28" x14ac:dyDescent="0.25">
      <c r="A155" s="3">
        <v>1108</v>
      </c>
      <c r="B155" s="11" t="s">
        <v>253</v>
      </c>
      <c r="C155" s="3" t="s">
        <v>4</v>
      </c>
      <c r="D155" s="3" t="s">
        <v>4</v>
      </c>
      <c r="E155" s="3" t="s">
        <v>4</v>
      </c>
      <c r="G155" s="4">
        <v>2</v>
      </c>
      <c r="H155" s="3" t="s">
        <v>41</v>
      </c>
      <c r="I155" s="4">
        <v>1</v>
      </c>
      <c r="J155" s="3" t="s">
        <v>7</v>
      </c>
      <c r="K155" s="3" t="s">
        <v>254</v>
      </c>
      <c r="L155" s="3" t="s">
        <v>9</v>
      </c>
      <c r="M155" s="3" t="s">
        <v>10</v>
      </c>
      <c r="N155" s="3" t="s">
        <v>218</v>
      </c>
      <c r="O155" s="3" t="s">
        <v>25</v>
      </c>
      <c r="P155" s="3" t="s">
        <v>39</v>
      </c>
      <c r="R155" s="5">
        <v>3076.9999880789901</v>
      </c>
      <c r="S155" s="6">
        <v>-1.9</v>
      </c>
      <c r="T155" s="3" t="s">
        <v>15</v>
      </c>
      <c r="U155" s="3" t="s">
        <v>15</v>
      </c>
      <c r="V155" s="4">
        <v>0</v>
      </c>
      <c r="W155" s="7">
        <v>183</v>
      </c>
      <c r="X155" s="7">
        <v>66</v>
      </c>
      <c r="Y155" s="3" t="s">
        <v>16</v>
      </c>
      <c r="Z155" s="3" t="s">
        <v>16</v>
      </c>
      <c r="AA155" s="3">
        <v>3</v>
      </c>
      <c r="AB155" s="3">
        <v>1</v>
      </c>
    </row>
    <row r="156" spans="1:28" x14ac:dyDescent="0.25">
      <c r="A156" s="3">
        <v>1108</v>
      </c>
      <c r="B156" s="11" t="s">
        <v>253</v>
      </c>
      <c r="C156" s="3" t="s">
        <v>4</v>
      </c>
      <c r="D156" s="3" t="s">
        <v>4</v>
      </c>
      <c r="E156" s="3" t="s">
        <v>4</v>
      </c>
      <c r="G156" s="4">
        <v>3</v>
      </c>
      <c r="H156" s="3" t="s">
        <v>43</v>
      </c>
      <c r="I156" s="4">
        <v>1</v>
      </c>
      <c r="J156" s="3" t="s">
        <v>7</v>
      </c>
      <c r="K156" s="3" t="s">
        <v>254</v>
      </c>
      <c r="L156" s="3" t="s">
        <v>9</v>
      </c>
      <c r="M156" s="3" t="s">
        <v>10</v>
      </c>
      <c r="N156" s="3" t="s">
        <v>218</v>
      </c>
      <c r="O156" s="3" t="s">
        <v>25</v>
      </c>
      <c r="P156" s="3" t="s">
        <v>39</v>
      </c>
      <c r="R156" s="5">
        <v>3314.9999871569198</v>
      </c>
      <c r="S156" s="6">
        <v>-1.43400915815511</v>
      </c>
      <c r="T156" s="3" t="s">
        <v>15</v>
      </c>
      <c r="U156" s="3" t="s">
        <v>15</v>
      </c>
      <c r="V156" s="4">
        <v>0</v>
      </c>
      <c r="W156" s="7">
        <v>176</v>
      </c>
      <c r="X156" s="7">
        <v>66</v>
      </c>
      <c r="Y156" s="3" t="s">
        <v>16</v>
      </c>
      <c r="Z156" s="3" t="s">
        <v>16</v>
      </c>
      <c r="AA156" s="3">
        <v>3</v>
      </c>
      <c r="AB156" s="3">
        <v>1</v>
      </c>
    </row>
    <row r="157" spans="1:28" x14ac:dyDescent="0.25">
      <c r="A157" s="3">
        <v>1109</v>
      </c>
      <c r="B157" s="11" t="s">
        <v>57</v>
      </c>
      <c r="C157" s="3" t="s">
        <v>4</v>
      </c>
      <c r="D157" s="3" t="s">
        <v>4</v>
      </c>
      <c r="E157" s="3" t="s">
        <v>4</v>
      </c>
      <c r="G157" s="4">
        <v>1</v>
      </c>
      <c r="H157" s="3" t="s">
        <v>255</v>
      </c>
      <c r="I157" s="4">
        <v>1</v>
      </c>
      <c r="J157" s="3" t="s">
        <v>7</v>
      </c>
      <c r="K157" s="3" t="s">
        <v>59</v>
      </c>
      <c r="L157" s="3" t="s">
        <v>9</v>
      </c>
      <c r="M157" s="3" t="s">
        <v>10</v>
      </c>
      <c r="N157" s="3" t="s">
        <v>218</v>
      </c>
      <c r="O157" s="3" t="s">
        <v>25</v>
      </c>
      <c r="P157" s="3" t="s">
        <v>39</v>
      </c>
      <c r="R157" s="5">
        <v>1336.20310323377</v>
      </c>
      <c r="S157" s="6">
        <v>-2.0363374621393602</v>
      </c>
      <c r="T157" s="3" t="s">
        <v>15</v>
      </c>
      <c r="U157" s="3" t="s">
        <v>16</v>
      </c>
      <c r="V157" s="4">
        <v>0</v>
      </c>
      <c r="W157" s="7">
        <v>160</v>
      </c>
      <c r="X157" s="7">
        <v>54</v>
      </c>
      <c r="Y157" s="3" t="s">
        <v>16</v>
      </c>
      <c r="Z157" s="3" t="s">
        <v>15</v>
      </c>
      <c r="AA157" s="3">
        <v>11</v>
      </c>
      <c r="AB157" s="3">
        <v>5</v>
      </c>
    </row>
    <row r="158" spans="1:28" x14ac:dyDescent="0.25">
      <c r="A158" s="3">
        <v>1109</v>
      </c>
      <c r="B158" s="11" t="s">
        <v>57</v>
      </c>
      <c r="C158" s="3" t="s">
        <v>4</v>
      </c>
      <c r="D158" s="3" t="s">
        <v>4</v>
      </c>
      <c r="E158" s="3" t="s">
        <v>4</v>
      </c>
      <c r="G158" s="4">
        <v>2</v>
      </c>
      <c r="H158" s="3" t="s">
        <v>256</v>
      </c>
      <c r="I158" s="4">
        <v>1</v>
      </c>
      <c r="J158" s="3" t="s">
        <v>7</v>
      </c>
      <c r="K158" s="3" t="s">
        <v>59</v>
      </c>
      <c r="L158" s="3" t="s">
        <v>9</v>
      </c>
      <c r="M158" s="3" t="s">
        <v>10</v>
      </c>
      <c r="N158" s="3" t="s">
        <v>218</v>
      </c>
      <c r="O158" s="3" t="s">
        <v>25</v>
      </c>
      <c r="P158" s="3" t="s">
        <v>39</v>
      </c>
      <c r="R158" s="5">
        <v>1492.46266357944</v>
      </c>
      <c r="S158" s="6">
        <v>-2.3211517593995099</v>
      </c>
      <c r="T158" s="3" t="s">
        <v>15</v>
      </c>
      <c r="U158" s="3" t="s">
        <v>16</v>
      </c>
      <c r="V158" s="4">
        <v>0</v>
      </c>
      <c r="W158" s="7">
        <v>160</v>
      </c>
      <c r="X158" s="7">
        <v>54</v>
      </c>
      <c r="Y158" s="3" t="s">
        <v>16</v>
      </c>
      <c r="Z158" s="3" t="s">
        <v>15</v>
      </c>
      <c r="AA158" s="3">
        <v>11</v>
      </c>
      <c r="AB158" s="3">
        <v>5</v>
      </c>
    </row>
    <row r="159" spans="1:28" x14ac:dyDescent="0.25">
      <c r="A159" s="3">
        <v>1111</v>
      </c>
      <c r="B159" s="11" t="s">
        <v>257</v>
      </c>
      <c r="C159" s="3" t="s">
        <v>20</v>
      </c>
      <c r="D159" s="3" t="s">
        <v>21</v>
      </c>
      <c r="E159" s="3" t="s">
        <v>21</v>
      </c>
      <c r="F159" s="3" t="s">
        <v>193</v>
      </c>
      <c r="G159" s="4">
        <v>1</v>
      </c>
      <c r="H159" s="3" t="s">
        <v>22</v>
      </c>
      <c r="I159" s="4">
        <v>1</v>
      </c>
      <c r="J159" s="3" t="s">
        <v>7</v>
      </c>
      <c r="K159" s="3" t="s">
        <v>258</v>
      </c>
      <c r="L159" s="3" t="s">
        <v>238</v>
      </c>
      <c r="M159" s="3" t="s">
        <v>10</v>
      </c>
      <c r="N159" s="3" t="s">
        <v>218</v>
      </c>
      <c r="O159" s="3" t="s">
        <v>25</v>
      </c>
      <c r="P159" s="3" t="s">
        <v>39</v>
      </c>
      <c r="R159" s="5">
        <v>3882.9999849563601</v>
      </c>
      <c r="S159" s="6">
        <v>-1.1590722798172399</v>
      </c>
      <c r="T159" s="3" t="s">
        <v>16</v>
      </c>
      <c r="U159" s="3" t="s">
        <v>15</v>
      </c>
      <c r="V159" s="4">
        <v>0</v>
      </c>
      <c r="W159" s="7">
        <v>130</v>
      </c>
      <c r="X159" s="7">
        <v>60</v>
      </c>
      <c r="Y159" s="3" t="s">
        <v>16</v>
      </c>
      <c r="Z159" s="3" t="s">
        <v>15</v>
      </c>
      <c r="AA159" s="3">
        <v>6</v>
      </c>
    </row>
    <row r="160" spans="1:28" x14ac:dyDescent="0.25">
      <c r="A160" s="3">
        <v>1111</v>
      </c>
      <c r="B160" s="11" t="s">
        <v>257</v>
      </c>
      <c r="C160" s="3" t="s">
        <v>20</v>
      </c>
      <c r="D160" s="3" t="s">
        <v>21</v>
      </c>
      <c r="E160" s="3" t="s">
        <v>21</v>
      </c>
      <c r="F160" s="3" t="s">
        <v>193</v>
      </c>
      <c r="G160" s="4">
        <v>2</v>
      </c>
      <c r="H160" s="3" t="s">
        <v>78</v>
      </c>
      <c r="I160" s="4">
        <v>1</v>
      </c>
      <c r="J160" s="3" t="s">
        <v>7</v>
      </c>
      <c r="K160" s="3" t="s">
        <v>258</v>
      </c>
      <c r="L160" s="3" t="s">
        <v>238</v>
      </c>
      <c r="M160" s="3" t="s">
        <v>10</v>
      </c>
      <c r="N160" s="3" t="s">
        <v>218</v>
      </c>
      <c r="O160" s="3" t="s">
        <v>25</v>
      </c>
      <c r="P160" s="3" t="s">
        <v>39</v>
      </c>
      <c r="R160" s="5">
        <v>3794.9999852972901</v>
      </c>
      <c r="S160" s="6">
        <v>-1.96</v>
      </c>
      <c r="T160" s="3" t="s">
        <v>16</v>
      </c>
      <c r="U160" s="3" t="s">
        <v>15</v>
      </c>
      <c r="V160" s="4">
        <v>0</v>
      </c>
      <c r="W160" s="7">
        <v>130</v>
      </c>
      <c r="X160" s="7">
        <v>60</v>
      </c>
      <c r="Y160" s="3" t="s">
        <v>16</v>
      </c>
      <c r="Z160" s="3" t="s">
        <v>15</v>
      </c>
      <c r="AA160" s="3">
        <v>6</v>
      </c>
    </row>
    <row r="161" spans="1:27" x14ac:dyDescent="0.25">
      <c r="A161" s="3">
        <v>1111</v>
      </c>
      <c r="B161" s="11" t="s">
        <v>257</v>
      </c>
      <c r="C161" s="3" t="s">
        <v>20</v>
      </c>
      <c r="D161" s="3" t="s">
        <v>20</v>
      </c>
      <c r="E161" s="3" t="s">
        <v>21</v>
      </c>
      <c r="F161" s="3" t="s">
        <v>193</v>
      </c>
      <c r="G161" s="4">
        <v>3</v>
      </c>
      <c r="H161" s="3" t="s">
        <v>41</v>
      </c>
      <c r="I161" s="4">
        <v>1</v>
      </c>
      <c r="J161" s="3" t="s">
        <v>7</v>
      </c>
      <c r="K161" s="3" t="s">
        <v>258</v>
      </c>
      <c r="L161" s="3" t="s">
        <v>238</v>
      </c>
      <c r="M161" s="3" t="s">
        <v>10</v>
      </c>
      <c r="N161" s="3" t="s">
        <v>218</v>
      </c>
      <c r="O161" s="3" t="s">
        <v>25</v>
      </c>
      <c r="P161" s="3" t="s">
        <v>39</v>
      </c>
      <c r="R161" s="5">
        <v>5375.9999791721302</v>
      </c>
      <c r="S161" s="6">
        <v>-1.5</v>
      </c>
      <c r="T161" s="3" t="s">
        <v>15</v>
      </c>
      <c r="U161" s="3" t="s">
        <v>16</v>
      </c>
      <c r="V161" s="4">
        <v>0</v>
      </c>
      <c r="W161" s="7">
        <v>130</v>
      </c>
      <c r="X161" s="7">
        <v>60</v>
      </c>
      <c r="Y161" s="3" t="s">
        <v>16</v>
      </c>
      <c r="Z161" s="3" t="s">
        <v>15</v>
      </c>
      <c r="AA161" s="3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workbookViewId="0">
      <selection activeCell="C95" sqref="C95"/>
    </sheetView>
  </sheetViews>
  <sheetFormatPr defaultRowHeight="15" x14ac:dyDescent="0.25"/>
  <cols>
    <col min="1" max="1" width="11.42578125" customWidth="1"/>
    <col min="3" max="3" width="15.28515625" customWidth="1"/>
  </cols>
  <sheetData>
    <row r="1" spans="1:4" x14ac:dyDescent="0.25">
      <c r="A1" t="s">
        <v>374</v>
      </c>
      <c r="C1" t="s">
        <v>376</v>
      </c>
      <c r="D1" t="s">
        <v>375</v>
      </c>
    </row>
    <row r="2" spans="1:4" x14ac:dyDescent="0.25">
      <c r="A2" s="57">
        <v>1001</v>
      </c>
      <c r="C2" s="57">
        <v>1001</v>
      </c>
    </row>
    <row r="3" spans="1:4" x14ac:dyDescent="0.25">
      <c r="A3" s="75">
        <v>1002</v>
      </c>
      <c r="C3" s="57">
        <v>1002</v>
      </c>
    </row>
    <row r="4" spans="1:4" x14ac:dyDescent="0.25">
      <c r="A4" s="75">
        <v>1002</v>
      </c>
      <c r="C4" s="57">
        <v>1002</v>
      </c>
    </row>
    <row r="5" spans="1:4" x14ac:dyDescent="0.25">
      <c r="A5" s="75">
        <v>1002</v>
      </c>
      <c r="C5" s="57">
        <v>1002</v>
      </c>
    </row>
    <row r="6" spans="1:4" x14ac:dyDescent="0.25">
      <c r="A6" s="75">
        <v>1002</v>
      </c>
      <c r="C6" s="57">
        <v>1002</v>
      </c>
    </row>
    <row r="7" spans="1:4" x14ac:dyDescent="0.25">
      <c r="A7" s="75">
        <v>1002</v>
      </c>
      <c r="C7" s="57">
        <v>1002</v>
      </c>
    </row>
    <row r="8" spans="1:4" x14ac:dyDescent="0.25">
      <c r="A8" s="108">
        <v>1003</v>
      </c>
      <c r="C8" s="57">
        <v>1003</v>
      </c>
    </row>
    <row r="9" spans="1:4" x14ac:dyDescent="0.25">
      <c r="A9" s="108">
        <v>1004</v>
      </c>
      <c r="C9" s="57">
        <v>1004</v>
      </c>
    </row>
    <row r="10" spans="1:4" x14ac:dyDescent="0.25">
      <c r="A10" s="108">
        <v>1004</v>
      </c>
      <c r="C10" s="57">
        <v>1004</v>
      </c>
    </row>
    <row r="11" spans="1:4" x14ac:dyDescent="0.25">
      <c r="A11" s="108">
        <v>1005</v>
      </c>
      <c r="C11" s="57">
        <v>1005</v>
      </c>
    </row>
    <row r="12" spans="1:4" x14ac:dyDescent="0.25">
      <c r="A12" s="22">
        <v>1006</v>
      </c>
      <c r="C12" s="57">
        <v>1006</v>
      </c>
    </row>
    <row r="13" spans="1:4" x14ac:dyDescent="0.25">
      <c r="A13" s="22">
        <v>1007</v>
      </c>
      <c r="C13" s="57">
        <v>1007</v>
      </c>
    </row>
    <row r="14" spans="1:4" x14ac:dyDescent="0.25">
      <c r="A14" s="22">
        <v>1007</v>
      </c>
      <c r="C14" s="57">
        <v>1007</v>
      </c>
    </row>
    <row r="15" spans="1:4" x14ac:dyDescent="0.25">
      <c r="A15" s="108">
        <v>1008</v>
      </c>
      <c r="C15" s="57">
        <v>1008</v>
      </c>
    </row>
    <row r="16" spans="1:4" x14ac:dyDescent="0.25">
      <c r="A16" s="108">
        <v>1008</v>
      </c>
      <c r="C16" s="57">
        <v>1008</v>
      </c>
    </row>
    <row r="17" spans="1:3" x14ac:dyDescent="0.25">
      <c r="A17" s="22">
        <v>1009</v>
      </c>
      <c r="C17" s="57">
        <v>1009</v>
      </c>
    </row>
    <row r="18" spans="1:3" x14ac:dyDescent="0.25">
      <c r="A18" s="22">
        <v>1009</v>
      </c>
      <c r="C18" s="57">
        <v>1009</v>
      </c>
    </row>
    <row r="19" spans="1:3" x14ac:dyDescent="0.25">
      <c r="A19" s="22">
        <v>1009</v>
      </c>
      <c r="C19" s="57">
        <v>1009</v>
      </c>
    </row>
    <row r="20" spans="1:3" x14ac:dyDescent="0.25">
      <c r="A20" s="22">
        <v>1010</v>
      </c>
      <c r="C20" s="57">
        <v>1010</v>
      </c>
    </row>
    <row r="21" spans="1:3" x14ac:dyDescent="0.25">
      <c r="A21" s="22">
        <v>1011</v>
      </c>
      <c r="C21" s="57">
        <v>1011</v>
      </c>
    </row>
    <row r="22" spans="1:3" x14ac:dyDescent="0.25">
      <c r="A22" s="75">
        <v>1011</v>
      </c>
      <c r="C22" s="57">
        <v>1011</v>
      </c>
    </row>
    <row r="23" spans="1:3" x14ac:dyDescent="0.25">
      <c r="A23" s="108">
        <v>1011</v>
      </c>
      <c r="C23" s="57">
        <v>1011</v>
      </c>
    </row>
    <row r="24" spans="1:3" x14ac:dyDescent="0.25">
      <c r="A24" s="108">
        <v>1012</v>
      </c>
      <c r="C24" s="57">
        <v>1012</v>
      </c>
    </row>
    <row r="25" spans="1:3" x14ac:dyDescent="0.25">
      <c r="A25" s="108">
        <v>1012</v>
      </c>
      <c r="C25" s="57">
        <v>1012</v>
      </c>
    </row>
    <row r="26" spans="1:3" x14ac:dyDescent="0.25">
      <c r="A26" s="75">
        <v>1013</v>
      </c>
      <c r="C26" s="57">
        <v>1013</v>
      </c>
    </row>
    <row r="27" spans="1:3" x14ac:dyDescent="0.25">
      <c r="A27" s="108">
        <v>1014</v>
      </c>
      <c r="C27" s="57">
        <v>1014</v>
      </c>
    </row>
    <row r="28" spans="1:3" x14ac:dyDescent="0.25">
      <c r="A28" s="75">
        <v>1019</v>
      </c>
      <c r="C28" s="57">
        <v>1019</v>
      </c>
    </row>
    <row r="29" spans="1:3" x14ac:dyDescent="0.25">
      <c r="A29" s="75">
        <v>1019</v>
      </c>
      <c r="C29" s="57">
        <v>1019</v>
      </c>
    </row>
    <row r="30" spans="1:3" x14ac:dyDescent="0.25">
      <c r="A30" s="75">
        <v>1019</v>
      </c>
      <c r="C30" s="57">
        <v>1019</v>
      </c>
    </row>
    <row r="31" spans="1:3" x14ac:dyDescent="0.25">
      <c r="A31" s="75">
        <v>1019</v>
      </c>
      <c r="C31" s="57">
        <v>1019</v>
      </c>
    </row>
    <row r="32" spans="1:3" x14ac:dyDescent="0.25">
      <c r="A32" s="75">
        <v>1020</v>
      </c>
      <c r="C32" s="57">
        <v>1020</v>
      </c>
    </row>
    <row r="33" spans="1:6" x14ac:dyDescent="0.25">
      <c r="A33" s="57">
        <v>1021</v>
      </c>
      <c r="C33" s="57">
        <v>1021</v>
      </c>
    </row>
    <row r="34" spans="1:6" x14ac:dyDescent="0.25">
      <c r="A34" s="57">
        <v>1021</v>
      </c>
      <c r="C34" s="57">
        <v>1021</v>
      </c>
    </row>
    <row r="35" spans="1:6" x14ac:dyDescent="0.25">
      <c r="A35" s="57">
        <v>1021</v>
      </c>
      <c r="C35" s="57">
        <v>1021</v>
      </c>
    </row>
    <row r="36" spans="1:6" x14ac:dyDescent="0.25">
      <c r="A36" s="121">
        <v>1022</v>
      </c>
      <c r="C36" s="57">
        <v>1022</v>
      </c>
    </row>
    <row r="37" spans="1:6" x14ac:dyDescent="0.25">
      <c r="A37" s="75">
        <v>1023</v>
      </c>
      <c r="C37" s="57">
        <v>1023</v>
      </c>
    </row>
    <row r="38" spans="1:6" x14ac:dyDescent="0.25">
      <c r="A38" s="22">
        <v>1024</v>
      </c>
      <c r="C38" s="57">
        <v>1024</v>
      </c>
      <c r="D38" s="57">
        <v>1024</v>
      </c>
      <c r="E38" s="57" t="s">
        <v>6</v>
      </c>
      <c r="F38" s="180" t="s">
        <v>373</v>
      </c>
    </row>
    <row r="39" spans="1:6" x14ac:dyDescent="0.25">
      <c r="A39" s="22">
        <v>1024</v>
      </c>
      <c r="C39" s="57">
        <v>1024</v>
      </c>
    </row>
    <row r="40" spans="1:6" x14ac:dyDescent="0.25">
      <c r="A40" s="108">
        <v>1025</v>
      </c>
      <c r="C40" s="57">
        <v>1025</v>
      </c>
    </row>
    <row r="41" spans="1:6" x14ac:dyDescent="0.25">
      <c r="A41" s="22">
        <v>1026</v>
      </c>
      <c r="C41" s="57">
        <v>1026</v>
      </c>
    </row>
    <row r="42" spans="1:6" x14ac:dyDescent="0.25">
      <c r="A42" s="22">
        <v>1026</v>
      </c>
      <c r="C42" s="57">
        <v>1026</v>
      </c>
    </row>
    <row r="43" spans="1:6" x14ac:dyDescent="0.25">
      <c r="A43" s="108">
        <v>1027</v>
      </c>
      <c r="C43" s="57">
        <v>1027</v>
      </c>
    </row>
    <row r="44" spans="1:6" x14ac:dyDescent="0.25">
      <c r="A44" s="75">
        <v>1030</v>
      </c>
      <c r="C44" s="33">
        <v>1030</v>
      </c>
    </row>
    <row r="45" spans="1:6" x14ac:dyDescent="0.25">
      <c r="A45" s="22">
        <v>1031</v>
      </c>
      <c r="C45" s="57">
        <v>1031</v>
      </c>
    </row>
    <row r="46" spans="1:6" x14ac:dyDescent="0.25">
      <c r="A46" s="22">
        <v>1031</v>
      </c>
      <c r="C46" s="57">
        <v>1031</v>
      </c>
    </row>
    <row r="47" spans="1:6" x14ac:dyDescent="0.25">
      <c r="A47" s="22">
        <v>1031</v>
      </c>
      <c r="C47" s="57">
        <v>1031</v>
      </c>
    </row>
    <row r="48" spans="1:6" x14ac:dyDescent="0.25">
      <c r="A48" s="22">
        <v>1031</v>
      </c>
      <c r="C48" s="57">
        <v>1031</v>
      </c>
    </row>
    <row r="49" spans="1:6" x14ac:dyDescent="0.25">
      <c r="A49" s="75">
        <v>1033</v>
      </c>
      <c r="C49" s="57">
        <v>1033</v>
      </c>
    </row>
    <row r="50" spans="1:6" x14ac:dyDescent="0.25">
      <c r="A50" s="108">
        <v>1034</v>
      </c>
      <c r="C50" s="57">
        <v>1034</v>
      </c>
    </row>
    <row r="51" spans="1:6" x14ac:dyDescent="0.25">
      <c r="A51" s="57">
        <v>1035</v>
      </c>
      <c r="C51" s="57">
        <v>1035</v>
      </c>
    </row>
    <row r="52" spans="1:6" x14ac:dyDescent="0.25">
      <c r="A52" s="135">
        <v>1043</v>
      </c>
      <c r="C52" s="33">
        <v>1043</v>
      </c>
    </row>
    <row r="53" spans="1:6" x14ac:dyDescent="0.25">
      <c r="A53" s="135">
        <v>1043</v>
      </c>
      <c r="C53" s="33">
        <v>1043</v>
      </c>
    </row>
    <row r="54" spans="1:6" x14ac:dyDescent="0.25">
      <c r="A54" s="75">
        <v>1044</v>
      </c>
      <c r="C54" s="33">
        <v>1044</v>
      </c>
    </row>
    <row r="55" spans="1:6" x14ac:dyDescent="0.25">
      <c r="A55" s="108">
        <v>1045</v>
      </c>
      <c r="C55" s="33">
        <v>1045</v>
      </c>
    </row>
    <row r="56" spans="1:6" x14ac:dyDescent="0.25">
      <c r="A56" s="108">
        <v>1046</v>
      </c>
      <c r="C56" s="33">
        <v>1046</v>
      </c>
    </row>
    <row r="57" spans="1:6" x14ac:dyDescent="0.25">
      <c r="A57" s="121">
        <v>1046</v>
      </c>
      <c r="C57" s="33">
        <v>1046</v>
      </c>
    </row>
    <row r="58" spans="1:6" x14ac:dyDescent="0.25">
      <c r="A58" s="121">
        <v>1047</v>
      </c>
      <c r="C58" s="33">
        <v>1047</v>
      </c>
      <c r="D58" s="33">
        <v>1047</v>
      </c>
      <c r="E58" s="33" t="s">
        <v>148</v>
      </c>
      <c r="F58" s="181" t="s">
        <v>373</v>
      </c>
    </row>
    <row r="59" spans="1:6" x14ac:dyDescent="0.25">
      <c r="A59" s="121">
        <v>1047</v>
      </c>
      <c r="C59" s="33">
        <v>1047</v>
      </c>
      <c r="D59" s="33">
        <v>1047</v>
      </c>
      <c r="E59" s="33" t="s">
        <v>149</v>
      </c>
      <c r="F59" s="181" t="s">
        <v>373</v>
      </c>
    </row>
    <row r="60" spans="1:6" x14ac:dyDescent="0.25">
      <c r="A60" s="75">
        <v>1048</v>
      </c>
      <c r="C60" s="33">
        <v>1048</v>
      </c>
    </row>
    <row r="61" spans="1:6" x14ac:dyDescent="0.25">
      <c r="A61" s="121">
        <v>1048</v>
      </c>
      <c r="C61" s="33">
        <v>1048</v>
      </c>
    </row>
    <row r="62" spans="1:6" x14ac:dyDescent="0.25">
      <c r="A62" s="113">
        <v>1048</v>
      </c>
      <c r="C62" s="33">
        <v>1048</v>
      </c>
    </row>
    <row r="63" spans="1:6" x14ac:dyDescent="0.25">
      <c r="A63" s="57">
        <v>1049</v>
      </c>
      <c r="C63" s="33">
        <v>1049</v>
      </c>
    </row>
    <row r="64" spans="1:6" x14ac:dyDescent="0.25">
      <c r="A64" s="108">
        <v>1049</v>
      </c>
      <c r="C64" s="33">
        <v>1049</v>
      </c>
    </row>
    <row r="65" spans="1:6" x14ac:dyDescent="0.25">
      <c r="A65" s="121">
        <v>1050</v>
      </c>
      <c r="C65" s="33">
        <v>1050</v>
      </c>
    </row>
    <row r="66" spans="1:6" x14ac:dyDescent="0.25">
      <c r="A66" s="22">
        <v>1051</v>
      </c>
      <c r="C66" s="33">
        <v>1051</v>
      </c>
    </row>
    <row r="67" spans="1:6" x14ac:dyDescent="0.25">
      <c r="A67" s="121">
        <v>1052</v>
      </c>
      <c r="C67" s="33">
        <v>1052</v>
      </c>
    </row>
    <row r="68" spans="1:6" x14ac:dyDescent="0.25">
      <c r="A68" s="57">
        <v>1055</v>
      </c>
      <c r="C68" s="57">
        <v>1055</v>
      </c>
    </row>
    <row r="69" spans="1:6" x14ac:dyDescent="0.25">
      <c r="A69" s="108">
        <v>1056</v>
      </c>
      <c r="C69" s="57">
        <v>1056</v>
      </c>
    </row>
    <row r="70" spans="1:6" x14ac:dyDescent="0.25">
      <c r="A70" s="75">
        <v>1057</v>
      </c>
      <c r="C70" s="57">
        <v>1057</v>
      </c>
    </row>
    <row r="71" spans="1:6" x14ac:dyDescent="0.25">
      <c r="A71" s="75">
        <v>1058</v>
      </c>
      <c r="C71" s="57">
        <v>1058</v>
      </c>
    </row>
    <row r="72" spans="1:6" x14ac:dyDescent="0.25">
      <c r="A72" s="75">
        <v>1059</v>
      </c>
      <c r="C72" s="57">
        <v>1059</v>
      </c>
    </row>
    <row r="73" spans="1:6" x14ac:dyDescent="0.25">
      <c r="A73" s="108">
        <v>1060</v>
      </c>
      <c r="C73" s="57">
        <v>1060</v>
      </c>
    </row>
    <row r="74" spans="1:6" x14ac:dyDescent="0.25">
      <c r="A74" s="75">
        <v>1061</v>
      </c>
      <c r="C74" s="57">
        <v>1061</v>
      </c>
    </row>
    <row r="75" spans="1:6" x14ac:dyDescent="0.25">
      <c r="A75" s="75">
        <v>1061</v>
      </c>
      <c r="C75" s="57">
        <v>1061</v>
      </c>
    </row>
    <row r="76" spans="1:6" x14ac:dyDescent="0.25">
      <c r="A76" s="108">
        <v>1062</v>
      </c>
      <c r="C76" s="57">
        <v>1062</v>
      </c>
    </row>
    <row r="77" spans="1:6" x14ac:dyDescent="0.25">
      <c r="A77" s="57">
        <v>1063</v>
      </c>
      <c r="C77" s="57">
        <v>1063</v>
      </c>
    </row>
    <row r="78" spans="1:6" x14ac:dyDescent="0.25">
      <c r="A78" s="57">
        <v>1063</v>
      </c>
      <c r="C78" s="57">
        <v>1063</v>
      </c>
    </row>
    <row r="79" spans="1:6" x14ac:dyDescent="0.25">
      <c r="A79" s="57">
        <v>1063</v>
      </c>
      <c r="C79" s="57">
        <v>1063</v>
      </c>
    </row>
    <row r="80" spans="1:6" x14ac:dyDescent="0.25">
      <c r="A80" s="75">
        <v>1068</v>
      </c>
      <c r="C80" s="57">
        <v>1068</v>
      </c>
      <c r="D80" s="57">
        <v>1067</v>
      </c>
      <c r="E80" s="57" t="s">
        <v>188</v>
      </c>
      <c r="F80" s="180" t="s">
        <v>373</v>
      </c>
    </row>
    <row r="81" spans="1:6" x14ac:dyDescent="0.25">
      <c r="A81" s="75">
        <v>1068</v>
      </c>
      <c r="C81" s="57">
        <v>1068</v>
      </c>
      <c r="D81" s="57">
        <v>1067</v>
      </c>
      <c r="E81" s="57" t="s">
        <v>190</v>
      </c>
      <c r="F81" s="180" t="s">
        <v>373</v>
      </c>
    </row>
    <row r="82" spans="1:6" x14ac:dyDescent="0.25">
      <c r="A82" s="108">
        <v>1069</v>
      </c>
      <c r="C82" s="57">
        <v>1069</v>
      </c>
      <c r="D82" s="57">
        <v>1067</v>
      </c>
      <c r="E82" s="57" t="s">
        <v>191</v>
      </c>
      <c r="F82" s="180" t="s">
        <v>373</v>
      </c>
    </row>
    <row r="83" spans="1:6" x14ac:dyDescent="0.25">
      <c r="A83" s="108">
        <v>1070</v>
      </c>
      <c r="C83" s="57">
        <v>1070</v>
      </c>
    </row>
    <row r="84" spans="1:6" x14ac:dyDescent="0.25">
      <c r="A84" s="108">
        <v>1070</v>
      </c>
      <c r="C84" s="57">
        <v>1070</v>
      </c>
    </row>
    <row r="85" spans="1:6" x14ac:dyDescent="0.25">
      <c r="A85" s="108">
        <v>1070</v>
      </c>
      <c r="C85" s="57">
        <v>1070</v>
      </c>
    </row>
    <row r="86" spans="1:6" x14ac:dyDescent="0.25">
      <c r="A86" s="108">
        <v>1071</v>
      </c>
      <c r="C86" s="57">
        <v>1071</v>
      </c>
    </row>
    <row r="87" spans="1:6" x14ac:dyDescent="0.25">
      <c r="A87" s="108">
        <v>1071</v>
      </c>
      <c r="C87" s="57">
        <v>1071</v>
      </c>
    </row>
    <row r="88" spans="1:6" x14ac:dyDescent="0.25">
      <c r="A88" s="108">
        <v>1071</v>
      </c>
      <c r="C88" s="57">
        <v>1071</v>
      </c>
    </row>
    <row r="89" spans="1:6" x14ac:dyDescent="0.25">
      <c r="A89" s="108">
        <v>1071</v>
      </c>
      <c r="C89" s="57">
        <v>1071</v>
      </c>
    </row>
    <row r="90" spans="1:6" x14ac:dyDescent="0.25">
      <c r="A90" s="108">
        <v>1071</v>
      </c>
      <c r="C90" s="57">
        <v>1071</v>
      </c>
    </row>
    <row r="91" spans="1:6" x14ac:dyDescent="0.25">
      <c r="A91" s="108">
        <v>1071</v>
      </c>
      <c r="C91" s="57">
        <v>1071</v>
      </c>
    </row>
    <row r="92" spans="1:6" x14ac:dyDescent="0.25">
      <c r="A92" s="22">
        <v>1072</v>
      </c>
      <c r="C92" s="57">
        <v>1072</v>
      </c>
    </row>
    <row r="94" spans="1:6" x14ac:dyDescent="0.25">
      <c r="A94">
        <f>COUNT(A2:A92)</f>
        <v>91</v>
      </c>
      <c r="C94">
        <f t="shared" ref="C94:D94" si="0">COUNT(C2:C92)</f>
        <v>91</v>
      </c>
      <c r="D94">
        <f t="shared" si="0"/>
        <v>6</v>
      </c>
    </row>
    <row r="95" spans="1:6" x14ac:dyDescent="0.25">
      <c r="C95">
        <f>C94+D94</f>
        <v>97</v>
      </c>
    </row>
  </sheetData>
  <sortState ref="C1:C9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8" sqref="G38"/>
    </sheetView>
  </sheetViews>
  <sheetFormatPr defaultColWidth="9.140625" defaultRowHeight="15" x14ac:dyDescent="0.25"/>
  <cols>
    <col min="1" max="1" width="9.140625" style="3"/>
    <col min="2" max="2" width="41.85546875" style="3" customWidth="1"/>
    <col min="3" max="3" width="15" style="3" customWidth="1"/>
    <col min="4" max="5" width="9.140625" style="3"/>
    <col min="6" max="8" width="11.85546875" style="3" customWidth="1"/>
    <col min="9" max="9" width="9.140625" style="3"/>
    <col min="10" max="10" width="11" style="3" customWidth="1"/>
    <col min="11" max="13" width="9.140625" style="3"/>
    <col min="14" max="14" width="10.42578125" style="3" customWidth="1"/>
    <col min="15" max="16" width="9.140625" style="3"/>
    <col min="17" max="17" width="9.140625" style="20"/>
    <col min="18" max="18" width="11.7109375" style="3" bestFit="1" customWidth="1"/>
    <col min="19" max="25" width="9.140625" style="3"/>
    <col min="26" max="27" width="9.140625" style="4"/>
    <col min="28" max="16384" width="9.140625" style="3"/>
  </cols>
  <sheetData>
    <row r="1" spans="1:27" s="9" customFormat="1" ht="45" x14ac:dyDescent="0.25">
      <c r="A1" s="9" t="s">
        <v>259</v>
      </c>
      <c r="B1" s="9" t="s">
        <v>260</v>
      </c>
      <c r="C1" s="9" t="s">
        <v>267</v>
      </c>
      <c r="D1" s="9" t="s">
        <v>268</v>
      </c>
      <c r="E1" s="9" t="s">
        <v>269</v>
      </c>
      <c r="F1" s="9" t="s">
        <v>261</v>
      </c>
      <c r="G1" s="9" t="s">
        <v>262</v>
      </c>
      <c r="H1" s="9" t="s">
        <v>263</v>
      </c>
      <c r="I1" s="9" t="s">
        <v>264</v>
      </c>
      <c r="J1" s="9" t="s">
        <v>265</v>
      </c>
      <c r="K1" s="9" t="s">
        <v>270</v>
      </c>
      <c r="L1" s="9" t="s">
        <v>276</v>
      </c>
      <c r="M1" s="9" t="s">
        <v>277</v>
      </c>
      <c r="N1" s="9" t="s">
        <v>271</v>
      </c>
      <c r="O1" s="9" t="s">
        <v>272</v>
      </c>
      <c r="P1" s="9" t="s">
        <v>266</v>
      </c>
      <c r="Q1" s="19" t="s">
        <v>273</v>
      </c>
      <c r="R1" s="9" t="s">
        <v>284</v>
      </c>
      <c r="S1" s="9" t="s">
        <v>285</v>
      </c>
      <c r="T1" s="9" t="s">
        <v>275</v>
      </c>
      <c r="U1" s="9" t="s">
        <v>274</v>
      </c>
      <c r="V1" s="9" t="s">
        <v>278</v>
      </c>
      <c r="W1" s="9" t="s">
        <v>279</v>
      </c>
      <c r="X1" s="9" t="s">
        <v>280</v>
      </c>
      <c r="Y1" s="9" t="s">
        <v>281</v>
      </c>
      <c r="Z1" s="10" t="s">
        <v>282</v>
      </c>
      <c r="AA1" s="10" t="s">
        <v>283</v>
      </c>
    </row>
    <row r="2" spans="1:27" x14ac:dyDescent="0.25">
      <c r="A2" s="3">
        <v>1024</v>
      </c>
      <c r="B2" s="11" t="s">
        <v>3</v>
      </c>
      <c r="C2" s="3" t="s">
        <v>8</v>
      </c>
      <c r="D2" s="3" t="s">
        <v>9</v>
      </c>
      <c r="E2" s="3" t="s">
        <v>10</v>
      </c>
      <c r="F2" s="3" t="s">
        <v>4</v>
      </c>
      <c r="G2" s="3" t="s">
        <v>4</v>
      </c>
      <c r="H2" s="3" t="s">
        <v>4</v>
      </c>
      <c r="I2" s="3" t="s">
        <v>5</v>
      </c>
      <c r="J2" s="3" t="s">
        <v>6</v>
      </c>
      <c r="K2" s="3" t="s">
        <v>11</v>
      </c>
      <c r="L2" s="7">
        <v>189.83</v>
      </c>
      <c r="M2" s="7">
        <v>24</v>
      </c>
      <c r="N2" s="3" t="s">
        <v>12</v>
      </c>
      <c r="O2" s="3" t="s">
        <v>13</v>
      </c>
      <c r="P2" s="3" t="s">
        <v>7</v>
      </c>
      <c r="Q2" s="20" t="s">
        <v>14</v>
      </c>
      <c r="R2" s="5">
        <v>811.19970507319999</v>
      </c>
      <c r="S2" s="6">
        <v>-3.6755</v>
      </c>
      <c r="T2" s="3" t="s">
        <v>15</v>
      </c>
      <c r="U2" s="3" t="s">
        <v>15</v>
      </c>
      <c r="V2" s="3" t="s">
        <v>16</v>
      </c>
      <c r="W2" s="3" t="s">
        <v>16</v>
      </c>
      <c r="X2" s="3">
        <v>3</v>
      </c>
      <c r="Y2" s="3">
        <v>3</v>
      </c>
    </row>
    <row r="3" spans="1:27" x14ac:dyDescent="0.25">
      <c r="A3" s="3">
        <v>1024</v>
      </c>
      <c r="B3" s="11" t="s">
        <v>3</v>
      </c>
      <c r="C3" s="3" t="s">
        <v>8</v>
      </c>
      <c r="D3" s="3" t="s">
        <v>9</v>
      </c>
      <c r="E3" s="3" t="s">
        <v>10</v>
      </c>
      <c r="F3" s="3" t="s">
        <v>4</v>
      </c>
      <c r="G3" s="3" t="s">
        <v>4</v>
      </c>
      <c r="H3" s="3" t="s">
        <v>4</v>
      </c>
      <c r="I3" s="3" t="s">
        <v>5</v>
      </c>
      <c r="J3" s="3" t="s">
        <v>17</v>
      </c>
      <c r="K3" s="3" t="s">
        <v>11</v>
      </c>
      <c r="L3" s="7">
        <v>190</v>
      </c>
      <c r="M3" s="7">
        <v>30</v>
      </c>
      <c r="N3" s="3" t="s">
        <v>12</v>
      </c>
      <c r="O3" s="3" t="s">
        <v>13</v>
      </c>
      <c r="P3" s="3" t="s">
        <v>7</v>
      </c>
      <c r="Q3" s="20" t="s">
        <v>14</v>
      </c>
      <c r="R3" s="5">
        <v>1214.99955826422</v>
      </c>
      <c r="S3" s="6">
        <v>-4.5999999999999996</v>
      </c>
      <c r="T3" s="3" t="s">
        <v>15</v>
      </c>
      <c r="U3" s="3" t="s">
        <v>15</v>
      </c>
      <c r="V3" s="3" t="s">
        <v>16</v>
      </c>
      <c r="W3" s="3" t="s">
        <v>16</v>
      </c>
      <c r="X3" s="3">
        <v>3</v>
      </c>
      <c r="Y3" s="3">
        <v>3</v>
      </c>
    </row>
    <row r="4" spans="1:27" x14ac:dyDescent="0.25">
      <c r="A4" s="3">
        <v>1024</v>
      </c>
      <c r="B4" s="11" t="s">
        <v>3</v>
      </c>
      <c r="C4" s="3" t="s">
        <v>8</v>
      </c>
      <c r="D4" s="3" t="s">
        <v>9</v>
      </c>
      <c r="E4" s="3" t="s">
        <v>10</v>
      </c>
      <c r="F4" s="3" t="s">
        <v>4</v>
      </c>
      <c r="G4" s="3" t="s">
        <v>4</v>
      </c>
      <c r="H4" s="3" t="s">
        <v>4</v>
      </c>
      <c r="I4" s="3" t="s">
        <v>5</v>
      </c>
      <c r="J4" s="3" t="s">
        <v>18</v>
      </c>
      <c r="K4" s="3" t="s">
        <v>11</v>
      </c>
      <c r="L4" s="7">
        <v>190</v>
      </c>
      <c r="M4" s="7">
        <v>30</v>
      </c>
      <c r="N4" s="3" t="s">
        <v>12</v>
      </c>
      <c r="O4" s="3" t="s">
        <v>13</v>
      </c>
      <c r="P4" s="3" t="s">
        <v>7</v>
      </c>
      <c r="Q4" s="20" t="s">
        <v>14</v>
      </c>
      <c r="R4" s="5">
        <v>1304.9995255430599</v>
      </c>
      <c r="S4" s="6">
        <v>-4.6245000000000003</v>
      </c>
      <c r="T4" s="3" t="s">
        <v>15</v>
      </c>
      <c r="U4" s="3" t="s">
        <v>15</v>
      </c>
      <c r="V4" s="3" t="s">
        <v>16</v>
      </c>
      <c r="W4" s="3" t="s">
        <v>16</v>
      </c>
      <c r="X4" s="3">
        <v>3</v>
      </c>
      <c r="Y4" s="3">
        <v>3</v>
      </c>
    </row>
    <row r="5" spans="1:27" x14ac:dyDescent="0.25">
      <c r="A5" s="3">
        <v>1025</v>
      </c>
      <c r="B5" s="11" t="s">
        <v>19</v>
      </c>
      <c r="C5" s="3" t="s">
        <v>23</v>
      </c>
      <c r="D5" s="3" t="s">
        <v>24</v>
      </c>
      <c r="E5" s="3" t="s">
        <v>10</v>
      </c>
      <c r="F5" s="3" t="s">
        <v>20</v>
      </c>
      <c r="G5" s="3" t="s">
        <v>20</v>
      </c>
      <c r="H5" s="3" t="s">
        <v>21</v>
      </c>
      <c r="J5" s="3" t="s">
        <v>22</v>
      </c>
      <c r="K5" s="3" t="s">
        <v>11</v>
      </c>
      <c r="L5" s="7">
        <v>136.6</v>
      </c>
      <c r="M5" s="7">
        <v>96</v>
      </c>
      <c r="N5" s="3" t="s">
        <v>25</v>
      </c>
      <c r="O5" s="3" t="s">
        <v>13</v>
      </c>
      <c r="P5" s="3" t="s">
        <v>7</v>
      </c>
      <c r="R5" s="5">
        <v>6741.5730075894498</v>
      </c>
      <c r="S5" s="6">
        <v>-8.8582677165354298</v>
      </c>
      <c r="T5" s="3" t="s">
        <v>15</v>
      </c>
      <c r="U5" s="3" t="s">
        <v>15</v>
      </c>
      <c r="V5" s="3" t="s">
        <v>16</v>
      </c>
      <c r="W5" s="3" t="s">
        <v>15</v>
      </c>
      <c r="X5" s="3">
        <v>1</v>
      </c>
    </row>
    <row r="6" spans="1:27" x14ac:dyDescent="0.25">
      <c r="A6" s="3">
        <v>1026</v>
      </c>
      <c r="B6" s="11" t="s">
        <v>26</v>
      </c>
      <c r="C6" s="3" t="s">
        <v>28</v>
      </c>
      <c r="D6" s="3" t="s">
        <v>24</v>
      </c>
      <c r="E6" s="3" t="s">
        <v>10</v>
      </c>
      <c r="F6" s="3" t="s">
        <v>20</v>
      </c>
      <c r="G6" s="3" t="s">
        <v>20</v>
      </c>
      <c r="H6" s="3" t="s">
        <v>4</v>
      </c>
      <c r="I6" s="3" t="s">
        <v>27</v>
      </c>
      <c r="J6" s="3" t="s">
        <v>6</v>
      </c>
      <c r="K6" s="3" t="s">
        <v>11</v>
      </c>
      <c r="L6" s="7">
        <v>75</v>
      </c>
      <c r="M6" s="7">
        <v>48</v>
      </c>
      <c r="N6" s="3" t="s">
        <v>12</v>
      </c>
      <c r="O6" s="3" t="s">
        <v>13</v>
      </c>
      <c r="P6" s="3" t="s">
        <v>7</v>
      </c>
      <c r="Q6" s="20" t="s">
        <v>14</v>
      </c>
      <c r="R6" s="5">
        <v>1771.99999313486</v>
      </c>
      <c r="S6" s="6">
        <v>-4.0773999999999999</v>
      </c>
      <c r="T6" s="3" t="s">
        <v>15</v>
      </c>
      <c r="U6" s="3" t="s">
        <v>15</v>
      </c>
      <c r="V6" s="3" t="s">
        <v>16</v>
      </c>
      <c r="W6" s="3" t="s">
        <v>15</v>
      </c>
      <c r="X6" s="3">
        <v>4</v>
      </c>
      <c r="Y6" s="3">
        <v>5</v>
      </c>
    </row>
    <row r="7" spans="1:27" x14ac:dyDescent="0.25">
      <c r="A7" s="3">
        <v>1026</v>
      </c>
      <c r="B7" s="11" t="s">
        <v>26</v>
      </c>
      <c r="C7" s="3" t="s">
        <v>28</v>
      </c>
      <c r="D7" s="3" t="s">
        <v>24</v>
      </c>
      <c r="E7" s="3" t="s">
        <v>10</v>
      </c>
      <c r="F7" s="3" t="s">
        <v>20</v>
      </c>
      <c r="G7" s="3" t="s">
        <v>20</v>
      </c>
      <c r="H7" s="3" t="s">
        <v>4</v>
      </c>
      <c r="I7" s="3" t="s">
        <v>27</v>
      </c>
      <c r="J7" s="3" t="s">
        <v>29</v>
      </c>
      <c r="K7" s="3" t="s">
        <v>11</v>
      </c>
      <c r="L7" s="7">
        <v>100</v>
      </c>
      <c r="M7" s="7">
        <v>48</v>
      </c>
      <c r="N7" s="3" t="s">
        <v>12</v>
      </c>
      <c r="O7" s="3" t="s">
        <v>13</v>
      </c>
      <c r="P7" s="3" t="s">
        <v>7</v>
      </c>
      <c r="Q7" s="20" t="s">
        <v>14</v>
      </c>
      <c r="R7" s="5">
        <v>2599.9999899270001</v>
      </c>
      <c r="S7" s="6">
        <v>-5.3128000000000002</v>
      </c>
      <c r="T7" s="3" t="s">
        <v>15</v>
      </c>
      <c r="U7" s="3" t="s">
        <v>15</v>
      </c>
      <c r="V7" s="3" t="s">
        <v>16</v>
      </c>
      <c r="W7" s="3" t="s">
        <v>15</v>
      </c>
      <c r="X7" s="3">
        <v>4</v>
      </c>
      <c r="Y7" s="3">
        <v>5</v>
      </c>
    </row>
    <row r="8" spans="1:27" x14ac:dyDescent="0.25">
      <c r="A8" s="3">
        <v>1027</v>
      </c>
      <c r="B8" s="11" t="s">
        <v>30</v>
      </c>
      <c r="C8" s="3" t="s">
        <v>33</v>
      </c>
      <c r="D8" s="3" t="s">
        <v>24</v>
      </c>
      <c r="E8" s="3" t="s">
        <v>10</v>
      </c>
      <c r="F8" s="3" t="s">
        <v>20</v>
      </c>
      <c r="G8" s="3" t="s">
        <v>20</v>
      </c>
      <c r="H8" s="3" t="s">
        <v>21</v>
      </c>
      <c r="I8" s="3" t="s">
        <v>31</v>
      </c>
      <c r="J8" s="3" t="s">
        <v>32</v>
      </c>
      <c r="K8" s="3" t="s">
        <v>11</v>
      </c>
      <c r="L8" s="7">
        <v>112.5</v>
      </c>
      <c r="M8" s="16">
        <v>48</v>
      </c>
      <c r="N8" s="3" t="s">
        <v>34</v>
      </c>
      <c r="O8" s="3" t="s">
        <v>13</v>
      </c>
      <c r="P8" s="3" t="s">
        <v>7</v>
      </c>
      <c r="Q8" s="20" t="s">
        <v>14</v>
      </c>
      <c r="R8" s="5">
        <v>3002.9999883656801</v>
      </c>
      <c r="S8" s="6">
        <v>-0.87536895169291296</v>
      </c>
      <c r="T8" s="3" t="s">
        <v>15</v>
      </c>
      <c r="U8" s="3" t="s">
        <v>15</v>
      </c>
      <c r="V8" s="3" t="s">
        <v>16</v>
      </c>
      <c r="W8" s="3" t="s">
        <v>15</v>
      </c>
      <c r="X8" s="3">
        <v>5</v>
      </c>
      <c r="Y8" s="3">
        <v>2</v>
      </c>
    </row>
    <row r="9" spans="1:27" x14ac:dyDescent="0.25">
      <c r="A9" s="3">
        <v>1030</v>
      </c>
      <c r="B9" s="11" t="s">
        <v>35</v>
      </c>
      <c r="C9" s="3" t="s">
        <v>37</v>
      </c>
      <c r="D9" s="3" t="s">
        <v>38</v>
      </c>
      <c r="E9" s="3" t="s">
        <v>10</v>
      </c>
      <c r="F9" s="3" t="s">
        <v>21</v>
      </c>
      <c r="G9" s="3" t="s">
        <v>21</v>
      </c>
      <c r="H9" s="3" t="s">
        <v>21</v>
      </c>
      <c r="J9" s="3" t="s">
        <v>36</v>
      </c>
      <c r="K9" s="3" t="s">
        <v>11</v>
      </c>
      <c r="L9" s="7">
        <v>110.564304461942</v>
      </c>
      <c r="M9" s="7">
        <v>42.007874015748001</v>
      </c>
      <c r="N9" s="3" t="s">
        <v>12</v>
      </c>
      <c r="O9" s="3" t="s">
        <v>39</v>
      </c>
      <c r="P9" s="3" t="s">
        <v>7</v>
      </c>
      <c r="R9" s="5">
        <v>2751.6614623199998</v>
      </c>
      <c r="S9" s="6">
        <v>-3.02362204724409</v>
      </c>
      <c r="T9" s="3" t="s">
        <v>15</v>
      </c>
      <c r="U9" s="3" t="s">
        <v>15</v>
      </c>
      <c r="V9" s="3" t="s">
        <v>15</v>
      </c>
      <c r="W9" s="3" t="s">
        <v>16</v>
      </c>
      <c r="X9" s="3">
        <v>4</v>
      </c>
      <c r="Y9" s="3">
        <v>2</v>
      </c>
    </row>
    <row r="10" spans="1:27" x14ac:dyDescent="0.25">
      <c r="A10" s="3">
        <v>1031</v>
      </c>
      <c r="B10" s="11" t="s">
        <v>40</v>
      </c>
      <c r="C10" s="3" t="s">
        <v>8</v>
      </c>
      <c r="D10" s="3" t="s">
        <v>9</v>
      </c>
      <c r="E10" s="3" t="s">
        <v>10</v>
      </c>
      <c r="F10" s="3" t="s">
        <v>4</v>
      </c>
      <c r="G10" s="3" t="s">
        <v>4</v>
      </c>
      <c r="H10" s="3" t="s">
        <v>4</v>
      </c>
      <c r="I10" s="3" t="s">
        <v>5</v>
      </c>
      <c r="J10" s="3" t="s">
        <v>41</v>
      </c>
      <c r="K10" s="3" t="s">
        <v>11</v>
      </c>
      <c r="L10" s="7">
        <v>160.5</v>
      </c>
      <c r="M10" s="7">
        <v>30</v>
      </c>
      <c r="N10" s="3" t="s">
        <v>12</v>
      </c>
      <c r="O10" s="3" t="s">
        <v>13</v>
      </c>
      <c r="P10" s="3" t="s">
        <v>7</v>
      </c>
      <c r="Q10" s="20" t="s">
        <v>42</v>
      </c>
      <c r="R10" s="5">
        <v>830.39969809268496</v>
      </c>
      <c r="S10" s="6">
        <v>-4.4954999999999998</v>
      </c>
      <c r="T10" s="3" t="s">
        <v>15</v>
      </c>
      <c r="U10" s="3" t="s">
        <v>15</v>
      </c>
      <c r="V10" s="3" t="s">
        <v>16</v>
      </c>
      <c r="W10" s="3" t="s">
        <v>16</v>
      </c>
      <c r="X10" s="3">
        <v>3</v>
      </c>
      <c r="Y10" s="3">
        <v>2</v>
      </c>
    </row>
    <row r="11" spans="1:27" x14ac:dyDescent="0.25">
      <c r="A11" s="3">
        <v>1031</v>
      </c>
      <c r="B11" s="11" t="s">
        <v>40</v>
      </c>
      <c r="C11" s="3" t="s">
        <v>8</v>
      </c>
      <c r="D11" s="3" t="s">
        <v>9</v>
      </c>
      <c r="E11" s="3" t="s">
        <v>10</v>
      </c>
      <c r="F11" s="3" t="s">
        <v>4</v>
      </c>
      <c r="G11" s="3" t="s">
        <v>4</v>
      </c>
      <c r="H11" s="3" t="s">
        <v>4</v>
      </c>
      <c r="I11" s="3" t="s">
        <v>5</v>
      </c>
      <c r="J11" s="3" t="s">
        <v>43</v>
      </c>
      <c r="K11" s="3" t="s">
        <v>11</v>
      </c>
      <c r="L11" s="7">
        <v>170.3</v>
      </c>
      <c r="M11" s="7">
        <v>30</v>
      </c>
      <c r="N11" s="3" t="s">
        <v>25</v>
      </c>
      <c r="O11" s="3" t="s">
        <v>13</v>
      </c>
      <c r="P11" s="3" t="s">
        <v>7</v>
      </c>
      <c r="Q11" s="20" t="s">
        <v>42</v>
      </c>
      <c r="R11" s="5">
        <v>1059.9996146173501</v>
      </c>
      <c r="S11" s="6">
        <v>-4.4980000000000002</v>
      </c>
      <c r="T11" s="3" t="s">
        <v>15</v>
      </c>
      <c r="U11" s="3" t="s">
        <v>15</v>
      </c>
      <c r="V11" s="3" t="s">
        <v>16</v>
      </c>
      <c r="W11" s="3" t="s">
        <v>16</v>
      </c>
      <c r="X11" s="3">
        <v>3</v>
      </c>
      <c r="Y11" s="3">
        <v>2</v>
      </c>
    </row>
    <row r="12" spans="1:27" x14ac:dyDescent="0.25">
      <c r="A12" s="3">
        <v>1031</v>
      </c>
      <c r="B12" s="11" t="s">
        <v>40</v>
      </c>
      <c r="C12" s="3" t="s">
        <v>8</v>
      </c>
      <c r="D12" s="3" t="s">
        <v>9</v>
      </c>
      <c r="E12" s="3" t="s">
        <v>10</v>
      </c>
      <c r="F12" s="3" t="s">
        <v>4</v>
      </c>
      <c r="G12" s="3" t="s">
        <v>4</v>
      </c>
      <c r="H12" s="3" t="s">
        <v>4</v>
      </c>
      <c r="I12" s="3" t="s">
        <v>5</v>
      </c>
      <c r="J12" s="3" t="s">
        <v>44</v>
      </c>
      <c r="K12" s="3" t="s">
        <v>11</v>
      </c>
      <c r="L12" s="7">
        <v>161</v>
      </c>
      <c r="M12" s="7">
        <v>30</v>
      </c>
      <c r="N12" s="3" t="s">
        <v>25</v>
      </c>
      <c r="O12" s="3" t="s">
        <v>13</v>
      </c>
      <c r="P12" s="3" t="s">
        <v>7</v>
      </c>
      <c r="Q12" s="20" t="s">
        <v>42</v>
      </c>
      <c r="R12" s="5">
        <v>899.599672933742</v>
      </c>
      <c r="S12" s="6">
        <v>-4.5925000000000002</v>
      </c>
      <c r="T12" s="3" t="s">
        <v>15</v>
      </c>
      <c r="U12" s="3" t="s">
        <v>15</v>
      </c>
      <c r="V12" s="3" t="s">
        <v>16</v>
      </c>
      <c r="W12" s="3" t="s">
        <v>16</v>
      </c>
      <c r="X12" s="3">
        <v>3</v>
      </c>
      <c r="Y12" s="3">
        <v>2</v>
      </c>
    </row>
    <row r="13" spans="1:27" x14ac:dyDescent="0.25">
      <c r="A13" s="3">
        <v>1001</v>
      </c>
      <c r="B13" s="11" t="s">
        <v>45</v>
      </c>
      <c r="C13" s="3" t="s">
        <v>47</v>
      </c>
      <c r="E13" s="3" t="s">
        <v>48</v>
      </c>
      <c r="F13" s="3" t="s">
        <v>20</v>
      </c>
      <c r="G13" s="12" t="s">
        <v>20</v>
      </c>
      <c r="H13" s="12" t="s">
        <v>4</v>
      </c>
      <c r="J13" s="3" t="s">
        <v>46</v>
      </c>
      <c r="K13" s="3" t="s">
        <v>11</v>
      </c>
      <c r="L13" s="7">
        <v>246.06299212598401</v>
      </c>
      <c r="M13" s="7">
        <v>72.047244094488207</v>
      </c>
      <c r="N13" s="3" t="s">
        <v>12</v>
      </c>
      <c r="O13" s="3" t="s">
        <v>13</v>
      </c>
      <c r="P13" s="3" t="s">
        <v>7</v>
      </c>
      <c r="Q13" s="20" t="s">
        <v>14</v>
      </c>
      <c r="R13" s="5">
        <v>12072.2402391</v>
      </c>
      <c r="S13" s="6">
        <v>-6.6098425196850403</v>
      </c>
      <c r="T13" s="3" t="s">
        <v>15</v>
      </c>
      <c r="U13" s="3" t="s">
        <v>16</v>
      </c>
      <c r="V13" s="3" t="s">
        <v>15</v>
      </c>
      <c r="W13" s="3" t="s">
        <v>16</v>
      </c>
      <c r="X13" s="3">
        <v>3</v>
      </c>
    </row>
    <row r="14" spans="1:27" x14ac:dyDescent="0.25">
      <c r="A14" s="3">
        <v>1001</v>
      </c>
      <c r="B14" s="11" t="s">
        <v>45</v>
      </c>
      <c r="C14" s="3" t="s">
        <v>47</v>
      </c>
      <c r="E14" s="3" t="s">
        <v>48</v>
      </c>
      <c r="F14" s="3" t="s">
        <v>20</v>
      </c>
      <c r="G14" s="12" t="s">
        <v>20</v>
      </c>
      <c r="H14" s="12" t="s">
        <v>4</v>
      </c>
      <c r="J14" s="3" t="s">
        <v>46</v>
      </c>
      <c r="K14" s="3" t="s">
        <v>11</v>
      </c>
      <c r="L14" s="7">
        <v>246.06299212598401</v>
      </c>
      <c r="M14" s="7">
        <v>72.047244094488207</v>
      </c>
      <c r="N14" s="3" t="s">
        <v>12</v>
      </c>
      <c r="O14" s="3" t="s">
        <v>13</v>
      </c>
      <c r="P14" s="3" t="s">
        <v>49</v>
      </c>
      <c r="Q14" s="20" t="s">
        <v>14</v>
      </c>
      <c r="R14" s="5">
        <v>6519.459347</v>
      </c>
      <c r="S14" s="6">
        <v>3.1740157480315001</v>
      </c>
      <c r="T14" s="3" t="s">
        <v>15</v>
      </c>
      <c r="U14" s="3" t="s">
        <v>15</v>
      </c>
      <c r="V14" s="3" t="s">
        <v>15</v>
      </c>
      <c r="W14" s="3" t="s">
        <v>16</v>
      </c>
      <c r="X14" s="3">
        <v>3</v>
      </c>
    </row>
    <row r="15" spans="1:27" x14ac:dyDescent="0.25">
      <c r="A15" s="3">
        <v>1002</v>
      </c>
      <c r="B15" s="11" t="s">
        <v>50</v>
      </c>
      <c r="E15" s="3" t="s">
        <v>52</v>
      </c>
      <c r="F15" s="3" t="s">
        <v>21</v>
      </c>
      <c r="G15" s="3" t="s">
        <v>21</v>
      </c>
      <c r="H15" s="3" t="s">
        <v>21</v>
      </c>
      <c r="J15" s="3" t="s">
        <v>51</v>
      </c>
      <c r="K15" s="3" t="s">
        <v>11</v>
      </c>
      <c r="L15" s="7">
        <v>239.501312335958</v>
      </c>
      <c r="M15" s="7">
        <v>55.984251968503898</v>
      </c>
      <c r="N15" s="3" t="s">
        <v>25</v>
      </c>
      <c r="O15" s="3" t="s">
        <v>13</v>
      </c>
      <c r="P15" s="3" t="s">
        <v>7</v>
      </c>
      <c r="Q15" s="20" t="s">
        <v>13</v>
      </c>
      <c r="R15" s="5">
        <v>1453.6595872266</v>
      </c>
      <c r="S15" s="6">
        <v>-3.9370078740157499</v>
      </c>
      <c r="T15" s="3" t="s">
        <v>15</v>
      </c>
      <c r="U15" s="3" t="s">
        <v>15</v>
      </c>
      <c r="V15" s="3" t="s">
        <v>16</v>
      </c>
      <c r="W15" s="3" t="s">
        <v>15</v>
      </c>
      <c r="X15" s="3">
        <v>2</v>
      </c>
    </row>
    <row r="16" spans="1:27" x14ac:dyDescent="0.25">
      <c r="A16" s="3">
        <v>1002</v>
      </c>
      <c r="B16" s="11" t="s">
        <v>50</v>
      </c>
      <c r="E16" s="3" t="s">
        <v>52</v>
      </c>
      <c r="F16" s="3" t="s">
        <v>21</v>
      </c>
      <c r="G16" s="3" t="s">
        <v>21</v>
      </c>
      <c r="H16" s="3" t="s">
        <v>21</v>
      </c>
      <c r="J16" s="3" t="s">
        <v>51</v>
      </c>
      <c r="K16" s="3" t="s">
        <v>11</v>
      </c>
      <c r="L16" s="7">
        <v>239.501312335958</v>
      </c>
      <c r="M16" s="7">
        <v>55.984251968503898</v>
      </c>
      <c r="N16" s="3" t="s">
        <v>25</v>
      </c>
      <c r="O16" s="3" t="s">
        <v>13</v>
      </c>
      <c r="P16" s="3" t="s">
        <v>49</v>
      </c>
      <c r="Q16" s="20" t="s">
        <v>13</v>
      </c>
      <c r="R16" s="5">
        <v>674.426829</v>
      </c>
      <c r="S16" s="6">
        <v>3.9370078740157499</v>
      </c>
      <c r="T16" s="3" t="s">
        <v>15</v>
      </c>
      <c r="U16" s="3" t="s">
        <v>15</v>
      </c>
      <c r="V16" s="3" t="s">
        <v>16</v>
      </c>
      <c r="W16" s="3" t="s">
        <v>15</v>
      </c>
      <c r="X16" s="3">
        <v>2</v>
      </c>
    </row>
    <row r="17" spans="1:25" s="4" customFormat="1" x14ac:dyDescent="0.25">
      <c r="A17" s="3">
        <v>1002</v>
      </c>
      <c r="B17" s="11" t="s">
        <v>50</v>
      </c>
      <c r="C17" s="3"/>
      <c r="D17" s="3"/>
      <c r="E17" s="3" t="s">
        <v>52</v>
      </c>
      <c r="F17" s="3" t="s">
        <v>21</v>
      </c>
      <c r="G17" s="3" t="s">
        <v>21</v>
      </c>
      <c r="H17" s="3" t="s">
        <v>21</v>
      </c>
      <c r="I17" s="3"/>
      <c r="J17" s="3" t="s">
        <v>53</v>
      </c>
      <c r="K17" s="3" t="s">
        <v>11</v>
      </c>
      <c r="L17" s="7">
        <v>216.53543307086599</v>
      </c>
      <c r="M17" s="7">
        <v>55.984251968503898</v>
      </c>
      <c r="N17" s="3" t="s">
        <v>25</v>
      </c>
      <c r="O17" s="3" t="s">
        <v>13</v>
      </c>
      <c r="P17" s="3" t="s">
        <v>7</v>
      </c>
      <c r="Q17" s="20" t="s">
        <v>13</v>
      </c>
      <c r="R17" s="5">
        <v>1396.7829246476001</v>
      </c>
      <c r="S17" s="6">
        <v>-3.9370078740157499</v>
      </c>
      <c r="T17" s="3" t="s">
        <v>15</v>
      </c>
      <c r="U17" s="3" t="s">
        <v>15</v>
      </c>
      <c r="V17" s="3" t="s">
        <v>16</v>
      </c>
      <c r="W17" s="3" t="s">
        <v>15</v>
      </c>
      <c r="X17" s="3">
        <v>2</v>
      </c>
      <c r="Y17" s="3"/>
    </row>
    <row r="18" spans="1:25" s="4" customFormat="1" x14ac:dyDescent="0.25">
      <c r="A18" s="3">
        <v>1002</v>
      </c>
      <c r="B18" s="11" t="s">
        <v>50</v>
      </c>
      <c r="C18" s="3"/>
      <c r="D18" s="3"/>
      <c r="E18" s="3" t="s">
        <v>52</v>
      </c>
      <c r="F18" s="3" t="s">
        <v>21</v>
      </c>
      <c r="G18" s="3" t="s">
        <v>21</v>
      </c>
      <c r="H18" s="3" t="s">
        <v>21</v>
      </c>
      <c r="I18" s="3"/>
      <c r="J18" s="3" t="s">
        <v>53</v>
      </c>
      <c r="K18" s="3" t="s">
        <v>11</v>
      </c>
      <c r="L18" s="7">
        <v>216.53543307086599</v>
      </c>
      <c r="M18" s="7">
        <v>55.984251968503898</v>
      </c>
      <c r="N18" s="3" t="s">
        <v>25</v>
      </c>
      <c r="O18" s="3" t="s">
        <v>13</v>
      </c>
      <c r="P18" s="3" t="s">
        <v>49</v>
      </c>
      <c r="Q18" s="20" t="s">
        <v>13</v>
      </c>
      <c r="R18" s="5">
        <v>708.14817044999995</v>
      </c>
      <c r="S18" s="6">
        <v>3.9370078740157499</v>
      </c>
      <c r="T18" s="3" t="s">
        <v>15</v>
      </c>
      <c r="U18" s="3" t="s">
        <v>15</v>
      </c>
      <c r="V18" s="3" t="s">
        <v>16</v>
      </c>
      <c r="W18" s="3" t="s">
        <v>15</v>
      </c>
      <c r="X18" s="3">
        <v>2</v>
      </c>
      <c r="Y18" s="3"/>
    </row>
    <row r="19" spans="1:25" s="4" customFormat="1" x14ac:dyDescent="0.25">
      <c r="A19" s="3">
        <v>1002</v>
      </c>
      <c r="B19" s="11" t="s">
        <v>50</v>
      </c>
      <c r="C19" s="3"/>
      <c r="D19" s="3"/>
      <c r="E19" s="3" t="s">
        <v>52</v>
      </c>
      <c r="F19" s="3" t="s">
        <v>21</v>
      </c>
      <c r="G19" s="3" t="s">
        <v>21</v>
      </c>
      <c r="H19" s="3" t="s">
        <v>21</v>
      </c>
      <c r="I19" s="3"/>
      <c r="J19" s="3" t="s">
        <v>54</v>
      </c>
      <c r="K19" s="3" t="s">
        <v>11</v>
      </c>
      <c r="L19" s="7">
        <v>157.48031496063001</v>
      </c>
      <c r="M19" s="7">
        <v>55.984251968503898</v>
      </c>
      <c r="N19" s="3" t="s">
        <v>25</v>
      </c>
      <c r="O19" s="3" t="s">
        <v>13</v>
      </c>
      <c r="P19" s="3" t="s">
        <v>7</v>
      </c>
      <c r="Q19" s="20" t="s">
        <v>13</v>
      </c>
      <c r="R19" s="5">
        <v>1403.8419254578</v>
      </c>
      <c r="S19" s="6">
        <v>-0.78740157480314998</v>
      </c>
      <c r="T19" s="3" t="s">
        <v>15</v>
      </c>
      <c r="U19" s="3" t="s">
        <v>15</v>
      </c>
      <c r="V19" s="3" t="s">
        <v>16</v>
      </c>
      <c r="W19" s="3" t="s">
        <v>15</v>
      </c>
      <c r="X19" s="3">
        <v>2</v>
      </c>
      <c r="Y19" s="3"/>
    </row>
    <row r="20" spans="1:25" s="4" customFormat="1" x14ac:dyDescent="0.25">
      <c r="A20" s="3">
        <v>1002</v>
      </c>
      <c r="B20" s="11" t="s">
        <v>50</v>
      </c>
      <c r="C20" s="3"/>
      <c r="D20" s="3"/>
      <c r="E20" s="3" t="s">
        <v>52</v>
      </c>
      <c r="F20" s="3" t="s">
        <v>21</v>
      </c>
      <c r="G20" s="3" t="s">
        <v>21</v>
      </c>
      <c r="H20" s="3" t="s">
        <v>21</v>
      </c>
      <c r="I20" s="3"/>
      <c r="J20" s="3" t="s">
        <v>54</v>
      </c>
      <c r="K20" s="3" t="s">
        <v>11</v>
      </c>
      <c r="L20" s="7">
        <v>157.48031496063001</v>
      </c>
      <c r="M20" s="7">
        <v>55.984251968503898</v>
      </c>
      <c r="N20" s="3" t="s">
        <v>25</v>
      </c>
      <c r="O20" s="3" t="s">
        <v>13</v>
      </c>
      <c r="P20" s="3" t="s">
        <v>49</v>
      </c>
      <c r="Q20" s="20" t="s">
        <v>13</v>
      </c>
      <c r="R20" s="5">
        <v>674.426829</v>
      </c>
      <c r="S20" s="6">
        <v>0.27204724409448799</v>
      </c>
      <c r="T20" s="3" t="s">
        <v>15</v>
      </c>
      <c r="U20" s="3" t="s">
        <v>15</v>
      </c>
      <c r="V20" s="3" t="s">
        <v>16</v>
      </c>
      <c r="W20" s="3" t="s">
        <v>15</v>
      </c>
      <c r="X20" s="3">
        <v>2</v>
      </c>
      <c r="Y20" s="3"/>
    </row>
    <row r="21" spans="1:25" s="4" customFormat="1" x14ac:dyDescent="0.25">
      <c r="A21" s="3">
        <v>1002</v>
      </c>
      <c r="B21" s="11" t="s">
        <v>50</v>
      </c>
      <c r="C21" s="3"/>
      <c r="D21" s="3"/>
      <c r="E21" s="3" t="s">
        <v>52</v>
      </c>
      <c r="F21" s="3" t="s">
        <v>21</v>
      </c>
      <c r="G21" s="3" t="s">
        <v>21</v>
      </c>
      <c r="H21" s="3" t="s">
        <v>21</v>
      </c>
      <c r="I21" s="3"/>
      <c r="J21" s="3" t="s">
        <v>55</v>
      </c>
      <c r="K21" s="3" t="s">
        <v>11</v>
      </c>
      <c r="L21" s="7">
        <v>134.514435695538</v>
      </c>
      <c r="M21" s="7">
        <v>55.984251968503898</v>
      </c>
      <c r="N21" s="3" t="s">
        <v>25</v>
      </c>
      <c r="O21" s="3" t="s">
        <v>13</v>
      </c>
      <c r="P21" s="3" t="s">
        <v>7</v>
      </c>
      <c r="Q21" s="20" t="s">
        <v>13</v>
      </c>
      <c r="R21" s="5">
        <v>1493.5856555033999</v>
      </c>
      <c r="S21" s="6">
        <v>-3.9370078740157499</v>
      </c>
      <c r="T21" s="3" t="s">
        <v>15</v>
      </c>
      <c r="U21" s="3" t="s">
        <v>15</v>
      </c>
      <c r="V21" s="3" t="s">
        <v>16</v>
      </c>
      <c r="W21" s="3" t="s">
        <v>15</v>
      </c>
      <c r="X21" s="3">
        <v>2</v>
      </c>
      <c r="Y21" s="3"/>
    </row>
    <row r="22" spans="1:25" s="4" customFormat="1" x14ac:dyDescent="0.25">
      <c r="A22" s="3">
        <v>1002</v>
      </c>
      <c r="B22" s="11" t="s">
        <v>50</v>
      </c>
      <c r="C22" s="3"/>
      <c r="D22" s="3"/>
      <c r="E22" s="3" t="s">
        <v>52</v>
      </c>
      <c r="F22" s="3" t="s">
        <v>21</v>
      </c>
      <c r="G22" s="3" t="s">
        <v>21</v>
      </c>
      <c r="H22" s="3" t="s">
        <v>21</v>
      </c>
      <c r="I22" s="3"/>
      <c r="J22" s="3" t="s">
        <v>55</v>
      </c>
      <c r="K22" s="3" t="s">
        <v>11</v>
      </c>
      <c r="L22" s="7">
        <v>134.514435695538</v>
      </c>
      <c r="M22" s="7">
        <v>55.984251968503898</v>
      </c>
      <c r="N22" s="3" t="s">
        <v>25</v>
      </c>
      <c r="O22" s="3" t="s">
        <v>13</v>
      </c>
      <c r="P22" s="3" t="s">
        <v>49</v>
      </c>
      <c r="Q22" s="20" t="s">
        <v>13</v>
      </c>
      <c r="R22" s="5">
        <v>578.88302822499998</v>
      </c>
      <c r="S22" s="6">
        <v>3.9370078740157499</v>
      </c>
      <c r="T22" s="3" t="s">
        <v>15</v>
      </c>
      <c r="U22" s="3" t="s">
        <v>15</v>
      </c>
      <c r="V22" s="3" t="s">
        <v>16</v>
      </c>
      <c r="W22" s="3" t="s">
        <v>15</v>
      </c>
      <c r="X22" s="3">
        <v>2</v>
      </c>
      <c r="Y22" s="3"/>
    </row>
    <row r="23" spans="1:25" s="4" customFormat="1" x14ac:dyDescent="0.25">
      <c r="A23" s="3">
        <v>1002</v>
      </c>
      <c r="B23" s="11" t="s">
        <v>50</v>
      </c>
      <c r="C23" s="3"/>
      <c r="D23" s="3"/>
      <c r="E23" s="3" t="s">
        <v>52</v>
      </c>
      <c r="F23" s="3" t="s">
        <v>21</v>
      </c>
      <c r="G23" s="3" t="s">
        <v>21</v>
      </c>
      <c r="H23" s="3" t="s">
        <v>21</v>
      </c>
      <c r="I23" s="3"/>
      <c r="J23" s="3" t="s">
        <v>56</v>
      </c>
      <c r="K23" s="3" t="s">
        <v>11</v>
      </c>
      <c r="L23" s="7">
        <v>72.178477690288702</v>
      </c>
      <c r="M23" s="7">
        <v>55.984251968503898</v>
      </c>
      <c r="N23" s="3" t="s">
        <v>25</v>
      </c>
      <c r="O23" s="3" t="s">
        <v>13</v>
      </c>
      <c r="P23" s="3" t="s">
        <v>7</v>
      </c>
      <c r="Q23" s="20" t="s">
        <v>13</v>
      </c>
      <c r="R23" s="5">
        <v>649.33815096119997</v>
      </c>
      <c r="S23" s="6">
        <v>-3.9370078740157499</v>
      </c>
      <c r="T23" s="3" t="s">
        <v>15</v>
      </c>
      <c r="U23" s="3" t="s">
        <v>15</v>
      </c>
      <c r="V23" s="3" t="s">
        <v>16</v>
      </c>
      <c r="W23" s="3" t="s">
        <v>15</v>
      </c>
      <c r="X23" s="3">
        <v>2</v>
      </c>
      <c r="Y23" s="3"/>
    </row>
    <row r="24" spans="1:25" s="4" customFormat="1" x14ac:dyDescent="0.25">
      <c r="A24" s="3">
        <v>1003</v>
      </c>
      <c r="B24" s="11" t="s">
        <v>57</v>
      </c>
      <c r="C24" s="3" t="s">
        <v>59</v>
      </c>
      <c r="D24" s="3" t="s">
        <v>9</v>
      </c>
      <c r="E24" s="3" t="s">
        <v>10</v>
      </c>
      <c r="F24" s="3" t="s">
        <v>20</v>
      </c>
      <c r="G24" s="3" t="s">
        <v>20</v>
      </c>
      <c r="H24" s="3" t="s">
        <v>21</v>
      </c>
      <c r="I24" s="3"/>
      <c r="J24" s="3" t="s">
        <v>58</v>
      </c>
      <c r="K24" s="3" t="s">
        <v>11</v>
      </c>
      <c r="L24" s="7">
        <v>195</v>
      </c>
      <c r="M24" s="7">
        <v>30</v>
      </c>
      <c r="N24" s="3" t="s">
        <v>25</v>
      </c>
      <c r="O24" s="3" t="s">
        <v>13</v>
      </c>
      <c r="P24" s="3" t="s">
        <v>7</v>
      </c>
      <c r="Q24" s="20" t="s">
        <v>14</v>
      </c>
      <c r="R24" s="5">
        <v>1596.9999938128501</v>
      </c>
      <c r="S24" s="6">
        <v>-3.2250000000000001</v>
      </c>
      <c r="T24" s="3" t="s">
        <v>15</v>
      </c>
      <c r="U24" s="3" t="s">
        <v>16</v>
      </c>
      <c r="V24" s="3" t="s">
        <v>16</v>
      </c>
      <c r="W24" s="3" t="s">
        <v>16</v>
      </c>
      <c r="X24" s="3">
        <v>11</v>
      </c>
      <c r="Y24" s="3">
        <v>5</v>
      </c>
    </row>
    <row r="25" spans="1:25" s="4" customFormat="1" x14ac:dyDescent="0.25">
      <c r="A25" s="3">
        <v>1004</v>
      </c>
      <c r="B25" s="11" t="s">
        <v>60</v>
      </c>
      <c r="C25" s="3" t="s">
        <v>61</v>
      </c>
      <c r="D25" s="3"/>
      <c r="E25" s="3" t="s">
        <v>62</v>
      </c>
      <c r="F25" s="3" t="s">
        <v>20</v>
      </c>
      <c r="G25" s="3" t="s">
        <v>20</v>
      </c>
      <c r="H25" s="3" t="s">
        <v>21</v>
      </c>
      <c r="I25" s="3"/>
      <c r="J25" s="3" t="s">
        <v>43</v>
      </c>
      <c r="K25" s="3" t="s">
        <v>11</v>
      </c>
      <c r="L25" s="7">
        <v>260.82677165354301</v>
      </c>
      <c r="M25" s="7">
        <v>59.055118110236201</v>
      </c>
      <c r="N25" s="3" t="s">
        <v>25</v>
      </c>
      <c r="O25" s="3" t="s">
        <v>13</v>
      </c>
      <c r="P25" s="3" t="s">
        <v>7</v>
      </c>
      <c r="Q25" s="20" t="s">
        <v>13</v>
      </c>
      <c r="R25" s="5">
        <v>7193.886176</v>
      </c>
      <c r="S25" s="6">
        <v>-10.084795275590601</v>
      </c>
      <c r="T25" s="3" t="s">
        <v>15</v>
      </c>
      <c r="U25" s="3" t="s">
        <v>16</v>
      </c>
      <c r="V25" s="3" t="s">
        <v>15</v>
      </c>
      <c r="W25" s="3" t="s">
        <v>15</v>
      </c>
      <c r="X25" s="3">
        <v>1</v>
      </c>
      <c r="Y25" s="3">
        <v>1</v>
      </c>
    </row>
    <row r="26" spans="1:25" s="4" customFormat="1" x14ac:dyDescent="0.25">
      <c r="A26" s="3">
        <v>1004</v>
      </c>
      <c r="B26" s="11" t="s">
        <v>60</v>
      </c>
      <c r="C26" s="3" t="s">
        <v>61</v>
      </c>
      <c r="D26" s="3"/>
      <c r="E26" s="3" t="s">
        <v>62</v>
      </c>
      <c r="F26" s="3" t="s">
        <v>20</v>
      </c>
      <c r="G26" s="3" t="s">
        <v>20</v>
      </c>
      <c r="H26" s="3" t="s">
        <v>21</v>
      </c>
      <c r="I26" s="3"/>
      <c r="J26" s="3" t="s">
        <v>44</v>
      </c>
      <c r="K26" s="3" t="s">
        <v>11</v>
      </c>
      <c r="L26" s="7">
        <v>301.83727034120699</v>
      </c>
      <c r="M26" s="7">
        <v>59.055118110236201</v>
      </c>
      <c r="N26" s="3" t="s">
        <v>25</v>
      </c>
      <c r="O26" s="3" t="s">
        <v>13</v>
      </c>
      <c r="P26" s="3" t="s">
        <v>7</v>
      </c>
      <c r="Q26" s="20" t="s">
        <v>13</v>
      </c>
      <c r="R26" s="5">
        <v>8093.121948</v>
      </c>
      <c r="S26" s="6">
        <v>-9.2356574803149591</v>
      </c>
      <c r="T26" s="3" t="s">
        <v>15</v>
      </c>
      <c r="U26" s="3" t="s">
        <v>16</v>
      </c>
      <c r="V26" s="3" t="s">
        <v>15</v>
      </c>
      <c r="W26" s="3" t="s">
        <v>15</v>
      </c>
      <c r="X26" s="3">
        <v>1</v>
      </c>
      <c r="Y26" s="3">
        <v>1</v>
      </c>
    </row>
    <row r="27" spans="1:25" s="4" customFormat="1" x14ac:dyDescent="0.25">
      <c r="A27" s="3">
        <v>1005</v>
      </c>
      <c r="B27" s="11" t="s">
        <v>63</v>
      </c>
      <c r="C27" s="3" t="s">
        <v>64</v>
      </c>
      <c r="D27" s="3" t="s">
        <v>24</v>
      </c>
      <c r="E27" s="3" t="s">
        <v>10</v>
      </c>
      <c r="F27" s="3" t="s">
        <v>20</v>
      </c>
      <c r="G27" s="3" t="s">
        <v>20</v>
      </c>
      <c r="H27" s="3" t="s">
        <v>21</v>
      </c>
      <c r="I27" s="3"/>
      <c r="J27" s="3" t="s">
        <v>46</v>
      </c>
      <c r="K27" s="3" t="s">
        <v>11</v>
      </c>
      <c r="L27" s="7">
        <v>118</v>
      </c>
      <c r="M27" s="7">
        <v>72</v>
      </c>
      <c r="N27" s="3" t="s">
        <v>25</v>
      </c>
      <c r="O27" s="3" t="s">
        <v>13</v>
      </c>
      <c r="P27" s="3" t="s">
        <v>7</v>
      </c>
      <c r="Q27" s="20" t="s">
        <v>14</v>
      </c>
      <c r="R27" s="5">
        <v>1512.99999413829</v>
      </c>
      <c r="S27" s="6">
        <v>-0.96</v>
      </c>
      <c r="T27" s="3" t="s">
        <v>15</v>
      </c>
      <c r="U27" s="3" t="s">
        <v>15</v>
      </c>
      <c r="V27" s="3" t="s">
        <v>16</v>
      </c>
      <c r="W27" s="3" t="s">
        <v>15</v>
      </c>
      <c r="X27" s="3">
        <v>1</v>
      </c>
      <c r="Y27" s="3"/>
    </row>
    <row r="28" spans="1:25" s="4" customFormat="1" x14ac:dyDescent="0.25">
      <c r="A28" s="3">
        <v>1005</v>
      </c>
      <c r="B28" s="11" t="s">
        <v>63</v>
      </c>
      <c r="C28" s="3" t="s">
        <v>64</v>
      </c>
      <c r="D28" s="3" t="s">
        <v>24</v>
      </c>
      <c r="E28" s="3" t="s">
        <v>10</v>
      </c>
      <c r="F28" s="3" t="s">
        <v>20</v>
      </c>
      <c r="G28" s="3" t="s">
        <v>20</v>
      </c>
      <c r="H28" s="3" t="s">
        <v>21</v>
      </c>
      <c r="I28" s="3"/>
      <c r="J28" s="3" t="s">
        <v>46</v>
      </c>
      <c r="K28" s="3" t="s">
        <v>11</v>
      </c>
      <c r="L28" s="7">
        <v>118</v>
      </c>
      <c r="M28" s="7">
        <v>72</v>
      </c>
      <c r="N28" s="3" t="s">
        <v>25</v>
      </c>
      <c r="O28" s="3" t="s">
        <v>13</v>
      </c>
      <c r="P28" s="3" t="s">
        <v>49</v>
      </c>
      <c r="Q28" s="20" t="s">
        <v>14</v>
      </c>
      <c r="R28" s="5">
        <v>1404.9999945567099</v>
      </c>
      <c r="S28" s="6">
        <v>1.05</v>
      </c>
      <c r="T28" s="3" t="s">
        <v>15</v>
      </c>
      <c r="U28" s="3" t="s">
        <v>15</v>
      </c>
      <c r="V28" s="3" t="s">
        <v>16</v>
      </c>
      <c r="W28" s="3" t="s">
        <v>15</v>
      </c>
      <c r="X28" s="3">
        <v>1</v>
      </c>
      <c r="Y28" s="3"/>
    </row>
    <row r="29" spans="1:25" s="4" customFormat="1" x14ac:dyDescent="0.25">
      <c r="A29" s="3">
        <v>1006</v>
      </c>
      <c r="B29" s="11" t="s">
        <v>65</v>
      </c>
      <c r="C29" s="3" t="s">
        <v>23</v>
      </c>
      <c r="D29" s="3" t="s">
        <v>24</v>
      </c>
      <c r="E29" s="3" t="s">
        <v>10</v>
      </c>
      <c r="F29" s="3" t="s">
        <v>20</v>
      </c>
      <c r="G29" s="3" t="s">
        <v>20</v>
      </c>
      <c r="H29" s="3" t="s">
        <v>4</v>
      </c>
      <c r="I29" s="3" t="s">
        <v>66</v>
      </c>
      <c r="J29" s="3" t="s">
        <v>6</v>
      </c>
      <c r="K29" s="3" t="s">
        <v>11</v>
      </c>
      <c r="L29" s="7">
        <v>88.3</v>
      </c>
      <c r="M29" s="21">
        <v>42</v>
      </c>
      <c r="N29" s="3" t="s">
        <v>25</v>
      </c>
      <c r="O29" s="3" t="s">
        <v>13</v>
      </c>
      <c r="P29" s="3" t="s">
        <v>7</v>
      </c>
      <c r="Q29" s="20" t="s">
        <v>67</v>
      </c>
      <c r="R29" s="5">
        <v>1244.9999951765799</v>
      </c>
      <c r="S29" s="6">
        <v>-1.3769610811417301</v>
      </c>
      <c r="T29" s="3" t="s">
        <v>15</v>
      </c>
      <c r="U29" s="3" t="s">
        <v>15</v>
      </c>
      <c r="V29" s="3" t="s">
        <v>16</v>
      </c>
      <c r="W29" s="3" t="s">
        <v>16</v>
      </c>
      <c r="X29" s="3">
        <v>2</v>
      </c>
      <c r="Y29" s="3">
        <v>6</v>
      </c>
    </row>
    <row r="30" spans="1:25" s="4" customFormat="1" x14ac:dyDescent="0.25">
      <c r="A30" s="3">
        <v>1006</v>
      </c>
      <c r="B30" s="11" t="s">
        <v>65</v>
      </c>
      <c r="C30" s="3" t="s">
        <v>23</v>
      </c>
      <c r="D30" s="3" t="s">
        <v>24</v>
      </c>
      <c r="E30" s="3" t="s">
        <v>10</v>
      </c>
      <c r="F30" s="3" t="s">
        <v>20</v>
      </c>
      <c r="G30" s="3" t="s">
        <v>20</v>
      </c>
      <c r="H30" s="3" t="s">
        <v>4</v>
      </c>
      <c r="I30" s="3" t="s">
        <v>66</v>
      </c>
      <c r="J30" s="3" t="s">
        <v>6</v>
      </c>
      <c r="K30" s="3" t="s">
        <v>11</v>
      </c>
      <c r="L30" s="7">
        <v>88.3</v>
      </c>
      <c r="M30" s="21">
        <v>42</v>
      </c>
      <c r="N30" s="3" t="s">
        <v>25</v>
      </c>
      <c r="O30" s="3" t="s">
        <v>13</v>
      </c>
      <c r="P30" s="3" t="s">
        <v>49</v>
      </c>
      <c r="Q30" s="20" t="s">
        <v>67</v>
      </c>
      <c r="R30" s="5">
        <v>967.99999624974396</v>
      </c>
      <c r="S30" s="6">
        <v>-0.93179999999999996</v>
      </c>
      <c r="T30" s="3" t="s">
        <v>15</v>
      </c>
      <c r="U30" s="3" t="s">
        <v>15</v>
      </c>
      <c r="V30" s="3" t="s">
        <v>16</v>
      </c>
      <c r="W30" s="3" t="s">
        <v>16</v>
      </c>
      <c r="X30" s="3">
        <v>2</v>
      </c>
      <c r="Y30" s="3">
        <v>6</v>
      </c>
    </row>
    <row r="31" spans="1:25" s="4" customFormat="1" x14ac:dyDescent="0.25">
      <c r="A31" s="3">
        <v>1007</v>
      </c>
      <c r="B31" s="11" t="s">
        <v>68</v>
      </c>
      <c r="C31" s="3" t="s">
        <v>23</v>
      </c>
      <c r="D31" s="3" t="s">
        <v>24</v>
      </c>
      <c r="E31" s="3" t="s">
        <v>10</v>
      </c>
      <c r="F31" s="3" t="s">
        <v>20</v>
      </c>
      <c r="G31" s="3" t="s">
        <v>20</v>
      </c>
      <c r="H31" s="3" t="s">
        <v>4</v>
      </c>
      <c r="I31" s="3"/>
      <c r="J31" s="3" t="s">
        <v>69</v>
      </c>
      <c r="K31" s="3" t="s">
        <v>11</v>
      </c>
      <c r="L31" s="7">
        <v>105.5</v>
      </c>
      <c r="M31" s="7">
        <v>42</v>
      </c>
      <c r="N31" s="3" t="s">
        <v>70</v>
      </c>
      <c r="O31" s="3" t="s">
        <v>13</v>
      </c>
      <c r="P31" s="3" t="s">
        <v>7</v>
      </c>
      <c r="Q31" s="20"/>
      <c r="R31" s="5">
        <v>874.79999661082195</v>
      </c>
      <c r="S31" s="6">
        <v>-1.32</v>
      </c>
      <c r="T31" s="3" t="s">
        <v>15</v>
      </c>
      <c r="U31" s="3" t="s">
        <v>15</v>
      </c>
      <c r="V31" s="3" t="s">
        <v>15</v>
      </c>
      <c r="W31" s="3" t="s">
        <v>15</v>
      </c>
      <c r="X31" s="3">
        <v>2</v>
      </c>
      <c r="Y31" s="3"/>
    </row>
    <row r="32" spans="1:25" s="4" customFormat="1" x14ac:dyDescent="0.25">
      <c r="A32" s="3">
        <v>1007</v>
      </c>
      <c r="B32" s="11" t="s">
        <v>68</v>
      </c>
      <c r="C32" s="3" t="s">
        <v>23</v>
      </c>
      <c r="D32" s="3" t="s">
        <v>24</v>
      </c>
      <c r="E32" s="3" t="s">
        <v>10</v>
      </c>
      <c r="F32" s="3" t="s">
        <v>20</v>
      </c>
      <c r="G32" s="3" t="s">
        <v>20</v>
      </c>
      <c r="H32" s="3" t="s">
        <v>4</v>
      </c>
      <c r="I32" s="3"/>
      <c r="J32" s="3" t="s">
        <v>69</v>
      </c>
      <c r="K32" s="3" t="s">
        <v>11</v>
      </c>
      <c r="L32" s="7">
        <v>105.5</v>
      </c>
      <c r="M32" s="7">
        <v>42</v>
      </c>
      <c r="N32" s="3" t="s">
        <v>70</v>
      </c>
      <c r="O32" s="3" t="s">
        <v>13</v>
      </c>
      <c r="P32" s="3" t="s">
        <v>49</v>
      </c>
      <c r="Q32" s="20"/>
      <c r="R32" s="5">
        <v>762.19999704706095</v>
      </c>
      <c r="S32" s="6">
        <v>0.76300000000000001</v>
      </c>
      <c r="T32" s="3" t="s">
        <v>15</v>
      </c>
      <c r="U32" s="3" t="s">
        <v>15</v>
      </c>
      <c r="V32" s="3" t="s">
        <v>15</v>
      </c>
      <c r="W32" s="3" t="s">
        <v>15</v>
      </c>
      <c r="X32" s="3">
        <v>2</v>
      </c>
      <c r="Y32" s="3"/>
    </row>
    <row r="33" spans="1:25" s="4" customFormat="1" x14ac:dyDescent="0.25">
      <c r="A33" s="3">
        <v>1007</v>
      </c>
      <c r="B33" s="11" t="s">
        <v>68</v>
      </c>
      <c r="C33" s="3" t="s">
        <v>23</v>
      </c>
      <c r="D33" s="3" t="s">
        <v>24</v>
      </c>
      <c r="E33" s="3" t="s">
        <v>10</v>
      </c>
      <c r="F33" s="3" t="s">
        <v>20</v>
      </c>
      <c r="G33" s="3" t="s">
        <v>20</v>
      </c>
      <c r="H33" s="3" t="s">
        <v>4</v>
      </c>
      <c r="I33" s="3"/>
      <c r="J33" s="3" t="s">
        <v>71</v>
      </c>
      <c r="K33" s="3" t="s">
        <v>11</v>
      </c>
      <c r="L33" s="7">
        <v>105.5</v>
      </c>
      <c r="M33" s="7">
        <v>42</v>
      </c>
      <c r="N33" s="3" t="s">
        <v>25</v>
      </c>
      <c r="O33" s="3" t="s">
        <v>13</v>
      </c>
      <c r="P33" s="3" t="s">
        <v>7</v>
      </c>
      <c r="Q33" s="20"/>
      <c r="R33" s="5">
        <v>1208.99999531605</v>
      </c>
      <c r="S33" s="6">
        <v>-1.24</v>
      </c>
      <c r="T33" s="3" t="s">
        <v>15</v>
      </c>
      <c r="U33" s="3" t="s">
        <v>15</v>
      </c>
      <c r="V33" s="3" t="s">
        <v>16</v>
      </c>
      <c r="W33" s="3" t="s">
        <v>15</v>
      </c>
      <c r="X33" s="3">
        <v>2</v>
      </c>
      <c r="Y33" s="3"/>
    </row>
    <row r="34" spans="1:25" s="4" customFormat="1" x14ac:dyDescent="0.25">
      <c r="A34" s="3">
        <v>1007</v>
      </c>
      <c r="B34" s="11" t="s">
        <v>68</v>
      </c>
      <c r="C34" s="3" t="s">
        <v>23</v>
      </c>
      <c r="D34" s="3" t="s">
        <v>24</v>
      </c>
      <c r="E34" s="3" t="s">
        <v>10</v>
      </c>
      <c r="F34" s="3" t="s">
        <v>20</v>
      </c>
      <c r="G34" s="3" t="s">
        <v>20</v>
      </c>
      <c r="H34" s="3" t="s">
        <v>4</v>
      </c>
      <c r="I34" s="3"/>
      <c r="J34" s="3" t="s">
        <v>71</v>
      </c>
      <c r="K34" s="3" t="s">
        <v>11</v>
      </c>
      <c r="L34" s="7">
        <v>105.5</v>
      </c>
      <c r="M34" s="7">
        <v>42</v>
      </c>
      <c r="N34" s="3" t="s">
        <v>25</v>
      </c>
      <c r="O34" s="3" t="s">
        <v>13</v>
      </c>
      <c r="P34" s="3" t="s">
        <v>49</v>
      </c>
      <c r="Q34" s="20"/>
      <c r="R34" s="5">
        <v>964.99999626136696</v>
      </c>
      <c r="S34" s="6">
        <v>0.91</v>
      </c>
      <c r="T34" s="3" t="s">
        <v>15</v>
      </c>
      <c r="U34" s="3" t="s">
        <v>15</v>
      </c>
      <c r="V34" s="3" t="s">
        <v>16</v>
      </c>
      <c r="W34" s="3" t="s">
        <v>15</v>
      </c>
      <c r="X34" s="3">
        <v>2</v>
      </c>
      <c r="Y34" s="3"/>
    </row>
    <row r="35" spans="1:25" s="4" customFormat="1" x14ac:dyDescent="0.25">
      <c r="A35" s="3">
        <v>1008</v>
      </c>
      <c r="B35" s="11" t="s">
        <v>72</v>
      </c>
      <c r="C35" s="3" t="s">
        <v>74</v>
      </c>
      <c r="D35" s="3" t="s">
        <v>24</v>
      </c>
      <c r="E35" s="3" t="s">
        <v>10</v>
      </c>
      <c r="F35" s="3" t="s">
        <v>20</v>
      </c>
      <c r="G35" s="3" t="s">
        <v>20</v>
      </c>
      <c r="H35" s="3" t="s">
        <v>21</v>
      </c>
      <c r="I35" s="3"/>
      <c r="J35" s="3" t="s">
        <v>73</v>
      </c>
      <c r="K35" s="3" t="s">
        <v>11</v>
      </c>
      <c r="L35" s="7">
        <v>68.7</v>
      </c>
      <c r="M35" s="7">
        <v>84</v>
      </c>
      <c r="N35" s="3" t="s">
        <v>12</v>
      </c>
      <c r="O35" s="3" t="s">
        <v>13</v>
      </c>
      <c r="P35" s="3" t="s">
        <v>7</v>
      </c>
      <c r="Q35" s="20"/>
      <c r="R35" s="5">
        <v>1994.9999922709101</v>
      </c>
      <c r="S35" s="6">
        <v>-8.1</v>
      </c>
      <c r="T35" s="3" t="s">
        <v>15</v>
      </c>
      <c r="U35" s="3" t="s">
        <v>15</v>
      </c>
      <c r="V35" s="3" t="s">
        <v>16</v>
      </c>
      <c r="W35" s="3" t="s">
        <v>15</v>
      </c>
      <c r="X35" s="3">
        <v>1</v>
      </c>
      <c r="Y35" s="3"/>
    </row>
    <row r="36" spans="1:25" s="4" customFormat="1" x14ac:dyDescent="0.25">
      <c r="A36" s="3">
        <v>1008</v>
      </c>
      <c r="B36" s="11" t="s">
        <v>72</v>
      </c>
      <c r="C36" s="3" t="s">
        <v>74</v>
      </c>
      <c r="D36" s="3" t="s">
        <v>24</v>
      </c>
      <c r="E36" s="3" t="s">
        <v>10</v>
      </c>
      <c r="F36" s="3" t="s">
        <v>20</v>
      </c>
      <c r="G36" s="3" t="s">
        <v>20</v>
      </c>
      <c r="H36" s="3" t="s">
        <v>21</v>
      </c>
      <c r="I36" s="3"/>
      <c r="J36" s="3" t="s">
        <v>75</v>
      </c>
      <c r="K36" s="3" t="s">
        <v>11</v>
      </c>
      <c r="L36" s="7">
        <v>134</v>
      </c>
      <c r="M36" s="7">
        <v>84</v>
      </c>
      <c r="N36" s="3" t="s">
        <v>12</v>
      </c>
      <c r="O36" s="3" t="s">
        <v>13</v>
      </c>
      <c r="P36" s="3" t="s">
        <v>7</v>
      </c>
      <c r="Q36" s="20"/>
      <c r="R36" s="5">
        <v>7999.9999690061504</v>
      </c>
      <c r="S36" s="6">
        <v>-4.0999999999999996</v>
      </c>
      <c r="T36" s="3" t="s">
        <v>15</v>
      </c>
      <c r="U36" s="3" t="s">
        <v>15</v>
      </c>
      <c r="V36" s="3" t="s">
        <v>16</v>
      </c>
      <c r="W36" s="3" t="s">
        <v>15</v>
      </c>
      <c r="X36" s="3">
        <v>1</v>
      </c>
      <c r="Y36" s="3"/>
    </row>
    <row r="37" spans="1:25" s="4" customFormat="1" x14ac:dyDescent="0.25">
      <c r="A37" s="3">
        <v>1009</v>
      </c>
      <c r="B37" s="11" t="s">
        <v>76</v>
      </c>
      <c r="C37" s="3" t="s">
        <v>77</v>
      </c>
      <c r="D37" s="3"/>
      <c r="E37" s="3" t="s">
        <v>62</v>
      </c>
      <c r="F37" s="3" t="s">
        <v>4</v>
      </c>
      <c r="G37" s="3" t="s">
        <v>4</v>
      </c>
      <c r="H37" s="3" t="s">
        <v>4</v>
      </c>
      <c r="I37" s="3"/>
      <c r="J37" s="3" t="s">
        <v>22</v>
      </c>
      <c r="K37" s="3" t="s">
        <v>11</v>
      </c>
      <c r="L37" s="7">
        <v>36.089238845144401</v>
      </c>
      <c r="M37" s="7">
        <v>31.496062992125999</v>
      </c>
      <c r="N37" s="3" t="s">
        <v>25</v>
      </c>
      <c r="O37" s="3" t="s">
        <v>13</v>
      </c>
      <c r="P37" s="3" t="s">
        <v>7</v>
      </c>
      <c r="Q37" s="20" t="s">
        <v>14</v>
      </c>
      <c r="R37" s="5">
        <v>1056.6020321000001</v>
      </c>
      <c r="S37" s="6">
        <v>-7.7880751259842498</v>
      </c>
      <c r="T37" s="3" t="s">
        <v>15</v>
      </c>
      <c r="U37" s="3" t="s">
        <v>16</v>
      </c>
      <c r="V37" s="3" t="s">
        <v>15</v>
      </c>
      <c r="W37" s="3" t="s">
        <v>15</v>
      </c>
      <c r="X37" s="3">
        <v>2</v>
      </c>
      <c r="Y37" s="3">
        <v>3</v>
      </c>
    </row>
    <row r="38" spans="1:25" s="4" customFormat="1" x14ac:dyDescent="0.25">
      <c r="A38" s="3">
        <v>1009</v>
      </c>
      <c r="B38" s="11" t="s">
        <v>76</v>
      </c>
      <c r="C38" s="3" t="s">
        <v>77</v>
      </c>
      <c r="D38" s="3"/>
      <c r="E38" s="3" t="s">
        <v>62</v>
      </c>
      <c r="F38" s="3" t="s">
        <v>4</v>
      </c>
      <c r="G38" s="3" t="s">
        <v>4</v>
      </c>
      <c r="H38" s="3" t="s">
        <v>4</v>
      </c>
      <c r="I38" s="3"/>
      <c r="J38" s="3" t="s">
        <v>78</v>
      </c>
      <c r="K38" s="3" t="s">
        <v>11</v>
      </c>
      <c r="L38" s="7">
        <v>36.089238845144401</v>
      </c>
      <c r="M38" s="7">
        <v>31.496062992125999</v>
      </c>
      <c r="N38" s="3" t="s">
        <v>25</v>
      </c>
      <c r="O38" s="3" t="s">
        <v>13</v>
      </c>
      <c r="P38" s="3" t="s">
        <v>7</v>
      </c>
      <c r="Q38" s="20" t="s">
        <v>14</v>
      </c>
      <c r="R38" s="5">
        <v>831.79308909999997</v>
      </c>
      <c r="S38" s="6">
        <v>-1.29742913385827</v>
      </c>
      <c r="T38" s="3" t="s">
        <v>15</v>
      </c>
      <c r="U38" s="3" t="s">
        <v>16</v>
      </c>
      <c r="V38" s="3" t="s">
        <v>15</v>
      </c>
      <c r="W38" s="3" t="s">
        <v>15</v>
      </c>
      <c r="X38" s="3">
        <v>2</v>
      </c>
      <c r="Y38" s="3">
        <v>3</v>
      </c>
    </row>
    <row r="39" spans="1:25" s="4" customFormat="1" x14ac:dyDescent="0.25">
      <c r="A39" s="3">
        <v>1009</v>
      </c>
      <c r="B39" s="11" t="s">
        <v>76</v>
      </c>
      <c r="C39" s="3" t="s">
        <v>77</v>
      </c>
      <c r="D39" s="3"/>
      <c r="E39" s="3" t="s">
        <v>62</v>
      </c>
      <c r="F39" s="3" t="s">
        <v>4</v>
      </c>
      <c r="G39" s="3" t="s">
        <v>4</v>
      </c>
      <c r="H39" s="3" t="s">
        <v>4</v>
      </c>
      <c r="I39" s="3"/>
      <c r="J39" s="3" t="s">
        <v>41</v>
      </c>
      <c r="K39" s="3" t="s">
        <v>11</v>
      </c>
      <c r="L39" s="7">
        <v>37.729658792650902</v>
      </c>
      <c r="M39" s="7">
        <v>31.496062992125999</v>
      </c>
      <c r="N39" s="3" t="s">
        <v>25</v>
      </c>
      <c r="O39" s="3" t="s">
        <v>13</v>
      </c>
      <c r="P39" s="3" t="s">
        <v>49</v>
      </c>
      <c r="Q39" s="20" t="s">
        <v>14</v>
      </c>
      <c r="R39" s="5">
        <v>809.31219480000004</v>
      </c>
      <c r="S39" s="6">
        <v>5.31173970354331</v>
      </c>
      <c r="T39" s="3" t="s">
        <v>15</v>
      </c>
      <c r="U39" s="3" t="s">
        <v>15</v>
      </c>
      <c r="V39" s="3" t="s">
        <v>15</v>
      </c>
      <c r="W39" s="3" t="s">
        <v>15</v>
      </c>
      <c r="X39" s="3">
        <v>2</v>
      </c>
      <c r="Y39" s="3">
        <v>3</v>
      </c>
    </row>
    <row r="40" spans="1:25" s="4" customFormat="1" x14ac:dyDescent="0.25">
      <c r="A40" s="3">
        <v>1009</v>
      </c>
      <c r="B40" s="11" t="s">
        <v>76</v>
      </c>
      <c r="C40" s="3" t="s">
        <v>77</v>
      </c>
      <c r="D40" s="3"/>
      <c r="E40" s="3" t="s">
        <v>62</v>
      </c>
      <c r="F40" s="3" t="s">
        <v>4</v>
      </c>
      <c r="G40" s="3" t="s">
        <v>4</v>
      </c>
      <c r="H40" s="3" t="s">
        <v>4</v>
      </c>
      <c r="I40" s="3"/>
      <c r="J40" s="3" t="s">
        <v>79</v>
      </c>
      <c r="K40" s="3" t="s">
        <v>11</v>
      </c>
      <c r="L40" s="7">
        <v>36.089238845144401</v>
      </c>
      <c r="M40" s="7">
        <v>31.496062992125999</v>
      </c>
      <c r="N40" s="3" t="s">
        <v>25</v>
      </c>
      <c r="O40" s="3" t="s">
        <v>13</v>
      </c>
      <c r="P40" s="3" t="s">
        <v>7</v>
      </c>
      <c r="Q40" s="20" t="s">
        <v>14</v>
      </c>
      <c r="R40" s="5">
        <v>157.36626010000001</v>
      </c>
      <c r="S40" s="6">
        <v>-2.4831929133858299</v>
      </c>
      <c r="T40" s="3" t="s">
        <v>15</v>
      </c>
      <c r="U40" s="3" t="s">
        <v>15</v>
      </c>
      <c r="V40" s="3" t="s">
        <v>15</v>
      </c>
      <c r="W40" s="3" t="s">
        <v>15</v>
      </c>
      <c r="X40" s="3">
        <v>2</v>
      </c>
      <c r="Y40" s="3">
        <v>3</v>
      </c>
    </row>
    <row r="41" spans="1:25" s="4" customFormat="1" x14ac:dyDescent="0.25">
      <c r="A41" s="3">
        <v>1010</v>
      </c>
      <c r="B41" s="11" t="s">
        <v>80</v>
      </c>
      <c r="C41" s="3" t="s">
        <v>82</v>
      </c>
      <c r="D41" s="3"/>
      <c r="E41" s="3" t="s">
        <v>83</v>
      </c>
      <c r="F41" s="3" t="s">
        <v>4</v>
      </c>
      <c r="G41" s="3" t="s">
        <v>4</v>
      </c>
      <c r="H41" s="3" t="s">
        <v>4</v>
      </c>
      <c r="I41" s="3"/>
      <c r="J41" s="3" t="s">
        <v>81</v>
      </c>
      <c r="K41" s="3" t="s">
        <v>11</v>
      </c>
      <c r="L41" s="7">
        <v>191.92913385826799</v>
      </c>
      <c r="M41" s="7">
        <v>30</v>
      </c>
      <c r="N41" s="3" t="s">
        <v>70</v>
      </c>
      <c r="O41" s="3" t="s">
        <v>13</v>
      </c>
      <c r="P41" s="3" t="s">
        <v>7</v>
      </c>
      <c r="Q41" s="20" t="s">
        <v>14</v>
      </c>
      <c r="R41" s="5">
        <v>1348.853658</v>
      </c>
      <c r="S41" s="6">
        <v>-4.2224782834645698</v>
      </c>
      <c r="T41" s="3" t="s">
        <v>16</v>
      </c>
      <c r="U41" s="3" t="s">
        <v>16</v>
      </c>
      <c r="V41" s="3" t="s">
        <v>15</v>
      </c>
      <c r="W41" s="3" t="s">
        <v>16</v>
      </c>
      <c r="X41" s="3">
        <v>1</v>
      </c>
      <c r="Y41" s="3"/>
    </row>
    <row r="42" spans="1:25" s="4" customFormat="1" x14ac:dyDescent="0.25">
      <c r="A42" s="3">
        <v>1011</v>
      </c>
      <c r="B42" s="11" t="s">
        <v>84</v>
      </c>
      <c r="C42" s="3" t="s">
        <v>86</v>
      </c>
      <c r="D42" s="3" t="s">
        <v>87</v>
      </c>
      <c r="E42" s="3" t="s">
        <v>10</v>
      </c>
      <c r="F42" s="3" t="s">
        <v>20</v>
      </c>
      <c r="G42" s="3" t="s">
        <v>4</v>
      </c>
      <c r="H42" s="3" t="s">
        <v>4</v>
      </c>
      <c r="I42" s="3"/>
      <c r="J42" s="3" t="s">
        <v>85</v>
      </c>
      <c r="K42" s="3" t="s">
        <v>11</v>
      </c>
      <c r="L42" s="7">
        <v>165.2</v>
      </c>
      <c r="M42" s="7">
        <v>54</v>
      </c>
      <c r="N42" s="3" t="s">
        <v>25</v>
      </c>
      <c r="O42" s="3" t="s">
        <v>13</v>
      </c>
      <c r="P42" s="3" t="s">
        <v>7</v>
      </c>
      <c r="Q42" s="20"/>
      <c r="R42" s="5">
        <v>2925.4427363925802</v>
      </c>
      <c r="S42" s="6">
        <v>-2.6846000000000001</v>
      </c>
      <c r="T42" s="3" t="s">
        <v>15</v>
      </c>
      <c r="U42" s="3" t="s">
        <v>15</v>
      </c>
      <c r="V42" s="3" t="s">
        <v>15</v>
      </c>
      <c r="W42" s="3" t="s">
        <v>15</v>
      </c>
      <c r="X42" s="3">
        <v>3</v>
      </c>
      <c r="Y42" s="3"/>
    </row>
    <row r="43" spans="1:25" s="4" customFormat="1" x14ac:dyDescent="0.25">
      <c r="A43" s="3">
        <v>1011</v>
      </c>
      <c r="B43" s="11" t="s">
        <v>84</v>
      </c>
      <c r="C43" s="3" t="s">
        <v>86</v>
      </c>
      <c r="D43" s="3" t="s">
        <v>87</v>
      </c>
      <c r="E43" s="3" t="s">
        <v>10</v>
      </c>
      <c r="F43" s="3" t="s">
        <v>20</v>
      </c>
      <c r="G43" s="3" t="s">
        <v>4</v>
      </c>
      <c r="H43" s="3" t="s">
        <v>4</v>
      </c>
      <c r="I43" s="3"/>
      <c r="J43" s="3" t="s">
        <v>88</v>
      </c>
      <c r="K43" s="3" t="s">
        <v>11</v>
      </c>
      <c r="L43" s="7">
        <v>125.5</v>
      </c>
      <c r="M43" s="7">
        <v>42</v>
      </c>
      <c r="N43" s="3" t="s">
        <v>25</v>
      </c>
      <c r="O43" s="3" t="s">
        <v>13</v>
      </c>
      <c r="P43" s="3" t="s">
        <v>7</v>
      </c>
      <c r="Q43" s="20"/>
      <c r="R43" s="5">
        <v>2920.4863381064401</v>
      </c>
      <c r="S43" s="6">
        <v>-2.6785000000000001</v>
      </c>
      <c r="T43" s="3" t="s">
        <v>15</v>
      </c>
      <c r="U43" s="3" t="s">
        <v>15</v>
      </c>
      <c r="V43" s="3" t="s">
        <v>15</v>
      </c>
      <c r="W43" s="3" t="s">
        <v>15</v>
      </c>
      <c r="X43" s="3">
        <v>3</v>
      </c>
      <c r="Y43" s="3"/>
    </row>
    <row r="44" spans="1:25" s="4" customFormat="1" x14ac:dyDescent="0.25">
      <c r="A44" s="3">
        <v>1011</v>
      </c>
      <c r="B44" s="11" t="s">
        <v>84</v>
      </c>
      <c r="C44" s="3" t="s">
        <v>86</v>
      </c>
      <c r="D44" s="3" t="s">
        <v>87</v>
      </c>
      <c r="E44" s="3" t="s">
        <v>10</v>
      </c>
      <c r="F44" s="3" t="s">
        <v>20</v>
      </c>
      <c r="G44" s="3" t="s">
        <v>20</v>
      </c>
      <c r="H44" s="3" t="s">
        <v>4</v>
      </c>
      <c r="I44" s="3"/>
      <c r="J44" s="3" t="s">
        <v>89</v>
      </c>
      <c r="K44" s="3" t="s">
        <v>11</v>
      </c>
      <c r="L44" s="7">
        <v>96.3</v>
      </c>
      <c r="M44" s="7">
        <v>36</v>
      </c>
      <c r="N44" s="3" t="s">
        <v>25</v>
      </c>
      <c r="O44" s="3" t="s">
        <v>13</v>
      </c>
      <c r="P44" s="3" t="s">
        <v>7</v>
      </c>
      <c r="Q44" s="20"/>
      <c r="R44" s="5">
        <v>1763.5601588301699</v>
      </c>
      <c r="S44" s="6">
        <v>-0.75419999999999998</v>
      </c>
      <c r="T44" s="3" t="s">
        <v>15</v>
      </c>
      <c r="U44" s="3" t="s">
        <v>15</v>
      </c>
      <c r="V44" s="3" t="s">
        <v>15</v>
      </c>
      <c r="W44" s="3" t="s">
        <v>15</v>
      </c>
      <c r="X44" s="3">
        <v>3</v>
      </c>
      <c r="Y44" s="3"/>
    </row>
    <row r="45" spans="1:25" s="4" customFormat="1" x14ac:dyDescent="0.25">
      <c r="A45" s="3">
        <v>1012</v>
      </c>
      <c r="B45" s="11" t="s">
        <v>90</v>
      </c>
      <c r="C45" s="3" t="s">
        <v>92</v>
      </c>
      <c r="D45" s="3"/>
      <c r="E45" s="3" t="s">
        <v>93</v>
      </c>
      <c r="F45" s="3" t="s">
        <v>20</v>
      </c>
      <c r="G45" s="3" t="s">
        <v>20</v>
      </c>
      <c r="H45" s="3" t="s">
        <v>21</v>
      </c>
      <c r="I45" s="3" t="s">
        <v>31</v>
      </c>
      <c r="J45" s="3" t="s">
        <v>91</v>
      </c>
      <c r="K45" s="3" t="s">
        <v>11</v>
      </c>
      <c r="L45" s="7">
        <v>262.46719160104999</v>
      </c>
      <c r="M45" s="7">
        <v>35.984251968503898</v>
      </c>
      <c r="N45" s="3" t="s">
        <v>25</v>
      </c>
      <c r="O45" s="3" t="s">
        <v>13</v>
      </c>
      <c r="P45" s="3" t="s">
        <v>7</v>
      </c>
      <c r="Q45" s="20" t="s">
        <v>14</v>
      </c>
      <c r="R45" s="5">
        <v>3698.3993639759001</v>
      </c>
      <c r="S45" s="6">
        <v>-9.9767401574803092</v>
      </c>
      <c r="T45" s="3" t="s">
        <v>15</v>
      </c>
      <c r="U45" s="3" t="s">
        <v>16</v>
      </c>
      <c r="V45" s="3" t="s">
        <v>16</v>
      </c>
      <c r="W45" s="3" t="s">
        <v>16</v>
      </c>
      <c r="X45" s="3">
        <v>1</v>
      </c>
      <c r="Y45" s="3"/>
    </row>
    <row r="46" spans="1:25" s="4" customFormat="1" x14ac:dyDescent="0.25">
      <c r="A46" s="3">
        <v>1012</v>
      </c>
      <c r="B46" s="11" t="s">
        <v>90</v>
      </c>
      <c r="C46" s="3" t="s">
        <v>92</v>
      </c>
      <c r="D46" s="3"/>
      <c r="E46" s="3" t="s">
        <v>93</v>
      </c>
      <c r="F46" s="3" t="s">
        <v>20</v>
      </c>
      <c r="G46" s="3" t="s">
        <v>20</v>
      </c>
      <c r="H46" s="3" t="s">
        <v>21</v>
      </c>
      <c r="I46" s="3" t="s">
        <v>31</v>
      </c>
      <c r="J46" s="3" t="s">
        <v>94</v>
      </c>
      <c r="K46" s="3" t="s">
        <v>11</v>
      </c>
      <c r="L46" s="7">
        <v>262.46719160104999</v>
      </c>
      <c r="M46" s="7">
        <v>35.984251968503898</v>
      </c>
      <c r="N46" s="3" t="s">
        <v>25</v>
      </c>
      <c r="O46" s="3" t="s">
        <v>13</v>
      </c>
      <c r="P46" s="3" t="s">
        <v>7</v>
      </c>
      <c r="Q46" s="20" t="s">
        <v>14</v>
      </c>
      <c r="R46" s="5">
        <v>4073.4031617942001</v>
      </c>
      <c r="S46" s="6">
        <v>-7.6274527559055096</v>
      </c>
      <c r="T46" s="3" t="s">
        <v>15</v>
      </c>
      <c r="U46" s="3" t="s">
        <v>16</v>
      </c>
      <c r="V46" s="3" t="s">
        <v>16</v>
      </c>
      <c r="W46" s="3" t="s">
        <v>16</v>
      </c>
      <c r="X46" s="3">
        <v>1</v>
      </c>
      <c r="Y46" s="3"/>
    </row>
    <row r="47" spans="1:25" s="4" customFormat="1" x14ac:dyDescent="0.25">
      <c r="A47" s="3">
        <v>1013</v>
      </c>
      <c r="B47" s="11" t="s">
        <v>95</v>
      </c>
      <c r="C47" s="3" t="s">
        <v>96</v>
      </c>
      <c r="D47" s="3"/>
      <c r="E47" s="3" t="s">
        <v>62</v>
      </c>
      <c r="F47" s="3" t="s">
        <v>21</v>
      </c>
      <c r="G47" s="3" t="s">
        <v>21</v>
      </c>
      <c r="H47" s="3" t="s">
        <v>21</v>
      </c>
      <c r="I47" s="3"/>
      <c r="J47" s="3" t="s">
        <v>22</v>
      </c>
      <c r="K47" s="3" t="s">
        <v>11</v>
      </c>
      <c r="L47" s="7">
        <v>134.514435695538</v>
      </c>
      <c r="M47" s="7">
        <v>40</v>
      </c>
      <c r="N47" s="3" t="s">
        <v>25</v>
      </c>
      <c r="O47" s="3" t="s">
        <v>13</v>
      </c>
      <c r="P47" s="3" t="s">
        <v>7</v>
      </c>
      <c r="Q47" s="20" t="s">
        <v>13</v>
      </c>
      <c r="R47" s="5">
        <v>3596.943088</v>
      </c>
      <c r="S47" s="6">
        <v>-3.8410802369685002</v>
      </c>
      <c r="T47" s="3" t="s">
        <v>15</v>
      </c>
      <c r="U47" s="3" t="s">
        <v>16</v>
      </c>
      <c r="V47" s="3" t="s">
        <v>16</v>
      </c>
      <c r="W47" s="3" t="s">
        <v>15</v>
      </c>
      <c r="X47" s="3">
        <v>1</v>
      </c>
      <c r="Y47" s="3"/>
    </row>
    <row r="48" spans="1:25" s="4" customFormat="1" x14ac:dyDescent="0.25">
      <c r="A48" s="3">
        <v>1014</v>
      </c>
      <c r="B48" s="11" t="s">
        <v>97</v>
      </c>
      <c r="C48" s="3" t="s">
        <v>98</v>
      </c>
      <c r="D48" s="3"/>
      <c r="E48" s="3" t="s">
        <v>62</v>
      </c>
      <c r="F48" s="3" t="s">
        <v>20</v>
      </c>
      <c r="G48" s="3" t="s">
        <v>20</v>
      </c>
      <c r="H48" s="3" t="s">
        <v>21</v>
      </c>
      <c r="I48" s="3"/>
      <c r="J48" s="3" t="s">
        <v>78</v>
      </c>
      <c r="K48" s="3" t="s">
        <v>11</v>
      </c>
      <c r="L48" s="7">
        <v>157.48031496063001</v>
      </c>
      <c r="M48" s="7">
        <v>31.496062992125999</v>
      </c>
      <c r="N48" s="3" t="s">
        <v>25</v>
      </c>
      <c r="O48" s="3" t="s">
        <v>13</v>
      </c>
      <c r="P48" s="3" t="s">
        <v>7</v>
      </c>
      <c r="Q48" s="20" t="s">
        <v>13</v>
      </c>
      <c r="R48" s="5">
        <v>1888.3951211999999</v>
      </c>
      <c r="S48" s="6">
        <v>-2.7837281691732301</v>
      </c>
      <c r="T48" s="3" t="s">
        <v>15</v>
      </c>
      <c r="U48" s="3" t="s">
        <v>16</v>
      </c>
      <c r="V48" s="3" t="s">
        <v>16</v>
      </c>
      <c r="W48" s="3" t="s">
        <v>15</v>
      </c>
      <c r="X48" s="3">
        <v>1</v>
      </c>
      <c r="Y48" s="3"/>
    </row>
    <row r="49" spans="1:25" x14ac:dyDescent="0.25">
      <c r="A49" s="3">
        <v>1019</v>
      </c>
      <c r="B49" s="11" t="s">
        <v>101</v>
      </c>
      <c r="C49" s="3" t="s">
        <v>103</v>
      </c>
      <c r="E49" s="3" t="s">
        <v>104</v>
      </c>
      <c r="F49" s="3" t="s">
        <v>20</v>
      </c>
      <c r="G49" s="3" t="s">
        <v>20</v>
      </c>
      <c r="H49" s="3" t="s">
        <v>21</v>
      </c>
      <c r="J49" s="3" t="s">
        <v>102</v>
      </c>
      <c r="K49" s="3" t="s">
        <v>11</v>
      </c>
      <c r="L49" s="7">
        <v>100.885826771654</v>
      </c>
      <c r="M49" s="7">
        <v>29.921259842519699</v>
      </c>
      <c r="N49" s="3" t="s">
        <v>25</v>
      </c>
      <c r="O49" s="3" t="s">
        <v>13</v>
      </c>
      <c r="P49" s="3" t="s">
        <v>7</v>
      </c>
      <c r="R49" s="5">
        <v>2652.7455273999999</v>
      </c>
      <c r="S49" s="6">
        <v>-10.274189680315001</v>
      </c>
      <c r="T49" s="3" t="s">
        <v>15</v>
      </c>
      <c r="U49" s="3" t="s">
        <v>16</v>
      </c>
      <c r="V49" s="3" t="s">
        <v>15</v>
      </c>
      <c r="W49" s="3" t="s">
        <v>15</v>
      </c>
      <c r="Y49" s="3">
        <v>2</v>
      </c>
    </row>
    <row r="50" spans="1:25" x14ac:dyDescent="0.25">
      <c r="A50" s="3">
        <v>1019</v>
      </c>
      <c r="B50" s="11" t="s">
        <v>101</v>
      </c>
      <c r="C50" s="3" t="s">
        <v>103</v>
      </c>
      <c r="E50" s="3" t="s">
        <v>104</v>
      </c>
      <c r="F50" s="3" t="s">
        <v>20</v>
      </c>
      <c r="G50" s="3" t="s">
        <v>20</v>
      </c>
      <c r="H50" s="3" t="s">
        <v>21</v>
      </c>
      <c r="J50" s="3" t="s">
        <v>105</v>
      </c>
      <c r="K50" s="3" t="s">
        <v>11</v>
      </c>
      <c r="L50" s="7">
        <v>127.95275590551201</v>
      </c>
      <c r="M50" s="7">
        <v>29.921259842519699</v>
      </c>
      <c r="N50" s="3" t="s">
        <v>25</v>
      </c>
      <c r="O50" s="3" t="s">
        <v>13</v>
      </c>
      <c r="P50" s="3" t="s">
        <v>49</v>
      </c>
      <c r="R50" s="5">
        <v>3654.3874653237499</v>
      </c>
      <c r="S50" s="6">
        <v>-9.7095417082677198</v>
      </c>
      <c r="T50" s="3" t="s">
        <v>15</v>
      </c>
      <c r="U50" s="3" t="s">
        <v>16</v>
      </c>
      <c r="V50" s="3" t="s">
        <v>15</v>
      </c>
      <c r="W50" s="3" t="s">
        <v>15</v>
      </c>
      <c r="Y50" s="3">
        <v>2</v>
      </c>
    </row>
    <row r="51" spans="1:25" x14ac:dyDescent="0.25">
      <c r="A51" s="3">
        <v>1019</v>
      </c>
      <c r="B51" s="11" t="s">
        <v>101</v>
      </c>
      <c r="C51" s="3" t="s">
        <v>103</v>
      </c>
      <c r="E51" s="3" t="s">
        <v>104</v>
      </c>
      <c r="F51" s="3" t="s">
        <v>20</v>
      </c>
      <c r="G51" s="3" t="s">
        <v>20</v>
      </c>
      <c r="H51" s="3" t="s">
        <v>21</v>
      </c>
      <c r="J51" s="3" t="s">
        <v>106</v>
      </c>
      <c r="K51" s="3" t="s">
        <v>11</v>
      </c>
      <c r="L51" s="7">
        <v>155.01968503936999</v>
      </c>
      <c r="M51" s="7">
        <v>29.921259842519699</v>
      </c>
      <c r="N51" s="3" t="s">
        <v>25</v>
      </c>
      <c r="O51" s="3" t="s">
        <v>13</v>
      </c>
      <c r="P51" s="3" t="s">
        <v>7</v>
      </c>
      <c r="R51" s="5">
        <v>5203.1284258257701</v>
      </c>
      <c r="S51" s="6">
        <v>-15.3334721314961</v>
      </c>
      <c r="T51" s="3" t="s">
        <v>15</v>
      </c>
      <c r="U51" s="3" t="s">
        <v>16</v>
      </c>
      <c r="V51" s="3" t="s">
        <v>15</v>
      </c>
      <c r="W51" s="3" t="s">
        <v>15</v>
      </c>
      <c r="Y51" s="3">
        <v>2</v>
      </c>
    </row>
    <row r="52" spans="1:25" x14ac:dyDescent="0.25">
      <c r="A52" s="3">
        <v>1019</v>
      </c>
      <c r="B52" s="11" t="s">
        <v>101</v>
      </c>
      <c r="C52" s="3" t="s">
        <v>103</v>
      </c>
      <c r="E52" s="3" t="s">
        <v>104</v>
      </c>
      <c r="F52" s="3" t="s">
        <v>20</v>
      </c>
      <c r="G52" s="3" t="s">
        <v>20</v>
      </c>
      <c r="H52" s="3" t="s">
        <v>21</v>
      </c>
      <c r="J52" s="3" t="s">
        <v>107</v>
      </c>
      <c r="K52" s="3" t="s">
        <v>11</v>
      </c>
      <c r="L52" s="7">
        <v>154.03543307086599</v>
      </c>
      <c r="M52" s="7">
        <v>29.921259842519699</v>
      </c>
      <c r="N52" s="3" t="s">
        <v>25</v>
      </c>
      <c r="O52" s="3" t="s">
        <v>13</v>
      </c>
      <c r="P52" s="3" t="s">
        <v>7</v>
      </c>
      <c r="R52" s="5">
        <v>5194.2145028219402</v>
      </c>
      <c r="S52" s="6">
        <v>-13.565842953543299</v>
      </c>
      <c r="T52" s="3" t="s">
        <v>15</v>
      </c>
      <c r="U52" s="3" t="s">
        <v>16</v>
      </c>
      <c r="V52" s="3" t="s">
        <v>15</v>
      </c>
      <c r="W52" s="3" t="s">
        <v>15</v>
      </c>
      <c r="Y52" s="3">
        <v>2</v>
      </c>
    </row>
    <row r="53" spans="1:25" x14ac:dyDescent="0.25">
      <c r="A53" s="3">
        <v>1019</v>
      </c>
      <c r="B53" s="11" t="s">
        <v>101</v>
      </c>
      <c r="C53" s="3" t="s">
        <v>103</v>
      </c>
      <c r="E53" s="3" t="s">
        <v>104</v>
      </c>
      <c r="F53" s="3" t="s">
        <v>20</v>
      </c>
      <c r="G53" s="3" t="s">
        <v>20</v>
      </c>
      <c r="H53" s="3" t="s">
        <v>21</v>
      </c>
      <c r="J53" s="3" t="s">
        <v>108</v>
      </c>
      <c r="K53" s="3" t="s">
        <v>11</v>
      </c>
      <c r="L53" s="7">
        <v>155.01968503936999</v>
      </c>
      <c r="M53" s="7">
        <v>29.921259842519699</v>
      </c>
      <c r="N53" s="3" t="s">
        <v>25</v>
      </c>
      <c r="O53" s="3" t="s">
        <v>13</v>
      </c>
      <c r="P53" s="3" t="s">
        <v>7</v>
      </c>
      <c r="R53" s="5">
        <v>6708.6722220373404</v>
      </c>
      <c r="S53" s="6">
        <v>-2.58931008755905</v>
      </c>
      <c r="T53" s="3" t="s">
        <v>15</v>
      </c>
      <c r="U53" s="3" t="s">
        <v>16</v>
      </c>
      <c r="V53" s="3" t="s">
        <v>15</v>
      </c>
      <c r="W53" s="3" t="s">
        <v>15</v>
      </c>
      <c r="Y53" s="3">
        <v>2</v>
      </c>
    </row>
    <row r="54" spans="1:25" x14ac:dyDescent="0.25">
      <c r="A54" s="3">
        <v>1020</v>
      </c>
      <c r="B54" s="11" t="s">
        <v>109</v>
      </c>
      <c r="C54" s="3" t="s">
        <v>110</v>
      </c>
      <c r="D54" s="3" t="s">
        <v>111</v>
      </c>
      <c r="E54" s="3" t="s">
        <v>10</v>
      </c>
      <c r="F54" s="3" t="s">
        <v>21</v>
      </c>
      <c r="G54" s="3" t="s">
        <v>21</v>
      </c>
      <c r="H54" s="3" t="s">
        <v>21</v>
      </c>
      <c r="J54" s="3" t="s">
        <v>22</v>
      </c>
      <c r="K54" s="3" t="s">
        <v>11</v>
      </c>
      <c r="L54" s="7">
        <v>136.15485564304501</v>
      </c>
      <c r="M54" s="7">
        <v>72.047244094488207</v>
      </c>
      <c r="N54" s="3" t="s">
        <v>12</v>
      </c>
      <c r="O54" s="3" t="s">
        <v>13</v>
      </c>
      <c r="P54" s="3" t="s">
        <v>7</v>
      </c>
      <c r="Q54" s="20" t="s">
        <v>112</v>
      </c>
      <c r="R54" s="5">
        <v>2989.9589418999999</v>
      </c>
      <c r="S54" s="6">
        <v>-2.8548031496063002</v>
      </c>
      <c r="T54" s="3" t="s">
        <v>15</v>
      </c>
      <c r="U54" s="3" t="s">
        <v>16</v>
      </c>
      <c r="V54" s="3" t="s">
        <v>16</v>
      </c>
      <c r="W54" s="3" t="s">
        <v>15</v>
      </c>
      <c r="X54" s="3">
        <v>1</v>
      </c>
    </row>
    <row r="55" spans="1:25" x14ac:dyDescent="0.25">
      <c r="A55" s="3">
        <v>1021</v>
      </c>
      <c r="B55" s="11" t="s">
        <v>113</v>
      </c>
      <c r="C55" s="3" t="s">
        <v>115</v>
      </c>
      <c r="E55" s="3" t="s">
        <v>48</v>
      </c>
      <c r="F55" s="3" t="s">
        <v>20</v>
      </c>
      <c r="G55" s="12" t="s">
        <v>20</v>
      </c>
      <c r="H55" s="12" t="s">
        <v>4</v>
      </c>
      <c r="J55" s="3" t="s">
        <v>114</v>
      </c>
      <c r="K55" s="3" t="s">
        <v>11</v>
      </c>
      <c r="L55" s="7">
        <v>256.88976377952798</v>
      </c>
      <c r="M55" s="16">
        <f>915/25.4</f>
        <v>36.023622047244096</v>
      </c>
      <c r="N55" s="3" t="s">
        <v>25</v>
      </c>
      <c r="O55" s="3" t="s">
        <v>13</v>
      </c>
      <c r="P55" s="3" t="s">
        <v>7</v>
      </c>
      <c r="Q55" s="20" t="s">
        <v>14</v>
      </c>
      <c r="R55" s="5">
        <v>1592.0969343260001</v>
      </c>
      <c r="S55" s="6">
        <v>-3.7182630686220501</v>
      </c>
      <c r="T55" s="3" t="s">
        <v>15</v>
      </c>
      <c r="U55" s="3" t="s">
        <v>15</v>
      </c>
      <c r="V55" s="3" t="s">
        <v>15</v>
      </c>
      <c r="W55" s="3" t="s">
        <v>15</v>
      </c>
      <c r="Y55" s="3">
        <v>1</v>
      </c>
    </row>
    <row r="56" spans="1:25" x14ac:dyDescent="0.25">
      <c r="A56" s="3">
        <v>1021</v>
      </c>
      <c r="B56" s="11" t="s">
        <v>113</v>
      </c>
      <c r="C56" s="3" t="s">
        <v>115</v>
      </c>
      <c r="E56" s="3" t="s">
        <v>48</v>
      </c>
      <c r="F56" s="3" t="s">
        <v>20</v>
      </c>
      <c r="G56" s="3" t="s">
        <v>20</v>
      </c>
      <c r="H56" s="3" t="s">
        <v>4</v>
      </c>
      <c r="J56" s="3" t="s">
        <v>116</v>
      </c>
      <c r="K56" s="3" t="s">
        <v>11</v>
      </c>
      <c r="L56" s="7">
        <v>220.80052493438299</v>
      </c>
      <c r="M56" s="7">
        <v>36.023622047244103</v>
      </c>
      <c r="N56" s="3" t="s">
        <v>25</v>
      </c>
      <c r="O56" s="3" t="s">
        <v>13</v>
      </c>
      <c r="P56" s="3" t="s">
        <v>7</v>
      </c>
      <c r="Q56" s="20" t="s">
        <v>14</v>
      </c>
      <c r="R56" s="5">
        <v>1693.036149733</v>
      </c>
      <c r="S56" s="6">
        <v>-3.7153882065747998</v>
      </c>
      <c r="T56" s="3" t="s">
        <v>15</v>
      </c>
      <c r="U56" s="3" t="s">
        <v>15</v>
      </c>
      <c r="V56" s="3" t="s">
        <v>15</v>
      </c>
      <c r="W56" s="3" t="s">
        <v>15</v>
      </c>
      <c r="Y56" s="3">
        <v>1</v>
      </c>
    </row>
    <row r="57" spans="1:25" x14ac:dyDescent="0.25">
      <c r="A57" s="3">
        <v>1021</v>
      </c>
      <c r="B57" s="11" t="s">
        <v>113</v>
      </c>
      <c r="C57" s="3" t="s">
        <v>115</v>
      </c>
      <c r="E57" s="3" t="s">
        <v>48</v>
      </c>
      <c r="F57" s="3" t="s">
        <v>20</v>
      </c>
      <c r="G57" s="3" t="s">
        <v>20</v>
      </c>
      <c r="H57" s="3" t="s">
        <v>4</v>
      </c>
      <c r="J57" s="3" t="s">
        <v>117</v>
      </c>
      <c r="K57" s="3" t="s">
        <v>11</v>
      </c>
      <c r="L57" s="7">
        <v>309.38320209973801</v>
      </c>
      <c r="M57" s="7">
        <v>36.023622047244103</v>
      </c>
      <c r="N57" s="3" t="s">
        <v>25</v>
      </c>
      <c r="O57" s="3" t="s">
        <v>13</v>
      </c>
      <c r="P57" s="3" t="s">
        <v>7</v>
      </c>
      <c r="Q57" s="20" t="s">
        <v>14</v>
      </c>
      <c r="R57" s="5">
        <v>1801.843678145</v>
      </c>
      <c r="S57" s="6">
        <v>-3.51008162972441</v>
      </c>
      <c r="T57" s="3" t="s">
        <v>15</v>
      </c>
      <c r="U57" s="3" t="s">
        <v>15</v>
      </c>
      <c r="V57" s="3" t="s">
        <v>15</v>
      </c>
      <c r="W57" s="3" t="s">
        <v>15</v>
      </c>
      <c r="Y57" s="3">
        <v>1</v>
      </c>
    </row>
    <row r="58" spans="1:25" x14ac:dyDescent="0.25">
      <c r="A58" s="3">
        <v>1022</v>
      </c>
      <c r="B58" s="11" t="s">
        <v>118</v>
      </c>
      <c r="C58" s="3" t="s">
        <v>121</v>
      </c>
      <c r="E58" s="3" t="s">
        <v>48</v>
      </c>
      <c r="F58" s="3" t="s">
        <v>20</v>
      </c>
      <c r="G58" s="3" t="s">
        <v>20</v>
      </c>
      <c r="H58" s="3" t="s">
        <v>119</v>
      </c>
      <c r="J58" s="3" t="s">
        <v>120</v>
      </c>
      <c r="K58" s="3" t="s">
        <v>11</v>
      </c>
      <c r="L58" s="7">
        <v>328.08398950131198</v>
      </c>
      <c r="M58" s="7">
        <v>71.811023622047202</v>
      </c>
      <c r="N58" s="3" t="s">
        <v>70</v>
      </c>
      <c r="O58" s="3" t="s">
        <v>13</v>
      </c>
      <c r="P58" s="3" t="s">
        <v>7</v>
      </c>
      <c r="Q58" s="20" t="s">
        <v>42</v>
      </c>
      <c r="R58" s="5">
        <v>10029.2836640964</v>
      </c>
      <c r="S58" s="6">
        <v>-3.26377952755906</v>
      </c>
      <c r="T58" s="3" t="s">
        <v>15</v>
      </c>
      <c r="U58" s="3" t="s">
        <v>15</v>
      </c>
      <c r="V58" s="3" t="s">
        <v>16</v>
      </c>
      <c r="W58" s="3" t="s">
        <v>16</v>
      </c>
      <c r="X58" s="3">
        <v>1</v>
      </c>
      <c r="Y58" s="3">
        <v>1</v>
      </c>
    </row>
    <row r="59" spans="1:25" x14ac:dyDescent="0.25">
      <c r="A59" s="3">
        <v>1023</v>
      </c>
      <c r="B59" s="11" t="s">
        <v>122</v>
      </c>
      <c r="C59" s="3" t="s">
        <v>123</v>
      </c>
      <c r="D59" s="3" t="s">
        <v>24</v>
      </c>
      <c r="E59" s="3" t="s">
        <v>10</v>
      </c>
      <c r="F59" s="3" t="s">
        <v>21</v>
      </c>
      <c r="G59" s="3" t="s">
        <v>21</v>
      </c>
      <c r="H59" s="3" t="s">
        <v>21</v>
      </c>
      <c r="J59" s="3" t="s">
        <v>22</v>
      </c>
      <c r="K59" s="3" t="s">
        <v>11</v>
      </c>
      <c r="L59" s="7">
        <v>106</v>
      </c>
      <c r="M59" s="7">
        <v>42</v>
      </c>
      <c r="N59" s="3" t="s">
        <v>25</v>
      </c>
      <c r="O59" s="3" t="s">
        <v>13</v>
      </c>
      <c r="P59" s="3" t="s">
        <v>7</v>
      </c>
      <c r="Q59" s="20" t="s">
        <v>14</v>
      </c>
      <c r="R59" s="5">
        <v>1617.9999937314899</v>
      </c>
      <c r="S59" s="6">
        <v>-1.85</v>
      </c>
      <c r="T59" s="3" t="s">
        <v>15</v>
      </c>
      <c r="U59" s="3" t="s">
        <v>15</v>
      </c>
      <c r="V59" s="3" t="s">
        <v>15</v>
      </c>
      <c r="W59" s="3" t="s">
        <v>15</v>
      </c>
      <c r="X59" s="3">
        <v>1</v>
      </c>
    </row>
    <row r="60" spans="1:25" x14ac:dyDescent="0.25">
      <c r="A60" s="3">
        <v>1031</v>
      </c>
      <c r="B60" s="11" t="s">
        <v>40</v>
      </c>
      <c r="C60" s="3" t="s">
        <v>8</v>
      </c>
      <c r="D60" s="3" t="s">
        <v>9</v>
      </c>
      <c r="E60" s="3" t="s">
        <v>10</v>
      </c>
      <c r="F60" s="3" t="s">
        <v>4</v>
      </c>
      <c r="G60" s="3" t="s">
        <v>4</v>
      </c>
      <c r="H60" s="3" t="s">
        <v>4</v>
      </c>
      <c r="I60" s="3" t="s">
        <v>5</v>
      </c>
      <c r="J60" s="3" t="s">
        <v>124</v>
      </c>
      <c r="K60" s="3" t="s">
        <v>11</v>
      </c>
      <c r="L60" s="7">
        <v>150</v>
      </c>
      <c r="M60" s="7">
        <v>30</v>
      </c>
      <c r="N60" s="3" t="s">
        <v>25</v>
      </c>
      <c r="O60" s="3" t="s">
        <v>13</v>
      </c>
      <c r="P60" s="3" t="s">
        <v>7</v>
      </c>
      <c r="Q60" s="20" t="s">
        <v>42</v>
      </c>
      <c r="R60" s="5">
        <v>830.39969809268496</v>
      </c>
      <c r="S60" s="6">
        <v>-4.4779999999999998</v>
      </c>
      <c r="T60" s="3" t="s">
        <v>15</v>
      </c>
      <c r="U60" s="3" t="s">
        <v>15</v>
      </c>
      <c r="V60" s="3" t="s">
        <v>16</v>
      </c>
      <c r="W60" s="3" t="s">
        <v>16</v>
      </c>
      <c r="X60" s="3">
        <v>3</v>
      </c>
      <c r="Y60" s="3">
        <v>2</v>
      </c>
    </row>
    <row r="61" spans="1:25" x14ac:dyDescent="0.25">
      <c r="A61" s="3">
        <v>1033</v>
      </c>
      <c r="B61" s="11" t="s">
        <v>125</v>
      </c>
      <c r="D61" s="3" t="s">
        <v>128</v>
      </c>
      <c r="E61" s="3" t="s">
        <v>10</v>
      </c>
      <c r="F61" s="3" t="s">
        <v>20</v>
      </c>
      <c r="G61" s="3" t="s">
        <v>20</v>
      </c>
      <c r="H61" s="3" t="s">
        <v>21</v>
      </c>
      <c r="I61" s="3" t="s">
        <v>126</v>
      </c>
      <c r="J61" s="3" t="s">
        <v>127</v>
      </c>
      <c r="K61" s="3" t="s">
        <v>11</v>
      </c>
      <c r="L61" s="7">
        <v>154.69999999999999</v>
      </c>
      <c r="M61" s="7">
        <v>48</v>
      </c>
      <c r="N61" s="3" t="s">
        <v>12</v>
      </c>
      <c r="O61" s="3" t="s">
        <v>13</v>
      </c>
      <c r="P61" s="3" t="s">
        <v>7</v>
      </c>
      <c r="Q61" s="20" t="s">
        <v>13</v>
      </c>
      <c r="R61" s="5">
        <v>6024.9999766577603</v>
      </c>
      <c r="S61" s="6">
        <v>-1.4450338279527599</v>
      </c>
      <c r="T61" s="3" t="s">
        <v>15</v>
      </c>
      <c r="U61" s="3" t="s">
        <v>16</v>
      </c>
      <c r="V61" s="3" t="s">
        <v>16</v>
      </c>
      <c r="W61" s="3" t="s">
        <v>16</v>
      </c>
      <c r="X61" s="3">
        <v>14</v>
      </c>
      <c r="Y61" s="3">
        <v>6</v>
      </c>
    </row>
    <row r="62" spans="1:25" x14ac:dyDescent="0.25">
      <c r="A62" s="3">
        <v>1034</v>
      </c>
      <c r="B62" s="11" t="s">
        <v>129</v>
      </c>
      <c r="C62" s="3" t="s">
        <v>131</v>
      </c>
      <c r="D62" s="3" t="s">
        <v>128</v>
      </c>
      <c r="E62" s="3" t="s">
        <v>10</v>
      </c>
      <c r="F62" s="3" t="s">
        <v>4</v>
      </c>
      <c r="G62" s="3" t="s">
        <v>4</v>
      </c>
      <c r="H62" s="3" t="s">
        <v>4</v>
      </c>
      <c r="J62" s="3" t="s">
        <v>130</v>
      </c>
      <c r="K62" s="3" t="s">
        <v>11</v>
      </c>
      <c r="L62" s="7">
        <v>97.1</v>
      </c>
      <c r="M62" s="7">
        <v>30</v>
      </c>
      <c r="N62" s="3" t="s">
        <v>25</v>
      </c>
      <c r="O62" s="3" t="s">
        <v>13</v>
      </c>
      <c r="P62" s="3" t="s">
        <v>7</v>
      </c>
      <c r="Q62" s="20" t="s">
        <v>14</v>
      </c>
      <c r="R62" s="5">
        <v>1442.99999440948</v>
      </c>
      <c r="S62" s="6">
        <v>-0.41399999999999998</v>
      </c>
      <c r="T62" s="3" t="s">
        <v>15</v>
      </c>
      <c r="U62" s="3" t="s">
        <v>16</v>
      </c>
      <c r="V62" s="3" t="s">
        <v>16</v>
      </c>
      <c r="W62" s="3" t="s">
        <v>15</v>
      </c>
      <c r="X62" s="3">
        <v>7</v>
      </c>
      <c r="Y62" s="3">
        <v>1</v>
      </c>
    </row>
    <row r="63" spans="1:25" x14ac:dyDescent="0.25">
      <c r="A63" s="3">
        <v>1035</v>
      </c>
      <c r="B63" s="11" t="s">
        <v>132</v>
      </c>
      <c r="C63" s="3" t="s">
        <v>133</v>
      </c>
      <c r="D63" s="3" t="s">
        <v>24</v>
      </c>
      <c r="E63" s="3" t="s">
        <v>10</v>
      </c>
      <c r="F63" s="3" t="s">
        <v>20</v>
      </c>
      <c r="G63" s="3" t="s">
        <v>20</v>
      </c>
      <c r="H63" s="3" t="s">
        <v>4</v>
      </c>
      <c r="J63" s="3" t="s">
        <v>124</v>
      </c>
      <c r="K63" s="3" t="s">
        <v>11</v>
      </c>
      <c r="L63" s="7">
        <v>169.94750656168</v>
      </c>
      <c r="M63" s="7">
        <v>96.062992125984294</v>
      </c>
      <c r="N63" s="3" t="s">
        <v>25</v>
      </c>
      <c r="O63" s="3" t="s">
        <v>13</v>
      </c>
      <c r="P63" s="3" t="s">
        <v>7</v>
      </c>
      <c r="R63" s="5">
        <v>7859.3206472800002</v>
      </c>
      <c r="S63" s="6">
        <v>-10.512036212598399</v>
      </c>
      <c r="T63" s="3" t="s">
        <v>15</v>
      </c>
      <c r="U63" s="3" t="s">
        <v>15</v>
      </c>
      <c r="V63" s="3" t="s">
        <v>16</v>
      </c>
      <c r="W63" s="3" t="s">
        <v>15</v>
      </c>
      <c r="X63" s="3">
        <v>1</v>
      </c>
    </row>
    <row r="64" spans="1:25" s="4" customFormat="1" x14ac:dyDescent="0.25">
      <c r="A64" s="3">
        <v>1043</v>
      </c>
      <c r="B64" s="11" t="s">
        <v>135</v>
      </c>
      <c r="C64" s="3" t="s">
        <v>61</v>
      </c>
      <c r="D64" s="3"/>
      <c r="E64" s="3" t="s">
        <v>62</v>
      </c>
      <c r="F64" s="3" t="s">
        <v>20</v>
      </c>
      <c r="G64" s="3" t="s">
        <v>4</v>
      </c>
      <c r="H64" s="3" t="s">
        <v>4</v>
      </c>
      <c r="I64" s="3"/>
      <c r="J64" s="3" t="s">
        <v>136</v>
      </c>
      <c r="K64" s="3" t="s">
        <v>11</v>
      </c>
      <c r="L64" s="7">
        <v>260.17060367454098</v>
      </c>
      <c r="M64" s="7">
        <v>62.992125984251999</v>
      </c>
      <c r="N64" s="3" t="s">
        <v>12</v>
      </c>
      <c r="O64" s="3" t="s">
        <v>39</v>
      </c>
      <c r="P64" s="3" t="s">
        <v>7</v>
      </c>
      <c r="Q64" s="20"/>
      <c r="R64" s="5">
        <v>7490.6339807599998</v>
      </c>
      <c r="S64" s="6">
        <v>-4.3527559055118097</v>
      </c>
      <c r="T64" s="3" t="s">
        <v>15</v>
      </c>
      <c r="U64" s="3" t="s">
        <v>16</v>
      </c>
      <c r="V64" s="3" t="s">
        <v>15</v>
      </c>
      <c r="W64" s="3" t="s">
        <v>16</v>
      </c>
      <c r="X64" s="3">
        <v>2</v>
      </c>
      <c r="Y64" s="3"/>
    </row>
    <row r="65" spans="1:25" s="4" customFormat="1" x14ac:dyDescent="0.25">
      <c r="A65" s="3">
        <v>1043</v>
      </c>
      <c r="B65" s="11" t="s">
        <v>135</v>
      </c>
      <c r="C65" s="3" t="s">
        <v>61</v>
      </c>
      <c r="D65" s="3"/>
      <c r="E65" s="3" t="s">
        <v>62</v>
      </c>
      <c r="F65" s="3" t="s">
        <v>20</v>
      </c>
      <c r="G65" s="3" t="s">
        <v>4</v>
      </c>
      <c r="H65" s="3" t="s">
        <v>4</v>
      </c>
      <c r="I65" s="3"/>
      <c r="J65" s="3" t="s">
        <v>137</v>
      </c>
      <c r="K65" s="3" t="s">
        <v>11</v>
      </c>
      <c r="L65" s="7">
        <v>260.17060367454098</v>
      </c>
      <c r="M65" s="7">
        <v>56</v>
      </c>
      <c r="N65" s="3" t="s">
        <v>12</v>
      </c>
      <c r="O65" s="3" t="s">
        <v>39</v>
      </c>
      <c r="P65" s="3" t="s">
        <v>7</v>
      </c>
      <c r="Q65" s="20"/>
      <c r="R65" s="5">
        <v>7247.8403223200003</v>
      </c>
      <c r="S65" s="6">
        <v>-3.1909448818897599</v>
      </c>
      <c r="T65" s="3" t="s">
        <v>15</v>
      </c>
      <c r="U65" s="3" t="s">
        <v>16</v>
      </c>
      <c r="V65" s="3" t="s">
        <v>15</v>
      </c>
      <c r="W65" s="3" t="s">
        <v>16</v>
      </c>
      <c r="X65" s="3">
        <v>2</v>
      </c>
      <c r="Y65" s="3"/>
    </row>
    <row r="66" spans="1:25" s="4" customFormat="1" x14ac:dyDescent="0.25">
      <c r="A66" s="3">
        <v>1044</v>
      </c>
      <c r="B66" s="11" t="s">
        <v>138</v>
      </c>
      <c r="C66" s="3"/>
      <c r="D66" s="3" t="s">
        <v>128</v>
      </c>
      <c r="E66" s="3" t="s">
        <v>10</v>
      </c>
      <c r="F66" s="3" t="s">
        <v>20</v>
      </c>
      <c r="G66" s="3" t="s">
        <v>20</v>
      </c>
      <c r="H66" s="3" t="s">
        <v>21</v>
      </c>
      <c r="I66" s="3" t="s">
        <v>126</v>
      </c>
      <c r="J66" s="3" t="s">
        <v>139</v>
      </c>
      <c r="K66" s="3" t="s">
        <v>11</v>
      </c>
      <c r="L66" s="7">
        <v>170.5</v>
      </c>
      <c r="M66" s="7">
        <v>48</v>
      </c>
      <c r="N66" s="3" t="s">
        <v>12</v>
      </c>
      <c r="O66" s="3" t="s">
        <v>39</v>
      </c>
      <c r="P66" s="3" t="s">
        <v>7</v>
      </c>
      <c r="Q66" s="20" t="s">
        <v>13</v>
      </c>
      <c r="R66" s="5">
        <v>6951.9999730663503</v>
      </c>
      <c r="S66" s="6">
        <v>-4.13</v>
      </c>
      <c r="T66" s="3" t="s">
        <v>16</v>
      </c>
      <c r="U66" s="3" t="s">
        <v>15</v>
      </c>
      <c r="V66" s="3" t="s">
        <v>16</v>
      </c>
      <c r="W66" s="3" t="s">
        <v>16</v>
      </c>
      <c r="X66" s="3">
        <v>14</v>
      </c>
      <c r="Y66" s="3">
        <v>6</v>
      </c>
    </row>
    <row r="67" spans="1:25" s="4" customFormat="1" x14ac:dyDescent="0.25">
      <c r="A67" s="3">
        <v>1045</v>
      </c>
      <c r="B67" s="11" t="s">
        <v>140</v>
      </c>
      <c r="C67" s="3"/>
      <c r="D67" s="3" t="s">
        <v>128</v>
      </c>
      <c r="E67" s="3" t="s">
        <v>10</v>
      </c>
      <c r="F67" s="3" t="s">
        <v>20</v>
      </c>
      <c r="G67" s="3" t="s">
        <v>20</v>
      </c>
      <c r="H67" s="3" t="s">
        <v>21</v>
      </c>
      <c r="I67" s="3" t="s">
        <v>126</v>
      </c>
      <c r="J67" s="3" t="s">
        <v>141</v>
      </c>
      <c r="K67" s="3" t="s">
        <v>11</v>
      </c>
      <c r="L67" s="7">
        <v>169.8</v>
      </c>
      <c r="M67" s="7">
        <v>72</v>
      </c>
      <c r="N67" s="3" t="s">
        <v>12</v>
      </c>
      <c r="O67" s="3" t="s">
        <v>39</v>
      </c>
      <c r="P67" s="3" t="s">
        <v>7</v>
      </c>
      <c r="Q67" s="20" t="s">
        <v>13</v>
      </c>
      <c r="R67" s="5">
        <v>8510.9999670264206</v>
      </c>
      <c r="S67" s="6">
        <v>-2.6459999999999999</v>
      </c>
      <c r="T67" s="3" t="s">
        <v>16</v>
      </c>
      <c r="U67" s="3" t="s">
        <v>15</v>
      </c>
      <c r="V67" s="3" t="s">
        <v>16</v>
      </c>
      <c r="W67" s="3" t="s">
        <v>16</v>
      </c>
      <c r="X67" s="3">
        <v>14</v>
      </c>
      <c r="Y67" s="3">
        <v>6</v>
      </c>
    </row>
    <row r="68" spans="1:25" s="4" customFormat="1" x14ac:dyDescent="0.25">
      <c r="A68" s="3">
        <v>1046</v>
      </c>
      <c r="B68" s="11" t="s">
        <v>142</v>
      </c>
      <c r="C68" s="3" t="s">
        <v>143</v>
      </c>
      <c r="D68" s="3" t="s">
        <v>38</v>
      </c>
      <c r="E68" s="3" t="s">
        <v>10</v>
      </c>
      <c r="F68" s="3" t="s">
        <v>20</v>
      </c>
      <c r="G68" s="3" t="s">
        <v>20</v>
      </c>
      <c r="H68" s="3" t="s">
        <v>119</v>
      </c>
      <c r="I68" s="3"/>
      <c r="J68" s="3" t="s">
        <v>124</v>
      </c>
      <c r="K68" s="3" t="s">
        <v>11</v>
      </c>
      <c r="L68" s="7">
        <v>180.8</v>
      </c>
      <c r="M68" s="7">
        <v>42</v>
      </c>
      <c r="N68" s="3" t="s">
        <v>25</v>
      </c>
      <c r="O68" s="3" t="s">
        <v>39</v>
      </c>
      <c r="P68" s="3" t="s">
        <v>7</v>
      </c>
      <c r="Q68" s="20"/>
      <c r="R68" s="5">
        <v>4639.9999820235698</v>
      </c>
      <c r="S68" s="6">
        <v>-2.76</v>
      </c>
      <c r="T68" s="3" t="s">
        <v>15</v>
      </c>
      <c r="U68" s="3" t="s">
        <v>15</v>
      </c>
      <c r="V68" s="3" t="s">
        <v>16</v>
      </c>
      <c r="W68" s="3" t="s">
        <v>15</v>
      </c>
      <c r="X68" s="3">
        <v>7</v>
      </c>
      <c r="Y68" s="3"/>
    </row>
    <row r="69" spans="1:25" s="4" customFormat="1" x14ac:dyDescent="0.25">
      <c r="A69" s="3">
        <v>1046</v>
      </c>
      <c r="B69" s="11" t="s">
        <v>142</v>
      </c>
      <c r="C69" s="3" t="s">
        <v>143</v>
      </c>
      <c r="D69" s="3" t="s">
        <v>38</v>
      </c>
      <c r="E69" s="3" t="s">
        <v>10</v>
      </c>
      <c r="F69" s="3" t="s">
        <v>20</v>
      </c>
      <c r="G69" s="3" t="s">
        <v>20</v>
      </c>
      <c r="H69" s="3" t="s">
        <v>21</v>
      </c>
      <c r="I69" s="3"/>
      <c r="J69" s="3" t="s">
        <v>29</v>
      </c>
      <c r="K69" s="3" t="s">
        <v>11</v>
      </c>
      <c r="L69" s="7">
        <v>194</v>
      </c>
      <c r="M69" s="7">
        <v>42</v>
      </c>
      <c r="N69" s="3" t="s">
        <v>25</v>
      </c>
      <c r="O69" s="3" t="s">
        <v>39</v>
      </c>
      <c r="P69" s="3" t="s">
        <v>7</v>
      </c>
      <c r="Q69" s="20"/>
      <c r="R69" s="5">
        <v>4165.9999838599497</v>
      </c>
      <c r="S69" s="6">
        <v>-2.52</v>
      </c>
      <c r="T69" s="3" t="s">
        <v>15</v>
      </c>
      <c r="U69" s="3" t="s">
        <v>15</v>
      </c>
      <c r="V69" s="3" t="s">
        <v>16</v>
      </c>
      <c r="W69" s="3" t="s">
        <v>15</v>
      </c>
      <c r="X69" s="3">
        <v>7</v>
      </c>
      <c r="Y69" s="3"/>
    </row>
    <row r="70" spans="1:25" s="4" customFormat="1" x14ac:dyDescent="0.25">
      <c r="A70" s="3">
        <v>1047</v>
      </c>
      <c r="B70" s="11" t="s">
        <v>144</v>
      </c>
      <c r="C70" s="3" t="s">
        <v>146</v>
      </c>
      <c r="D70" s="3" t="s">
        <v>38</v>
      </c>
      <c r="E70" s="3" t="s">
        <v>10</v>
      </c>
      <c r="F70" s="3" t="s">
        <v>20</v>
      </c>
      <c r="G70" s="3" t="s">
        <v>20</v>
      </c>
      <c r="H70" s="3" t="s">
        <v>119</v>
      </c>
      <c r="I70" s="3"/>
      <c r="J70" s="3" t="s">
        <v>145</v>
      </c>
      <c r="K70" s="3" t="s">
        <v>11</v>
      </c>
      <c r="L70" s="7">
        <v>140</v>
      </c>
      <c r="M70" s="7">
        <v>42</v>
      </c>
      <c r="N70" s="3" t="s">
        <v>25</v>
      </c>
      <c r="O70" s="3" t="s">
        <v>39</v>
      </c>
      <c r="P70" s="3" t="s">
        <v>7</v>
      </c>
      <c r="Q70" s="20"/>
      <c r="R70" s="5">
        <v>4127.9999840071696</v>
      </c>
      <c r="S70" s="6">
        <v>-1.76</v>
      </c>
      <c r="T70" s="3" t="s">
        <v>15</v>
      </c>
      <c r="U70" s="3" t="s">
        <v>16</v>
      </c>
      <c r="V70" s="3" t="s">
        <v>15</v>
      </c>
      <c r="W70" s="3" t="s">
        <v>16</v>
      </c>
      <c r="X70" s="3">
        <v>2</v>
      </c>
      <c r="Y70" s="3"/>
    </row>
    <row r="71" spans="1:25" s="4" customFormat="1" x14ac:dyDescent="0.25">
      <c r="A71" s="3">
        <v>1047</v>
      </c>
      <c r="B71" s="11" t="s">
        <v>144</v>
      </c>
      <c r="C71" s="3" t="s">
        <v>146</v>
      </c>
      <c r="D71" s="3" t="s">
        <v>38</v>
      </c>
      <c r="E71" s="3" t="s">
        <v>10</v>
      </c>
      <c r="F71" s="3" t="s">
        <v>20</v>
      </c>
      <c r="G71" s="3" t="s">
        <v>20</v>
      </c>
      <c r="H71" s="3" t="s">
        <v>119</v>
      </c>
      <c r="I71" s="3"/>
      <c r="J71" s="3" t="s">
        <v>147</v>
      </c>
      <c r="K71" s="3" t="s">
        <v>11</v>
      </c>
      <c r="L71" s="7">
        <v>140</v>
      </c>
      <c r="M71" s="7">
        <v>42</v>
      </c>
      <c r="N71" s="3" t="s">
        <v>25</v>
      </c>
      <c r="O71" s="3" t="s">
        <v>39</v>
      </c>
      <c r="P71" s="3" t="s">
        <v>7</v>
      </c>
      <c r="Q71" s="20"/>
      <c r="R71" s="5">
        <v>3789.9999853166601</v>
      </c>
      <c r="S71" s="6">
        <v>-2.2200000000000002</v>
      </c>
      <c r="T71" s="3" t="s">
        <v>15</v>
      </c>
      <c r="U71" s="3" t="s">
        <v>16</v>
      </c>
      <c r="V71" s="3" t="s">
        <v>15</v>
      </c>
      <c r="W71" s="3" t="s">
        <v>16</v>
      </c>
      <c r="X71" s="3">
        <v>2</v>
      </c>
      <c r="Y71" s="3"/>
    </row>
    <row r="72" spans="1:25" s="4" customFormat="1" x14ac:dyDescent="0.25">
      <c r="A72" s="3">
        <v>1047</v>
      </c>
      <c r="B72" s="11" t="s">
        <v>144</v>
      </c>
      <c r="C72" s="3" t="s">
        <v>146</v>
      </c>
      <c r="D72" s="3" t="s">
        <v>38</v>
      </c>
      <c r="E72" s="3" t="s">
        <v>10</v>
      </c>
      <c r="F72" s="3" t="s">
        <v>20</v>
      </c>
      <c r="G72" s="3" t="s">
        <v>20</v>
      </c>
      <c r="H72" s="3" t="s">
        <v>21</v>
      </c>
      <c r="I72" s="3"/>
      <c r="J72" s="3" t="s">
        <v>148</v>
      </c>
      <c r="K72" s="12" t="s">
        <v>11</v>
      </c>
      <c r="L72" s="16">
        <v>140</v>
      </c>
      <c r="M72" s="16">
        <v>24</v>
      </c>
      <c r="N72" s="3" t="s">
        <v>25</v>
      </c>
      <c r="O72" s="3" t="s">
        <v>39</v>
      </c>
      <c r="P72" s="3" t="s">
        <v>7</v>
      </c>
      <c r="Q72" s="20"/>
      <c r="R72" s="5">
        <v>2010.99999220892</v>
      </c>
      <c r="S72" s="6">
        <v>-2.93</v>
      </c>
      <c r="T72" s="3" t="s">
        <v>15</v>
      </c>
      <c r="U72" s="3" t="s">
        <v>15</v>
      </c>
      <c r="V72" s="12" t="s">
        <v>15</v>
      </c>
      <c r="W72" s="12" t="s">
        <v>16</v>
      </c>
      <c r="X72" s="3">
        <v>2</v>
      </c>
      <c r="Y72" s="3"/>
    </row>
    <row r="73" spans="1:25" s="4" customFormat="1" x14ac:dyDescent="0.25">
      <c r="A73" s="3">
        <v>1047</v>
      </c>
      <c r="B73" s="11" t="s">
        <v>144</v>
      </c>
      <c r="C73" s="3" t="s">
        <v>146</v>
      </c>
      <c r="D73" s="3" t="s">
        <v>38</v>
      </c>
      <c r="E73" s="3" t="s">
        <v>10</v>
      </c>
      <c r="F73" s="3" t="s">
        <v>20</v>
      </c>
      <c r="G73" s="3" t="s">
        <v>20</v>
      </c>
      <c r="H73" s="3" t="s">
        <v>21</v>
      </c>
      <c r="I73" s="3"/>
      <c r="J73" s="3" t="s">
        <v>149</v>
      </c>
      <c r="K73" s="12" t="s">
        <v>11</v>
      </c>
      <c r="L73" s="16">
        <v>127.4</v>
      </c>
      <c r="M73" s="16">
        <v>24</v>
      </c>
      <c r="N73" s="3" t="s">
        <v>25</v>
      </c>
      <c r="O73" s="3" t="s">
        <v>39</v>
      </c>
      <c r="P73" s="3" t="s">
        <v>7</v>
      </c>
      <c r="Q73" s="20"/>
      <c r="R73" s="5">
        <v>2197.9999914844402</v>
      </c>
      <c r="S73" s="6">
        <v>-2.3199999999999998</v>
      </c>
      <c r="T73" s="3" t="s">
        <v>15</v>
      </c>
      <c r="U73" s="3" t="s">
        <v>16</v>
      </c>
      <c r="V73" s="12" t="s">
        <v>15</v>
      </c>
      <c r="W73" s="12" t="s">
        <v>16</v>
      </c>
      <c r="X73" s="3">
        <v>2</v>
      </c>
      <c r="Y73" s="3"/>
    </row>
    <row r="74" spans="1:25" s="4" customFormat="1" x14ac:dyDescent="0.25">
      <c r="A74" s="3">
        <v>1048</v>
      </c>
      <c r="B74" s="11" t="s">
        <v>150</v>
      </c>
      <c r="C74" s="3" t="s">
        <v>151</v>
      </c>
      <c r="D74" s="3" t="s">
        <v>38</v>
      </c>
      <c r="E74" s="3"/>
      <c r="F74" s="3" t="s">
        <v>21</v>
      </c>
      <c r="G74" s="3" t="s">
        <v>21</v>
      </c>
      <c r="H74" s="3" t="s">
        <v>119</v>
      </c>
      <c r="I74" s="3"/>
      <c r="J74" s="3" t="s">
        <v>44</v>
      </c>
      <c r="K74" s="3" t="s">
        <v>11</v>
      </c>
      <c r="L74" s="7">
        <v>170</v>
      </c>
      <c r="M74" s="7">
        <v>42</v>
      </c>
      <c r="N74" s="3" t="s">
        <v>25</v>
      </c>
      <c r="O74" s="3" t="s">
        <v>39</v>
      </c>
      <c r="P74" s="3" t="s">
        <v>7</v>
      </c>
      <c r="Q74" s="20" t="s">
        <v>14</v>
      </c>
      <c r="R74" s="5">
        <v>3853.99998506871</v>
      </c>
      <c r="S74" s="6">
        <v>-3.15</v>
      </c>
      <c r="T74" s="3" t="s">
        <v>16</v>
      </c>
      <c r="U74" s="3" t="s">
        <v>16</v>
      </c>
      <c r="V74" s="3" t="s">
        <v>16</v>
      </c>
      <c r="W74" s="3" t="s">
        <v>15</v>
      </c>
      <c r="X74" s="3">
        <v>8</v>
      </c>
      <c r="Y74" s="3"/>
    </row>
    <row r="75" spans="1:25" s="4" customFormat="1" x14ac:dyDescent="0.25">
      <c r="A75" s="3">
        <v>1048</v>
      </c>
      <c r="B75" s="11" t="s">
        <v>150</v>
      </c>
      <c r="C75" s="3" t="s">
        <v>151</v>
      </c>
      <c r="D75" s="3" t="s">
        <v>38</v>
      </c>
      <c r="E75" s="3"/>
      <c r="F75" s="3" t="s">
        <v>21</v>
      </c>
      <c r="G75" s="3" t="s">
        <v>21</v>
      </c>
      <c r="H75" s="3" t="s">
        <v>21</v>
      </c>
      <c r="I75" s="3"/>
      <c r="J75" s="3" t="s">
        <v>152</v>
      </c>
      <c r="K75" s="3" t="s">
        <v>11</v>
      </c>
      <c r="L75" s="7">
        <v>160</v>
      </c>
      <c r="M75" s="7">
        <v>42</v>
      </c>
      <c r="N75" s="3" t="s">
        <v>25</v>
      </c>
      <c r="O75" s="3" t="s">
        <v>39</v>
      </c>
      <c r="P75" s="3" t="s">
        <v>7</v>
      </c>
      <c r="Q75" s="20" t="s">
        <v>14</v>
      </c>
      <c r="R75" s="5">
        <v>3891.9999849214901</v>
      </c>
      <c r="S75" s="6">
        <v>-3.23</v>
      </c>
      <c r="T75" s="3" t="s">
        <v>15</v>
      </c>
      <c r="U75" s="3" t="s">
        <v>15</v>
      </c>
      <c r="V75" s="3" t="s">
        <v>16</v>
      </c>
      <c r="W75" s="3" t="s">
        <v>15</v>
      </c>
      <c r="X75" s="3">
        <v>8</v>
      </c>
      <c r="Y75" s="3"/>
    </row>
    <row r="76" spans="1:25" s="4" customFormat="1" x14ac:dyDescent="0.25">
      <c r="A76" s="3">
        <v>1048</v>
      </c>
      <c r="B76" s="11" t="s">
        <v>150</v>
      </c>
      <c r="C76" s="3" t="s">
        <v>151</v>
      </c>
      <c r="D76" s="3" t="s">
        <v>38</v>
      </c>
      <c r="E76" s="3"/>
      <c r="F76" s="3" t="s">
        <v>21</v>
      </c>
      <c r="G76" s="3" t="s">
        <v>21</v>
      </c>
      <c r="H76" s="3" t="s">
        <v>153</v>
      </c>
      <c r="I76" s="3"/>
      <c r="J76" s="3" t="s">
        <v>41</v>
      </c>
      <c r="K76" s="3" t="s">
        <v>11</v>
      </c>
      <c r="L76" s="7">
        <v>150</v>
      </c>
      <c r="M76" s="7">
        <v>42</v>
      </c>
      <c r="N76" s="3" t="s">
        <v>25</v>
      </c>
      <c r="O76" s="3" t="s">
        <v>39</v>
      </c>
      <c r="P76" s="3" t="s">
        <v>7</v>
      </c>
      <c r="Q76" s="20" t="s">
        <v>14</v>
      </c>
      <c r="R76" s="5">
        <v>3838.9999851268299</v>
      </c>
      <c r="S76" s="6">
        <v>-2.88</v>
      </c>
      <c r="T76" s="3" t="s">
        <v>16</v>
      </c>
      <c r="U76" s="3" t="s">
        <v>16</v>
      </c>
      <c r="V76" s="3" t="s">
        <v>16</v>
      </c>
      <c r="W76" s="3" t="s">
        <v>15</v>
      </c>
      <c r="X76" s="3">
        <v>8</v>
      </c>
      <c r="Y76" s="3"/>
    </row>
    <row r="77" spans="1:25" s="4" customFormat="1" x14ac:dyDescent="0.25">
      <c r="A77" s="3">
        <v>1049</v>
      </c>
      <c r="B77" s="11" t="s">
        <v>154</v>
      </c>
      <c r="C77" s="3" t="s">
        <v>156</v>
      </c>
      <c r="D77" s="3"/>
      <c r="E77" s="3" t="s">
        <v>157</v>
      </c>
      <c r="F77" s="3" t="s">
        <v>4</v>
      </c>
      <c r="G77" s="3" t="s">
        <v>4</v>
      </c>
      <c r="H77" s="3" t="s">
        <v>4</v>
      </c>
      <c r="I77" s="3"/>
      <c r="J77" s="3" t="s">
        <v>155</v>
      </c>
      <c r="K77" s="3" t="s">
        <v>11</v>
      </c>
      <c r="L77" s="7">
        <v>59.383202099737503</v>
      </c>
      <c r="M77" s="7">
        <v>51.968503937007902</v>
      </c>
      <c r="N77" s="3" t="s">
        <v>25</v>
      </c>
      <c r="O77" s="3" t="s">
        <v>39</v>
      </c>
      <c r="P77" s="3" t="s">
        <v>7</v>
      </c>
      <c r="Q77" s="20"/>
      <c r="R77" s="5">
        <v>1379.2970237198101</v>
      </c>
      <c r="S77" s="6">
        <v>-3.2761154088611302</v>
      </c>
      <c r="T77" s="3" t="s">
        <v>16</v>
      </c>
      <c r="U77" s="3" t="s">
        <v>16</v>
      </c>
      <c r="V77" s="3" t="s">
        <v>15</v>
      </c>
      <c r="W77" s="3" t="s">
        <v>15</v>
      </c>
      <c r="X77" s="3">
        <v>2</v>
      </c>
      <c r="Y77" s="3"/>
    </row>
    <row r="78" spans="1:25" s="4" customFormat="1" x14ac:dyDescent="0.25">
      <c r="A78" s="3">
        <v>1049</v>
      </c>
      <c r="B78" s="11" t="s">
        <v>154</v>
      </c>
      <c r="C78" s="3" t="s">
        <v>156</v>
      </c>
      <c r="D78" s="3"/>
      <c r="E78" s="3" t="s">
        <v>157</v>
      </c>
      <c r="F78" s="3" t="s">
        <v>4</v>
      </c>
      <c r="G78" s="3" t="s">
        <v>20</v>
      </c>
      <c r="H78" s="3" t="s">
        <v>21</v>
      </c>
      <c r="I78" s="3"/>
      <c r="J78" s="3" t="s">
        <v>158</v>
      </c>
      <c r="K78" s="3" t="s">
        <v>11</v>
      </c>
      <c r="L78" s="7">
        <v>82.677165354330697</v>
      </c>
      <c r="M78" s="7">
        <v>51.968503937007902</v>
      </c>
      <c r="N78" s="3" t="s">
        <v>25</v>
      </c>
      <c r="O78" s="3" t="s">
        <v>39</v>
      </c>
      <c r="P78" s="3" t="s">
        <v>7</v>
      </c>
      <c r="Q78" s="20"/>
      <c r="R78" s="5">
        <v>1719.94603427581</v>
      </c>
      <c r="S78" s="6">
        <v>-0.97690194941964603</v>
      </c>
      <c r="T78" s="3" t="s">
        <v>16</v>
      </c>
      <c r="U78" s="3" t="s">
        <v>16</v>
      </c>
      <c r="V78" s="3" t="s">
        <v>15</v>
      </c>
      <c r="W78" s="3" t="s">
        <v>15</v>
      </c>
      <c r="X78" s="3">
        <v>2</v>
      </c>
      <c r="Y78" s="3"/>
    </row>
    <row r="79" spans="1:25" s="4" customFormat="1" x14ac:dyDescent="0.25">
      <c r="A79" s="3">
        <v>1050</v>
      </c>
      <c r="B79" s="11" t="s">
        <v>159</v>
      </c>
      <c r="C79" s="3"/>
      <c r="D79" s="3" t="s">
        <v>38</v>
      </c>
      <c r="E79" s="3" t="s">
        <v>10</v>
      </c>
      <c r="F79" s="3" t="s">
        <v>20</v>
      </c>
      <c r="G79" s="3" t="s">
        <v>20</v>
      </c>
      <c r="H79" s="3" t="s">
        <v>119</v>
      </c>
      <c r="I79" s="3"/>
      <c r="J79" s="3" t="s">
        <v>22</v>
      </c>
      <c r="K79" s="3" t="s">
        <v>11</v>
      </c>
      <c r="L79" s="7">
        <v>167.5</v>
      </c>
      <c r="M79" s="7">
        <v>32</v>
      </c>
      <c r="N79" s="3" t="s">
        <v>12</v>
      </c>
      <c r="O79" s="3" t="s">
        <v>39</v>
      </c>
      <c r="P79" s="3" t="s">
        <v>7</v>
      </c>
      <c r="Q79" s="20"/>
      <c r="R79" s="5">
        <v>2725.9999894388502</v>
      </c>
      <c r="S79" s="6">
        <v>-1.2501521026553599</v>
      </c>
      <c r="T79" s="3" t="s">
        <v>16</v>
      </c>
      <c r="U79" s="3" t="s">
        <v>15</v>
      </c>
      <c r="V79" s="3" t="s">
        <v>16</v>
      </c>
      <c r="W79" s="3" t="s">
        <v>15</v>
      </c>
      <c r="X79" s="3">
        <v>3</v>
      </c>
      <c r="Y79" s="3"/>
    </row>
    <row r="80" spans="1:25" s="4" customFormat="1" x14ac:dyDescent="0.25">
      <c r="A80" s="3">
        <v>1051</v>
      </c>
      <c r="B80" s="11" t="s">
        <v>160</v>
      </c>
      <c r="C80" s="3" t="s">
        <v>163</v>
      </c>
      <c r="D80" s="3"/>
      <c r="E80" s="3" t="s">
        <v>48</v>
      </c>
      <c r="F80" s="3" t="s">
        <v>4</v>
      </c>
      <c r="G80" s="3" t="s">
        <v>4</v>
      </c>
      <c r="H80" s="3" t="s">
        <v>4</v>
      </c>
      <c r="I80" s="3" t="s">
        <v>161</v>
      </c>
      <c r="J80" s="3" t="s">
        <v>162</v>
      </c>
      <c r="K80" s="3" t="s">
        <v>11</v>
      </c>
      <c r="L80" s="7">
        <v>166.174540682415</v>
      </c>
      <c r="M80" s="7">
        <v>118.110236220472</v>
      </c>
      <c r="N80" s="3" t="s">
        <v>70</v>
      </c>
      <c r="O80" s="3" t="s">
        <v>39</v>
      </c>
      <c r="P80" s="3" t="s">
        <v>7</v>
      </c>
      <c r="Q80" s="20" t="s">
        <v>14</v>
      </c>
      <c r="R80" s="5">
        <v>3850.5275757039999</v>
      </c>
      <c r="S80" s="6">
        <v>-1.0787401574803099</v>
      </c>
      <c r="T80" s="3" t="s">
        <v>16</v>
      </c>
      <c r="U80" s="3" t="s">
        <v>16</v>
      </c>
      <c r="V80" s="3" t="s">
        <v>15</v>
      </c>
      <c r="W80" s="3" t="s">
        <v>15</v>
      </c>
      <c r="X80" s="3">
        <v>2</v>
      </c>
      <c r="Y80" s="3">
        <v>1</v>
      </c>
    </row>
    <row r="81" spans="1:25" s="4" customFormat="1" x14ac:dyDescent="0.25">
      <c r="A81" s="3">
        <v>1052</v>
      </c>
      <c r="B81" s="11" t="s">
        <v>164</v>
      </c>
      <c r="C81" s="3" t="s">
        <v>165</v>
      </c>
      <c r="D81" s="3" t="s">
        <v>38</v>
      </c>
      <c r="E81" s="3" t="s">
        <v>10</v>
      </c>
      <c r="F81" s="3" t="s">
        <v>21</v>
      </c>
      <c r="G81" s="3" t="s">
        <v>21</v>
      </c>
      <c r="H81" s="3" t="s">
        <v>119</v>
      </c>
      <c r="I81" s="3"/>
      <c r="J81" s="3" t="s">
        <v>22</v>
      </c>
      <c r="K81" s="3" t="s">
        <v>11</v>
      </c>
      <c r="L81" s="7">
        <v>141.4</v>
      </c>
      <c r="M81" s="7">
        <v>42</v>
      </c>
      <c r="N81" s="3" t="s">
        <v>12</v>
      </c>
      <c r="O81" s="3" t="s">
        <v>39</v>
      </c>
      <c r="P81" s="3" t="s">
        <v>7</v>
      </c>
      <c r="Q81" s="20" t="s">
        <v>14</v>
      </c>
      <c r="R81" s="17">
        <v>3721</v>
      </c>
      <c r="S81" s="18">
        <v>-2.29</v>
      </c>
      <c r="T81" s="3" t="s">
        <v>15</v>
      </c>
      <c r="U81" s="3" t="s">
        <v>15</v>
      </c>
      <c r="V81" s="3" t="s">
        <v>16</v>
      </c>
      <c r="W81" s="3" t="s">
        <v>16</v>
      </c>
      <c r="X81" s="3">
        <v>3</v>
      </c>
      <c r="Y81" s="3"/>
    </row>
    <row r="82" spans="1:25" s="4" customFormat="1" x14ac:dyDescent="0.25">
      <c r="A82" s="3">
        <v>1055</v>
      </c>
      <c r="B82" s="11" t="s">
        <v>166</v>
      </c>
      <c r="C82" s="3" t="s">
        <v>168</v>
      </c>
      <c r="D82" s="3" t="s">
        <v>24</v>
      </c>
      <c r="E82" s="3" t="s">
        <v>10</v>
      </c>
      <c r="F82" s="3" t="s">
        <v>20</v>
      </c>
      <c r="G82" s="3" t="s">
        <v>20</v>
      </c>
      <c r="H82" s="3" t="s">
        <v>4</v>
      </c>
      <c r="I82" s="3"/>
      <c r="J82" s="3" t="s">
        <v>167</v>
      </c>
      <c r="K82" s="3" t="s">
        <v>11</v>
      </c>
      <c r="L82" s="7">
        <v>173.1</v>
      </c>
      <c r="M82" s="7">
        <v>48</v>
      </c>
      <c r="N82" s="3" t="s">
        <v>25</v>
      </c>
      <c r="O82" s="3" t="s">
        <v>13</v>
      </c>
      <c r="P82" s="3" t="s">
        <v>7</v>
      </c>
      <c r="Q82" s="20"/>
      <c r="R82" s="5">
        <v>2499.9999903144198</v>
      </c>
      <c r="S82" s="6">
        <v>-3.6</v>
      </c>
      <c r="T82" s="3" t="s">
        <v>15</v>
      </c>
      <c r="U82" s="3" t="s">
        <v>15</v>
      </c>
      <c r="V82" s="3" t="s">
        <v>16</v>
      </c>
      <c r="W82" s="3" t="s">
        <v>15</v>
      </c>
      <c r="X82" s="3">
        <v>1</v>
      </c>
      <c r="Y82" s="3"/>
    </row>
    <row r="83" spans="1:25" s="4" customFormat="1" x14ac:dyDescent="0.25">
      <c r="A83" s="3">
        <v>1056</v>
      </c>
      <c r="B83" s="11" t="s">
        <v>169</v>
      </c>
      <c r="C83" s="3" t="s">
        <v>170</v>
      </c>
      <c r="D83" s="3" t="s">
        <v>24</v>
      </c>
      <c r="E83" s="3" t="s">
        <v>10</v>
      </c>
      <c r="F83" s="3" t="s">
        <v>20</v>
      </c>
      <c r="G83" s="12" t="s">
        <v>20</v>
      </c>
      <c r="H83" s="12" t="s">
        <v>21</v>
      </c>
      <c r="I83" s="3"/>
      <c r="J83" s="3" t="s">
        <v>46</v>
      </c>
      <c r="K83" s="3" t="s">
        <v>11</v>
      </c>
      <c r="L83" s="7">
        <v>136.4</v>
      </c>
      <c r="M83" s="7">
        <v>87</v>
      </c>
      <c r="N83" s="3" t="s">
        <v>25</v>
      </c>
      <c r="O83" s="3" t="s">
        <v>13</v>
      </c>
      <c r="P83" s="3" t="s">
        <v>7</v>
      </c>
      <c r="Q83" s="20"/>
      <c r="R83" s="5">
        <v>7190.9999721404001</v>
      </c>
      <c r="S83" s="6">
        <v>-11.0236220472441</v>
      </c>
      <c r="T83" s="3" t="s">
        <v>15</v>
      </c>
      <c r="U83" s="3" t="s">
        <v>15</v>
      </c>
      <c r="V83" s="3" t="s">
        <v>16</v>
      </c>
      <c r="W83" s="3" t="s">
        <v>15</v>
      </c>
      <c r="X83" s="3">
        <v>1</v>
      </c>
      <c r="Y83" s="3"/>
    </row>
    <row r="84" spans="1:25" s="4" customFormat="1" x14ac:dyDescent="0.25">
      <c r="A84" s="3">
        <v>1056</v>
      </c>
      <c r="B84" s="11" t="s">
        <v>169</v>
      </c>
      <c r="C84" s="3" t="s">
        <v>170</v>
      </c>
      <c r="D84" s="3" t="s">
        <v>24</v>
      </c>
      <c r="E84" s="3" t="s">
        <v>10</v>
      </c>
      <c r="F84" s="3" t="s">
        <v>20</v>
      </c>
      <c r="G84" s="12" t="s">
        <v>20</v>
      </c>
      <c r="H84" s="12" t="s">
        <v>21</v>
      </c>
      <c r="I84" s="3"/>
      <c r="J84" s="3" t="s">
        <v>46</v>
      </c>
      <c r="K84" s="3" t="s">
        <v>11</v>
      </c>
      <c r="L84" s="7">
        <v>136.4</v>
      </c>
      <c r="M84" s="7">
        <v>87</v>
      </c>
      <c r="N84" s="3" t="s">
        <v>25</v>
      </c>
      <c r="O84" s="3" t="s">
        <v>13</v>
      </c>
      <c r="P84" s="3" t="s">
        <v>49</v>
      </c>
      <c r="Q84" s="20"/>
      <c r="R84" s="5">
        <v>4002.1999844945499</v>
      </c>
      <c r="S84" s="6">
        <v>4.0157480314960603</v>
      </c>
      <c r="T84" s="3" t="s">
        <v>15</v>
      </c>
      <c r="U84" s="3" t="s">
        <v>15</v>
      </c>
      <c r="V84" s="3" t="s">
        <v>16</v>
      </c>
      <c r="W84" s="3" t="s">
        <v>15</v>
      </c>
      <c r="X84" s="3">
        <v>1</v>
      </c>
      <c r="Y84" s="3"/>
    </row>
    <row r="85" spans="1:25" s="4" customFormat="1" x14ac:dyDescent="0.25">
      <c r="A85" s="3">
        <v>1057</v>
      </c>
      <c r="B85" s="11" t="s">
        <v>171</v>
      </c>
      <c r="C85" s="3" t="s">
        <v>172</v>
      </c>
      <c r="D85" s="3" t="s">
        <v>24</v>
      </c>
      <c r="E85" s="3" t="s">
        <v>10</v>
      </c>
      <c r="F85" s="3" t="s">
        <v>20</v>
      </c>
      <c r="G85" s="3" t="s">
        <v>20</v>
      </c>
      <c r="H85" s="3" t="s">
        <v>21</v>
      </c>
      <c r="I85" s="3"/>
      <c r="J85" s="3" t="s">
        <v>46</v>
      </c>
      <c r="K85" s="3" t="s">
        <v>11</v>
      </c>
      <c r="L85" s="7">
        <v>120.7</v>
      </c>
      <c r="M85" s="7">
        <v>66</v>
      </c>
      <c r="N85" s="3" t="s">
        <v>25</v>
      </c>
      <c r="O85" s="3" t="s">
        <v>13</v>
      </c>
      <c r="P85" s="3" t="s">
        <v>7</v>
      </c>
      <c r="Q85" s="20"/>
      <c r="R85" s="5">
        <v>3199.9999876024599</v>
      </c>
      <c r="S85" s="6">
        <v>-1.3</v>
      </c>
      <c r="T85" s="3" t="s">
        <v>15</v>
      </c>
      <c r="U85" s="3" t="s">
        <v>15</v>
      </c>
      <c r="V85" s="3" t="s">
        <v>16</v>
      </c>
      <c r="W85" s="3" t="s">
        <v>15</v>
      </c>
      <c r="X85" s="3">
        <v>1</v>
      </c>
      <c r="Y85" s="3"/>
    </row>
    <row r="86" spans="1:25" s="4" customFormat="1" x14ac:dyDescent="0.25">
      <c r="A86" s="3">
        <v>1058</v>
      </c>
      <c r="B86" s="11" t="s">
        <v>173</v>
      </c>
      <c r="C86" s="3" t="s">
        <v>174</v>
      </c>
      <c r="D86" s="3" t="s">
        <v>24</v>
      </c>
      <c r="E86" s="3" t="s">
        <v>10</v>
      </c>
      <c r="F86" s="3" t="s">
        <v>4</v>
      </c>
      <c r="G86" s="3" t="s">
        <v>4</v>
      </c>
      <c r="H86" s="3" t="s">
        <v>4</v>
      </c>
      <c r="I86" s="3"/>
      <c r="J86" s="3" t="s">
        <v>46</v>
      </c>
      <c r="K86" s="3" t="s">
        <v>11</v>
      </c>
      <c r="L86" s="7">
        <v>188.5</v>
      </c>
      <c r="M86" s="7">
        <v>74.5</v>
      </c>
      <c r="N86" s="3" t="s">
        <v>25</v>
      </c>
      <c r="O86" s="3" t="s">
        <v>13</v>
      </c>
      <c r="P86" s="3" t="s">
        <v>7</v>
      </c>
      <c r="Q86" s="20"/>
      <c r="R86" s="5">
        <v>8011.6999689608201</v>
      </c>
      <c r="S86" s="6">
        <v>-2.15</v>
      </c>
      <c r="T86" s="3" t="s">
        <v>15</v>
      </c>
      <c r="U86" s="3" t="s">
        <v>15</v>
      </c>
      <c r="V86" s="3" t="s">
        <v>15</v>
      </c>
      <c r="W86" s="3" t="s">
        <v>15</v>
      </c>
      <c r="X86" s="3">
        <v>2</v>
      </c>
      <c r="Y86" s="3"/>
    </row>
    <row r="87" spans="1:25" s="4" customFormat="1" x14ac:dyDescent="0.25">
      <c r="A87" s="3">
        <v>1059</v>
      </c>
      <c r="B87" s="11" t="s">
        <v>175</v>
      </c>
      <c r="C87" s="3" t="s">
        <v>176</v>
      </c>
      <c r="D87" s="3" t="s">
        <v>24</v>
      </c>
      <c r="E87" s="3" t="s">
        <v>10</v>
      </c>
      <c r="F87" s="3" t="s">
        <v>21</v>
      </c>
      <c r="G87" s="3" t="s">
        <v>21</v>
      </c>
      <c r="H87" s="3" t="s">
        <v>21</v>
      </c>
      <c r="I87" s="3"/>
      <c r="J87" s="3" t="s">
        <v>46</v>
      </c>
      <c r="K87" s="3" t="s">
        <v>11</v>
      </c>
      <c r="L87" s="7">
        <v>127</v>
      </c>
      <c r="M87" s="7">
        <v>108</v>
      </c>
      <c r="N87" s="3" t="s">
        <v>25</v>
      </c>
      <c r="O87" s="3" t="s">
        <v>13</v>
      </c>
      <c r="P87" s="3" t="s">
        <v>7</v>
      </c>
      <c r="Q87" s="20"/>
      <c r="R87" s="5">
        <v>7999.9999690061504</v>
      </c>
      <c r="S87" s="6">
        <v>-0.97</v>
      </c>
      <c r="T87" s="3" t="s">
        <v>15</v>
      </c>
      <c r="U87" s="3" t="s">
        <v>15</v>
      </c>
      <c r="V87" s="3" t="s">
        <v>16</v>
      </c>
      <c r="W87" s="3" t="s">
        <v>15</v>
      </c>
      <c r="X87" s="3">
        <v>1</v>
      </c>
      <c r="Y87" s="3"/>
    </row>
    <row r="88" spans="1:25" s="4" customFormat="1" x14ac:dyDescent="0.25">
      <c r="A88" s="3">
        <v>1060</v>
      </c>
      <c r="B88" s="11" t="s">
        <v>177</v>
      </c>
      <c r="C88" s="3" t="s">
        <v>178</v>
      </c>
      <c r="D88" s="3" t="s">
        <v>24</v>
      </c>
      <c r="E88" s="3" t="s">
        <v>10</v>
      </c>
      <c r="F88" s="3" t="s">
        <v>20</v>
      </c>
      <c r="G88" s="3" t="s">
        <v>20</v>
      </c>
      <c r="H88" s="3" t="s">
        <v>21</v>
      </c>
      <c r="I88" s="3"/>
      <c r="J88" s="3" t="s">
        <v>46</v>
      </c>
      <c r="K88" s="3" t="s">
        <v>11</v>
      </c>
      <c r="L88" s="7">
        <v>143.30000000000001</v>
      </c>
      <c r="M88" s="7">
        <v>48</v>
      </c>
      <c r="N88" s="3" t="s">
        <v>25</v>
      </c>
      <c r="O88" s="3" t="s">
        <v>13</v>
      </c>
      <c r="P88" s="3" t="s">
        <v>7</v>
      </c>
      <c r="Q88" s="20"/>
      <c r="R88" s="5">
        <v>3974.99998459993</v>
      </c>
      <c r="S88" s="6">
        <v>-5.2</v>
      </c>
      <c r="T88" s="3" t="s">
        <v>15</v>
      </c>
      <c r="U88" s="3" t="s">
        <v>15</v>
      </c>
      <c r="V88" s="3" t="s">
        <v>16</v>
      </c>
      <c r="W88" s="3" t="s">
        <v>15</v>
      </c>
      <c r="X88" s="3">
        <v>1</v>
      </c>
      <c r="Y88" s="3"/>
    </row>
    <row r="89" spans="1:25" s="4" customFormat="1" x14ac:dyDescent="0.25">
      <c r="A89" s="3">
        <v>1061</v>
      </c>
      <c r="B89" s="11" t="s">
        <v>179</v>
      </c>
      <c r="C89" s="3" t="s">
        <v>180</v>
      </c>
      <c r="D89" s="3" t="s">
        <v>24</v>
      </c>
      <c r="E89" s="3" t="s">
        <v>10</v>
      </c>
      <c r="F89" s="3" t="s">
        <v>20</v>
      </c>
      <c r="G89" s="3" t="s">
        <v>21</v>
      </c>
      <c r="H89" s="3" t="s">
        <v>21</v>
      </c>
      <c r="I89" s="3"/>
      <c r="J89" s="3" t="s">
        <v>22</v>
      </c>
      <c r="K89" s="3" t="s">
        <v>11</v>
      </c>
      <c r="L89" s="7">
        <v>136</v>
      </c>
      <c r="M89" s="7">
        <v>90</v>
      </c>
      <c r="N89" s="3" t="s">
        <v>25</v>
      </c>
      <c r="O89" s="3" t="s">
        <v>13</v>
      </c>
      <c r="P89" s="3" t="s">
        <v>7</v>
      </c>
      <c r="Q89" s="20"/>
      <c r="R89" s="5">
        <v>4089.9999841543899</v>
      </c>
      <c r="S89" s="6">
        <v>-8</v>
      </c>
      <c r="T89" s="3" t="s">
        <v>15</v>
      </c>
      <c r="U89" s="3" t="s">
        <v>15</v>
      </c>
      <c r="V89" s="3" t="s">
        <v>16</v>
      </c>
      <c r="W89" s="3" t="s">
        <v>15</v>
      </c>
      <c r="X89" s="3">
        <v>1</v>
      </c>
      <c r="Y89" s="3"/>
    </row>
    <row r="90" spans="1:25" s="4" customFormat="1" x14ac:dyDescent="0.25">
      <c r="A90" s="3">
        <v>1061</v>
      </c>
      <c r="B90" s="11" t="s">
        <v>179</v>
      </c>
      <c r="C90" s="3" t="s">
        <v>180</v>
      </c>
      <c r="D90" s="3" t="s">
        <v>24</v>
      </c>
      <c r="E90" s="3" t="s">
        <v>10</v>
      </c>
      <c r="F90" s="3" t="s">
        <v>20</v>
      </c>
      <c r="G90" s="3" t="s">
        <v>20</v>
      </c>
      <c r="H90" s="3" t="s">
        <v>21</v>
      </c>
      <c r="I90" s="3"/>
      <c r="J90" s="3" t="s">
        <v>78</v>
      </c>
      <c r="K90" s="3" t="s">
        <v>11</v>
      </c>
      <c r="L90" s="7">
        <v>202</v>
      </c>
      <c r="M90" s="7">
        <v>90</v>
      </c>
      <c r="N90" s="3" t="s">
        <v>25</v>
      </c>
      <c r="O90" s="3" t="s">
        <v>13</v>
      </c>
      <c r="P90" s="3" t="s">
        <v>7</v>
      </c>
      <c r="Q90" s="20"/>
      <c r="R90" s="5">
        <v>7999.9999690061504</v>
      </c>
      <c r="S90" s="6">
        <v>-3</v>
      </c>
      <c r="T90" s="3" t="s">
        <v>15</v>
      </c>
      <c r="U90" s="3" t="s">
        <v>15</v>
      </c>
      <c r="V90" s="3" t="s">
        <v>16</v>
      </c>
      <c r="W90" s="3" t="s">
        <v>15</v>
      </c>
      <c r="X90" s="3">
        <v>1</v>
      </c>
      <c r="Y90" s="3"/>
    </row>
    <row r="91" spans="1:25" s="4" customFormat="1" x14ac:dyDescent="0.25">
      <c r="A91" s="3">
        <v>1062</v>
      </c>
      <c r="B91" s="11" t="s">
        <v>181</v>
      </c>
      <c r="C91" s="3" t="s">
        <v>182</v>
      </c>
      <c r="D91" s="3" t="s">
        <v>24</v>
      </c>
      <c r="E91" s="3" t="s">
        <v>10</v>
      </c>
      <c r="F91" s="3" t="s">
        <v>20</v>
      </c>
      <c r="G91" s="3" t="s">
        <v>20</v>
      </c>
      <c r="H91" s="3" t="s">
        <v>21</v>
      </c>
      <c r="I91" s="3"/>
      <c r="J91" s="3" t="s">
        <v>46</v>
      </c>
      <c r="K91" s="3" t="s">
        <v>11</v>
      </c>
      <c r="L91" s="7">
        <v>128.69999999999999</v>
      </c>
      <c r="M91" s="7">
        <v>72</v>
      </c>
      <c r="N91" s="3" t="s">
        <v>12</v>
      </c>
      <c r="O91" s="3" t="s">
        <v>13</v>
      </c>
      <c r="P91" s="3" t="s">
        <v>7</v>
      </c>
      <c r="Q91" s="20"/>
      <c r="R91" s="5">
        <v>8009.9999689674096</v>
      </c>
      <c r="S91" s="6">
        <v>-7.4</v>
      </c>
      <c r="T91" s="3" t="s">
        <v>15</v>
      </c>
      <c r="U91" s="3" t="s">
        <v>15</v>
      </c>
      <c r="V91" s="3" t="s">
        <v>16</v>
      </c>
      <c r="W91" s="3" t="s">
        <v>15</v>
      </c>
      <c r="X91" s="3">
        <v>1</v>
      </c>
      <c r="Y91" s="3"/>
    </row>
    <row r="92" spans="1:25" s="4" customFormat="1" x14ac:dyDescent="0.25">
      <c r="A92" s="3">
        <v>1063</v>
      </c>
      <c r="B92" s="11" t="s">
        <v>183</v>
      </c>
      <c r="C92" s="3" t="s">
        <v>23</v>
      </c>
      <c r="D92" s="3" t="s">
        <v>24</v>
      </c>
      <c r="E92" s="3" t="s">
        <v>10</v>
      </c>
      <c r="F92" s="3" t="s">
        <v>20</v>
      </c>
      <c r="G92" s="3" t="s">
        <v>20</v>
      </c>
      <c r="H92" s="3" t="s">
        <v>4</v>
      </c>
      <c r="I92" s="3" t="s">
        <v>31</v>
      </c>
      <c r="J92" s="3" t="s">
        <v>184</v>
      </c>
      <c r="K92" s="3" t="s">
        <v>11</v>
      </c>
      <c r="L92" s="7">
        <v>98</v>
      </c>
      <c r="M92" s="7">
        <v>42</v>
      </c>
      <c r="N92" s="3" t="s">
        <v>25</v>
      </c>
      <c r="O92" s="3" t="s">
        <v>13</v>
      </c>
      <c r="P92" s="3" t="s">
        <v>7</v>
      </c>
      <c r="Q92" s="20" t="s">
        <v>14</v>
      </c>
      <c r="R92" s="5">
        <v>844.79999672704901</v>
      </c>
      <c r="S92" s="6">
        <v>-3.50262715716535</v>
      </c>
      <c r="T92" s="3" t="s">
        <v>15</v>
      </c>
      <c r="U92" s="3" t="s">
        <v>15</v>
      </c>
      <c r="V92" s="3" t="s">
        <v>16</v>
      </c>
      <c r="W92" s="3" t="s">
        <v>16</v>
      </c>
      <c r="X92" s="3">
        <v>12</v>
      </c>
      <c r="Y92" s="3"/>
    </row>
    <row r="93" spans="1:25" s="4" customFormat="1" x14ac:dyDescent="0.25">
      <c r="A93" s="3">
        <v>1063</v>
      </c>
      <c r="B93" s="11" t="s">
        <v>183</v>
      </c>
      <c r="C93" s="3" t="s">
        <v>23</v>
      </c>
      <c r="D93" s="3" t="s">
        <v>24</v>
      </c>
      <c r="E93" s="3" t="s">
        <v>10</v>
      </c>
      <c r="F93" s="3" t="s">
        <v>20</v>
      </c>
      <c r="G93" s="3" t="s">
        <v>20</v>
      </c>
      <c r="H93" s="3" t="s">
        <v>4</v>
      </c>
      <c r="I93" s="3" t="s">
        <v>31</v>
      </c>
      <c r="J93" s="3" t="s">
        <v>184</v>
      </c>
      <c r="K93" s="3" t="s">
        <v>11</v>
      </c>
      <c r="L93" s="7">
        <v>98</v>
      </c>
      <c r="M93" s="7">
        <v>42</v>
      </c>
      <c r="N93" s="3" t="s">
        <v>25</v>
      </c>
      <c r="O93" s="3" t="s">
        <v>13</v>
      </c>
      <c r="P93" s="3" t="s">
        <v>49</v>
      </c>
      <c r="Q93" s="20" t="s">
        <v>14</v>
      </c>
      <c r="R93" s="5">
        <v>627.39999756930695</v>
      </c>
      <c r="S93" s="6">
        <v>-3.14</v>
      </c>
      <c r="T93" s="3" t="s">
        <v>15</v>
      </c>
      <c r="U93" s="3" t="s">
        <v>15</v>
      </c>
      <c r="V93" s="3" t="s">
        <v>16</v>
      </c>
      <c r="W93" s="3" t="s">
        <v>16</v>
      </c>
      <c r="X93" s="3">
        <v>12</v>
      </c>
      <c r="Y93" s="3"/>
    </row>
    <row r="94" spans="1:25" s="4" customFormat="1" x14ac:dyDescent="0.25">
      <c r="A94" s="3">
        <v>1063</v>
      </c>
      <c r="B94" s="11" t="s">
        <v>183</v>
      </c>
      <c r="C94" s="3" t="s">
        <v>23</v>
      </c>
      <c r="D94" s="3" t="s">
        <v>24</v>
      </c>
      <c r="E94" s="3" t="s">
        <v>10</v>
      </c>
      <c r="F94" s="3" t="s">
        <v>20</v>
      </c>
      <c r="G94" s="3" t="s">
        <v>20</v>
      </c>
      <c r="H94" s="3" t="s">
        <v>4</v>
      </c>
      <c r="I94" s="3" t="s">
        <v>31</v>
      </c>
      <c r="J94" s="3" t="s">
        <v>185</v>
      </c>
      <c r="K94" s="3" t="s">
        <v>11</v>
      </c>
      <c r="L94" s="7">
        <v>103</v>
      </c>
      <c r="M94" s="7">
        <v>42</v>
      </c>
      <c r="N94" s="3" t="s">
        <v>25</v>
      </c>
      <c r="O94" s="3" t="s">
        <v>13</v>
      </c>
      <c r="P94" s="3" t="s">
        <v>7</v>
      </c>
      <c r="Q94" s="20" t="s">
        <v>14</v>
      </c>
      <c r="R94" s="5">
        <v>1036.7999959832</v>
      </c>
      <c r="S94" s="6">
        <v>-0.82629406531496097</v>
      </c>
      <c r="T94" s="3" t="s">
        <v>15</v>
      </c>
      <c r="U94" s="3" t="s">
        <v>15</v>
      </c>
      <c r="V94" s="3" t="s">
        <v>16</v>
      </c>
      <c r="W94" s="3" t="s">
        <v>16</v>
      </c>
      <c r="X94" s="3">
        <v>12</v>
      </c>
      <c r="Y94" s="3"/>
    </row>
    <row r="95" spans="1:25" s="4" customFormat="1" x14ac:dyDescent="0.25">
      <c r="A95" s="3">
        <v>1063</v>
      </c>
      <c r="B95" s="11" t="s">
        <v>183</v>
      </c>
      <c r="C95" s="3" t="s">
        <v>23</v>
      </c>
      <c r="D95" s="3" t="s">
        <v>24</v>
      </c>
      <c r="E95" s="3" t="s">
        <v>10</v>
      </c>
      <c r="F95" s="3" t="s">
        <v>20</v>
      </c>
      <c r="G95" s="3" t="s">
        <v>20</v>
      </c>
      <c r="H95" s="3" t="s">
        <v>4</v>
      </c>
      <c r="I95" s="3" t="s">
        <v>31</v>
      </c>
      <c r="J95" s="3" t="s">
        <v>185</v>
      </c>
      <c r="K95" s="3" t="s">
        <v>11</v>
      </c>
      <c r="L95" s="7">
        <v>103</v>
      </c>
      <c r="M95" s="7">
        <v>42</v>
      </c>
      <c r="N95" s="3" t="s">
        <v>25</v>
      </c>
      <c r="O95" s="3" t="s">
        <v>13</v>
      </c>
      <c r="P95" s="3" t="s">
        <v>49</v>
      </c>
      <c r="Q95" s="20" t="s">
        <v>14</v>
      </c>
      <c r="R95" s="5">
        <v>905.59999649149597</v>
      </c>
      <c r="S95" s="6">
        <v>0.59550000000000003</v>
      </c>
      <c r="T95" s="3" t="s">
        <v>15</v>
      </c>
      <c r="U95" s="3" t="s">
        <v>15</v>
      </c>
      <c r="V95" s="3" t="s">
        <v>16</v>
      </c>
      <c r="W95" s="3" t="s">
        <v>16</v>
      </c>
      <c r="X95" s="3">
        <v>12</v>
      </c>
      <c r="Y95" s="3"/>
    </row>
    <row r="96" spans="1:25" s="4" customFormat="1" x14ac:dyDescent="0.25">
      <c r="A96" s="3">
        <v>1063</v>
      </c>
      <c r="B96" s="11" t="s">
        <v>183</v>
      </c>
      <c r="C96" s="3" t="s">
        <v>23</v>
      </c>
      <c r="D96" s="3" t="s">
        <v>24</v>
      </c>
      <c r="E96" s="3" t="s">
        <v>10</v>
      </c>
      <c r="F96" s="3" t="s">
        <v>20</v>
      </c>
      <c r="G96" s="3" t="s">
        <v>20</v>
      </c>
      <c r="H96" s="3" t="s">
        <v>4</v>
      </c>
      <c r="I96" s="3" t="s">
        <v>31</v>
      </c>
      <c r="J96" s="3" t="s">
        <v>186</v>
      </c>
      <c r="K96" s="3" t="s">
        <v>11</v>
      </c>
      <c r="L96" s="7">
        <v>97</v>
      </c>
      <c r="M96" s="7">
        <v>42</v>
      </c>
      <c r="N96" s="3" t="s">
        <v>25</v>
      </c>
      <c r="O96" s="3" t="s">
        <v>13</v>
      </c>
      <c r="P96" s="3" t="s">
        <v>7</v>
      </c>
      <c r="Q96" s="20" t="s">
        <v>14</v>
      </c>
      <c r="R96" s="5">
        <v>0.28959888037260001</v>
      </c>
      <c r="S96" s="6">
        <v>-1.2131000000000001</v>
      </c>
      <c r="T96" s="3" t="s">
        <v>15</v>
      </c>
      <c r="U96" s="3" t="s">
        <v>15</v>
      </c>
      <c r="V96" s="3" t="s">
        <v>16</v>
      </c>
      <c r="W96" s="3" t="s">
        <v>16</v>
      </c>
      <c r="X96" s="3">
        <v>12</v>
      </c>
      <c r="Y96" s="3"/>
    </row>
    <row r="97" spans="1:25" s="4" customFormat="1" x14ac:dyDescent="0.25">
      <c r="A97" s="3">
        <v>1063</v>
      </c>
      <c r="B97" s="11" t="s">
        <v>183</v>
      </c>
      <c r="C97" s="3" t="s">
        <v>23</v>
      </c>
      <c r="D97" s="3" t="s">
        <v>24</v>
      </c>
      <c r="E97" s="3" t="s">
        <v>10</v>
      </c>
      <c r="F97" s="3" t="s">
        <v>20</v>
      </c>
      <c r="G97" s="3" t="s">
        <v>20</v>
      </c>
      <c r="H97" s="3" t="s">
        <v>4</v>
      </c>
      <c r="I97" s="3" t="s">
        <v>31</v>
      </c>
      <c r="J97" s="3" t="s">
        <v>186</v>
      </c>
      <c r="K97" s="3" t="s">
        <v>11</v>
      </c>
      <c r="L97" s="7">
        <v>97</v>
      </c>
      <c r="M97" s="7">
        <v>42</v>
      </c>
      <c r="N97" s="3" t="s">
        <v>25</v>
      </c>
      <c r="O97" s="3" t="s">
        <v>13</v>
      </c>
      <c r="P97" s="3" t="s">
        <v>49</v>
      </c>
      <c r="Q97" s="20" t="s">
        <v>14</v>
      </c>
      <c r="R97" s="5">
        <v>962.89999626950305</v>
      </c>
      <c r="S97" s="6">
        <v>-0.745</v>
      </c>
      <c r="T97" s="3" t="s">
        <v>15</v>
      </c>
      <c r="U97" s="3" t="s">
        <v>15</v>
      </c>
      <c r="V97" s="3" t="s">
        <v>16</v>
      </c>
      <c r="W97" s="3" t="s">
        <v>16</v>
      </c>
      <c r="X97" s="3">
        <v>12</v>
      </c>
      <c r="Y97" s="3"/>
    </row>
    <row r="98" spans="1:25" s="4" customFormat="1" x14ac:dyDescent="0.25">
      <c r="A98" s="3">
        <v>1067</v>
      </c>
      <c r="B98" s="11" t="s">
        <v>187</v>
      </c>
      <c r="C98" s="3" t="s">
        <v>187</v>
      </c>
      <c r="D98" s="3"/>
      <c r="E98" s="3" t="s">
        <v>189</v>
      </c>
      <c r="F98" s="3" t="s">
        <v>20</v>
      </c>
      <c r="G98" s="3" t="s">
        <v>20</v>
      </c>
      <c r="H98" s="3" t="s">
        <v>21</v>
      </c>
      <c r="I98" s="3"/>
      <c r="J98" s="3" t="s">
        <v>188</v>
      </c>
      <c r="K98" s="3" t="s">
        <v>11</v>
      </c>
      <c r="L98" s="7">
        <v>167.32283464566899</v>
      </c>
      <c r="M98" s="7">
        <v>28</v>
      </c>
      <c r="N98" s="3" t="s">
        <v>25</v>
      </c>
      <c r="O98" s="3" t="s">
        <v>13</v>
      </c>
      <c r="P98" s="3" t="s">
        <v>7</v>
      </c>
      <c r="Q98" s="20"/>
      <c r="R98" s="5">
        <v>899.235772</v>
      </c>
      <c r="S98" s="6">
        <v>-1.25393700787402</v>
      </c>
      <c r="T98" s="3" t="s">
        <v>15</v>
      </c>
      <c r="U98" s="3" t="s">
        <v>15</v>
      </c>
      <c r="V98" s="3" t="s">
        <v>16</v>
      </c>
      <c r="W98" s="3" t="s">
        <v>16</v>
      </c>
      <c r="X98" s="3">
        <v>1</v>
      </c>
      <c r="Y98" s="3"/>
    </row>
    <row r="99" spans="1:25" s="4" customFormat="1" x14ac:dyDescent="0.25">
      <c r="A99" s="3">
        <v>1067</v>
      </c>
      <c r="B99" s="11" t="s">
        <v>187</v>
      </c>
      <c r="C99" s="3" t="s">
        <v>187</v>
      </c>
      <c r="D99" s="3"/>
      <c r="E99" s="3" t="s">
        <v>189</v>
      </c>
      <c r="F99" s="3" t="s">
        <v>20</v>
      </c>
      <c r="G99" s="3" t="s">
        <v>20</v>
      </c>
      <c r="H99" s="3" t="s">
        <v>21</v>
      </c>
      <c r="I99" s="3"/>
      <c r="J99" s="3" t="s">
        <v>190</v>
      </c>
      <c r="K99" s="3" t="s">
        <v>11</v>
      </c>
      <c r="L99" s="7">
        <v>167.32283464566899</v>
      </c>
      <c r="M99" s="7">
        <v>28</v>
      </c>
      <c r="N99" s="3" t="s">
        <v>25</v>
      </c>
      <c r="O99" s="3" t="s">
        <v>13</v>
      </c>
      <c r="P99" s="3" t="s">
        <v>7</v>
      </c>
      <c r="Q99" s="20"/>
      <c r="R99" s="5">
        <v>899.235772</v>
      </c>
      <c r="S99" s="6">
        <v>-1.1948818897637801</v>
      </c>
      <c r="T99" s="3" t="s">
        <v>15</v>
      </c>
      <c r="U99" s="3" t="s">
        <v>15</v>
      </c>
      <c r="V99" s="3" t="s">
        <v>16</v>
      </c>
      <c r="W99" s="3" t="s">
        <v>16</v>
      </c>
      <c r="X99" s="3">
        <v>1</v>
      </c>
      <c r="Y99" s="3"/>
    </row>
    <row r="100" spans="1:25" s="4" customFormat="1" x14ac:dyDescent="0.25">
      <c r="A100" s="3">
        <v>1067</v>
      </c>
      <c r="B100" s="11" t="s">
        <v>187</v>
      </c>
      <c r="C100" s="3" t="s">
        <v>187</v>
      </c>
      <c r="D100" s="3"/>
      <c r="E100" s="3" t="s">
        <v>189</v>
      </c>
      <c r="F100" s="3" t="s">
        <v>20</v>
      </c>
      <c r="G100" s="3" t="s">
        <v>20</v>
      </c>
      <c r="H100" s="3" t="s">
        <v>21</v>
      </c>
      <c r="I100" s="3"/>
      <c r="J100" s="3" t="s">
        <v>191</v>
      </c>
      <c r="K100" s="3" t="s">
        <v>11</v>
      </c>
      <c r="L100" s="7">
        <v>167.32283464566899</v>
      </c>
      <c r="M100" s="16">
        <v>28</v>
      </c>
      <c r="N100" s="3" t="s">
        <v>25</v>
      </c>
      <c r="O100" s="3" t="s">
        <v>13</v>
      </c>
      <c r="P100" s="3" t="s">
        <v>7</v>
      </c>
      <c r="Q100" s="20" t="s">
        <v>14</v>
      </c>
      <c r="R100" s="5">
        <v>899.235772</v>
      </c>
      <c r="S100" s="6">
        <v>-1.11889763779528</v>
      </c>
      <c r="T100" s="3" t="s">
        <v>15</v>
      </c>
      <c r="U100" s="3" t="s">
        <v>15</v>
      </c>
      <c r="V100" s="3" t="s">
        <v>16</v>
      </c>
      <c r="W100" s="3" t="s">
        <v>16</v>
      </c>
      <c r="X100" s="3">
        <v>1</v>
      </c>
      <c r="Y100" s="3"/>
    </row>
    <row r="101" spans="1:25" s="4" customFormat="1" x14ac:dyDescent="0.25">
      <c r="A101" s="3">
        <v>1068</v>
      </c>
      <c r="B101" s="11" t="s">
        <v>192</v>
      </c>
      <c r="C101" s="3" t="s">
        <v>195</v>
      </c>
      <c r="D101" s="3"/>
      <c r="E101" s="3" t="s">
        <v>196</v>
      </c>
      <c r="F101" s="3" t="s">
        <v>20</v>
      </c>
      <c r="G101" s="3" t="s">
        <v>20</v>
      </c>
      <c r="H101" s="3" t="s">
        <v>21</v>
      </c>
      <c r="I101" s="3" t="s">
        <v>193</v>
      </c>
      <c r="J101" s="3" t="s">
        <v>194</v>
      </c>
      <c r="K101" s="3" t="s">
        <v>11</v>
      </c>
      <c r="L101" s="7">
        <v>213.25459317585299</v>
      </c>
      <c r="M101" s="7">
        <v>40</v>
      </c>
      <c r="N101" s="3" t="s">
        <v>12</v>
      </c>
      <c r="O101" s="3" t="s">
        <v>13</v>
      </c>
      <c r="P101" s="3" t="s">
        <v>7</v>
      </c>
      <c r="Q101" s="20" t="s">
        <v>14</v>
      </c>
      <c r="R101" s="5">
        <v>2204.7013040010002</v>
      </c>
      <c r="S101" s="6">
        <v>-1.37894881889764</v>
      </c>
      <c r="T101" s="3" t="s">
        <v>15</v>
      </c>
      <c r="U101" s="3" t="s">
        <v>15</v>
      </c>
      <c r="V101" s="3" t="s">
        <v>16</v>
      </c>
      <c r="W101" s="3" t="s">
        <v>16</v>
      </c>
      <c r="X101" s="3">
        <v>4</v>
      </c>
      <c r="Y101" s="3"/>
    </row>
    <row r="102" spans="1:25" s="4" customFormat="1" x14ac:dyDescent="0.25">
      <c r="A102" s="3">
        <v>1068</v>
      </c>
      <c r="B102" s="11" t="s">
        <v>192</v>
      </c>
      <c r="C102" s="3" t="s">
        <v>195</v>
      </c>
      <c r="D102" s="3"/>
      <c r="E102" s="3" t="s">
        <v>196</v>
      </c>
      <c r="F102" s="3" t="s">
        <v>20</v>
      </c>
      <c r="G102" s="3" t="s">
        <v>20</v>
      </c>
      <c r="H102" s="3" t="s">
        <v>21</v>
      </c>
      <c r="I102" s="3" t="s">
        <v>193</v>
      </c>
      <c r="J102" s="3" t="s">
        <v>197</v>
      </c>
      <c r="K102" s="3" t="s">
        <v>11</v>
      </c>
      <c r="L102" s="7">
        <v>213.25459317585299</v>
      </c>
      <c r="M102" s="7">
        <v>40</v>
      </c>
      <c r="N102" s="3" t="s">
        <v>12</v>
      </c>
      <c r="O102" s="3" t="s">
        <v>13</v>
      </c>
      <c r="P102" s="3" t="s">
        <v>7</v>
      </c>
      <c r="Q102" s="20" t="s">
        <v>14</v>
      </c>
      <c r="R102" s="5">
        <v>2028.9007105749999</v>
      </c>
      <c r="S102" s="6">
        <v>-2.60172834645669</v>
      </c>
      <c r="T102" s="3" t="s">
        <v>15</v>
      </c>
      <c r="U102" s="3" t="s">
        <v>15</v>
      </c>
      <c r="V102" s="3" t="s">
        <v>16</v>
      </c>
      <c r="W102" s="3" t="s">
        <v>16</v>
      </c>
      <c r="X102" s="3">
        <v>4</v>
      </c>
      <c r="Y102" s="3"/>
    </row>
    <row r="103" spans="1:25" s="4" customFormat="1" x14ac:dyDescent="0.25">
      <c r="A103" s="3">
        <v>1068</v>
      </c>
      <c r="B103" s="11" t="s">
        <v>192</v>
      </c>
      <c r="C103" s="3" t="s">
        <v>195</v>
      </c>
      <c r="D103" s="3"/>
      <c r="E103" s="3" t="s">
        <v>196</v>
      </c>
      <c r="F103" s="3" t="s">
        <v>20</v>
      </c>
      <c r="G103" s="3" t="s">
        <v>20</v>
      </c>
      <c r="H103" s="3" t="s">
        <v>21</v>
      </c>
      <c r="I103" s="3" t="s">
        <v>193</v>
      </c>
      <c r="J103" s="3" t="s">
        <v>198</v>
      </c>
      <c r="K103" s="3" t="s">
        <v>11</v>
      </c>
      <c r="L103" s="7">
        <v>213.25459317585299</v>
      </c>
      <c r="M103" s="7">
        <v>47.992125984251999</v>
      </c>
      <c r="N103" s="3" t="s">
        <v>12</v>
      </c>
      <c r="O103" s="3" t="s">
        <v>13</v>
      </c>
      <c r="P103" s="3" t="s">
        <v>49</v>
      </c>
      <c r="Q103" s="20"/>
      <c r="R103" s="5">
        <v>1212.8442474850001</v>
      </c>
      <c r="S103" s="6">
        <v>1.5755433070866101</v>
      </c>
      <c r="T103" s="3" t="s">
        <v>15</v>
      </c>
      <c r="U103" s="3" t="s">
        <v>15</v>
      </c>
      <c r="V103" s="3" t="s">
        <v>16</v>
      </c>
      <c r="W103" s="3" t="s">
        <v>16</v>
      </c>
      <c r="X103" s="3">
        <v>4</v>
      </c>
      <c r="Y103" s="3"/>
    </row>
    <row r="104" spans="1:25" s="4" customFormat="1" x14ac:dyDescent="0.25">
      <c r="A104" s="3">
        <v>1069</v>
      </c>
      <c r="B104" s="11" t="s">
        <v>199</v>
      </c>
      <c r="C104" s="3" t="s">
        <v>61</v>
      </c>
      <c r="D104" s="3"/>
      <c r="E104" s="3" t="s">
        <v>62</v>
      </c>
      <c r="F104" s="3" t="s">
        <v>20</v>
      </c>
      <c r="G104" s="3" t="s">
        <v>20</v>
      </c>
      <c r="H104" s="3" t="s">
        <v>21</v>
      </c>
      <c r="I104" s="3"/>
      <c r="J104" s="3" t="s">
        <v>22</v>
      </c>
      <c r="K104" s="3" t="s">
        <v>11</v>
      </c>
      <c r="L104" s="7">
        <v>203.41207349081401</v>
      </c>
      <c r="M104" s="7">
        <v>78.740157480315006</v>
      </c>
      <c r="N104" s="3" t="s">
        <v>25</v>
      </c>
      <c r="O104" s="3" t="s">
        <v>13</v>
      </c>
      <c r="P104" s="3" t="s">
        <v>7</v>
      </c>
      <c r="Q104" s="20" t="s">
        <v>14</v>
      </c>
      <c r="R104" s="5">
        <v>7944.9101778296899</v>
      </c>
      <c r="S104" s="6">
        <v>-8.2027559055118093</v>
      </c>
      <c r="T104" s="3" t="s">
        <v>15</v>
      </c>
      <c r="U104" s="3" t="s">
        <v>16</v>
      </c>
      <c r="V104" s="3" t="s">
        <v>15</v>
      </c>
      <c r="W104" s="3" t="s">
        <v>15</v>
      </c>
      <c r="X104" s="3">
        <v>1</v>
      </c>
      <c r="Y104" s="3">
        <v>1</v>
      </c>
    </row>
    <row r="105" spans="1:25" s="4" customFormat="1" x14ac:dyDescent="0.25">
      <c r="A105" s="3">
        <v>1070</v>
      </c>
      <c r="B105" s="11" t="s">
        <v>200</v>
      </c>
      <c r="C105" s="3" t="s">
        <v>202</v>
      </c>
      <c r="D105" s="3" t="s">
        <v>203</v>
      </c>
      <c r="E105" s="3" t="s">
        <v>10</v>
      </c>
      <c r="F105" s="3" t="s">
        <v>20</v>
      </c>
      <c r="G105" s="3" t="s">
        <v>20</v>
      </c>
      <c r="H105" s="3" t="s">
        <v>21</v>
      </c>
      <c r="I105" s="3"/>
      <c r="J105" s="3" t="s">
        <v>201</v>
      </c>
      <c r="K105" s="3" t="s">
        <v>11</v>
      </c>
      <c r="L105" s="7">
        <v>96</v>
      </c>
      <c r="M105" s="7">
        <v>30</v>
      </c>
      <c r="N105" s="3" t="s">
        <v>25</v>
      </c>
      <c r="O105" s="3" t="s">
        <v>13</v>
      </c>
      <c r="P105" s="3" t="s">
        <v>7</v>
      </c>
      <c r="Q105" s="20" t="s">
        <v>14</v>
      </c>
      <c r="R105" s="5">
        <v>1436.3998777700001</v>
      </c>
      <c r="S105" s="6">
        <v>-4.1470000000000002</v>
      </c>
      <c r="T105" s="3" t="s">
        <v>15</v>
      </c>
      <c r="U105" s="3" t="s">
        <v>15</v>
      </c>
      <c r="V105" s="3" t="s">
        <v>16</v>
      </c>
      <c r="W105" s="3" t="s">
        <v>15</v>
      </c>
      <c r="X105" s="3">
        <v>4</v>
      </c>
      <c r="Y105" s="3"/>
    </row>
    <row r="106" spans="1:25" s="4" customFormat="1" x14ac:dyDescent="0.25">
      <c r="A106" s="3">
        <v>1070</v>
      </c>
      <c r="B106" s="11" t="s">
        <v>200</v>
      </c>
      <c r="C106" s="3" t="s">
        <v>202</v>
      </c>
      <c r="D106" s="3" t="s">
        <v>203</v>
      </c>
      <c r="E106" s="3" t="s">
        <v>10</v>
      </c>
      <c r="F106" s="3" t="s">
        <v>20</v>
      </c>
      <c r="G106" s="3" t="s">
        <v>20</v>
      </c>
      <c r="H106" s="3" t="s">
        <v>21</v>
      </c>
      <c r="I106" s="3"/>
      <c r="J106" s="3" t="s">
        <v>204</v>
      </c>
      <c r="K106" s="3" t="s">
        <v>11</v>
      </c>
      <c r="L106" s="7">
        <v>64.2</v>
      </c>
      <c r="M106" s="7">
        <v>30</v>
      </c>
      <c r="N106" s="3" t="s">
        <v>25</v>
      </c>
      <c r="O106" s="3" t="s">
        <v>13</v>
      </c>
      <c r="P106" s="3" t="s">
        <v>7</v>
      </c>
      <c r="Q106" s="20" t="s">
        <v>14</v>
      </c>
      <c r="R106" s="5">
        <v>1499.3016549008901</v>
      </c>
      <c r="S106" s="6">
        <v>-1.3049999999999999</v>
      </c>
      <c r="T106" s="3" t="s">
        <v>15</v>
      </c>
      <c r="U106" s="3" t="s">
        <v>15</v>
      </c>
      <c r="V106" s="3" t="s">
        <v>16</v>
      </c>
      <c r="W106" s="3" t="s">
        <v>15</v>
      </c>
      <c r="X106" s="3">
        <v>4</v>
      </c>
      <c r="Y106" s="3"/>
    </row>
    <row r="107" spans="1:25" s="4" customFormat="1" x14ac:dyDescent="0.25">
      <c r="A107" s="3">
        <v>1070</v>
      </c>
      <c r="B107" s="11" t="s">
        <v>200</v>
      </c>
      <c r="C107" s="3" t="s">
        <v>202</v>
      </c>
      <c r="D107" s="3" t="s">
        <v>203</v>
      </c>
      <c r="E107" s="3" t="s">
        <v>10</v>
      </c>
      <c r="F107" s="3" t="s">
        <v>20</v>
      </c>
      <c r="G107" s="3" t="s">
        <v>20</v>
      </c>
      <c r="H107" s="3" t="s">
        <v>21</v>
      </c>
      <c r="I107" s="3"/>
      <c r="J107" s="3" t="s">
        <v>205</v>
      </c>
      <c r="K107" s="3" t="s">
        <v>11</v>
      </c>
      <c r="L107" s="7">
        <v>86.2</v>
      </c>
      <c r="M107" s="7">
        <v>30</v>
      </c>
      <c r="N107" s="3" t="s">
        <v>25</v>
      </c>
      <c r="O107" s="3" t="s">
        <v>13</v>
      </c>
      <c r="P107" s="3" t="s">
        <v>7</v>
      </c>
      <c r="Q107" s="20" t="s">
        <v>14</v>
      </c>
      <c r="R107" s="5">
        <v>896.25327415038703</v>
      </c>
      <c r="S107" s="6">
        <v>-2.742</v>
      </c>
      <c r="T107" s="3" t="s">
        <v>15</v>
      </c>
      <c r="U107" s="3" t="s">
        <v>15</v>
      </c>
      <c r="V107" s="3" t="s">
        <v>16</v>
      </c>
      <c r="W107" s="3" t="s">
        <v>15</v>
      </c>
      <c r="X107" s="3">
        <v>4</v>
      </c>
      <c r="Y107" s="3"/>
    </row>
    <row r="108" spans="1:25" s="4" customFormat="1" x14ac:dyDescent="0.25">
      <c r="A108" s="3">
        <v>1071</v>
      </c>
      <c r="B108" s="11" t="s">
        <v>206</v>
      </c>
      <c r="C108" s="3" t="s">
        <v>98</v>
      </c>
      <c r="D108" s="3"/>
      <c r="E108" s="3" t="s">
        <v>62</v>
      </c>
      <c r="F108" s="3" t="s">
        <v>20</v>
      </c>
      <c r="G108" s="3" t="s">
        <v>20</v>
      </c>
      <c r="H108" s="3" t="s">
        <v>21</v>
      </c>
      <c r="I108" s="3"/>
      <c r="J108" s="3" t="s">
        <v>207</v>
      </c>
      <c r="K108" s="3" t="s">
        <v>11</v>
      </c>
      <c r="L108" s="7">
        <v>69.717847769028893</v>
      </c>
      <c r="M108" s="7">
        <v>47.244094488188999</v>
      </c>
      <c r="N108" s="3" t="s">
        <v>25</v>
      </c>
      <c r="O108" s="3" t="s">
        <v>13</v>
      </c>
      <c r="P108" s="3" t="s">
        <v>7</v>
      </c>
      <c r="Q108" s="20"/>
      <c r="R108" s="5">
        <v>2517.8601616000001</v>
      </c>
      <c r="S108" s="6">
        <v>-0.91535433070866101</v>
      </c>
      <c r="T108" s="3" t="s">
        <v>16</v>
      </c>
      <c r="U108" s="3" t="s">
        <v>16</v>
      </c>
      <c r="V108" s="3" t="s">
        <v>16</v>
      </c>
      <c r="W108" s="3" t="s">
        <v>15</v>
      </c>
      <c r="X108" s="3">
        <v>2</v>
      </c>
      <c r="Y108" s="3"/>
    </row>
    <row r="109" spans="1:25" s="4" customFormat="1" x14ac:dyDescent="0.25">
      <c r="A109" s="3">
        <v>1071</v>
      </c>
      <c r="B109" s="11" t="s">
        <v>206</v>
      </c>
      <c r="C109" s="3" t="s">
        <v>98</v>
      </c>
      <c r="D109" s="3"/>
      <c r="E109" s="3" t="s">
        <v>62</v>
      </c>
      <c r="F109" s="3" t="s">
        <v>20</v>
      </c>
      <c r="G109" s="3" t="s">
        <v>20</v>
      </c>
      <c r="H109" s="3" t="s">
        <v>21</v>
      </c>
      <c r="I109" s="3"/>
      <c r="J109" s="3" t="s">
        <v>208</v>
      </c>
      <c r="K109" s="3" t="s">
        <v>11</v>
      </c>
      <c r="L109" s="7">
        <v>80.872703412073506</v>
      </c>
      <c r="M109" s="7">
        <v>47.244094488188999</v>
      </c>
      <c r="N109" s="3" t="s">
        <v>25</v>
      </c>
      <c r="O109" s="3" t="s">
        <v>13</v>
      </c>
      <c r="P109" s="3" t="s">
        <v>7</v>
      </c>
      <c r="Q109" s="20"/>
      <c r="R109" s="5">
        <v>1285.8985256578801</v>
      </c>
      <c r="S109" s="6">
        <v>-2.6923363184645699</v>
      </c>
      <c r="T109" s="3" t="s">
        <v>15</v>
      </c>
      <c r="U109" s="3" t="s">
        <v>15</v>
      </c>
      <c r="V109" s="3" t="s">
        <v>16</v>
      </c>
      <c r="W109" s="3" t="s">
        <v>15</v>
      </c>
      <c r="X109" s="3">
        <v>2</v>
      </c>
      <c r="Y109" s="3"/>
    </row>
    <row r="110" spans="1:25" s="4" customFormat="1" x14ac:dyDescent="0.25">
      <c r="A110" s="3">
        <v>1071</v>
      </c>
      <c r="B110" s="11" t="s">
        <v>206</v>
      </c>
      <c r="C110" s="3" t="s">
        <v>98</v>
      </c>
      <c r="D110" s="3"/>
      <c r="E110" s="3" t="s">
        <v>62</v>
      </c>
      <c r="F110" s="3" t="s">
        <v>20</v>
      </c>
      <c r="G110" s="3" t="s">
        <v>20</v>
      </c>
      <c r="H110" s="3" t="s">
        <v>21</v>
      </c>
      <c r="I110" s="3"/>
      <c r="J110" s="3" t="s">
        <v>209</v>
      </c>
      <c r="K110" s="3" t="s">
        <v>11</v>
      </c>
      <c r="L110" s="7">
        <v>63.156167979002603</v>
      </c>
      <c r="M110" s="7">
        <v>47.244094488188999</v>
      </c>
      <c r="N110" s="3" t="s">
        <v>25</v>
      </c>
      <c r="O110" s="3" t="s">
        <v>13</v>
      </c>
      <c r="P110" s="3" t="s">
        <v>7</v>
      </c>
      <c r="Q110" s="20"/>
      <c r="R110" s="5">
        <v>1469.12605381034</v>
      </c>
      <c r="S110" s="6">
        <v>-1.68021145259843</v>
      </c>
      <c r="T110" s="3" t="s">
        <v>15</v>
      </c>
      <c r="U110" s="3" t="s">
        <v>15</v>
      </c>
      <c r="V110" s="3" t="s">
        <v>16</v>
      </c>
      <c r="W110" s="3" t="s">
        <v>15</v>
      </c>
      <c r="X110" s="3">
        <v>2</v>
      </c>
      <c r="Y110" s="3"/>
    </row>
    <row r="111" spans="1:25" s="4" customFormat="1" x14ac:dyDescent="0.25">
      <c r="A111" s="3">
        <v>1071</v>
      </c>
      <c r="B111" s="11" t="s">
        <v>206</v>
      </c>
      <c r="C111" s="3" t="s">
        <v>98</v>
      </c>
      <c r="D111" s="3"/>
      <c r="E111" s="3" t="s">
        <v>62</v>
      </c>
      <c r="F111" s="3" t="s">
        <v>20</v>
      </c>
      <c r="G111" s="3" t="s">
        <v>20</v>
      </c>
      <c r="H111" s="3" t="s">
        <v>21</v>
      </c>
      <c r="I111" s="3"/>
      <c r="J111" s="3" t="s">
        <v>210</v>
      </c>
      <c r="K111" s="3" t="s">
        <v>11</v>
      </c>
      <c r="L111" s="7">
        <v>87.762467191601004</v>
      </c>
      <c r="M111" s="7">
        <v>47.244094488188999</v>
      </c>
      <c r="N111" s="3" t="s">
        <v>25</v>
      </c>
      <c r="O111" s="3" t="s">
        <v>13</v>
      </c>
      <c r="P111" s="3" t="s">
        <v>7</v>
      </c>
      <c r="Q111" s="20"/>
      <c r="R111" s="5">
        <v>1827.0536518040301</v>
      </c>
      <c r="S111" s="6">
        <v>-0.88508242921259805</v>
      </c>
      <c r="T111" s="3" t="s">
        <v>15</v>
      </c>
      <c r="U111" s="3" t="s">
        <v>15</v>
      </c>
      <c r="V111" s="3" t="s">
        <v>16</v>
      </c>
      <c r="W111" s="3" t="s">
        <v>15</v>
      </c>
      <c r="X111" s="3">
        <v>2</v>
      </c>
      <c r="Y111" s="3"/>
    </row>
    <row r="112" spans="1:25" s="4" customFormat="1" x14ac:dyDescent="0.25">
      <c r="A112" s="3">
        <v>1071</v>
      </c>
      <c r="B112" s="11" t="s">
        <v>206</v>
      </c>
      <c r="C112" s="3" t="s">
        <v>98</v>
      </c>
      <c r="D112" s="3"/>
      <c r="E112" s="3" t="s">
        <v>62</v>
      </c>
      <c r="F112" s="3" t="s">
        <v>20</v>
      </c>
      <c r="G112" s="3" t="s">
        <v>20</v>
      </c>
      <c r="H112" s="3" t="s">
        <v>21</v>
      </c>
      <c r="I112" s="3"/>
      <c r="J112" s="3" t="s">
        <v>211</v>
      </c>
      <c r="K112" s="3" t="s">
        <v>11</v>
      </c>
      <c r="L112" s="7">
        <v>75.623359580052494</v>
      </c>
      <c r="M112" s="7">
        <v>47.244094488188999</v>
      </c>
      <c r="N112" s="3" t="s">
        <v>25</v>
      </c>
      <c r="O112" s="3" t="s">
        <v>13</v>
      </c>
      <c r="P112" s="3" t="s">
        <v>7</v>
      </c>
      <c r="Q112" s="20"/>
      <c r="R112" s="5">
        <v>1833.8059604083601</v>
      </c>
      <c r="S112" s="6">
        <v>-0.78247066877952798</v>
      </c>
      <c r="T112" s="3" t="s">
        <v>15</v>
      </c>
      <c r="U112" s="3" t="s">
        <v>15</v>
      </c>
      <c r="V112" s="3" t="s">
        <v>16</v>
      </c>
      <c r="W112" s="3" t="s">
        <v>15</v>
      </c>
      <c r="X112" s="3">
        <v>2</v>
      </c>
      <c r="Y112" s="3"/>
    </row>
    <row r="113" spans="1:25" s="4" customFormat="1" x14ac:dyDescent="0.25">
      <c r="A113" s="3">
        <v>1071</v>
      </c>
      <c r="B113" s="11" t="s">
        <v>206</v>
      </c>
      <c r="C113" s="3" t="s">
        <v>98</v>
      </c>
      <c r="D113" s="3"/>
      <c r="E113" s="3" t="s">
        <v>62</v>
      </c>
      <c r="F113" s="3" t="s">
        <v>20</v>
      </c>
      <c r="G113" s="3" t="s">
        <v>20</v>
      </c>
      <c r="H113" s="3" t="s">
        <v>21</v>
      </c>
      <c r="I113" s="3"/>
      <c r="J113" s="3" t="s">
        <v>212</v>
      </c>
      <c r="K113" s="3" t="s">
        <v>11</v>
      </c>
      <c r="L113" s="7">
        <v>82.020997375328093</v>
      </c>
      <c r="M113" s="7">
        <v>47.244094488188999</v>
      </c>
      <c r="N113" s="3" t="s">
        <v>25</v>
      </c>
      <c r="O113" s="3" t="s">
        <v>13</v>
      </c>
      <c r="P113" s="3" t="s">
        <v>7</v>
      </c>
      <c r="Q113" s="20"/>
      <c r="R113" s="5">
        <v>1822.1668347183499</v>
      </c>
      <c r="S113" s="6">
        <v>-0.94441103303149598</v>
      </c>
      <c r="T113" s="3" t="s">
        <v>15</v>
      </c>
      <c r="U113" s="3" t="s">
        <v>15</v>
      </c>
      <c r="V113" s="3" t="s">
        <v>16</v>
      </c>
      <c r="W113" s="3" t="s">
        <v>15</v>
      </c>
      <c r="X113" s="3">
        <v>2</v>
      </c>
      <c r="Y113" s="3"/>
    </row>
    <row r="114" spans="1:25" s="4" customFormat="1" x14ac:dyDescent="0.25">
      <c r="A114" s="3">
        <v>1072</v>
      </c>
      <c r="B114" s="11" t="s">
        <v>213</v>
      </c>
      <c r="C114" s="3" t="s">
        <v>215</v>
      </c>
      <c r="D114" s="3"/>
      <c r="E114" s="3" t="s">
        <v>83</v>
      </c>
      <c r="F114" s="3" t="s">
        <v>4</v>
      </c>
      <c r="G114" s="3" t="s">
        <v>4</v>
      </c>
      <c r="H114" s="3" t="s">
        <v>4</v>
      </c>
      <c r="I114" s="3"/>
      <c r="J114" s="3" t="s">
        <v>214</v>
      </c>
      <c r="K114" s="3" t="s">
        <v>11</v>
      </c>
      <c r="L114" s="7">
        <v>109.90813648293999</v>
      </c>
      <c r="M114" s="7">
        <v>30</v>
      </c>
      <c r="N114" s="3" t="s">
        <v>70</v>
      </c>
      <c r="O114" s="3" t="s">
        <v>13</v>
      </c>
      <c r="P114" s="3" t="s">
        <v>7</v>
      </c>
      <c r="Q114" s="20" t="s">
        <v>14</v>
      </c>
      <c r="R114" s="5">
        <v>3626.1682505899998</v>
      </c>
      <c r="S114" s="6">
        <v>-4.0243841838582703</v>
      </c>
      <c r="T114" s="3" t="s">
        <v>16</v>
      </c>
      <c r="U114" s="3" t="s">
        <v>16</v>
      </c>
      <c r="V114" s="3" t="s">
        <v>15</v>
      </c>
      <c r="W114" s="3" t="s">
        <v>16</v>
      </c>
      <c r="X114" s="3">
        <v>1</v>
      </c>
      <c r="Y114" s="3"/>
    </row>
    <row r="115" spans="1:25" s="4" customFormat="1" x14ac:dyDescent="0.25">
      <c r="A115" s="3">
        <v>1101</v>
      </c>
      <c r="B115" s="11" t="s">
        <v>216</v>
      </c>
      <c r="C115" s="3"/>
      <c r="D115" s="3" t="s">
        <v>161</v>
      </c>
      <c r="E115" s="3" t="s">
        <v>10</v>
      </c>
      <c r="F115" s="3" t="s">
        <v>20</v>
      </c>
      <c r="G115" s="3" t="s">
        <v>20</v>
      </c>
      <c r="H115" s="3" t="s">
        <v>4</v>
      </c>
      <c r="I115" s="3"/>
      <c r="J115" s="3" t="s">
        <v>217</v>
      </c>
      <c r="K115" s="3" t="s">
        <v>218</v>
      </c>
      <c r="L115" s="7">
        <v>90</v>
      </c>
      <c r="M115" s="7">
        <v>54</v>
      </c>
      <c r="N115" s="3" t="s">
        <v>25</v>
      </c>
      <c r="O115" s="3" t="s">
        <v>39</v>
      </c>
      <c r="P115" s="3" t="s">
        <v>7</v>
      </c>
      <c r="Q115" s="20"/>
      <c r="R115" s="5">
        <v>2767.9999892761298</v>
      </c>
      <c r="S115" s="6">
        <v>-2.0499999999999998</v>
      </c>
      <c r="T115" s="3" t="s">
        <v>16</v>
      </c>
      <c r="U115" s="3" t="s">
        <v>15</v>
      </c>
      <c r="V115" s="3" t="s">
        <v>15</v>
      </c>
      <c r="W115" s="3" t="s">
        <v>15</v>
      </c>
      <c r="X115" s="3">
        <v>2</v>
      </c>
      <c r="Y115" s="3">
        <v>1</v>
      </c>
    </row>
    <row r="116" spans="1:25" s="4" customFormat="1" x14ac:dyDescent="0.25">
      <c r="A116" s="3">
        <v>1101</v>
      </c>
      <c r="B116" s="11" t="s">
        <v>216</v>
      </c>
      <c r="C116" s="3"/>
      <c r="D116" s="3" t="s">
        <v>161</v>
      </c>
      <c r="E116" s="3" t="s">
        <v>10</v>
      </c>
      <c r="F116" s="3" t="s">
        <v>20</v>
      </c>
      <c r="G116" s="3" t="s">
        <v>20</v>
      </c>
      <c r="H116" s="3" t="s">
        <v>4</v>
      </c>
      <c r="I116" s="3"/>
      <c r="J116" s="3" t="s">
        <v>219</v>
      </c>
      <c r="K116" s="3" t="s">
        <v>218</v>
      </c>
      <c r="L116" s="7">
        <v>90</v>
      </c>
      <c r="M116" s="7">
        <v>54</v>
      </c>
      <c r="N116" s="3" t="s">
        <v>25</v>
      </c>
      <c r="O116" s="3" t="s">
        <v>39</v>
      </c>
      <c r="P116" s="3" t="s">
        <v>7</v>
      </c>
      <c r="Q116" s="20"/>
      <c r="R116" s="5">
        <v>2525.9999902136901</v>
      </c>
      <c r="S116" s="6">
        <v>-2.2478490611876798</v>
      </c>
      <c r="T116" s="3" t="s">
        <v>16</v>
      </c>
      <c r="U116" s="3" t="s">
        <v>15</v>
      </c>
      <c r="V116" s="3" t="s">
        <v>15</v>
      </c>
      <c r="W116" s="3" t="s">
        <v>15</v>
      </c>
      <c r="X116" s="3">
        <v>2</v>
      </c>
      <c r="Y116" s="3">
        <v>1</v>
      </c>
    </row>
    <row r="117" spans="1:25" s="4" customFormat="1" x14ac:dyDescent="0.25">
      <c r="A117" s="3">
        <v>1102</v>
      </c>
      <c r="B117" s="11" t="s">
        <v>220</v>
      </c>
      <c r="C117" s="3" t="s">
        <v>222</v>
      </c>
      <c r="D117" s="3" t="s">
        <v>223</v>
      </c>
      <c r="E117" s="3" t="s">
        <v>10</v>
      </c>
      <c r="F117" s="3" t="s">
        <v>20</v>
      </c>
      <c r="G117" s="3" t="s">
        <v>4</v>
      </c>
      <c r="H117" s="3" t="s">
        <v>4</v>
      </c>
      <c r="I117" s="3"/>
      <c r="J117" s="3" t="s">
        <v>221</v>
      </c>
      <c r="K117" s="3" t="s">
        <v>218</v>
      </c>
      <c r="L117" s="7">
        <v>104</v>
      </c>
      <c r="M117" s="7">
        <v>54</v>
      </c>
      <c r="N117" s="3" t="s">
        <v>25</v>
      </c>
      <c r="O117" s="3" t="s">
        <v>13</v>
      </c>
      <c r="P117" s="3" t="s">
        <v>7</v>
      </c>
      <c r="Q117" s="20"/>
      <c r="R117" s="5">
        <v>1439.9994764613</v>
      </c>
      <c r="S117" s="6">
        <v>-0.65100000000000002</v>
      </c>
      <c r="T117" s="3" t="s">
        <v>15</v>
      </c>
      <c r="U117" s="3" t="s">
        <v>15</v>
      </c>
      <c r="V117" s="3" t="s">
        <v>15</v>
      </c>
      <c r="W117" s="3" t="s">
        <v>15</v>
      </c>
      <c r="X117" s="3">
        <v>8</v>
      </c>
      <c r="Y117" s="3"/>
    </row>
    <row r="118" spans="1:25" s="4" customFormat="1" x14ac:dyDescent="0.25">
      <c r="A118" s="3">
        <v>1102</v>
      </c>
      <c r="B118" s="11" t="s">
        <v>220</v>
      </c>
      <c r="C118" s="3" t="s">
        <v>222</v>
      </c>
      <c r="D118" s="3" t="s">
        <v>223</v>
      </c>
      <c r="E118" s="3" t="s">
        <v>10</v>
      </c>
      <c r="F118" s="3" t="s">
        <v>20</v>
      </c>
      <c r="G118" s="3" t="s">
        <v>21</v>
      </c>
      <c r="H118" s="3" t="s">
        <v>21</v>
      </c>
      <c r="I118" s="3"/>
      <c r="J118" s="3" t="s">
        <v>224</v>
      </c>
      <c r="K118" s="3" t="s">
        <v>218</v>
      </c>
      <c r="L118" s="7">
        <v>47.9</v>
      </c>
      <c r="M118" s="7">
        <v>54</v>
      </c>
      <c r="N118" s="3" t="s">
        <v>25</v>
      </c>
      <c r="O118" s="3" t="s">
        <v>13</v>
      </c>
      <c r="P118" s="3" t="s">
        <v>7</v>
      </c>
      <c r="Q118" s="20"/>
      <c r="R118" s="5">
        <v>1299.9995273608999</v>
      </c>
      <c r="S118" s="6">
        <v>-0.72</v>
      </c>
      <c r="T118" s="3" t="s">
        <v>15</v>
      </c>
      <c r="U118" s="3" t="s">
        <v>15</v>
      </c>
      <c r="V118" s="3" t="s">
        <v>15</v>
      </c>
      <c r="W118" s="3" t="s">
        <v>15</v>
      </c>
      <c r="X118" s="3">
        <v>8</v>
      </c>
      <c r="Y118" s="3"/>
    </row>
    <row r="119" spans="1:25" s="4" customFormat="1" x14ac:dyDescent="0.25">
      <c r="A119" s="3">
        <v>1102</v>
      </c>
      <c r="B119" s="11" t="s">
        <v>220</v>
      </c>
      <c r="C119" s="3" t="s">
        <v>222</v>
      </c>
      <c r="D119" s="3" t="s">
        <v>223</v>
      </c>
      <c r="E119" s="3" t="s">
        <v>10</v>
      </c>
      <c r="F119" s="3" t="s">
        <v>20</v>
      </c>
      <c r="G119" s="3" t="s">
        <v>20</v>
      </c>
      <c r="H119" s="3" t="s">
        <v>4</v>
      </c>
      <c r="I119" s="3"/>
      <c r="J119" s="3" t="s">
        <v>225</v>
      </c>
      <c r="K119" s="3" t="s">
        <v>218</v>
      </c>
      <c r="L119" s="7">
        <v>133.16999999999999</v>
      </c>
      <c r="M119" s="7">
        <v>54</v>
      </c>
      <c r="N119" s="3" t="s">
        <v>25</v>
      </c>
      <c r="O119" s="3" t="s">
        <v>13</v>
      </c>
      <c r="P119" s="3" t="s">
        <v>7</v>
      </c>
      <c r="Q119" s="20"/>
      <c r="R119" s="5">
        <v>1399.99949100404</v>
      </c>
      <c r="S119" s="6">
        <v>-1.119</v>
      </c>
      <c r="T119" s="3" t="s">
        <v>15</v>
      </c>
      <c r="U119" s="3" t="s">
        <v>15</v>
      </c>
      <c r="V119" s="3" t="s">
        <v>15</v>
      </c>
      <c r="W119" s="3" t="s">
        <v>15</v>
      </c>
      <c r="X119" s="3">
        <v>8</v>
      </c>
      <c r="Y119" s="3"/>
    </row>
    <row r="120" spans="1:25" s="4" customFormat="1" x14ac:dyDescent="0.25">
      <c r="A120" s="3">
        <v>1102</v>
      </c>
      <c r="B120" s="11" t="s">
        <v>220</v>
      </c>
      <c r="C120" s="3" t="s">
        <v>222</v>
      </c>
      <c r="D120" s="3" t="s">
        <v>223</v>
      </c>
      <c r="E120" s="3" t="s">
        <v>10</v>
      </c>
      <c r="F120" s="3" t="s">
        <v>20</v>
      </c>
      <c r="G120" s="3" t="s">
        <v>20</v>
      </c>
      <c r="H120" s="3" t="s">
        <v>21</v>
      </c>
      <c r="I120" s="3"/>
      <c r="J120" s="3" t="s">
        <v>226</v>
      </c>
      <c r="K120" s="3" t="s">
        <v>218</v>
      </c>
      <c r="L120" s="7">
        <v>93.3</v>
      </c>
      <c r="M120" s="7">
        <v>54</v>
      </c>
      <c r="N120" s="3" t="s">
        <v>25</v>
      </c>
      <c r="O120" s="3" t="s">
        <v>13</v>
      </c>
      <c r="P120" s="3" t="s">
        <v>7</v>
      </c>
      <c r="Q120" s="20"/>
      <c r="R120" s="5">
        <v>1199.9995637177501</v>
      </c>
      <c r="S120" s="6">
        <v>-9.7244094488189003E-3</v>
      </c>
      <c r="T120" s="3" t="s">
        <v>15</v>
      </c>
      <c r="U120" s="3" t="s">
        <v>15</v>
      </c>
      <c r="V120" s="3" t="s">
        <v>15</v>
      </c>
      <c r="W120" s="3" t="s">
        <v>15</v>
      </c>
      <c r="X120" s="3">
        <v>8</v>
      </c>
      <c r="Y120" s="3"/>
    </row>
    <row r="121" spans="1:25" s="4" customFormat="1" x14ac:dyDescent="0.25">
      <c r="A121" s="3">
        <v>1102</v>
      </c>
      <c r="B121" s="11" t="s">
        <v>220</v>
      </c>
      <c r="C121" s="3" t="s">
        <v>222</v>
      </c>
      <c r="D121" s="3" t="s">
        <v>223</v>
      </c>
      <c r="E121" s="3" t="s">
        <v>10</v>
      </c>
      <c r="F121" s="3" t="s">
        <v>20</v>
      </c>
      <c r="G121" s="3" t="s">
        <v>20</v>
      </c>
      <c r="H121" s="3" t="s">
        <v>21</v>
      </c>
      <c r="I121" s="3"/>
      <c r="J121" s="3" t="s">
        <v>227</v>
      </c>
      <c r="K121" s="3" t="s">
        <v>218</v>
      </c>
      <c r="L121" s="7">
        <v>96.3</v>
      </c>
      <c r="M121" s="7">
        <v>54</v>
      </c>
      <c r="N121" s="3" t="s">
        <v>25</v>
      </c>
      <c r="O121" s="3" t="s">
        <v>13</v>
      </c>
      <c r="P121" s="3" t="s">
        <v>7</v>
      </c>
      <c r="Q121" s="20"/>
      <c r="R121" s="5">
        <v>1049.9996182530299</v>
      </c>
      <c r="S121" s="6">
        <v>-0.33700000000000002</v>
      </c>
      <c r="T121" s="3" t="s">
        <v>15</v>
      </c>
      <c r="U121" s="3" t="s">
        <v>15</v>
      </c>
      <c r="V121" s="3" t="s">
        <v>15</v>
      </c>
      <c r="W121" s="3" t="s">
        <v>15</v>
      </c>
      <c r="X121" s="3">
        <v>8</v>
      </c>
      <c r="Y121" s="3"/>
    </row>
    <row r="122" spans="1:25" s="4" customFormat="1" x14ac:dyDescent="0.25">
      <c r="A122" s="3">
        <v>1102</v>
      </c>
      <c r="B122" s="11" t="s">
        <v>220</v>
      </c>
      <c r="C122" s="3" t="s">
        <v>222</v>
      </c>
      <c r="D122" s="3" t="s">
        <v>223</v>
      </c>
      <c r="E122" s="3" t="s">
        <v>10</v>
      </c>
      <c r="F122" s="3" t="s">
        <v>20</v>
      </c>
      <c r="G122" s="3" t="s">
        <v>20</v>
      </c>
      <c r="H122" s="3" t="s">
        <v>21</v>
      </c>
      <c r="I122" s="3"/>
      <c r="J122" s="3" t="s">
        <v>228</v>
      </c>
      <c r="K122" s="3" t="s">
        <v>218</v>
      </c>
      <c r="L122" s="7">
        <v>172</v>
      </c>
      <c r="M122" s="7">
        <v>54</v>
      </c>
      <c r="N122" s="3" t="s">
        <v>25</v>
      </c>
      <c r="O122" s="3" t="s">
        <v>13</v>
      </c>
      <c r="P122" s="3" t="s">
        <v>7</v>
      </c>
      <c r="Q122" s="20"/>
      <c r="R122" s="5">
        <v>1449.9994728256199</v>
      </c>
      <c r="S122" s="6">
        <v>-0.66</v>
      </c>
      <c r="T122" s="3" t="s">
        <v>15</v>
      </c>
      <c r="U122" s="3" t="s">
        <v>15</v>
      </c>
      <c r="V122" s="3" t="s">
        <v>15</v>
      </c>
      <c r="W122" s="3" t="s">
        <v>15</v>
      </c>
      <c r="X122" s="3">
        <v>8</v>
      </c>
      <c r="Y122" s="3"/>
    </row>
    <row r="123" spans="1:25" s="4" customFormat="1" x14ac:dyDescent="0.25">
      <c r="A123" s="3">
        <v>1102</v>
      </c>
      <c r="B123" s="11" t="s">
        <v>220</v>
      </c>
      <c r="C123" s="3" t="s">
        <v>222</v>
      </c>
      <c r="D123" s="3" t="s">
        <v>223</v>
      </c>
      <c r="E123" s="3" t="s">
        <v>10</v>
      </c>
      <c r="F123" s="3" t="s">
        <v>20</v>
      </c>
      <c r="G123" s="3" t="s">
        <v>20</v>
      </c>
      <c r="H123" s="3" t="s">
        <v>21</v>
      </c>
      <c r="I123" s="3"/>
      <c r="J123" s="3" t="s">
        <v>229</v>
      </c>
      <c r="K123" s="3" t="s">
        <v>218</v>
      </c>
      <c r="L123" s="7">
        <v>143</v>
      </c>
      <c r="M123" s="7">
        <v>54</v>
      </c>
      <c r="N123" s="3" t="s">
        <v>25</v>
      </c>
      <c r="O123" s="3" t="s">
        <v>13</v>
      </c>
      <c r="P123" s="3" t="s">
        <v>7</v>
      </c>
      <c r="Q123" s="20"/>
      <c r="R123" s="5">
        <v>1199.9995637177501</v>
      </c>
      <c r="S123" s="6">
        <v>-0.4</v>
      </c>
      <c r="T123" s="3" t="s">
        <v>15</v>
      </c>
      <c r="U123" s="3" t="s">
        <v>15</v>
      </c>
      <c r="V123" s="3" t="s">
        <v>15</v>
      </c>
      <c r="W123" s="3" t="s">
        <v>15</v>
      </c>
      <c r="X123" s="3">
        <v>8</v>
      </c>
      <c r="Y123" s="3"/>
    </row>
    <row r="124" spans="1:25" s="4" customFormat="1" x14ac:dyDescent="0.25">
      <c r="A124" s="3">
        <v>1102</v>
      </c>
      <c r="B124" s="11" t="s">
        <v>220</v>
      </c>
      <c r="C124" s="3" t="s">
        <v>222</v>
      </c>
      <c r="D124" s="3" t="s">
        <v>223</v>
      </c>
      <c r="E124" s="3" t="s">
        <v>10</v>
      </c>
      <c r="F124" s="3" t="s">
        <v>20</v>
      </c>
      <c r="G124" s="3" t="s">
        <v>20</v>
      </c>
      <c r="H124" s="3" t="s">
        <v>21</v>
      </c>
      <c r="I124" s="3"/>
      <c r="J124" s="3" t="s">
        <v>230</v>
      </c>
      <c r="K124" s="3" t="s">
        <v>218</v>
      </c>
      <c r="L124" s="7">
        <v>125.33</v>
      </c>
      <c r="M124" s="7">
        <v>54</v>
      </c>
      <c r="N124" s="3" t="s">
        <v>25</v>
      </c>
      <c r="O124" s="3" t="s">
        <v>13</v>
      </c>
      <c r="P124" s="3" t="s">
        <v>7</v>
      </c>
      <c r="Q124" s="20"/>
      <c r="R124" s="5">
        <v>1199.9995637177501</v>
      </c>
      <c r="S124" s="6">
        <v>-0.29799999999999999</v>
      </c>
      <c r="T124" s="3" t="s">
        <v>15</v>
      </c>
      <c r="U124" s="3" t="s">
        <v>15</v>
      </c>
      <c r="V124" s="3" t="s">
        <v>15</v>
      </c>
      <c r="W124" s="3" t="s">
        <v>15</v>
      </c>
      <c r="X124" s="3">
        <v>8</v>
      </c>
      <c r="Y124" s="3"/>
    </row>
    <row r="125" spans="1:25" s="4" customFormat="1" x14ac:dyDescent="0.25">
      <c r="A125" s="3">
        <v>1103</v>
      </c>
      <c r="B125" s="11" t="s">
        <v>231</v>
      </c>
      <c r="C125" s="3" t="s">
        <v>233</v>
      </c>
      <c r="D125" s="3" t="s">
        <v>24</v>
      </c>
      <c r="E125" s="3" t="s">
        <v>10</v>
      </c>
      <c r="F125" s="3" t="s">
        <v>4</v>
      </c>
      <c r="G125" s="3" t="s">
        <v>4</v>
      </c>
      <c r="H125" s="3" t="s">
        <v>4</v>
      </c>
      <c r="I125" s="3"/>
      <c r="J125" s="3" t="s">
        <v>232</v>
      </c>
      <c r="K125" s="3" t="s">
        <v>218</v>
      </c>
      <c r="L125" s="7">
        <v>138.61548556430401</v>
      </c>
      <c r="M125" s="7">
        <v>41.929133858267697</v>
      </c>
      <c r="N125" s="3" t="s">
        <v>25</v>
      </c>
      <c r="O125" s="3" t="s">
        <v>13</v>
      </c>
      <c r="P125" s="3" t="s">
        <v>7</v>
      </c>
      <c r="Q125" s="20" t="s">
        <v>14</v>
      </c>
      <c r="R125" s="5">
        <v>1544.74108396012</v>
      </c>
      <c r="S125" s="6">
        <v>-1.6499537773621999</v>
      </c>
      <c r="T125" s="3" t="s">
        <v>15</v>
      </c>
      <c r="U125" s="3" t="s">
        <v>15</v>
      </c>
      <c r="V125" s="3" t="s">
        <v>15</v>
      </c>
      <c r="W125" s="3" t="s">
        <v>15</v>
      </c>
      <c r="X125" s="3">
        <v>2</v>
      </c>
      <c r="Y125" s="3"/>
    </row>
    <row r="126" spans="1:25" s="4" customFormat="1" x14ac:dyDescent="0.25">
      <c r="A126" s="3">
        <v>1103</v>
      </c>
      <c r="B126" s="11" t="s">
        <v>231</v>
      </c>
      <c r="C126" s="3" t="s">
        <v>233</v>
      </c>
      <c r="D126" s="3" t="s">
        <v>24</v>
      </c>
      <c r="E126" s="3" t="s">
        <v>10</v>
      </c>
      <c r="F126" s="3" t="s">
        <v>4</v>
      </c>
      <c r="G126" s="3" t="s">
        <v>4</v>
      </c>
      <c r="H126" s="3" t="s">
        <v>4</v>
      </c>
      <c r="I126" s="3"/>
      <c r="J126" s="3" t="s">
        <v>234</v>
      </c>
      <c r="K126" s="3" t="s">
        <v>218</v>
      </c>
      <c r="L126" s="7">
        <v>133.85826771653501</v>
      </c>
      <c r="M126" s="7">
        <v>41.929133858267697</v>
      </c>
      <c r="N126" s="3" t="s">
        <v>25</v>
      </c>
      <c r="O126" s="3" t="s">
        <v>13</v>
      </c>
      <c r="P126" s="3" t="s">
        <v>7</v>
      </c>
      <c r="Q126" s="20" t="s">
        <v>14</v>
      </c>
      <c r="R126" s="5">
        <v>1681.6567416109101</v>
      </c>
      <c r="S126" s="6">
        <v>-0.39258552486220499</v>
      </c>
      <c r="T126" s="3" t="s">
        <v>15</v>
      </c>
      <c r="U126" s="3" t="s">
        <v>15</v>
      </c>
      <c r="V126" s="3" t="s">
        <v>15</v>
      </c>
      <c r="W126" s="3" t="s">
        <v>15</v>
      </c>
      <c r="X126" s="3">
        <v>2</v>
      </c>
      <c r="Y126" s="3"/>
    </row>
    <row r="127" spans="1:25" s="4" customFormat="1" x14ac:dyDescent="0.25">
      <c r="A127" s="3">
        <v>1104</v>
      </c>
      <c r="B127" s="11" t="s">
        <v>235</v>
      </c>
      <c r="C127" s="3" t="s">
        <v>237</v>
      </c>
      <c r="D127" s="3" t="s">
        <v>238</v>
      </c>
      <c r="E127" s="3" t="s">
        <v>10</v>
      </c>
      <c r="F127" s="3" t="s">
        <v>20</v>
      </c>
      <c r="G127" s="3" t="s">
        <v>21</v>
      </c>
      <c r="H127" s="3" t="s">
        <v>21</v>
      </c>
      <c r="I127" s="3" t="s">
        <v>193</v>
      </c>
      <c r="J127" s="3" t="s">
        <v>236</v>
      </c>
      <c r="K127" s="3" t="s">
        <v>218</v>
      </c>
      <c r="L127" s="7">
        <v>80</v>
      </c>
      <c r="M127" s="7">
        <v>54</v>
      </c>
      <c r="N127" s="3" t="s">
        <v>25</v>
      </c>
      <c r="O127" s="3" t="s">
        <v>39</v>
      </c>
      <c r="P127" s="3" t="s">
        <v>7</v>
      </c>
      <c r="Q127" s="20"/>
      <c r="R127" s="5">
        <v>3059.9999881448498</v>
      </c>
      <c r="S127" s="6">
        <v>-0.43</v>
      </c>
      <c r="T127" s="3" t="s">
        <v>16</v>
      </c>
      <c r="U127" s="3" t="s">
        <v>15</v>
      </c>
      <c r="V127" s="3" t="s">
        <v>16</v>
      </c>
      <c r="W127" s="3" t="s">
        <v>15</v>
      </c>
      <c r="X127" s="3">
        <v>6</v>
      </c>
      <c r="Y127" s="3">
        <v>6</v>
      </c>
    </row>
    <row r="128" spans="1:25" s="4" customFormat="1" x14ac:dyDescent="0.25">
      <c r="A128" s="3">
        <v>1104</v>
      </c>
      <c r="B128" s="11" t="s">
        <v>235</v>
      </c>
      <c r="C128" s="3" t="s">
        <v>237</v>
      </c>
      <c r="D128" s="3" t="s">
        <v>238</v>
      </c>
      <c r="E128" s="3" t="s">
        <v>10</v>
      </c>
      <c r="F128" s="3" t="s">
        <v>20</v>
      </c>
      <c r="G128" s="3" t="s">
        <v>21</v>
      </c>
      <c r="H128" s="3" t="s">
        <v>21</v>
      </c>
      <c r="I128" s="3" t="s">
        <v>193</v>
      </c>
      <c r="J128" s="3" t="s">
        <v>236</v>
      </c>
      <c r="K128" s="3" t="s">
        <v>218</v>
      </c>
      <c r="L128" s="7">
        <v>80</v>
      </c>
      <c r="M128" s="7">
        <v>54</v>
      </c>
      <c r="N128" s="3" t="s">
        <v>25</v>
      </c>
      <c r="O128" s="3" t="s">
        <v>39</v>
      </c>
      <c r="P128" s="3" t="s">
        <v>7</v>
      </c>
      <c r="Q128" s="20"/>
      <c r="R128" s="5">
        <v>3209.99998756372</v>
      </c>
      <c r="S128" s="6">
        <v>-0.46</v>
      </c>
      <c r="T128" s="3" t="s">
        <v>15</v>
      </c>
      <c r="U128" s="3" t="s">
        <v>15</v>
      </c>
      <c r="V128" s="3" t="s">
        <v>16</v>
      </c>
      <c r="W128" s="3" t="s">
        <v>15</v>
      </c>
      <c r="X128" s="3">
        <v>6</v>
      </c>
      <c r="Y128" s="3">
        <v>6</v>
      </c>
    </row>
    <row r="129" spans="1:25" s="4" customFormat="1" x14ac:dyDescent="0.25">
      <c r="A129" s="3">
        <v>1104</v>
      </c>
      <c r="B129" s="11" t="s">
        <v>235</v>
      </c>
      <c r="C129" s="3" t="s">
        <v>237</v>
      </c>
      <c r="D129" s="3" t="s">
        <v>238</v>
      </c>
      <c r="E129" s="3" t="s">
        <v>10</v>
      </c>
      <c r="F129" s="3" t="s">
        <v>20</v>
      </c>
      <c r="G129" s="3" t="s">
        <v>21</v>
      </c>
      <c r="H129" s="3" t="s">
        <v>21</v>
      </c>
      <c r="I129" s="3" t="s">
        <v>193</v>
      </c>
      <c r="J129" s="3" t="s">
        <v>236</v>
      </c>
      <c r="K129" s="3" t="s">
        <v>218</v>
      </c>
      <c r="L129" s="7">
        <v>80</v>
      </c>
      <c r="M129" s="7">
        <v>54</v>
      </c>
      <c r="N129" s="3" t="s">
        <v>25</v>
      </c>
      <c r="O129" s="3" t="s">
        <v>39</v>
      </c>
      <c r="P129" s="3" t="s">
        <v>7</v>
      </c>
      <c r="Q129" s="20"/>
      <c r="R129" s="5">
        <v>3369.9999869438402</v>
      </c>
      <c r="S129" s="6">
        <v>-0.46267533440944902</v>
      </c>
      <c r="T129" s="3" t="s">
        <v>15</v>
      </c>
      <c r="U129" s="3" t="s">
        <v>15</v>
      </c>
      <c r="V129" s="3" t="s">
        <v>16</v>
      </c>
      <c r="W129" s="3" t="s">
        <v>15</v>
      </c>
      <c r="X129" s="3">
        <v>6</v>
      </c>
      <c r="Y129" s="3">
        <v>6</v>
      </c>
    </row>
    <row r="130" spans="1:25" s="4" customFormat="1" x14ac:dyDescent="0.25">
      <c r="A130" s="3">
        <v>1104</v>
      </c>
      <c r="B130" s="11" t="s">
        <v>235</v>
      </c>
      <c r="C130" s="3" t="s">
        <v>237</v>
      </c>
      <c r="D130" s="3" t="s">
        <v>238</v>
      </c>
      <c r="E130" s="3" t="s">
        <v>10</v>
      </c>
      <c r="F130" s="3" t="s">
        <v>20</v>
      </c>
      <c r="G130" s="3" t="s">
        <v>21</v>
      </c>
      <c r="H130" s="3" t="s">
        <v>21</v>
      </c>
      <c r="I130" s="3" t="s">
        <v>193</v>
      </c>
      <c r="J130" s="3" t="s">
        <v>236</v>
      </c>
      <c r="K130" s="3" t="s">
        <v>218</v>
      </c>
      <c r="L130" s="7">
        <v>80</v>
      </c>
      <c r="M130" s="7">
        <v>54</v>
      </c>
      <c r="N130" s="3" t="s">
        <v>25</v>
      </c>
      <c r="O130" s="3" t="s">
        <v>13</v>
      </c>
      <c r="P130" s="3" t="s">
        <v>7</v>
      </c>
      <c r="Q130" s="20"/>
      <c r="R130" s="5">
        <v>3101.6136879836299</v>
      </c>
      <c r="S130" s="6">
        <v>-0.36380000000000001</v>
      </c>
      <c r="T130" s="3" t="s">
        <v>16</v>
      </c>
      <c r="U130" s="3" t="s">
        <v>15</v>
      </c>
      <c r="V130" s="3" t="s">
        <v>16</v>
      </c>
      <c r="W130" s="3" t="s">
        <v>15</v>
      </c>
      <c r="X130" s="3">
        <v>6</v>
      </c>
      <c r="Y130" s="3">
        <v>6</v>
      </c>
    </row>
    <row r="131" spans="1:25" s="4" customFormat="1" x14ac:dyDescent="0.25">
      <c r="A131" s="3">
        <v>1104</v>
      </c>
      <c r="B131" s="11" t="s">
        <v>235</v>
      </c>
      <c r="C131" s="3" t="s">
        <v>237</v>
      </c>
      <c r="D131" s="3" t="s">
        <v>238</v>
      </c>
      <c r="E131" s="3" t="s">
        <v>10</v>
      </c>
      <c r="F131" s="3" t="s">
        <v>20</v>
      </c>
      <c r="G131" s="3" t="s">
        <v>21</v>
      </c>
      <c r="H131" s="3" t="s">
        <v>21</v>
      </c>
      <c r="I131" s="3" t="s">
        <v>193</v>
      </c>
      <c r="J131" s="3" t="s">
        <v>236</v>
      </c>
      <c r="K131" s="3" t="s">
        <v>218</v>
      </c>
      <c r="L131" s="7">
        <v>80</v>
      </c>
      <c r="M131" s="7">
        <v>54</v>
      </c>
      <c r="N131" s="3" t="s">
        <v>25</v>
      </c>
      <c r="O131" s="3" t="s">
        <v>39</v>
      </c>
      <c r="P131" s="3" t="s">
        <v>7</v>
      </c>
      <c r="Q131" s="20"/>
      <c r="R131" s="5">
        <v>3375.53958638838</v>
      </c>
      <c r="S131" s="6">
        <v>-0.68801221822834602</v>
      </c>
      <c r="T131" s="3" t="s">
        <v>15</v>
      </c>
      <c r="U131" s="3" t="s">
        <v>15</v>
      </c>
      <c r="V131" s="3" t="s">
        <v>16</v>
      </c>
      <c r="W131" s="3" t="s">
        <v>15</v>
      </c>
      <c r="X131" s="3">
        <v>6</v>
      </c>
      <c r="Y131" s="3">
        <v>6</v>
      </c>
    </row>
    <row r="132" spans="1:25" s="4" customFormat="1" x14ac:dyDescent="0.25">
      <c r="A132" s="3">
        <v>1104</v>
      </c>
      <c r="B132" s="11" t="s">
        <v>235</v>
      </c>
      <c r="C132" s="3" t="s">
        <v>237</v>
      </c>
      <c r="D132" s="3" t="s">
        <v>238</v>
      </c>
      <c r="E132" s="3" t="s">
        <v>10</v>
      </c>
      <c r="F132" s="3" t="s">
        <v>20</v>
      </c>
      <c r="G132" s="3" t="s">
        <v>21</v>
      </c>
      <c r="H132" s="3" t="s">
        <v>21</v>
      </c>
      <c r="I132" s="3" t="s">
        <v>193</v>
      </c>
      <c r="J132" s="3" t="s">
        <v>236</v>
      </c>
      <c r="K132" s="3" t="s">
        <v>218</v>
      </c>
      <c r="L132" s="7">
        <v>80</v>
      </c>
      <c r="M132" s="7">
        <v>54</v>
      </c>
      <c r="N132" s="3" t="s">
        <v>25</v>
      </c>
      <c r="O132" s="3" t="s">
        <v>13</v>
      </c>
      <c r="P132" s="3" t="s">
        <v>7</v>
      </c>
      <c r="Q132" s="20"/>
      <c r="R132" s="5">
        <v>3103.4718247030601</v>
      </c>
      <c r="S132" s="6">
        <v>-0.72164144689990295</v>
      </c>
      <c r="T132" s="3" t="s">
        <v>15</v>
      </c>
      <c r="U132" s="3" t="s">
        <v>15</v>
      </c>
      <c r="V132" s="3" t="s">
        <v>16</v>
      </c>
      <c r="W132" s="3" t="s">
        <v>15</v>
      </c>
      <c r="X132" s="3">
        <v>6</v>
      </c>
      <c r="Y132" s="3">
        <v>6</v>
      </c>
    </row>
    <row r="133" spans="1:25" s="4" customFormat="1" x14ac:dyDescent="0.25">
      <c r="A133" s="3">
        <v>1104</v>
      </c>
      <c r="B133" s="11" t="s">
        <v>235</v>
      </c>
      <c r="C133" s="3" t="s">
        <v>237</v>
      </c>
      <c r="D133" s="3" t="s">
        <v>238</v>
      </c>
      <c r="E133" s="3" t="s">
        <v>10</v>
      </c>
      <c r="F133" s="3" t="s">
        <v>20</v>
      </c>
      <c r="G133" s="3" t="s">
        <v>21</v>
      </c>
      <c r="H133" s="3" t="s">
        <v>21</v>
      </c>
      <c r="I133" s="3" t="s">
        <v>193</v>
      </c>
      <c r="J133" s="3" t="s">
        <v>239</v>
      </c>
      <c r="K133" s="3" t="s">
        <v>218</v>
      </c>
      <c r="L133" s="7">
        <v>80</v>
      </c>
      <c r="M133" s="7">
        <v>54</v>
      </c>
      <c r="N133" s="3" t="s">
        <v>25</v>
      </c>
      <c r="O133" s="3" t="s">
        <v>39</v>
      </c>
      <c r="P133" s="3" t="s">
        <v>7</v>
      </c>
      <c r="Q133" s="20"/>
      <c r="R133" s="5">
        <v>2599.9999899270001</v>
      </c>
      <c r="S133" s="6">
        <v>-0.75</v>
      </c>
      <c r="T133" s="3" t="s">
        <v>16</v>
      </c>
      <c r="U133" s="3" t="s">
        <v>15</v>
      </c>
      <c r="V133" s="3" t="s">
        <v>16</v>
      </c>
      <c r="W133" s="3" t="s">
        <v>15</v>
      </c>
      <c r="X133" s="3">
        <v>6</v>
      </c>
      <c r="Y133" s="3">
        <v>6</v>
      </c>
    </row>
    <row r="134" spans="1:25" s="4" customFormat="1" x14ac:dyDescent="0.25">
      <c r="A134" s="3">
        <v>1104</v>
      </c>
      <c r="B134" s="11" t="s">
        <v>235</v>
      </c>
      <c r="C134" s="3" t="s">
        <v>237</v>
      </c>
      <c r="D134" s="3" t="s">
        <v>238</v>
      </c>
      <c r="E134" s="3" t="s">
        <v>10</v>
      </c>
      <c r="F134" s="3" t="s">
        <v>20</v>
      </c>
      <c r="G134" s="3" t="s">
        <v>21</v>
      </c>
      <c r="H134" s="3" t="s">
        <v>21</v>
      </c>
      <c r="I134" s="3" t="s">
        <v>193</v>
      </c>
      <c r="J134" s="3" t="s">
        <v>239</v>
      </c>
      <c r="K134" s="3" t="s">
        <v>218</v>
      </c>
      <c r="L134" s="7">
        <v>80</v>
      </c>
      <c r="M134" s="7">
        <v>54</v>
      </c>
      <c r="N134" s="3" t="s">
        <v>25</v>
      </c>
      <c r="O134" s="3" t="s">
        <v>13</v>
      </c>
      <c r="P134" s="3" t="s">
        <v>7</v>
      </c>
      <c r="Q134" s="20"/>
      <c r="R134" s="5">
        <v>2874.0911888651099</v>
      </c>
      <c r="S134" s="6">
        <v>-2.5</v>
      </c>
      <c r="T134" s="3" t="s">
        <v>16</v>
      </c>
      <c r="U134" s="3" t="s">
        <v>15</v>
      </c>
      <c r="V134" s="3" t="s">
        <v>16</v>
      </c>
      <c r="W134" s="3" t="s">
        <v>15</v>
      </c>
      <c r="X134" s="3">
        <v>6</v>
      </c>
      <c r="Y134" s="3">
        <v>6</v>
      </c>
    </row>
    <row r="135" spans="1:25" s="4" customFormat="1" x14ac:dyDescent="0.25">
      <c r="A135" s="3">
        <v>1104</v>
      </c>
      <c r="B135" s="11" t="s">
        <v>235</v>
      </c>
      <c r="C135" s="3" t="s">
        <v>237</v>
      </c>
      <c r="D135" s="3" t="s">
        <v>238</v>
      </c>
      <c r="E135" s="3" t="s">
        <v>10</v>
      </c>
      <c r="F135" s="3" t="s">
        <v>20</v>
      </c>
      <c r="G135" s="3" t="s">
        <v>21</v>
      </c>
      <c r="H135" s="3" t="s">
        <v>153</v>
      </c>
      <c r="I135" s="3" t="s">
        <v>193</v>
      </c>
      <c r="J135" s="3" t="s">
        <v>240</v>
      </c>
      <c r="K135" s="3" t="s">
        <v>218</v>
      </c>
      <c r="L135" s="7">
        <v>80</v>
      </c>
      <c r="M135" s="7">
        <v>54</v>
      </c>
      <c r="N135" s="3" t="s">
        <v>25</v>
      </c>
      <c r="O135" s="3" t="s">
        <v>39</v>
      </c>
      <c r="P135" s="3" t="s">
        <v>7</v>
      </c>
      <c r="Q135" s="20"/>
      <c r="R135" s="5">
        <v>1324.99999486664</v>
      </c>
      <c r="S135" s="6">
        <v>-0.213694454761747</v>
      </c>
      <c r="T135" s="3" t="s">
        <v>15</v>
      </c>
      <c r="U135" s="3" t="s">
        <v>15</v>
      </c>
      <c r="V135" s="3" t="s">
        <v>16</v>
      </c>
      <c r="W135" s="3" t="s">
        <v>15</v>
      </c>
      <c r="X135" s="3">
        <v>6</v>
      </c>
      <c r="Y135" s="3">
        <v>6</v>
      </c>
    </row>
    <row r="136" spans="1:25" s="4" customFormat="1" x14ac:dyDescent="0.25">
      <c r="A136" s="3">
        <v>1104</v>
      </c>
      <c r="B136" s="11" t="s">
        <v>235</v>
      </c>
      <c r="C136" s="3" t="s">
        <v>237</v>
      </c>
      <c r="D136" s="3" t="s">
        <v>238</v>
      </c>
      <c r="E136" s="3" t="s">
        <v>10</v>
      </c>
      <c r="F136" s="3" t="s">
        <v>20</v>
      </c>
      <c r="G136" s="3" t="s">
        <v>21</v>
      </c>
      <c r="H136" s="3" t="s">
        <v>153</v>
      </c>
      <c r="I136" s="3" t="s">
        <v>193</v>
      </c>
      <c r="J136" s="3" t="s">
        <v>240</v>
      </c>
      <c r="K136" s="3" t="s">
        <v>218</v>
      </c>
      <c r="L136" s="7">
        <v>80</v>
      </c>
      <c r="M136" s="7">
        <v>54</v>
      </c>
      <c r="N136" s="3" t="s">
        <v>25</v>
      </c>
      <c r="O136" s="3" t="s">
        <v>39</v>
      </c>
      <c r="P136" s="3" t="s">
        <v>7</v>
      </c>
      <c r="Q136" s="20"/>
      <c r="R136" s="5">
        <v>2164.9999916122902</v>
      </c>
      <c r="S136" s="6">
        <v>-0.52976096316317201</v>
      </c>
      <c r="T136" s="3" t="s">
        <v>16</v>
      </c>
      <c r="U136" s="3" t="s">
        <v>15</v>
      </c>
      <c r="V136" s="3" t="s">
        <v>16</v>
      </c>
      <c r="W136" s="3" t="s">
        <v>15</v>
      </c>
      <c r="X136" s="3">
        <v>6</v>
      </c>
      <c r="Y136" s="3">
        <v>6</v>
      </c>
    </row>
    <row r="137" spans="1:25" s="4" customFormat="1" x14ac:dyDescent="0.25">
      <c r="A137" s="3">
        <v>1104</v>
      </c>
      <c r="B137" s="11" t="s">
        <v>235</v>
      </c>
      <c r="C137" s="3" t="s">
        <v>237</v>
      </c>
      <c r="D137" s="3" t="s">
        <v>238</v>
      </c>
      <c r="E137" s="3" t="s">
        <v>10</v>
      </c>
      <c r="F137" s="3" t="s">
        <v>20</v>
      </c>
      <c r="G137" s="3" t="s">
        <v>21</v>
      </c>
      <c r="H137" s="3" t="s">
        <v>153</v>
      </c>
      <c r="I137" s="3" t="s">
        <v>193</v>
      </c>
      <c r="J137" s="3" t="s">
        <v>240</v>
      </c>
      <c r="K137" s="3" t="s">
        <v>218</v>
      </c>
      <c r="L137" s="7">
        <v>80</v>
      </c>
      <c r="M137" s="7">
        <v>54</v>
      </c>
      <c r="N137" s="3" t="s">
        <v>25</v>
      </c>
      <c r="O137" s="3" t="s">
        <v>39</v>
      </c>
      <c r="P137" s="3" t="s">
        <v>7</v>
      </c>
      <c r="Q137" s="20"/>
      <c r="R137" s="5">
        <v>2139.99999170915</v>
      </c>
      <c r="S137" s="6">
        <v>-0.74726458325049805</v>
      </c>
      <c r="T137" s="3" t="s">
        <v>16</v>
      </c>
      <c r="U137" s="3" t="s">
        <v>15</v>
      </c>
      <c r="V137" s="3" t="s">
        <v>16</v>
      </c>
      <c r="W137" s="3" t="s">
        <v>15</v>
      </c>
      <c r="X137" s="3">
        <v>6</v>
      </c>
      <c r="Y137" s="3">
        <v>6</v>
      </c>
    </row>
    <row r="138" spans="1:25" s="4" customFormat="1" x14ac:dyDescent="0.25">
      <c r="A138" s="3">
        <v>1104</v>
      </c>
      <c r="B138" s="11" t="s">
        <v>235</v>
      </c>
      <c r="C138" s="3" t="s">
        <v>237</v>
      </c>
      <c r="D138" s="3" t="s">
        <v>238</v>
      </c>
      <c r="E138" s="3" t="s">
        <v>10</v>
      </c>
      <c r="F138" s="3" t="s">
        <v>20</v>
      </c>
      <c r="G138" s="3" t="s">
        <v>21</v>
      </c>
      <c r="H138" s="3" t="s">
        <v>153</v>
      </c>
      <c r="I138" s="3" t="s">
        <v>193</v>
      </c>
      <c r="J138" s="3" t="s">
        <v>240</v>
      </c>
      <c r="K138" s="3" t="s">
        <v>218</v>
      </c>
      <c r="L138" s="7">
        <v>80</v>
      </c>
      <c r="M138" s="7">
        <v>54</v>
      </c>
      <c r="N138" s="3" t="s">
        <v>25</v>
      </c>
      <c r="O138" s="3" t="s">
        <v>13</v>
      </c>
      <c r="P138" s="3" t="s">
        <v>7</v>
      </c>
      <c r="Q138" s="20"/>
      <c r="R138" s="5">
        <v>2126.9434234089199</v>
      </c>
      <c r="S138" s="6">
        <v>-2.44886833275591</v>
      </c>
      <c r="T138" s="3" t="s">
        <v>16</v>
      </c>
      <c r="U138" s="3" t="s">
        <v>15</v>
      </c>
      <c r="V138" s="3" t="s">
        <v>16</v>
      </c>
      <c r="W138" s="3" t="s">
        <v>15</v>
      </c>
      <c r="X138" s="3">
        <v>6</v>
      </c>
      <c r="Y138" s="3">
        <v>6</v>
      </c>
    </row>
    <row r="139" spans="1:25" s="4" customFormat="1" x14ac:dyDescent="0.25">
      <c r="A139" s="3">
        <v>1104</v>
      </c>
      <c r="B139" s="11" t="s">
        <v>235</v>
      </c>
      <c r="C139" s="3" t="s">
        <v>237</v>
      </c>
      <c r="D139" s="3" t="s">
        <v>238</v>
      </c>
      <c r="E139" s="3" t="s">
        <v>10</v>
      </c>
      <c r="F139" s="3" t="s">
        <v>20</v>
      </c>
      <c r="G139" s="3" t="s">
        <v>21</v>
      </c>
      <c r="H139" s="3" t="s">
        <v>153</v>
      </c>
      <c r="I139" s="3" t="s">
        <v>193</v>
      </c>
      <c r="J139" s="3" t="s">
        <v>240</v>
      </c>
      <c r="K139" s="3" t="s">
        <v>218</v>
      </c>
      <c r="L139" s="7">
        <v>80</v>
      </c>
      <c r="M139" s="7">
        <v>54</v>
      </c>
      <c r="N139" s="3" t="s">
        <v>25</v>
      </c>
      <c r="O139" s="3" t="s">
        <v>39</v>
      </c>
      <c r="P139" s="3" t="s">
        <v>7</v>
      </c>
      <c r="Q139" s="20"/>
      <c r="R139" s="5">
        <v>2174.56839782222</v>
      </c>
      <c r="S139" s="6">
        <v>-0.98231885039078404</v>
      </c>
      <c r="T139" s="3" t="s">
        <v>15</v>
      </c>
      <c r="U139" s="3" t="s">
        <v>15</v>
      </c>
      <c r="V139" s="3" t="s">
        <v>16</v>
      </c>
      <c r="W139" s="3" t="s">
        <v>15</v>
      </c>
      <c r="X139" s="3">
        <v>6</v>
      </c>
      <c r="Y139" s="3">
        <v>6</v>
      </c>
    </row>
    <row r="140" spans="1:25" s="4" customFormat="1" x14ac:dyDescent="0.25">
      <c r="A140" s="3">
        <v>1104</v>
      </c>
      <c r="B140" s="11" t="s">
        <v>235</v>
      </c>
      <c r="C140" s="3" t="s">
        <v>237</v>
      </c>
      <c r="D140" s="3" t="s">
        <v>238</v>
      </c>
      <c r="E140" s="3" t="s">
        <v>10</v>
      </c>
      <c r="F140" s="3" t="s">
        <v>20</v>
      </c>
      <c r="G140" s="3" t="s">
        <v>21</v>
      </c>
      <c r="H140" s="3" t="s">
        <v>153</v>
      </c>
      <c r="I140" s="3" t="s">
        <v>193</v>
      </c>
      <c r="J140" s="3" t="s">
        <v>241</v>
      </c>
      <c r="K140" s="3" t="s">
        <v>218</v>
      </c>
      <c r="L140" s="7">
        <v>80</v>
      </c>
      <c r="M140" s="7">
        <v>54</v>
      </c>
      <c r="N140" s="3" t="s">
        <v>25</v>
      </c>
      <c r="O140" s="3" t="s">
        <v>13</v>
      </c>
      <c r="P140" s="3" t="s">
        <v>7</v>
      </c>
      <c r="Q140" s="20"/>
      <c r="R140" s="5">
        <v>3054.7218581085099</v>
      </c>
      <c r="S140" s="6">
        <v>-0.56750025594629006</v>
      </c>
      <c r="T140" s="3" t="s">
        <v>16</v>
      </c>
      <c r="U140" s="3" t="s">
        <v>15</v>
      </c>
      <c r="V140" s="3" t="s">
        <v>16</v>
      </c>
      <c r="W140" s="3" t="s">
        <v>15</v>
      </c>
      <c r="X140" s="3">
        <v>6</v>
      </c>
      <c r="Y140" s="3">
        <v>6</v>
      </c>
    </row>
    <row r="141" spans="1:25" s="4" customFormat="1" x14ac:dyDescent="0.25">
      <c r="A141" s="3">
        <v>1104</v>
      </c>
      <c r="B141" s="11" t="s">
        <v>235</v>
      </c>
      <c r="C141" s="3" t="s">
        <v>237</v>
      </c>
      <c r="D141" s="3" t="s">
        <v>238</v>
      </c>
      <c r="E141" s="3" t="s">
        <v>10</v>
      </c>
      <c r="F141" s="3" t="s">
        <v>20</v>
      </c>
      <c r="G141" s="3" t="s">
        <v>21</v>
      </c>
      <c r="H141" s="3" t="s">
        <v>153</v>
      </c>
      <c r="I141" s="3" t="s">
        <v>193</v>
      </c>
      <c r="J141" s="3" t="s">
        <v>241</v>
      </c>
      <c r="K141" s="3" t="s">
        <v>218</v>
      </c>
      <c r="L141" s="7">
        <v>80</v>
      </c>
      <c r="M141" s="7">
        <v>54</v>
      </c>
      <c r="N141" s="3" t="s">
        <v>25</v>
      </c>
      <c r="O141" s="3" t="s">
        <v>39</v>
      </c>
      <c r="P141" s="3" t="s">
        <v>7</v>
      </c>
      <c r="Q141" s="20"/>
      <c r="R141" s="5">
        <v>3285.9336873801599</v>
      </c>
      <c r="S141" s="6">
        <v>-0.6</v>
      </c>
      <c r="T141" s="3" t="s">
        <v>16</v>
      </c>
      <c r="U141" s="3" t="s">
        <v>15</v>
      </c>
      <c r="V141" s="3" t="s">
        <v>16</v>
      </c>
      <c r="W141" s="3" t="s">
        <v>15</v>
      </c>
      <c r="X141" s="3">
        <v>6</v>
      </c>
      <c r="Y141" s="3">
        <v>6</v>
      </c>
    </row>
    <row r="142" spans="1:25" s="4" customFormat="1" x14ac:dyDescent="0.25">
      <c r="A142" s="3">
        <v>1104</v>
      </c>
      <c r="B142" s="11" t="s">
        <v>235</v>
      </c>
      <c r="C142" s="3" t="s">
        <v>237</v>
      </c>
      <c r="D142" s="3" t="s">
        <v>238</v>
      </c>
      <c r="E142" s="3" t="s">
        <v>10</v>
      </c>
      <c r="F142" s="3" t="s">
        <v>20</v>
      </c>
      <c r="G142" s="3" t="s">
        <v>21</v>
      </c>
      <c r="H142" s="3" t="s">
        <v>153</v>
      </c>
      <c r="I142" s="3" t="s">
        <v>193</v>
      </c>
      <c r="J142" s="3" t="s">
        <v>242</v>
      </c>
      <c r="K142" s="3" t="s">
        <v>218</v>
      </c>
      <c r="L142" s="7">
        <v>96</v>
      </c>
      <c r="M142" s="7">
        <v>54</v>
      </c>
      <c r="N142" s="3" t="s">
        <v>25</v>
      </c>
      <c r="O142" s="3" t="s">
        <v>39</v>
      </c>
      <c r="P142" s="3" t="s">
        <v>7</v>
      </c>
      <c r="Q142" s="20"/>
      <c r="R142" s="5">
        <v>2589.99998996574</v>
      </c>
      <c r="S142" s="6">
        <v>-0.63</v>
      </c>
      <c r="T142" s="3" t="s">
        <v>16</v>
      </c>
      <c r="U142" s="3" t="s">
        <v>15</v>
      </c>
      <c r="V142" s="3" t="s">
        <v>16</v>
      </c>
      <c r="W142" s="3" t="s">
        <v>15</v>
      </c>
      <c r="X142" s="3">
        <v>6</v>
      </c>
      <c r="Y142" s="3">
        <v>6</v>
      </c>
    </row>
    <row r="143" spans="1:25" s="4" customFormat="1" x14ac:dyDescent="0.25">
      <c r="A143" s="3">
        <v>1104</v>
      </c>
      <c r="B143" s="11" t="s">
        <v>235</v>
      </c>
      <c r="C143" s="3" t="s">
        <v>237</v>
      </c>
      <c r="D143" s="3" t="s">
        <v>238</v>
      </c>
      <c r="E143" s="3" t="s">
        <v>10</v>
      </c>
      <c r="F143" s="3" t="s">
        <v>20</v>
      </c>
      <c r="G143" s="3" t="s">
        <v>20</v>
      </c>
      <c r="H143" s="3" t="s">
        <v>153</v>
      </c>
      <c r="I143" s="3" t="s">
        <v>193</v>
      </c>
      <c r="J143" s="3" t="s">
        <v>243</v>
      </c>
      <c r="K143" s="3" t="s">
        <v>218</v>
      </c>
      <c r="L143" s="7">
        <v>80</v>
      </c>
      <c r="M143" s="7">
        <v>54</v>
      </c>
      <c r="N143" s="3" t="s">
        <v>25</v>
      </c>
      <c r="O143" s="3" t="s">
        <v>39</v>
      </c>
      <c r="P143" s="3" t="s">
        <v>7</v>
      </c>
      <c r="Q143" s="20"/>
      <c r="R143" s="5">
        <v>2999.9999883773098</v>
      </c>
      <c r="S143" s="6">
        <v>-0.51</v>
      </c>
      <c r="T143" s="3" t="s">
        <v>16</v>
      </c>
      <c r="U143" s="3" t="s">
        <v>15</v>
      </c>
      <c r="V143" s="3" t="s">
        <v>16</v>
      </c>
      <c r="W143" s="3" t="s">
        <v>15</v>
      </c>
      <c r="X143" s="3">
        <v>6</v>
      </c>
      <c r="Y143" s="3">
        <v>6</v>
      </c>
    </row>
    <row r="144" spans="1:25" s="4" customFormat="1" x14ac:dyDescent="0.25">
      <c r="A144" s="3">
        <v>1105</v>
      </c>
      <c r="B144" s="11" t="s">
        <v>244</v>
      </c>
      <c r="C144" s="3" t="s">
        <v>245</v>
      </c>
      <c r="D144" s="3" t="s">
        <v>87</v>
      </c>
      <c r="E144" s="3" t="s">
        <v>10</v>
      </c>
      <c r="F144" s="3" t="s">
        <v>20</v>
      </c>
      <c r="G144" s="3" t="s">
        <v>20</v>
      </c>
      <c r="H144" s="3" t="s">
        <v>4</v>
      </c>
      <c r="I144" s="3"/>
      <c r="J144" s="3" t="s">
        <v>240</v>
      </c>
      <c r="K144" s="3" t="s">
        <v>218</v>
      </c>
      <c r="L144" s="7">
        <v>184</v>
      </c>
      <c r="M144" s="7">
        <v>54</v>
      </c>
      <c r="N144" s="3" t="s">
        <v>25</v>
      </c>
      <c r="O144" s="3" t="s">
        <v>13</v>
      </c>
      <c r="P144" s="3" t="s">
        <v>7</v>
      </c>
      <c r="Q144" s="20"/>
      <c r="R144" s="5">
        <v>1197.99956444489</v>
      </c>
      <c r="S144" s="6">
        <v>-0.40500000000000003</v>
      </c>
      <c r="T144" s="3" t="s">
        <v>15</v>
      </c>
      <c r="U144" s="3" t="s">
        <v>15</v>
      </c>
      <c r="V144" s="3" t="s">
        <v>15</v>
      </c>
      <c r="W144" s="3" t="s">
        <v>15</v>
      </c>
      <c r="X144" s="3">
        <v>6</v>
      </c>
      <c r="Y144" s="3">
        <v>5</v>
      </c>
    </row>
    <row r="145" spans="1:25" s="4" customFormat="1" x14ac:dyDescent="0.25">
      <c r="A145" s="3">
        <v>1105</v>
      </c>
      <c r="B145" s="11" t="s">
        <v>244</v>
      </c>
      <c r="C145" s="3" t="s">
        <v>245</v>
      </c>
      <c r="D145" s="3" t="s">
        <v>87</v>
      </c>
      <c r="E145" s="3" t="s">
        <v>10</v>
      </c>
      <c r="F145" s="3" t="s">
        <v>20</v>
      </c>
      <c r="G145" s="3" t="s">
        <v>20</v>
      </c>
      <c r="H145" s="3" t="s">
        <v>4</v>
      </c>
      <c r="I145" s="3"/>
      <c r="J145" s="3" t="s">
        <v>236</v>
      </c>
      <c r="K145" s="3" t="s">
        <v>218</v>
      </c>
      <c r="L145" s="7">
        <v>146.9</v>
      </c>
      <c r="M145" s="7">
        <v>54</v>
      </c>
      <c r="N145" s="3" t="s">
        <v>25</v>
      </c>
      <c r="O145" s="3" t="s">
        <v>13</v>
      </c>
      <c r="P145" s="3" t="s">
        <v>7</v>
      </c>
      <c r="Q145" s="20"/>
      <c r="R145" s="5">
        <v>1599.9994182903399</v>
      </c>
      <c r="S145" s="6">
        <v>-0.21099999999999999</v>
      </c>
      <c r="T145" s="3" t="s">
        <v>15</v>
      </c>
      <c r="U145" s="3" t="s">
        <v>15</v>
      </c>
      <c r="V145" s="3" t="s">
        <v>15</v>
      </c>
      <c r="W145" s="3" t="s">
        <v>15</v>
      </c>
      <c r="X145" s="3">
        <v>6</v>
      </c>
      <c r="Y145" s="3">
        <v>5</v>
      </c>
    </row>
    <row r="146" spans="1:25" s="4" customFormat="1" x14ac:dyDescent="0.25">
      <c r="A146" s="3">
        <v>1105</v>
      </c>
      <c r="B146" s="11" t="s">
        <v>244</v>
      </c>
      <c r="C146" s="3" t="s">
        <v>245</v>
      </c>
      <c r="D146" s="3" t="s">
        <v>87</v>
      </c>
      <c r="E146" s="3" t="s">
        <v>10</v>
      </c>
      <c r="F146" s="3" t="s">
        <v>20</v>
      </c>
      <c r="G146" s="3" t="s">
        <v>20</v>
      </c>
      <c r="H146" s="3" t="s">
        <v>4</v>
      </c>
      <c r="I146" s="3"/>
      <c r="J146" s="3" t="s">
        <v>242</v>
      </c>
      <c r="K146" s="3" t="s">
        <v>218</v>
      </c>
      <c r="L146" s="7">
        <v>96</v>
      </c>
      <c r="M146" s="7">
        <v>54</v>
      </c>
      <c r="N146" s="3" t="s">
        <v>25</v>
      </c>
      <c r="O146" s="3" t="s">
        <v>13</v>
      </c>
      <c r="P146" s="3" t="s">
        <v>7</v>
      </c>
      <c r="Q146" s="20"/>
      <c r="R146" s="5">
        <v>931.59966129954796</v>
      </c>
      <c r="S146" s="6">
        <v>-2.6349999999999998</v>
      </c>
      <c r="T146" s="3" t="s">
        <v>15</v>
      </c>
      <c r="U146" s="3" t="s">
        <v>15</v>
      </c>
      <c r="V146" s="3" t="s">
        <v>15</v>
      </c>
      <c r="W146" s="3" t="s">
        <v>15</v>
      </c>
      <c r="X146" s="3">
        <v>6</v>
      </c>
      <c r="Y146" s="3">
        <v>5</v>
      </c>
    </row>
    <row r="147" spans="1:25" s="4" customFormat="1" x14ac:dyDescent="0.25">
      <c r="A147" s="3">
        <v>1105</v>
      </c>
      <c r="B147" s="11" t="s">
        <v>244</v>
      </c>
      <c r="C147" s="3" t="s">
        <v>245</v>
      </c>
      <c r="D147" s="3" t="s">
        <v>87</v>
      </c>
      <c r="E147" s="3" t="s">
        <v>10</v>
      </c>
      <c r="F147" s="3" t="s">
        <v>20</v>
      </c>
      <c r="G147" s="3" t="s">
        <v>20</v>
      </c>
      <c r="H147" s="3" t="s">
        <v>21</v>
      </c>
      <c r="I147" s="3"/>
      <c r="J147" s="3" t="s">
        <v>241</v>
      </c>
      <c r="K147" s="3" t="s">
        <v>218</v>
      </c>
      <c r="L147" s="7">
        <v>147.19999999999999</v>
      </c>
      <c r="M147" s="7">
        <v>54</v>
      </c>
      <c r="N147" s="3" t="s">
        <v>25</v>
      </c>
      <c r="O147" s="3" t="s">
        <v>13</v>
      </c>
      <c r="P147" s="3" t="s">
        <v>7</v>
      </c>
      <c r="Q147" s="20"/>
      <c r="R147" s="5">
        <v>1599.9994182903399</v>
      </c>
      <c r="S147" s="6">
        <v>-0.40899999999999997</v>
      </c>
      <c r="T147" s="3" t="s">
        <v>15</v>
      </c>
      <c r="U147" s="3" t="s">
        <v>15</v>
      </c>
      <c r="V147" s="3" t="s">
        <v>15</v>
      </c>
      <c r="W147" s="3" t="s">
        <v>15</v>
      </c>
      <c r="X147" s="3">
        <v>6</v>
      </c>
      <c r="Y147" s="3">
        <v>5</v>
      </c>
    </row>
    <row r="148" spans="1:25" s="4" customFormat="1" x14ac:dyDescent="0.25">
      <c r="A148" s="3">
        <v>1105</v>
      </c>
      <c r="B148" s="11" t="s">
        <v>244</v>
      </c>
      <c r="C148" s="3" t="s">
        <v>245</v>
      </c>
      <c r="D148" s="3" t="s">
        <v>87</v>
      </c>
      <c r="E148" s="3" t="s">
        <v>10</v>
      </c>
      <c r="F148" s="3" t="s">
        <v>20</v>
      </c>
      <c r="G148" s="3" t="s">
        <v>20</v>
      </c>
      <c r="H148" s="3" t="s">
        <v>21</v>
      </c>
      <c r="I148" s="3"/>
      <c r="J148" s="3" t="s">
        <v>243</v>
      </c>
      <c r="K148" s="3" t="s">
        <v>218</v>
      </c>
      <c r="L148" s="7">
        <v>185</v>
      </c>
      <c r="M148" s="7">
        <v>66</v>
      </c>
      <c r="N148" s="3" t="s">
        <v>25</v>
      </c>
      <c r="O148" s="3" t="s">
        <v>13</v>
      </c>
      <c r="P148" s="3" t="s">
        <v>7</v>
      </c>
      <c r="Q148" s="20"/>
      <c r="R148" s="5">
        <v>1999.99927286292</v>
      </c>
      <c r="S148" s="6">
        <v>-0.41199999999999998</v>
      </c>
      <c r="T148" s="3" t="s">
        <v>15</v>
      </c>
      <c r="U148" s="3" t="s">
        <v>15</v>
      </c>
      <c r="V148" s="3" t="s">
        <v>15</v>
      </c>
      <c r="W148" s="3" t="s">
        <v>15</v>
      </c>
      <c r="X148" s="3">
        <v>6</v>
      </c>
      <c r="Y148" s="3">
        <v>5</v>
      </c>
    </row>
    <row r="149" spans="1:25" s="4" customFormat="1" x14ac:dyDescent="0.25">
      <c r="A149" s="3">
        <v>1105</v>
      </c>
      <c r="B149" s="11" t="s">
        <v>244</v>
      </c>
      <c r="C149" s="3" t="s">
        <v>245</v>
      </c>
      <c r="D149" s="3" t="s">
        <v>87</v>
      </c>
      <c r="E149" s="3" t="s">
        <v>10</v>
      </c>
      <c r="F149" s="3" t="s">
        <v>20</v>
      </c>
      <c r="G149" s="3" t="s">
        <v>20</v>
      </c>
      <c r="H149" s="3" t="s">
        <v>21</v>
      </c>
      <c r="I149" s="3"/>
      <c r="J149" s="3" t="s">
        <v>239</v>
      </c>
      <c r="K149" s="3" t="s">
        <v>218</v>
      </c>
      <c r="L149" s="7">
        <v>175</v>
      </c>
      <c r="M149" s="7">
        <v>66</v>
      </c>
      <c r="N149" s="3" t="s">
        <v>25</v>
      </c>
      <c r="O149" s="3" t="s">
        <v>13</v>
      </c>
      <c r="P149" s="3" t="s">
        <v>7</v>
      </c>
      <c r="Q149" s="20"/>
      <c r="R149" s="5">
        <v>1999.99927286292</v>
      </c>
      <c r="S149" s="6">
        <v>-0.53100000000000003</v>
      </c>
      <c r="T149" s="3" t="s">
        <v>15</v>
      </c>
      <c r="U149" s="3" t="s">
        <v>15</v>
      </c>
      <c r="V149" s="3" t="s">
        <v>15</v>
      </c>
      <c r="W149" s="3" t="s">
        <v>15</v>
      </c>
      <c r="X149" s="3">
        <v>6</v>
      </c>
      <c r="Y149" s="3">
        <v>5</v>
      </c>
    </row>
    <row r="150" spans="1:25" s="4" customFormat="1" x14ac:dyDescent="0.25">
      <c r="A150" s="3">
        <v>1106</v>
      </c>
      <c r="B150" s="11" t="s">
        <v>246</v>
      </c>
      <c r="C150" s="3" t="s">
        <v>247</v>
      </c>
      <c r="D150" s="3" t="s">
        <v>248</v>
      </c>
      <c r="E150" s="3" t="s">
        <v>10</v>
      </c>
      <c r="F150" s="3" t="s">
        <v>21</v>
      </c>
      <c r="G150" s="3" t="s">
        <v>21</v>
      </c>
      <c r="H150" s="3" t="s">
        <v>21</v>
      </c>
      <c r="I150" s="3"/>
      <c r="J150" s="3" t="s">
        <v>167</v>
      </c>
      <c r="K150" s="3" t="s">
        <v>218</v>
      </c>
      <c r="L150" s="7">
        <v>89</v>
      </c>
      <c r="M150" s="7">
        <v>54</v>
      </c>
      <c r="N150" s="3" t="s">
        <v>249</v>
      </c>
      <c r="O150" s="3" t="s">
        <v>13</v>
      </c>
      <c r="P150" s="3" t="s">
        <v>7</v>
      </c>
      <c r="Q150" s="20"/>
      <c r="R150" s="5">
        <v>1560.1588327823199</v>
      </c>
      <c r="S150" s="6">
        <v>-2.5789</v>
      </c>
      <c r="T150" s="3" t="s">
        <v>15</v>
      </c>
      <c r="U150" s="3" t="s">
        <v>15</v>
      </c>
      <c r="V150" s="3" t="s">
        <v>16</v>
      </c>
      <c r="W150" s="3" t="s">
        <v>16</v>
      </c>
      <c r="X150" s="3">
        <v>2</v>
      </c>
      <c r="Y150" s="3"/>
    </row>
    <row r="151" spans="1:25" s="4" customFormat="1" x14ac:dyDescent="0.25">
      <c r="A151" s="3">
        <v>1107</v>
      </c>
      <c r="B151" s="11" t="s">
        <v>250</v>
      </c>
      <c r="C151" s="3" t="s">
        <v>251</v>
      </c>
      <c r="D151" s="3" t="s">
        <v>252</v>
      </c>
      <c r="E151" s="3" t="s">
        <v>10</v>
      </c>
      <c r="F151" s="3" t="s">
        <v>20</v>
      </c>
      <c r="G151" s="3" t="s">
        <v>20</v>
      </c>
      <c r="H151" s="3" t="s">
        <v>21</v>
      </c>
      <c r="I151" s="3"/>
      <c r="J151" s="3" t="s">
        <v>22</v>
      </c>
      <c r="K151" s="3" t="s">
        <v>218</v>
      </c>
      <c r="L151" s="7">
        <v>131.5</v>
      </c>
      <c r="M151" s="7">
        <v>66</v>
      </c>
      <c r="N151" s="3" t="s">
        <v>25</v>
      </c>
      <c r="O151" s="3" t="s">
        <v>13</v>
      </c>
      <c r="P151" s="3" t="s">
        <v>7</v>
      </c>
      <c r="Q151" s="20"/>
      <c r="R151" s="5">
        <v>1961.9992866785201</v>
      </c>
      <c r="S151" s="6">
        <v>-0.629</v>
      </c>
      <c r="T151" s="3" t="s">
        <v>15</v>
      </c>
      <c r="U151" s="3" t="s">
        <v>15</v>
      </c>
      <c r="V151" s="3" t="s">
        <v>15</v>
      </c>
      <c r="W151" s="3" t="s">
        <v>15</v>
      </c>
      <c r="X151" s="3">
        <v>1</v>
      </c>
      <c r="Y151" s="3">
        <v>1</v>
      </c>
    </row>
    <row r="152" spans="1:25" s="4" customFormat="1" x14ac:dyDescent="0.25">
      <c r="A152" s="3">
        <v>1108</v>
      </c>
      <c r="B152" s="11" t="s">
        <v>253</v>
      </c>
      <c r="C152" s="3" t="s">
        <v>254</v>
      </c>
      <c r="D152" s="3" t="s">
        <v>9</v>
      </c>
      <c r="E152" s="3" t="s">
        <v>10</v>
      </c>
      <c r="F152" s="3" t="s">
        <v>4</v>
      </c>
      <c r="G152" s="3" t="s">
        <v>4</v>
      </c>
      <c r="H152" s="3" t="s">
        <v>4</v>
      </c>
      <c r="I152" s="3"/>
      <c r="J152" s="3" t="s">
        <v>78</v>
      </c>
      <c r="K152" s="3" t="s">
        <v>218</v>
      </c>
      <c r="L152" s="7">
        <v>153</v>
      </c>
      <c r="M152" s="7">
        <v>66</v>
      </c>
      <c r="N152" s="3" t="s">
        <v>25</v>
      </c>
      <c r="O152" s="3" t="s">
        <v>39</v>
      </c>
      <c r="P152" s="3" t="s">
        <v>7</v>
      </c>
      <c r="Q152" s="20"/>
      <c r="R152" s="5">
        <v>2965.9999885090301</v>
      </c>
      <c r="S152" s="6">
        <v>-2.5604381448623901</v>
      </c>
      <c r="T152" s="3" t="s">
        <v>15</v>
      </c>
      <c r="U152" s="3" t="s">
        <v>15</v>
      </c>
      <c r="V152" s="3" t="s">
        <v>16</v>
      </c>
      <c r="W152" s="3" t="s">
        <v>16</v>
      </c>
      <c r="X152" s="3">
        <v>3</v>
      </c>
      <c r="Y152" s="3">
        <v>1</v>
      </c>
    </row>
    <row r="153" spans="1:25" s="4" customFormat="1" x14ac:dyDescent="0.25">
      <c r="A153" s="3">
        <v>1108</v>
      </c>
      <c r="B153" s="11" t="s">
        <v>253</v>
      </c>
      <c r="C153" s="3" t="s">
        <v>254</v>
      </c>
      <c r="D153" s="3" t="s">
        <v>9</v>
      </c>
      <c r="E153" s="3" t="s">
        <v>10</v>
      </c>
      <c r="F153" s="3" t="s">
        <v>4</v>
      </c>
      <c r="G153" s="3" t="s">
        <v>4</v>
      </c>
      <c r="H153" s="3" t="s">
        <v>4</v>
      </c>
      <c r="I153" s="3"/>
      <c r="J153" s="3" t="s">
        <v>41</v>
      </c>
      <c r="K153" s="3" t="s">
        <v>218</v>
      </c>
      <c r="L153" s="7">
        <v>183</v>
      </c>
      <c r="M153" s="7">
        <v>66</v>
      </c>
      <c r="N153" s="3" t="s">
        <v>25</v>
      </c>
      <c r="O153" s="3" t="s">
        <v>39</v>
      </c>
      <c r="P153" s="3" t="s">
        <v>7</v>
      </c>
      <c r="Q153" s="20"/>
      <c r="R153" s="5">
        <v>3076.9999880789901</v>
      </c>
      <c r="S153" s="6">
        <v>-1.9</v>
      </c>
      <c r="T153" s="3" t="s">
        <v>15</v>
      </c>
      <c r="U153" s="3" t="s">
        <v>15</v>
      </c>
      <c r="V153" s="3" t="s">
        <v>16</v>
      </c>
      <c r="W153" s="3" t="s">
        <v>16</v>
      </c>
      <c r="X153" s="3">
        <v>3</v>
      </c>
      <c r="Y153" s="3">
        <v>1</v>
      </c>
    </row>
    <row r="154" spans="1:25" s="4" customFormat="1" x14ac:dyDescent="0.25">
      <c r="A154" s="3">
        <v>1108</v>
      </c>
      <c r="B154" s="11" t="s">
        <v>253</v>
      </c>
      <c r="C154" s="3" t="s">
        <v>254</v>
      </c>
      <c r="D154" s="3" t="s">
        <v>9</v>
      </c>
      <c r="E154" s="3" t="s">
        <v>10</v>
      </c>
      <c r="F154" s="3" t="s">
        <v>4</v>
      </c>
      <c r="G154" s="3" t="s">
        <v>4</v>
      </c>
      <c r="H154" s="3" t="s">
        <v>4</v>
      </c>
      <c r="I154" s="3"/>
      <c r="J154" s="3" t="s">
        <v>43</v>
      </c>
      <c r="K154" s="3" t="s">
        <v>218</v>
      </c>
      <c r="L154" s="7">
        <v>176</v>
      </c>
      <c r="M154" s="7">
        <v>66</v>
      </c>
      <c r="N154" s="3" t="s">
        <v>25</v>
      </c>
      <c r="O154" s="3" t="s">
        <v>39</v>
      </c>
      <c r="P154" s="3" t="s">
        <v>7</v>
      </c>
      <c r="Q154" s="20"/>
      <c r="R154" s="5">
        <v>3314.9999871569198</v>
      </c>
      <c r="S154" s="6">
        <v>-1.43400915815511</v>
      </c>
      <c r="T154" s="3" t="s">
        <v>15</v>
      </c>
      <c r="U154" s="3" t="s">
        <v>15</v>
      </c>
      <c r="V154" s="3" t="s">
        <v>16</v>
      </c>
      <c r="W154" s="3" t="s">
        <v>16</v>
      </c>
      <c r="X154" s="3">
        <v>3</v>
      </c>
      <c r="Y154" s="3">
        <v>1</v>
      </c>
    </row>
    <row r="155" spans="1:25" s="4" customFormat="1" x14ac:dyDescent="0.25">
      <c r="A155" s="3">
        <v>1109</v>
      </c>
      <c r="B155" s="11" t="s">
        <v>57</v>
      </c>
      <c r="C155" s="3" t="s">
        <v>59</v>
      </c>
      <c r="D155" s="3" t="s">
        <v>9</v>
      </c>
      <c r="E155" s="3" t="s">
        <v>10</v>
      </c>
      <c r="F155" s="3" t="s">
        <v>4</v>
      </c>
      <c r="G155" s="3" t="s">
        <v>4</v>
      </c>
      <c r="H155" s="3" t="s">
        <v>4</v>
      </c>
      <c r="I155" s="3"/>
      <c r="J155" s="3" t="s">
        <v>255</v>
      </c>
      <c r="K155" s="3" t="s">
        <v>218</v>
      </c>
      <c r="L155" s="7">
        <v>160</v>
      </c>
      <c r="M155" s="7">
        <v>54</v>
      </c>
      <c r="N155" s="3" t="s">
        <v>25</v>
      </c>
      <c r="O155" s="3" t="s">
        <v>39</v>
      </c>
      <c r="P155" s="3" t="s">
        <v>7</v>
      </c>
      <c r="Q155" s="20"/>
      <c r="R155" s="5">
        <v>1336.20310323377</v>
      </c>
      <c r="S155" s="6">
        <v>-2.0363374621393602</v>
      </c>
      <c r="T155" s="3" t="s">
        <v>15</v>
      </c>
      <c r="U155" s="3" t="s">
        <v>16</v>
      </c>
      <c r="V155" s="3" t="s">
        <v>16</v>
      </c>
      <c r="W155" s="3" t="s">
        <v>15</v>
      </c>
      <c r="X155" s="3">
        <v>11</v>
      </c>
      <c r="Y155" s="3">
        <v>5</v>
      </c>
    </row>
    <row r="156" spans="1:25" s="4" customFormat="1" x14ac:dyDescent="0.25">
      <c r="A156" s="3">
        <v>1109</v>
      </c>
      <c r="B156" s="11" t="s">
        <v>57</v>
      </c>
      <c r="C156" s="3" t="s">
        <v>59</v>
      </c>
      <c r="D156" s="3" t="s">
        <v>9</v>
      </c>
      <c r="E156" s="3" t="s">
        <v>10</v>
      </c>
      <c r="F156" s="3" t="s">
        <v>4</v>
      </c>
      <c r="G156" s="3" t="s">
        <v>4</v>
      </c>
      <c r="H156" s="3" t="s">
        <v>4</v>
      </c>
      <c r="I156" s="3"/>
      <c r="J156" s="3" t="s">
        <v>256</v>
      </c>
      <c r="K156" s="3" t="s">
        <v>218</v>
      </c>
      <c r="L156" s="7">
        <v>160</v>
      </c>
      <c r="M156" s="7">
        <v>54</v>
      </c>
      <c r="N156" s="3" t="s">
        <v>25</v>
      </c>
      <c r="O156" s="3" t="s">
        <v>39</v>
      </c>
      <c r="P156" s="3" t="s">
        <v>7</v>
      </c>
      <c r="Q156" s="20"/>
      <c r="R156" s="5">
        <v>1492.46266357944</v>
      </c>
      <c r="S156" s="6">
        <v>-2.3211517593995099</v>
      </c>
      <c r="T156" s="3" t="s">
        <v>15</v>
      </c>
      <c r="U156" s="3" t="s">
        <v>16</v>
      </c>
      <c r="V156" s="3" t="s">
        <v>16</v>
      </c>
      <c r="W156" s="3" t="s">
        <v>15</v>
      </c>
      <c r="X156" s="3">
        <v>11</v>
      </c>
      <c r="Y156" s="3">
        <v>5</v>
      </c>
    </row>
    <row r="157" spans="1:25" s="4" customFormat="1" x14ac:dyDescent="0.25">
      <c r="A157" s="3">
        <v>1111</v>
      </c>
      <c r="B157" s="11" t="s">
        <v>257</v>
      </c>
      <c r="C157" s="3" t="s">
        <v>258</v>
      </c>
      <c r="D157" s="3" t="s">
        <v>238</v>
      </c>
      <c r="E157" s="3" t="s">
        <v>10</v>
      </c>
      <c r="F157" s="3" t="s">
        <v>20</v>
      </c>
      <c r="G157" s="3" t="s">
        <v>21</v>
      </c>
      <c r="H157" s="3" t="s">
        <v>21</v>
      </c>
      <c r="I157" s="3" t="s">
        <v>193</v>
      </c>
      <c r="J157" s="3" t="s">
        <v>22</v>
      </c>
      <c r="K157" s="3" t="s">
        <v>218</v>
      </c>
      <c r="L157" s="7">
        <v>130</v>
      </c>
      <c r="M157" s="7">
        <v>60</v>
      </c>
      <c r="N157" s="3" t="s">
        <v>25</v>
      </c>
      <c r="O157" s="3" t="s">
        <v>39</v>
      </c>
      <c r="P157" s="3" t="s">
        <v>7</v>
      </c>
      <c r="Q157" s="20"/>
      <c r="R157" s="5">
        <v>3882.9999849563601</v>
      </c>
      <c r="S157" s="6">
        <v>-1.1590722798172399</v>
      </c>
      <c r="T157" s="3" t="s">
        <v>16</v>
      </c>
      <c r="U157" s="3" t="s">
        <v>15</v>
      </c>
      <c r="V157" s="3" t="s">
        <v>16</v>
      </c>
      <c r="W157" s="3" t="s">
        <v>15</v>
      </c>
      <c r="X157" s="3">
        <v>6</v>
      </c>
      <c r="Y157" s="3"/>
    </row>
    <row r="158" spans="1:25" s="4" customFormat="1" x14ac:dyDescent="0.25">
      <c r="A158" s="3">
        <v>1111</v>
      </c>
      <c r="B158" s="11" t="s">
        <v>257</v>
      </c>
      <c r="C158" s="3" t="s">
        <v>258</v>
      </c>
      <c r="D158" s="3" t="s">
        <v>238</v>
      </c>
      <c r="E158" s="3" t="s">
        <v>10</v>
      </c>
      <c r="F158" s="3" t="s">
        <v>20</v>
      </c>
      <c r="G158" s="3" t="s">
        <v>21</v>
      </c>
      <c r="H158" s="3" t="s">
        <v>21</v>
      </c>
      <c r="I158" s="3" t="s">
        <v>193</v>
      </c>
      <c r="J158" s="3" t="s">
        <v>78</v>
      </c>
      <c r="K158" s="3" t="s">
        <v>218</v>
      </c>
      <c r="L158" s="7">
        <v>130</v>
      </c>
      <c r="M158" s="7">
        <v>60</v>
      </c>
      <c r="N158" s="3" t="s">
        <v>25</v>
      </c>
      <c r="O158" s="3" t="s">
        <v>39</v>
      </c>
      <c r="P158" s="3" t="s">
        <v>7</v>
      </c>
      <c r="Q158" s="20"/>
      <c r="R158" s="5">
        <v>3794.9999852972901</v>
      </c>
      <c r="S158" s="6">
        <v>-1.96</v>
      </c>
      <c r="T158" s="3" t="s">
        <v>16</v>
      </c>
      <c r="U158" s="3" t="s">
        <v>15</v>
      </c>
      <c r="V158" s="3" t="s">
        <v>16</v>
      </c>
      <c r="W158" s="3" t="s">
        <v>15</v>
      </c>
      <c r="X158" s="3">
        <v>6</v>
      </c>
      <c r="Y158" s="3"/>
    </row>
    <row r="159" spans="1:25" x14ac:dyDescent="0.25">
      <c r="A159" s="3">
        <v>1111</v>
      </c>
      <c r="B159" s="11" t="s">
        <v>257</v>
      </c>
      <c r="C159" s="3" t="s">
        <v>258</v>
      </c>
      <c r="D159" s="3" t="s">
        <v>238</v>
      </c>
      <c r="E159" s="3" t="s">
        <v>10</v>
      </c>
      <c r="F159" s="3" t="s">
        <v>20</v>
      </c>
      <c r="G159" s="3" t="s">
        <v>20</v>
      </c>
      <c r="H159" s="3" t="s">
        <v>21</v>
      </c>
      <c r="I159" s="3" t="s">
        <v>193</v>
      </c>
      <c r="J159" s="3" t="s">
        <v>41</v>
      </c>
      <c r="K159" s="3" t="s">
        <v>218</v>
      </c>
      <c r="L159" s="7">
        <v>130</v>
      </c>
      <c r="M159" s="7">
        <v>60</v>
      </c>
      <c r="N159" s="3" t="s">
        <v>25</v>
      </c>
      <c r="O159" s="3" t="s">
        <v>39</v>
      </c>
      <c r="P159" s="3" t="s">
        <v>7</v>
      </c>
      <c r="R159" s="5">
        <v>5375.9999791721302</v>
      </c>
      <c r="S159" s="6">
        <v>-1.5</v>
      </c>
      <c r="T159" s="3" t="s">
        <v>15</v>
      </c>
      <c r="U159" s="3" t="s">
        <v>16</v>
      </c>
      <c r="V159" s="3" t="s">
        <v>16</v>
      </c>
      <c r="W159" s="3" t="s">
        <v>15</v>
      </c>
      <c r="X159" s="3">
        <v>6</v>
      </c>
    </row>
  </sheetData>
  <sortState ref="M2:M8">
    <sortCondition ref="M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zoomScale="70" zoomScaleNormal="70" workbookViewId="0">
      <pane xSplit="2" ySplit="20" topLeftCell="C81" activePane="bottomRight" state="frozen"/>
      <selection pane="topRight" activeCell="C1" sqref="C1"/>
      <selection pane="bottomLeft" activeCell="A2" sqref="A2"/>
      <selection pane="bottomRight" activeCell="I18" sqref="I18"/>
    </sheetView>
  </sheetViews>
  <sheetFormatPr defaultColWidth="9.140625" defaultRowHeight="15" x14ac:dyDescent="0.25"/>
  <cols>
    <col min="1" max="1" width="9.140625" style="3"/>
    <col min="2" max="2" width="41.85546875" style="3" customWidth="1"/>
    <col min="3" max="3" width="15" style="3" customWidth="1"/>
    <col min="4" max="5" width="9.140625" style="3"/>
    <col min="6" max="8" width="11.85546875" style="3" customWidth="1"/>
    <col min="9" max="9" width="9.140625" style="3"/>
    <col min="10" max="10" width="11" style="3" customWidth="1"/>
    <col min="11" max="13" width="9.140625" style="3"/>
    <col min="14" max="14" width="10.42578125" style="3" customWidth="1"/>
    <col min="15" max="16" width="9.140625" style="3"/>
    <col min="17" max="17" width="9.140625" style="20"/>
    <col min="18" max="18" width="11.7109375" style="3" bestFit="1" customWidth="1"/>
    <col min="19" max="25" width="9.140625" style="3"/>
    <col min="26" max="27" width="9.140625" style="4"/>
    <col min="28" max="16384" width="9.140625" style="3"/>
  </cols>
  <sheetData>
    <row r="1" spans="2:17" x14ac:dyDescent="0.25">
      <c r="D1" s="169" t="s">
        <v>11</v>
      </c>
      <c r="E1" s="169"/>
      <c r="F1" s="169" t="s">
        <v>218</v>
      </c>
      <c r="G1" s="169"/>
      <c r="Q1" s="15"/>
    </row>
    <row r="2" spans="2:17" x14ac:dyDescent="0.25">
      <c r="D2" s="3" t="s">
        <v>313</v>
      </c>
      <c r="E2" s="3" t="s">
        <v>312</v>
      </c>
      <c r="F2" s="3" t="s">
        <v>313</v>
      </c>
      <c r="G2" s="3" t="s">
        <v>312</v>
      </c>
      <c r="Q2" s="15"/>
    </row>
    <row r="3" spans="2:17" x14ac:dyDescent="0.25">
      <c r="B3" s="32" t="s">
        <v>286</v>
      </c>
      <c r="C3" s="3">
        <f>SUM(D3:G3)</f>
        <v>158</v>
      </c>
      <c r="D3" s="8">
        <v>97</v>
      </c>
      <c r="E3" s="3">
        <v>16</v>
      </c>
      <c r="F3" s="3">
        <v>45</v>
      </c>
      <c r="G3" s="3">
        <v>0</v>
      </c>
      <c r="Q3" s="15"/>
    </row>
    <row r="4" spans="2:17" x14ac:dyDescent="0.25">
      <c r="B4" s="32"/>
      <c r="D4" s="8"/>
      <c r="Q4" s="15"/>
    </row>
    <row r="5" spans="2:17" x14ac:dyDescent="0.25">
      <c r="B5" s="32" t="s">
        <v>301</v>
      </c>
      <c r="C5" s="3">
        <f>SUM(D5:G5)</f>
        <v>117</v>
      </c>
      <c r="D5" s="8">
        <v>78</v>
      </c>
      <c r="E5" s="3">
        <v>16</v>
      </c>
      <c r="F5" s="3">
        <v>23</v>
      </c>
      <c r="G5" s="3">
        <v>0</v>
      </c>
      <c r="Q5" s="15"/>
    </row>
    <row r="6" spans="2:17" x14ac:dyDescent="0.25">
      <c r="B6" s="32" t="s">
        <v>302</v>
      </c>
      <c r="C6" s="3">
        <f>SUM(D6:G6)</f>
        <v>41</v>
      </c>
      <c r="D6" s="8">
        <v>19</v>
      </c>
      <c r="E6" s="3">
        <v>0</v>
      </c>
      <c r="F6" s="3">
        <v>22</v>
      </c>
      <c r="G6" s="3">
        <v>0</v>
      </c>
      <c r="Q6" s="15"/>
    </row>
    <row r="7" spans="2:17" x14ac:dyDescent="0.25">
      <c r="B7" s="32"/>
      <c r="D7" s="8"/>
      <c r="Q7" s="15"/>
    </row>
    <row r="8" spans="2:17" x14ac:dyDescent="0.25">
      <c r="B8" s="32" t="s">
        <v>303</v>
      </c>
      <c r="C8" s="3">
        <f>SUM(D8:G8)</f>
        <v>29</v>
      </c>
      <c r="D8" s="8">
        <f>16+4</f>
        <v>20</v>
      </c>
      <c r="E8" s="3">
        <v>1</v>
      </c>
      <c r="F8" s="3">
        <f>3+5</f>
        <v>8</v>
      </c>
      <c r="G8" s="3">
        <v>0</v>
      </c>
      <c r="Q8" s="15"/>
    </row>
    <row r="9" spans="2:17" x14ac:dyDescent="0.25">
      <c r="B9" s="32" t="s">
        <v>317</v>
      </c>
      <c r="C9" s="3">
        <f t="shared" ref="C9:C15" si="0">SUM(D9:G9)</f>
        <v>39</v>
      </c>
      <c r="D9" s="8">
        <v>15</v>
      </c>
      <c r="E9" s="3">
        <v>4</v>
      </c>
      <c r="F9" s="3">
        <f>7+13</f>
        <v>20</v>
      </c>
      <c r="G9" s="3">
        <v>0</v>
      </c>
      <c r="Q9" s="15"/>
    </row>
    <row r="10" spans="2:17" x14ac:dyDescent="0.25">
      <c r="B10" s="32" t="s">
        <v>304</v>
      </c>
      <c r="C10" s="3">
        <f t="shared" si="0"/>
        <v>90</v>
      </c>
      <c r="D10" s="8">
        <f>52+10</f>
        <v>62</v>
      </c>
      <c r="E10" s="3">
        <v>11</v>
      </c>
      <c r="F10" s="3">
        <f>13+4</f>
        <v>17</v>
      </c>
      <c r="G10" s="3">
        <v>0</v>
      </c>
      <c r="Q10" s="15"/>
    </row>
    <row r="11" spans="2:17" x14ac:dyDescent="0.25">
      <c r="B11" s="32"/>
      <c r="D11" s="8"/>
      <c r="Q11" s="15"/>
    </row>
    <row r="12" spans="2:17" x14ac:dyDescent="0.25">
      <c r="B12" s="32" t="s">
        <v>311</v>
      </c>
      <c r="C12" s="3">
        <f t="shared" si="0"/>
        <v>58</v>
      </c>
      <c r="D12" s="8">
        <f>31+4</f>
        <v>35</v>
      </c>
      <c r="E12" s="3">
        <v>8</v>
      </c>
      <c r="F12" s="3">
        <f>7+8</f>
        <v>15</v>
      </c>
      <c r="G12" s="3">
        <v>0</v>
      </c>
      <c r="Q12" s="15"/>
    </row>
    <row r="13" spans="2:17" x14ac:dyDescent="0.25">
      <c r="B13" s="32" t="s">
        <v>316</v>
      </c>
      <c r="C13" s="3">
        <f t="shared" si="0"/>
        <v>83</v>
      </c>
      <c r="D13" s="8">
        <f>46+8</f>
        <v>54</v>
      </c>
      <c r="E13" s="3">
        <v>8</v>
      </c>
      <c r="F13" s="3">
        <f>14+7</f>
        <v>21</v>
      </c>
      <c r="G13" s="3">
        <v>0</v>
      </c>
      <c r="Q13" s="15"/>
    </row>
    <row r="14" spans="2:17" x14ac:dyDescent="0.25">
      <c r="B14" s="32" t="s">
        <v>314</v>
      </c>
      <c r="C14" s="3">
        <f t="shared" si="0"/>
        <v>16</v>
      </c>
      <c r="D14" s="8">
        <f>1+6</f>
        <v>7</v>
      </c>
      <c r="E14" s="3">
        <v>0</v>
      </c>
      <c r="F14" s="3">
        <f>2+7</f>
        <v>9</v>
      </c>
      <c r="G14" s="3">
        <v>0</v>
      </c>
      <c r="Q14" s="15"/>
    </row>
    <row r="15" spans="2:17" x14ac:dyDescent="0.25">
      <c r="B15" s="32" t="s">
        <v>315</v>
      </c>
      <c r="C15" s="3">
        <f t="shared" si="0"/>
        <v>1</v>
      </c>
      <c r="D15" s="8">
        <v>1</v>
      </c>
      <c r="E15" s="3">
        <v>0</v>
      </c>
      <c r="F15" s="3">
        <v>0</v>
      </c>
      <c r="G15" s="3">
        <v>0</v>
      </c>
      <c r="Q15" s="15"/>
    </row>
    <row r="16" spans="2:17" x14ac:dyDescent="0.25">
      <c r="B16" s="32"/>
      <c r="Q16" s="15"/>
    </row>
    <row r="17" spans="1:27" x14ac:dyDescent="0.25">
      <c r="B17" s="32" t="s">
        <v>309</v>
      </c>
      <c r="Q17" s="15"/>
    </row>
    <row r="18" spans="1:27" x14ac:dyDescent="0.25">
      <c r="B18" s="32" t="s">
        <v>310</v>
      </c>
      <c r="Q18" s="15"/>
    </row>
    <row r="19" spans="1:27" x14ac:dyDescent="0.25">
      <c r="Q19" s="15"/>
    </row>
    <row r="20" spans="1:27" s="9" customFormat="1" ht="45" x14ac:dyDescent="0.25">
      <c r="A20" s="9" t="s">
        <v>259</v>
      </c>
      <c r="B20" s="9" t="s">
        <v>260</v>
      </c>
      <c r="C20" s="9" t="s">
        <v>267</v>
      </c>
      <c r="D20" s="9" t="s">
        <v>268</v>
      </c>
      <c r="E20" s="9" t="s">
        <v>269</v>
      </c>
      <c r="F20" s="9" t="s">
        <v>261</v>
      </c>
      <c r="G20" s="9" t="s">
        <v>262</v>
      </c>
      <c r="H20" s="9" t="s">
        <v>263</v>
      </c>
      <c r="I20" s="9" t="s">
        <v>264</v>
      </c>
      <c r="J20" s="9" t="s">
        <v>265</v>
      </c>
      <c r="K20" s="9" t="s">
        <v>270</v>
      </c>
      <c r="L20" s="9" t="s">
        <v>276</v>
      </c>
      <c r="M20" s="9" t="s">
        <v>277</v>
      </c>
      <c r="N20" s="9" t="s">
        <v>271</v>
      </c>
      <c r="O20" s="9" t="s">
        <v>272</v>
      </c>
      <c r="P20" s="9" t="s">
        <v>266</v>
      </c>
      <c r="Q20" s="19" t="s">
        <v>273</v>
      </c>
      <c r="R20" s="9" t="s">
        <v>284</v>
      </c>
      <c r="S20" s="9" t="s">
        <v>285</v>
      </c>
      <c r="T20" s="9" t="s">
        <v>275</v>
      </c>
      <c r="U20" s="9" t="s">
        <v>274</v>
      </c>
      <c r="V20" s="9" t="s">
        <v>278</v>
      </c>
      <c r="W20" s="9" t="s">
        <v>279</v>
      </c>
      <c r="X20" s="9" t="s">
        <v>280</v>
      </c>
      <c r="Y20" s="9" t="s">
        <v>281</v>
      </c>
      <c r="Z20" s="10" t="s">
        <v>282</v>
      </c>
      <c r="AA20" s="10" t="s">
        <v>283</v>
      </c>
    </row>
    <row r="21" spans="1:27" s="39" customFormat="1" x14ac:dyDescent="0.25">
      <c r="A21" s="39">
        <v>1101</v>
      </c>
      <c r="B21" s="40" t="s">
        <v>216</v>
      </c>
      <c r="D21" s="39" t="s">
        <v>161</v>
      </c>
      <c r="E21" s="39" t="s">
        <v>10</v>
      </c>
      <c r="F21" s="39" t="s">
        <v>20</v>
      </c>
      <c r="G21" s="39" t="s">
        <v>20</v>
      </c>
      <c r="H21" s="39" t="s">
        <v>4</v>
      </c>
      <c r="J21" s="39" t="s">
        <v>217</v>
      </c>
      <c r="K21" s="39" t="s">
        <v>218</v>
      </c>
      <c r="L21" s="41">
        <v>90</v>
      </c>
      <c r="M21" s="41">
        <v>54</v>
      </c>
      <c r="N21" s="39" t="s">
        <v>25</v>
      </c>
      <c r="O21" s="39" t="s">
        <v>39</v>
      </c>
      <c r="P21" s="39" t="s">
        <v>7</v>
      </c>
      <c r="R21" s="42">
        <v>2767.9999892761298</v>
      </c>
      <c r="S21" s="43">
        <v>-2.0499999999999998</v>
      </c>
      <c r="T21" s="39" t="s">
        <v>16</v>
      </c>
      <c r="U21" s="39" t="s">
        <v>15</v>
      </c>
      <c r="V21" s="39" t="s">
        <v>15</v>
      </c>
      <c r="W21" s="39" t="s">
        <v>15</v>
      </c>
      <c r="X21" s="39">
        <v>2</v>
      </c>
      <c r="Y21" s="39">
        <v>1</v>
      </c>
    </row>
    <row r="22" spans="1:27" s="39" customFormat="1" x14ac:dyDescent="0.25">
      <c r="A22" s="39">
        <v>1101</v>
      </c>
      <c r="B22" s="40" t="s">
        <v>216</v>
      </c>
      <c r="D22" s="39" t="s">
        <v>161</v>
      </c>
      <c r="E22" s="39" t="s">
        <v>10</v>
      </c>
      <c r="F22" s="39" t="s">
        <v>20</v>
      </c>
      <c r="G22" s="39" t="s">
        <v>20</v>
      </c>
      <c r="H22" s="39" t="s">
        <v>4</v>
      </c>
      <c r="J22" s="39" t="s">
        <v>219</v>
      </c>
      <c r="K22" s="39" t="s">
        <v>218</v>
      </c>
      <c r="L22" s="41">
        <v>90</v>
      </c>
      <c r="M22" s="41">
        <v>54</v>
      </c>
      <c r="N22" s="39" t="s">
        <v>25</v>
      </c>
      <c r="O22" s="39" t="s">
        <v>39</v>
      </c>
      <c r="P22" s="39" t="s">
        <v>7</v>
      </c>
      <c r="R22" s="42">
        <v>2525.9999902136901</v>
      </c>
      <c r="S22" s="43">
        <v>-2.2478490611876798</v>
      </c>
      <c r="T22" s="39" t="s">
        <v>16</v>
      </c>
      <c r="U22" s="39" t="s">
        <v>15</v>
      </c>
      <c r="V22" s="39" t="s">
        <v>15</v>
      </c>
      <c r="W22" s="39" t="s">
        <v>15</v>
      </c>
      <c r="X22" s="39">
        <v>2</v>
      </c>
      <c r="Y22" s="39">
        <v>1</v>
      </c>
    </row>
    <row r="23" spans="1:27" s="39" customFormat="1" x14ac:dyDescent="0.25">
      <c r="A23" s="39">
        <v>1104</v>
      </c>
      <c r="B23" s="40" t="s">
        <v>235</v>
      </c>
      <c r="C23" s="39" t="s">
        <v>237</v>
      </c>
      <c r="D23" s="39" t="s">
        <v>238</v>
      </c>
      <c r="E23" s="39" t="s">
        <v>10</v>
      </c>
      <c r="F23" s="39" t="s">
        <v>20</v>
      </c>
      <c r="G23" s="39" t="s">
        <v>21</v>
      </c>
      <c r="H23" s="39" t="s">
        <v>21</v>
      </c>
      <c r="I23" s="39" t="s">
        <v>193</v>
      </c>
      <c r="J23" s="39" t="s">
        <v>236</v>
      </c>
      <c r="K23" s="39" t="s">
        <v>218</v>
      </c>
      <c r="L23" s="41">
        <v>80</v>
      </c>
      <c r="M23" s="41">
        <v>54</v>
      </c>
      <c r="N23" s="39" t="s">
        <v>25</v>
      </c>
      <c r="O23" s="39" t="s">
        <v>39</v>
      </c>
      <c r="P23" s="39" t="s">
        <v>7</v>
      </c>
      <c r="R23" s="42">
        <v>3059.9999881448498</v>
      </c>
      <c r="S23" s="43">
        <v>-0.43</v>
      </c>
      <c r="T23" s="39" t="s">
        <v>16</v>
      </c>
      <c r="U23" s="39" t="s">
        <v>15</v>
      </c>
      <c r="V23" s="39" t="s">
        <v>16</v>
      </c>
      <c r="W23" s="39" t="s">
        <v>15</v>
      </c>
      <c r="X23" s="39">
        <v>6</v>
      </c>
      <c r="Y23" s="39">
        <v>6</v>
      </c>
    </row>
    <row r="24" spans="1:27" s="39" customFormat="1" x14ac:dyDescent="0.25">
      <c r="A24" s="39">
        <v>1104</v>
      </c>
      <c r="B24" s="40" t="s">
        <v>235</v>
      </c>
      <c r="C24" s="39" t="s">
        <v>237</v>
      </c>
      <c r="D24" s="39" t="s">
        <v>238</v>
      </c>
      <c r="E24" s="39" t="s">
        <v>10</v>
      </c>
      <c r="F24" s="39" t="s">
        <v>20</v>
      </c>
      <c r="G24" s="39" t="s">
        <v>21</v>
      </c>
      <c r="H24" s="39" t="s">
        <v>21</v>
      </c>
      <c r="I24" s="39" t="s">
        <v>193</v>
      </c>
      <c r="J24" s="39" t="s">
        <v>236</v>
      </c>
      <c r="K24" s="39" t="s">
        <v>218</v>
      </c>
      <c r="L24" s="41">
        <v>80</v>
      </c>
      <c r="M24" s="41">
        <v>54</v>
      </c>
      <c r="N24" s="39" t="s">
        <v>25</v>
      </c>
      <c r="O24" s="39" t="s">
        <v>39</v>
      </c>
      <c r="P24" s="39" t="s">
        <v>7</v>
      </c>
      <c r="R24" s="42">
        <v>3209.99998756372</v>
      </c>
      <c r="S24" s="43">
        <v>-0.46</v>
      </c>
      <c r="T24" s="39" t="s">
        <v>15</v>
      </c>
      <c r="U24" s="39" t="s">
        <v>15</v>
      </c>
      <c r="V24" s="39" t="s">
        <v>16</v>
      </c>
      <c r="W24" s="39" t="s">
        <v>15</v>
      </c>
      <c r="X24" s="39">
        <v>6</v>
      </c>
      <c r="Y24" s="39">
        <v>6</v>
      </c>
    </row>
    <row r="25" spans="1:27" s="39" customFormat="1" x14ac:dyDescent="0.25">
      <c r="A25" s="39">
        <v>1104</v>
      </c>
      <c r="B25" s="40" t="s">
        <v>235</v>
      </c>
      <c r="C25" s="39" t="s">
        <v>237</v>
      </c>
      <c r="D25" s="39" t="s">
        <v>238</v>
      </c>
      <c r="E25" s="39" t="s">
        <v>10</v>
      </c>
      <c r="F25" s="39" t="s">
        <v>20</v>
      </c>
      <c r="G25" s="39" t="s">
        <v>21</v>
      </c>
      <c r="H25" s="39" t="s">
        <v>21</v>
      </c>
      <c r="I25" s="39" t="s">
        <v>193</v>
      </c>
      <c r="J25" s="39" t="s">
        <v>236</v>
      </c>
      <c r="K25" s="39" t="s">
        <v>218</v>
      </c>
      <c r="L25" s="41">
        <v>80</v>
      </c>
      <c r="M25" s="41">
        <v>54</v>
      </c>
      <c r="N25" s="39" t="s">
        <v>25</v>
      </c>
      <c r="O25" s="39" t="s">
        <v>39</v>
      </c>
      <c r="P25" s="39" t="s">
        <v>7</v>
      </c>
      <c r="R25" s="42">
        <v>3369.9999869438402</v>
      </c>
      <c r="S25" s="43">
        <v>-0.46267533440944902</v>
      </c>
      <c r="T25" s="39" t="s">
        <v>15</v>
      </c>
      <c r="U25" s="39" t="s">
        <v>15</v>
      </c>
      <c r="V25" s="39" t="s">
        <v>16</v>
      </c>
      <c r="W25" s="39" t="s">
        <v>15</v>
      </c>
      <c r="X25" s="39">
        <v>6</v>
      </c>
      <c r="Y25" s="39">
        <v>6</v>
      </c>
    </row>
    <row r="26" spans="1:27" s="39" customFormat="1" x14ac:dyDescent="0.25">
      <c r="A26" s="39">
        <v>1104</v>
      </c>
      <c r="B26" s="40" t="s">
        <v>235</v>
      </c>
      <c r="C26" s="39" t="s">
        <v>237</v>
      </c>
      <c r="D26" s="39" t="s">
        <v>238</v>
      </c>
      <c r="E26" s="39" t="s">
        <v>10</v>
      </c>
      <c r="F26" s="39" t="s">
        <v>20</v>
      </c>
      <c r="G26" s="39" t="s">
        <v>21</v>
      </c>
      <c r="H26" s="39" t="s">
        <v>21</v>
      </c>
      <c r="I26" s="39" t="s">
        <v>193</v>
      </c>
      <c r="J26" s="39" t="s">
        <v>236</v>
      </c>
      <c r="K26" s="39" t="s">
        <v>218</v>
      </c>
      <c r="L26" s="41">
        <v>80</v>
      </c>
      <c r="M26" s="41">
        <v>54</v>
      </c>
      <c r="N26" s="39" t="s">
        <v>25</v>
      </c>
      <c r="O26" s="39" t="s">
        <v>39</v>
      </c>
      <c r="P26" s="39" t="s">
        <v>7</v>
      </c>
      <c r="R26" s="42">
        <v>3375.53958638838</v>
      </c>
      <c r="S26" s="43">
        <v>-0.68801221822834602</v>
      </c>
      <c r="T26" s="39" t="s">
        <v>15</v>
      </c>
      <c r="U26" s="39" t="s">
        <v>15</v>
      </c>
      <c r="V26" s="39" t="s">
        <v>16</v>
      </c>
      <c r="W26" s="39" t="s">
        <v>15</v>
      </c>
      <c r="X26" s="39">
        <v>6</v>
      </c>
      <c r="Y26" s="39">
        <v>6</v>
      </c>
    </row>
    <row r="27" spans="1:27" s="39" customFormat="1" x14ac:dyDescent="0.25">
      <c r="A27" s="39">
        <v>1104</v>
      </c>
      <c r="B27" s="40" t="s">
        <v>235</v>
      </c>
      <c r="C27" s="39" t="s">
        <v>237</v>
      </c>
      <c r="D27" s="39" t="s">
        <v>238</v>
      </c>
      <c r="E27" s="39" t="s">
        <v>10</v>
      </c>
      <c r="F27" s="39" t="s">
        <v>20</v>
      </c>
      <c r="G27" s="39" t="s">
        <v>21</v>
      </c>
      <c r="H27" s="39" t="s">
        <v>21</v>
      </c>
      <c r="I27" s="39" t="s">
        <v>193</v>
      </c>
      <c r="J27" s="39" t="s">
        <v>239</v>
      </c>
      <c r="K27" s="39" t="s">
        <v>218</v>
      </c>
      <c r="L27" s="41">
        <v>80</v>
      </c>
      <c r="M27" s="41">
        <v>54</v>
      </c>
      <c r="N27" s="39" t="s">
        <v>25</v>
      </c>
      <c r="O27" s="39" t="s">
        <v>39</v>
      </c>
      <c r="P27" s="39" t="s">
        <v>7</v>
      </c>
      <c r="R27" s="42">
        <v>2599.9999899270001</v>
      </c>
      <c r="S27" s="43">
        <v>-0.75</v>
      </c>
      <c r="T27" s="39" t="s">
        <v>16</v>
      </c>
      <c r="U27" s="39" t="s">
        <v>15</v>
      </c>
      <c r="V27" s="39" t="s">
        <v>16</v>
      </c>
      <c r="W27" s="39" t="s">
        <v>15</v>
      </c>
      <c r="X27" s="39">
        <v>6</v>
      </c>
      <c r="Y27" s="39">
        <v>6</v>
      </c>
    </row>
    <row r="28" spans="1:27" s="39" customFormat="1" x14ac:dyDescent="0.25">
      <c r="A28" s="39">
        <v>1104</v>
      </c>
      <c r="B28" s="40" t="s">
        <v>235</v>
      </c>
      <c r="C28" s="39" t="s">
        <v>237</v>
      </c>
      <c r="D28" s="39" t="s">
        <v>238</v>
      </c>
      <c r="E28" s="39" t="s">
        <v>10</v>
      </c>
      <c r="F28" s="39" t="s">
        <v>20</v>
      </c>
      <c r="G28" s="39" t="s">
        <v>21</v>
      </c>
      <c r="H28" s="39" t="s">
        <v>153</v>
      </c>
      <c r="I28" s="39" t="s">
        <v>193</v>
      </c>
      <c r="J28" s="39" t="s">
        <v>240</v>
      </c>
      <c r="K28" s="39" t="s">
        <v>218</v>
      </c>
      <c r="L28" s="41">
        <v>80</v>
      </c>
      <c r="M28" s="41">
        <v>54</v>
      </c>
      <c r="N28" s="39" t="s">
        <v>25</v>
      </c>
      <c r="O28" s="39" t="s">
        <v>39</v>
      </c>
      <c r="P28" s="39" t="s">
        <v>7</v>
      </c>
      <c r="R28" s="42">
        <v>1324.99999486664</v>
      </c>
      <c r="S28" s="43">
        <v>-0.213694454761747</v>
      </c>
      <c r="T28" s="39" t="s">
        <v>15</v>
      </c>
      <c r="U28" s="39" t="s">
        <v>15</v>
      </c>
      <c r="V28" s="39" t="s">
        <v>16</v>
      </c>
      <c r="W28" s="39" t="s">
        <v>15</v>
      </c>
      <c r="X28" s="39">
        <v>6</v>
      </c>
      <c r="Y28" s="39">
        <v>6</v>
      </c>
    </row>
    <row r="29" spans="1:27" s="39" customFormat="1" x14ac:dyDescent="0.25">
      <c r="A29" s="39">
        <v>1104</v>
      </c>
      <c r="B29" s="40" t="s">
        <v>235</v>
      </c>
      <c r="C29" s="39" t="s">
        <v>237</v>
      </c>
      <c r="D29" s="39" t="s">
        <v>238</v>
      </c>
      <c r="E29" s="39" t="s">
        <v>10</v>
      </c>
      <c r="F29" s="39" t="s">
        <v>20</v>
      </c>
      <c r="G29" s="39" t="s">
        <v>21</v>
      </c>
      <c r="H29" s="39" t="s">
        <v>153</v>
      </c>
      <c r="I29" s="39" t="s">
        <v>193</v>
      </c>
      <c r="J29" s="39" t="s">
        <v>240</v>
      </c>
      <c r="K29" s="39" t="s">
        <v>218</v>
      </c>
      <c r="L29" s="41">
        <v>80</v>
      </c>
      <c r="M29" s="41">
        <v>54</v>
      </c>
      <c r="N29" s="39" t="s">
        <v>25</v>
      </c>
      <c r="O29" s="39" t="s">
        <v>39</v>
      </c>
      <c r="P29" s="39" t="s">
        <v>7</v>
      </c>
      <c r="R29" s="42">
        <v>2164.9999916122902</v>
      </c>
      <c r="S29" s="43">
        <v>-0.52976096316317201</v>
      </c>
      <c r="T29" s="39" t="s">
        <v>16</v>
      </c>
      <c r="U29" s="39" t="s">
        <v>15</v>
      </c>
      <c r="V29" s="39" t="s">
        <v>16</v>
      </c>
      <c r="W29" s="39" t="s">
        <v>15</v>
      </c>
      <c r="X29" s="39">
        <v>6</v>
      </c>
      <c r="Y29" s="39">
        <v>6</v>
      </c>
    </row>
    <row r="30" spans="1:27" s="39" customFormat="1" x14ac:dyDescent="0.25">
      <c r="A30" s="39">
        <v>1104</v>
      </c>
      <c r="B30" s="40" t="s">
        <v>235</v>
      </c>
      <c r="C30" s="39" t="s">
        <v>237</v>
      </c>
      <c r="D30" s="39" t="s">
        <v>238</v>
      </c>
      <c r="E30" s="39" t="s">
        <v>10</v>
      </c>
      <c r="F30" s="39" t="s">
        <v>20</v>
      </c>
      <c r="G30" s="39" t="s">
        <v>21</v>
      </c>
      <c r="H30" s="39" t="s">
        <v>153</v>
      </c>
      <c r="I30" s="39" t="s">
        <v>193</v>
      </c>
      <c r="J30" s="39" t="s">
        <v>240</v>
      </c>
      <c r="K30" s="39" t="s">
        <v>218</v>
      </c>
      <c r="L30" s="41">
        <v>80</v>
      </c>
      <c r="M30" s="41">
        <v>54</v>
      </c>
      <c r="N30" s="39" t="s">
        <v>25</v>
      </c>
      <c r="O30" s="39" t="s">
        <v>39</v>
      </c>
      <c r="P30" s="39" t="s">
        <v>7</v>
      </c>
      <c r="R30" s="42">
        <v>2139.99999170915</v>
      </c>
      <c r="S30" s="43">
        <v>-0.74726458325049805</v>
      </c>
      <c r="T30" s="39" t="s">
        <v>16</v>
      </c>
      <c r="U30" s="39" t="s">
        <v>15</v>
      </c>
      <c r="V30" s="39" t="s">
        <v>16</v>
      </c>
      <c r="W30" s="39" t="s">
        <v>15</v>
      </c>
      <c r="X30" s="39">
        <v>6</v>
      </c>
      <c r="Y30" s="39">
        <v>6</v>
      </c>
    </row>
    <row r="31" spans="1:27" s="39" customFormat="1" x14ac:dyDescent="0.25">
      <c r="A31" s="39">
        <v>1104</v>
      </c>
      <c r="B31" s="40" t="s">
        <v>235</v>
      </c>
      <c r="C31" s="39" t="s">
        <v>237</v>
      </c>
      <c r="D31" s="39" t="s">
        <v>238</v>
      </c>
      <c r="E31" s="39" t="s">
        <v>10</v>
      </c>
      <c r="F31" s="39" t="s">
        <v>20</v>
      </c>
      <c r="G31" s="39" t="s">
        <v>21</v>
      </c>
      <c r="H31" s="39" t="s">
        <v>153</v>
      </c>
      <c r="I31" s="39" t="s">
        <v>193</v>
      </c>
      <c r="J31" s="39" t="s">
        <v>240</v>
      </c>
      <c r="K31" s="39" t="s">
        <v>218</v>
      </c>
      <c r="L31" s="41">
        <v>80</v>
      </c>
      <c r="M31" s="41">
        <v>54</v>
      </c>
      <c r="N31" s="39" t="s">
        <v>25</v>
      </c>
      <c r="O31" s="39" t="s">
        <v>39</v>
      </c>
      <c r="P31" s="39" t="s">
        <v>7</v>
      </c>
      <c r="R31" s="42">
        <v>2174.56839782222</v>
      </c>
      <c r="S31" s="43">
        <v>-0.98231885039078404</v>
      </c>
      <c r="T31" s="39" t="s">
        <v>15</v>
      </c>
      <c r="U31" s="39" t="s">
        <v>15</v>
      </c>
      <c r="V31" s="39" t="s">
        <v>16</v>
      </c>
      <c r="W31" s="39" t="s">
        <v>15</v>
      </c>
      <c r="X31" s="39">
        <v>6</v>
      </c>
      <c r="Y31" s="39">
        <v>6</v>
      </c>
    </row>
    <row r="32" spans="1:27" s="39" customFormat="1" x14ac:dyDescent="0.25">
      <c r="A32" s="39">
        <v>1104</v>
      </c>
      <c r="B32" s="40" t="s">
        <v>235</v>
      </c>
      <c r="C32" s="39" t="s">
        <v>237</v>
      </c>
      <c r="D32" s="39" t="s">
        <v>238</v>
      </c>
      <c r="E32" s="39" t="s">
        <v>10</v>
      </c>
      <c r="F32" s="39" t="s">
        <v>20</v>
      </c>
      <c r="G32" s="39" t="s">
        <v>21</v>
      </c>
      <c r="H32" s="39" t="s">
        <v>153</v>
      </c>
      <c r="I32" s="39" t="s">
        <v>193</v>
      </c>
      <c r="J32" s="39" t="s">
        <v>241</v>
      </c>
      <c r="K32" s="39" t="s">
        <v>218</v>
      </c>
      <c r="L32" s="41">
        <v>80</v>
      </c>
      <c r="M32" s="41">
        <v>54</v>
      </c>
      <c r="N32" s="39" t="s">
        <v>25</v>
      </c>
      <c r="O32" s="39" t="s">
        <v>39</v>
      </c>
      <c r="P32" s="39" t="s">
        <v>7</v>
      </c>
      <c r="R32" s="42">
        <v>3285.9336873801599</v>
      </c>
      <c r="S32" s="43">
        <v>-0.6</v>
      </c>
      <c r="T32" s="39" t="s">
        <v>16</v>
      </c>
      <c r="U32" s="39" t="s">
        <v>15</v>
      </c>
      <c r="V32" s="39" t="s">
        <v>16</v>
      </c>
      <c r="W32" s="39" t="s">
        <v>15</v>
      </c>
      <c r="X32" s="39">
        <v>6</v>
      </c>
      <c r="Y32" s="39">
        <v>6</v>
      </c>
    </row>
    <row r="33" spans="1:25" s="39" customFormat="1" x14ac:dyDescent="0.25">
      <c r="A33" s="39">
        <v>1104</v>
      </c>
      <c r="B33" s="40" t="s">
        <v>235</v>
      </c>
      <c r="C33" s="39" t="s">
        <v>237</v>
      </c>
      <c r="D33" s="39" t="s">
        <v>238</v>
      </c>
      <c r="E33" s="39" t="s">
        <v>10</v>
      </c>
      <c r="F33" s="39" t="s">
        <v>20</v>
      </c>
      <c r="G33" s="39" t="s">
        <v>21</v>
      </c>
      <c r="H33" s="39" t="s">
        <v>153</v>
      </c>
      <c r="I33" s="39" t="s">
        <v>193</v>
      </c>
      <c r="J33" s="39" t="s">
        <v>242</v>
      </c>
      <c r="K33" s="39" t="s">
        <v>218</v>
      </c>
      <c r="L33" s="41">
        <v>96</v>
      </c>
      <c r="M33" s="41">
        <v>54</v>
      </c>
      <c r="N33" s="39" t="s">
        <v>25</v>
      </c>
      <c r="O33" s="39" t="s">
        <v>39</v>
      </c>
      <c r="P33" s="39" t="s">
        <v>7</v>
      </c>
      <c r="R33" s="42">
        <v>2589.99998996574</v>
      </c>
      <c r="S33" s="43">
        <v>-0.63</v>
      </c>
      <c r="T33" s="39" t="s">
        <v>16</v>
      </c>
      <c r="U33" s="39" t="s">
        <v>15</v>
      </c>
      <c r="V33" s="39" t="s">
        <v>16</v>
      </c>
      <c r="W33" s="39" t="s">
        <v>15</v>
      </c>
      <c r="X33" s="39">
        <v>6</v>
      </c>
      <c r="Y33" s="39">
        <v>6</v>
      </c>
    </row>
    <row r="34" spans="1:25" s="39" customFormat="1" x14ac:dyDescent="0.25">
      <c r="A34" s="39">
        <v>1104</v>
      </c>
      <c r="B34" s="40" t="s">
        <v>235</v>
      </c>
      <c r="C34" s="39" t="s">
        <v>237</v>
      </c>
      <c r="D34" s="39" t="s">
        <v>238</v>
      </c>
      <c r="E34" s="39" t="s">
        <v>10</v>
      </c>
      <c r="F34" s="39" t="s">
        <v>20</v>
      </c>
      <c r="G34" s="39" t="s">
        <v>20</v>
      </c>
      <c r="H34" s="39" t="s">
        <v>153</v>
      </c>
      <c r="I34" s="39" t="s">
        <v>193</v>
      </c>
      <c r="J34" s="39" t="s">
        <v>243</v>
      </c>
      <c r="K34" s="39" t="s">
        <v>218</v>
      </c>
      <c r="L34" s="41">
        <v>80</v>
      </c>
      <c r="M34" s="41">
        <v>54</v>
      </c>
      <c r="N34" s="39" t="s">
        <v>25</v>
      </c>
      <c r="O34" s="39" t="s">
        <v>39</v>
      </c>
      <c r="P34" s="39" t="s">
        <v>7</v>
      </c>
      <c r="R34" s="42">
        <v>2999.9999883773098</v>
      </c>
      <c r="S34" s="43">
        <v>-0.51</v>
      </c>
      <c r="T34" s="39" t="s">
        <v>16</v>
      </c>
      <c r="U34" s="39" t="s">
        <v>15</v>
      </c>
      <c r="V34" s="39" t="s">
        <v>16</v>
      </c>
      <c r="W34" s="39" t="s">
        <v>15</v>
      </c>
      <c r="X34" s="39">
        <v>6</v>
      </c>
      <c r="Y34" s="39">
        <v>6</v>
      </c>
    </row>
    <row r="35" spans="1:25" s="39" customFormat="1" x14ac:dyDescent="0.25">
      <c r="A35" s="39">
        <v>1108</v>
      </c>
      <c r="B35" s="40" t="s">
        <v>253</v>
      </c>
      <c r="C35" s="39" t="s">
        <v>254</v>
      </c>
      <c r="D35" s="39" t="s">
        <v>9</v>
      </c>
      <c r="E35" s="39" t="s">
        <v>10</v>
      </c>
      <c r="F35" s="39" t="s">
        <v>4</v>
      </c>
      <c r="G35" s="39" t="s">
        <v>4</v>
      </c>
      <c r="H35" s="39" t="s">
        <v>4</v>
      </c>
      <c r="J35" s="39" t="s">
        <v>78</v>
      </c>
      <c r="K35" s="39" t="s">
        <v>218</v>
      </c>
      <c r="L35" s="41">
        <v>153</v>
      </c>
      <c r="M35" s="41">
        <v>66</v>
      </c>
      <c r="N35" s="39" t="s">
        <v>25</v>
      </c>
      <c r="O35" s="39" t="s">
        <v>39</v>
      </c>
      <c r="P35" s="39" t="s">
        <v>7</v>
      </c>
      <c r="R35" s="42">
        <v>2965.9999885090301</v>
      </c>
      <c r="S35" s="43">
        <v>-2.5604381448623901</v>
      </c>
      <c r="T35" s="39" t="s">
        <v>15</v>
      </c>
      <c r="U35" s="39" t="s">
        <v>15</v>
      </c>
      <c r="V35" s="39" t="s">
        <v>16</v>
      </c>
      <c r="W35" s="39" t="s">
        <v>16</v>
      </c>
      <c r="X35" s="39">
        <v>3</v>
      </c>
      <c r="Y35" s="39">
        <v>1</v>
      </c>
    </row>
    <row r="36" spans="1:25" s="39" customFormat="1" x14ac:dyDescent="0.25">
      <c r="A36" s="39">
        <v>1108</v>
      </c>
      <c r="B36" s="40" t="s">
        <v>253</v>
      </c>
      <c r="C36" s="39" t="s">
        <v>254</v>
      </c>
      <c r="D36" s="39" t="s">
        <v>9</v>
      </c>
      <c r="E36" s="39" t="s">
        <v>10</v>
      </c>
      <c r="F36" s="39" t="s">
        <v>4</v>
      </c>
      <c r="G36" s="39" t="s">
        <v>4</v>
      </c>
      <c r="H36" s="39" t="s">
        <v>4</v>
      </c>
      <c r="J36" s="39" t="s">
        <v>41</v>
      </c>
      <c r="K36" s="39" t="s">
        <v>218</v>
      </c>
      <c r="L36" s="41">
        <v>183</v>
      </c>
      <c r="M36" s="41">
        <v>66</v>
      </c>
      <c r="N36" s="39" t="s">
        <v>25</v>
      </c>
      <c r="O36" s="39" t="s">
        <v>39</v>
      </c>
      <c r="P36" s="39" t="s">
        <v>7</v>
      </c>
      <c r="R36" s="42">
        <v>3076.9999880789901</v>
      </c>
      <c r="S36" s="43">
        <v>-1.9</v>
      </c>
      <c r="T36" s="39" t="s">
        <v>15</v>
      </c>
      <c r="U36" s="39" t="s">
        <v>15</v>
      </c>
      <c r="V36" s="39" t="s">
        <v>16</v>
      </c>
      <c r="W36" s="39" t="s">
        <v>16</v>
      </c>
      <c r="X36" s="39">
        <v>3</v>
      </c>
      <c r="Y36" s="39">
        <v>1</v>
      </c>
    </row>
    <row r="37" spans="1:25" s="39" customFormat="1" x14ac:dyDescent="0.25">
      <c r="A37" s="39">
        <v>1108</v>
      </c>
      <c r="B37" s="40" t="s">
        <v>253</v>
      </c>
      <c r="C37" s="39" t="s">
        <v>254</v>
      </c>
      <c r="D37" s="39" t="s">
        <v>9</v>
      </c>
      <c r="E37" s="39" t="s">
        <v>10</v>
      </c>
      <c r="F37" s="39" t="s">
        <v>4</v>
      </c>
      <c r="G37" s="39" t="s">
        <v>4</v>
      </c>
      <c r="H37" s="39" t="s">
        <v>4</v>
      </c>
      <c r="J37" s="39" t="s">
        <v>43</v>
      </c>
      <c r="K37" s="39" t="s">
        <v>218</v>
      </c>
      <c r="L37" s="41">
        <v>176</v>
      </c>
      <c r="M37" s="41">
        <v>66</v>
      </c>
      <c r="N37" s="39" t="s">
        <v>25</v>
      </c>
      <c r="O37" s="39" t="s">
        <v>39</v>
      </c>
      <c r="P37" s="39" t="s">
        <v>7</v>
      </c>
      <c r="R37" s="42">
        <v>3314.9999871569198</v>
      </c>
      <c r="S37" s="43">
        <v>-1.43400915815511</v>
      </c>
      <c r="T37" s="39" t="s">
        <v>15</v>
      </c>
      <c r="U37" s="39" t="s">
        <v>15</v>
      </c>
      <c r="V37" s="39" t="s">
        <v>16</v>
      </c>
      <c r="W37" s="39" t="s">
        <v>16</v>
      </c>
      <c r="X37" s="39">
        <v>3</v>
      </c>
      <c r="Y37" s="39">
        <v>1</v>
      </c>
    </row>
    <row r="38" spans="1:25" s="39" customFormat="1" x14ac:dyDescent="0.25">
      <c r="A38" s="39">
        <v>1109</v>
      </c>
      <c r="B38" s="40" t="s">
        <v>57</v>
      </c>
      <c r="C38" s="39" t="s">
        <v>59</v>
      </c>
      <c r="D38" s="39" t="s">
        <v>9</v>
      </c>
      <c r="E38" s="39" t="s">
        <v>10</v>
      </c>
      <c r="F38" s="39" t="s">
        <v>4</v>
      </c>
      <c r="G38" s="39" t="s">
        <v>4</v>
      </c>
      <c r="H38" s="39" t="s">
        <v>4</v>
      </c>
      <c r="J38" s="39" t="s">
        <v>255</v>
      </c>
      <c r="K38" s="39" t="s">
        <v>218</v>
      </c>
      <c r="L38" s="41">
        <v>160</v>
      </c>
      <c r="M38" s="41">
        <v>54</v>
      </c>
      <c r="N38" s="39" t="s">
        <v>25</v>
      </c>
      <c r="O38" s="39" t="s">
        <v>39</v>
      </c>
      <c r="P38" s="39" t="s">
        <v>7</v>
      </c>
      <c r="R38" s="42">
        <v>1336.20310323377</v>
      </c>
      <c r="S38" s="43">
        <v>-2.0363374621393602</v>
      </c>
      <c r="T38" s="39" t="s">
        <v>15</v>
      </c>
      <c r="U38" s="39" t="s">
        <v>16</v>
      </c>
      <c r="V38" s="39" t="s">
        <v>16</v>
      </c>
      <c r="W38" s="39" t="s">
        <v>15</v>
      </c>
      <c r="X38" s="39">
        <v>11</v>
      </c>
      <c r="Y38" s="39">
        <v>5</v>
      </c>
    </row>
    <row r="39" spans="1:25" s="39" customFormat="1" x14ac:dyDescent="0.25">
      <c r="A39" s="39">
        <v>1109</v>
      </c>
      <c r="B39" s="40" t="s">
        <v>57</v>
      </c>
      <c r="C39" s="39" t="s">
        <v>59</v>
      </c>
      <c r="D39" s="39" t="s">
        <v>9</v>
      </c>
      <c r="E39" s="39" t="s">
        <v>10</v>
      </c>
      <c r="F39" s="39" t="s">
        <v>4</v>
      </c>
      <c r="G39" s="39" t="s">
        <v>4</v>
      </c>
      <c r="H39" s="39" t="s">
        <v>4</v>
      </c>
      <c r="J39" s="39" t="s">
        <v>256</v>
      </c>
      <c r="K39" s="39" t="s">
        <v>218</v>
      </c>
      <c r="L39" s="41">
        <v>160</v>
      </c>
      <c r="M39" s="41">
        <v>54</v>
      </c>
      <c r="N39" s="39" t="s">
        <v>25</v>
      </c>
      <c r="O39" s="39" t="s">
        <v>39</v>
      </c>
      <c r="P39" s="39" t="s">
        <v>7</v>
      </c>
      <c r="R39" s="42">
        <v>1492.46266357944</v>
      </c>
      <c r="S39" s="43">
        <v>-2.3211517593995099</v>
      </c>
      <c r="T39" s="39" t="s">
        <v>15</v>
      </c>
      <c r="U39" s="39" t="s">
        <v>16</v>
      </c>
      <c r="V39" s="39" t="s">
        <v>16</v>
      </c>
      <c r="W39" s="39" t="s">
        <v>15</v>
      </c>
      <c r="X39" s="39">
        <v>11</v>
      </c>
      <c r="Y39" s="39">
        <v>5</v>
      </c>
    </row>
    <row r="40" spans="1:25" s="39" customFormat="1" x14ac:dyDescent="0.25">
      <c r="A40" s="39">
        <v>1111</v>
      </c>
      <c r="B40" s="40" t="s">
        <v>257</v>
      </c>
      <c r="C40" s="39" t="s">
        <v>258</v>
      </c>
      <c r="D40" s="39" t="s">
        <v>238</v>
      </c>
      <c r="E40" s="39" t="s">
        <v>10</v>
      </c>
      <c r="F40" s="39" t="s">
        <v>20</v>
      </c>
      <c r="G40" s="39" t="s">
        <v>21</v>
      </c>
      <c r="H40" s="39" t="s">
        <v>21</v>
      </c>
      <c r="I40" s="39" t="s">
        <v>193</v>
      </c>
      <c r="J40" s="39" t="s">
        <v>22</v>
      </c>
      <c r="K40" s="39" t="s">
        <v>218</v>
      </c>
      <c r="L40" s="41">
        <v>130</v>
      </c>
      <c r="M40" s="41">
        <v>60</v>
      </c>
      <c r="N40" s="39" t="s">
        <v>25</v>
      </c>
      <c r="O40" s="39" t="s">
        <v>39</v>
      </c>
      <c r="P40" s="39" t="s">
        <v>7</v>
      </c>
      <c r="R40" s="42">
        <v>3882.9999849563601</v>
      </c>
      <c r="S40" s="43">
        <v>-1.1590722798172399</v>
      </c>
      <c r="T40" s="39" t="s">
        <v>16</v>
      </c>
      <c r="U40" s="39" t="s">
        <v>15</v>
      </c>
      <c r="V40" s="39" t="s">
        <v>16</v>
      </c>
      <c r="W40" s="39" t="s">
        <v>15</v>
      </c>
      <c r="X40" s="39">
        <v>6</v>
      </c>
    </row>
    <row r="41" spans="1:25" s="39" customFormat="1" x14ac:dyDescent="0.25">
      <c r="A41" s="39">
        <v>1111</v>
      </c>
      <c r="B41" s="40" t="s">
        <v>257</v>
      </c>
      <c r="C41" s="39" t="s">
        <v>258</v>
      </c>
      <c r="D41" s="39" t="s">
        <v>238</v>
      </c>
      <c r="E41" s="39" t="s">
        <v>10</v>
      </c>
      <c r="F41" s="39" t="s">
        <v>20</v>
      </c>
      <c r="G41" s="39" t="s">
        <v>21</v>
      </c>
      <c r="H41" s="39" t="s">
        <v>21</v>
      </c>
      <c r="I41" s="39" t="s">
        <v>193</v>
      </c>
      <c r="J41" s="39" t="s">
        <v>78</v>
      </c>
      <c r="K41" s="39" t="s">
        <v>218</v>
      </c>
      <c r="L41" s="41">
        <v>130</v>
      </c>
      <c r="M41" s="41">
        <v>60</v>
      </c>
      <c r="N41" s="39" t="s">
        <v>25</v>
      </c>
      <c r="O41" s="39" t="s">
        <v>39</v>
      </c>
      <c r="P41" s="39" t="s">
        <v>7</v>
      </c>
      <c r="R41" s="42">
        <v>3794.9999852972901</v>
      </c>
      <c r="S41" s="43">
        <v>-1.96</v>
      </c>
      <c r="T41" s="39" t="s">
        <v>16</v>
      </c>
      <c r="U41" s="39" t="s">
        <v>15</v>
      </c>
      <c r="V41" s="39" t="s">
        <v>16</v>
      </c>
      <c r="W41" s="39" t="s">
        <v>15</v>
      </c>
      <c r="X41" s="39">
        <v>6</v>
      </c>
    </row>
    <row r="42" spans="1:25" s="39" customFormat="1" x14ac:dyDescent="0.25">
      <c r="A42" s="39">
        <v>1111</v>
      </c>
      <c r="B42" s="40" t="s">
        <v>257</v>
      </c>
      <c r="C42" s="39" t="s">
        <v>258</v>
      </c>
      <c r="D42" s="39" t="s">
        <v>238</v>
      </c>
      <c r="E42" s="39" t="s">
        <v>10</v>
      </c>
      <c r="F42" s="39" t="s">
        <v>20</v>
      </c>
      <c r="G42" s="39" t="s">
        <v>20</v>
      </c>
      <c r="H42" s="39" t="s">
        <v>21</v>
      </c>
      <c r="I42" s="39" t="s">
        <v>193</v>
      </c>
      <c r="J42" s="39" t="s">
        <v>41</v>
      </c>
      <c r="K42" s="39" t="s">
        <v>218</v>
      </c>
      <c r="L42" s="41">
        <v>130</v>
      </c>
      <c r="M42" s="41">
        <v>60</v>
      </c>
      <c r="N42" s="39" t="s">
        <v>25</v>
      </c>
      <c r="O42" s="39" t="s">
        <v>39</v>
      </c>
      <c r="P42" s="39" t="s">
        <v>7</v>
      </c>
      <c r="R42" s="42">
        <v>5375.9999791721302</v>
      </c>
      <c r="S42" s="43">
        <v>-1.5</v>
      </c>
      <c r="T42" s="39" t="s">
        <v>15</v>
      </c>
      <c r="U42" s="39" t="s">
        <v>16</v>
      </c>
      <c r="V42" s="39" t="s">
        <v>16</v>
      </c>
      <c r="W42" s="39" t="s">
        <v>15</v>
      </c>
      <c r="X42" s="39">
        <v>6</v>
      </c>
    </row>
    <row r="43" spans="1:25" s="44" customFormat="1" x14ac:dyDescent="0.25">
      <c r="A43" s="44">
        <v>1102</v>
      </c>
      <c r="B43" s="45" t="s">
        <v>220</v>
      </c>
      <c r="C43" s="44" t="s">
        <v>222</v>
      </c>
      <c r="D43" s="44" t="s">
        <v>223</v>
      </c>
      <c r="E43" s="44" t="s">
        <v>10</v>
      </c>
      <c r="F43" s="44" t="s">
        <v>20</v>
      </c>
      <c r="G43" s="44" t="s">
        <v>4</v>
      </c>
      <c r="H43" s="44" t="s">
        <v>4</v>
      </c>
      <c r="J43" s="44" t="s">
        <v>221</v>
      </c>
      <c r="K43" s="44" t="s">
        <v>218</v>
      </c>
      <c r="L43" s="46">
        <v>104</v>
      </c>
      <c r="M43" s="46">
        <v>54</v>
      </c>
      <c r="N43" s="44" t="s">
        <v>25</v>
      </c>
      <c r="O43" s="44" t="s">
        <v>13</v>
      </c>
      <c r="P43" s="44" t="s">
        <v>7</v>
      </c>
      <c r="R43" s="47">
        <v>1439.9994764613</v>
      </c>
      <c r="S43" s="48">
        <v>-0.65100000000000002</v>
      </c>
      <c r="T43" s="44" t="s">
        <v>15</v>
      </c>
      <c r="U43" s="44" t="s">
        <v>15</v>
      </c>
      <c r="V43" s="44" t="s">
        <v>15</v>
      </c>
      <c r="W43" s="44" t="s">
        <v>15</v>
      </c>
      <c r="X43" s="44">
        <v>8</v>
      </c>
    </row>
    <row r="44" spans="1:25" s="44" customFormat="1" x14ac:dyDescent="0.25">
      <c r="A44" s="44">
        <v>1102</v>
      </c>
      <c r="B44" s="45" t="s">
        <v>220</v>
      </c>
      <c r="C44" s="44" t="s">
        <v>222</v>
      </c>
      <c r="D44" s="44" t="s">
        <v>223</v>
      </c>
      <c r="E44" s="44" t="s">
        <v>10</v>
      </c>
      <c r="F44" s="44" t="s">
        <v>20</v>
      </c>
      <c r="G44" s="44" t="s">
        <v>21</v>
      </c>
      <c r="H44" s="44" t="s">
        <v>21</v>
      </c>
      <c r="J44" s="44" t="s">
        <v>224</v>
      </c>
      <c r="K44" s="44" t="s">
        <v>218</v>
      </c>
      <c r="L44" s="46">
        <v>47.9</v>
      </c>
      <c r="M44" s="46">
        <v>54</v>
      </c>
      <c r="N44" s="44" t="s">
        <v>25</v>
      </c>
      <c r="O44" s="44" t="s">
        <v>13</v>
      </c>
      <c r="P44" s="44" t="s">
        <v>7</v>
      </c>
      <c r="R44" s="47">
        <v>1299.9995273608999</v>
      </c>
      <c r="S44" s="48">
        <v>-0.72</v>
      </c>
      <c r="T44" s="44" t="s">
        <v>15</v>
      </c>
      <c r="U44" s="44" t="s">
        <v>15</v>
      </c>
      <c r="V44" s="44" t="s">
        <v>15</v>
      </c>
      <c r="W44" s="44" t="s">
        <v>15</v>
      </c>
      <c r="X44" s="44">
        <v>8</v>
      </c>
    </row>
    <row r="45" spans="1:25" s="44" customFormat="1" x14ac:dyDescent="0.25">
      <c r="A45" s="44">
        <v>1102</v>
      </c>
      <c r="B45" s="45" t="s">
        <v>220</v>
      </c>
      <c r="C45" s="44" t="s">
        <v>222</v>
      </c>
      <c r="D45" s="44" t="s">
        <v>223</v>
      </c>
      <c r="E45" s="44" t="s">
        <v>10</v>
      </c>
      <c r="F45" s="44" t="s">
        <v>20</v>
      </c>
      <c r="G45" s="44" t="s">
        <v>20</v>
      </c>
      <c r="H45" s="44" t="s">
        <v>4</v>
      </c>
      <c r="J45" s="44" t="s">
        <v>225</v>
      </c>
      <c r="K45" s="44" t="s">
        <v>218</v>
      </c>
      <c r="L45" s="46">
        <v>133.16999999999999</v>
      </c>
      <c r="M45" s="46">
        <v>54</v>
      </c>
      <c r="N45" s="44" t="s">
        <v>25</v>
      </c>
      <c r="O45" s="44" t="s">
        <v>13</v>
      </c>
      <c r="P45" s="44" t="s">
        <v>7</v>
      </c>
      <c r="R45" s="47">
        <v>1399.99949100404</v>
      </c>
      <c r="S45" s="48">
        <v>-1.119</v>
      </c>
      <c r="T45" s="44" t="s">
        <v>15</v>
      </c>
      <c r="U45" s="44" t="s">
        <v>15</v>
      </c>
      <c r="V45" s="44" t="s">
        <v>15</v>
      </c>
      <c r="W45" s="44" t="s">
        <v>15</v>
      </c>
      <c r="X45" s="44">
        <v>8</v>
      </c>
    </row>
    <row r="46" spans="1:25" s="44" customFormat="1" x14ac:dyDescent="0.25">
      <c r="A46" s="44">
        <v>1102</v>
      </c>
      <c r="B46" s="45" t="s">
        <v>220</v>
      </c>
      <c r="C46" s="44" t="s">
        <v>222</v>
      </c>
      <c r="D46" s="44" t="s">
        <v>223</v>
      </c>
      <c r="E46" s="44" t="s">
        <v>10</v>
      </c>
      <c r="F46" s="44" t="s">
        <v>20</v>
      </c>
      <c r="G46" s="44" t="s">
        <v>20</v>
      </c>
      <c r="H46" s="44" t="s">
        <v>21</v>
      </c>
      <c r="J46" s="44" t="s">
        <v>226</v>
      </c>
      <c r="K46" s="44" t="s">
        <v>218</v>
      </c>
      <c r="L46" s="46">
        <v>93.3</v>
      </c>
      <c r="M46" s="46">
        <v>54</v>
      </c>
      <c r="N46" s="44" t="s">
        <v>25</v>
      </c>
      <c r="O46" s="44" t="s">
        <v>13</v>
      </c>
      <c r="P46" s="44" t="s">
        <v>7</v>
      </c>
      <c r="R46" s="47">
        <v>1199.9995637177501</v>
      </c>
      <c r="S46" s="48">
        <v>-9.7244094488189003E-3</v>
      </c>
      <c r="T46" s="44" t="s">
        <v>15</v>
      </c>
      <c r="U46" s="44" t="s">
        <v>15</v>
      </c>
      <c r="V46" s="44" t="s">
        <v>15</v>
      </c>
      <c r="W46" s="44" t="s">
        <v>15</v>
      </c>
      <c r="X46" s="44">
        <v>8</v>
      </c>
    </row>
    <row r="47" spans="1:25" s="44" customFormat="1" x14ac:dyDescent="0.25">
      <c r="A47" s="44">
        <v>1102</v>
      </c>
      <c r="B47" s="45" t="s">
        <v>220</v>
      </c>
      <c r="C47" s="44" t="s">
        <v>222</v>
      </c>
      <c r="D47" s="44" t="s">
        <v>223</v>
      </c>
      <c r="E47" s="44" t="s">
        <v>10</v>
      </c>
      <c r="F47" s="44" t="s">
        <v>20</v>
      </c>
      <c r="G47" s="44" t="s">
        <v>20</v>
      </c>
      <c r="H47" s="44" t="s">
        <v>21</v>
      </c>
      <c r="J47" s="44" t="s">
        <v>227</v>
      </c>
      <c r="K47" s="44" t="s">
        <v>218</v>
      </c>
      <c r="L47" s="46">
        <v>96.3</v>
      </c>
      <c r="M47" s="46">
        <v>54</v>
      </c>
      <c r="N47" s="44" t="s">
        <v>25</v>
      </c>
      <c r="O47" s="44" t="s">
        <v>13</v>
      </c>
      <c r="P47" s="44" t="s">
        <v>7</v>
      </c>
      <c r="R47" s="47">
        <v>1049.9996182530299</v>
      </c>
      <c r="S47" s="48">
        <v>-0.33700000000000002</v>
      </c>
      <c r="T47" s="44" t="s">
        <v>15</v>
      </c>
      <c r="U47" s="44" t="s">
        <v>15</v>
      </c>
      <c r="V47" s="44" t="s">
        <v>15</v>
      </c>
      <c r="W47" s="44" t="s">
        <v>15</v>
      </c>
      <c r="X47" s="44">
        <v>8</v>
      </c>
    </row>
    <row r="48" spans="1:25" s="44" customFormat="1" x14ac:dyDescent="0.25">
      <c r="A48" s="44">
        <v>1102</v>
      </c>
      <c r="B48" s="45" t="s">
        <v>220</v>
      </c>
      <c r="C48" s="44" t="s">
        <v>222</v>
      </c>
      <c r="D48" s="44" t="s">
        <v>223</v>
      </c>
      <c r="E48" s="44" t="s">
        <v>10</v>
      </c>
      <c r="F48" s="44" t="s">
        <v>20</v>
      </c>
      <c r="G48" s="44" t="s">
        <v>20</v>
      </c>
      <c r="H48" s="44" t="s">
        <v>21</v>
      </c>
      <c r="J48" s="44" t="s">
        <v>228</v>
      </c>
      <c r="K48" s="44" t="s">
        <v>218</v>
      </c>
      <c r="L48" s="46">
        <v>172</v>
      </c>
      <c r="M48" s="46">
        <v>54</v>
      </c>
      <c r="N48" s="44" t="s">
        <v>25</v>
      </c>
      <c r="O48" s="44" t="s">
        <v>13</v>
      </c>
      <c r="P48" s="44" t="s">
        <v>7</v>
      </c>
      <c r="R48" s="47">
        <v>1449.9994728256199</v>
      </c>
      <c r="S48" s="48">
        <v>-0.66</v>
      </c>
      <c r="T48" s="44" t="s">
        <v>15</v>
      </c>
      <c r="U48" s="44" t="s">
        <v>15</v>
      </c>
      <c r="V48" s="44" t="s">
        <v>15</v>
      </c>
      <c r="W48" s="44" t="s">
        <v>15</v>
      </c>
      <c r="X48" s="44">
        <v>8</v>
      </c>
    </row>
    <row r="49" spans="1:25" s="44" customFormat="1" x14ac:dyDescent="0.25">
      <c r="A49" s="44">
        <v>1102</v>
      </c>
      <c r="B49" s="45" t="s">
        <v>220</v>
      </c>
      <c r="C49" s="44" t="s">
        <v>222</v>
      </c>
      <c r="D49" s="44" t="s">
        <v>223</v>
      </c>
      <c r="E49" s="44" t="s">
        <v>10</v>
      </c>
      <c r="F49" s="44" t="s">
        <v>20</v>
      </c>
      <c r="G49" s="44" t="s">
        <v>20</v>
      </c>
      <c r="H49" s="44" t="s">
        <v>21</v>
      </c>
      <c r="J49" s="44" t="s">
        <v>229</v>
      </c>
      <c r="K49" s="44" t="s">
        <v>218</v>
      </c>
      <c r="L49" s="46">
        <v>143</v>
      </c>
      <c r="M49" s="46">
        <v>54</v>
      </c>
      <c r="N49" s="44" t="s">
        <v>25</v>
      </c>
      <c r="O49" s="44" t="s">
        <v>13</v>
      </c>
      <c r="P49" s="44" t="s">
        <v>7</v>
      </c>
      <c r="R49" s="47">
        <v>1199.9995637177501</v>
      </c>
      <c r="S49" s="48">
        <v>-0.4</v>
      </c>
      <c r="T49" s="44" t="s">
        <v>15</v>
      </c>
      <c r="U49" s="44" t="s">
        <v>15</v>
      </c>
      <c r="V49" s="44" t="s">
        <v>15</v>
      </c>
      <c r="W49" s="44" t="s">
        <v>15</v>
      </c>
      <c r="X49" s="44">
        <v>8</v>
      </c>
    </row>
    <row r="50" spans="1:25" s="44" customFormat="1" x14ac:dyDescent="0.25">
      <c r="A50" s="44">
        <v>1102</v>
      </c>
      <c r="B50" s="45" t="s">
        <v>220</v>
      </c>
      <c r="C50" s="44" t="s">
        <v>222</v>
      </c>
      <c r="D50" s="44" t="s">
        <v>223</v>
      </c>
      <c r="E50" s="44" t="s">
        <v>10</v>
      </c>
      <c r="F50" s="44" t="s">
        <v>20</v>
      </c>
      <c r="G50" s="44" t="s">
        <v>20</v>
      </c>
      <c r="H50" s="44" t="s">
        <v>21</v>
      </c>
      <c r="J50" s="44" t="s">
        <v>230</v>
      </c>
      <c r="K50" s="44" t="s">
        <v>218</v>
      </c>
      <c r="L50" s="46">
        <v>125.33</v>
      </c>
      <c r="M50" s="46">
        <v>54</v>
      </c>
      <c r="N50" s="44" t="s">
        <v>25</v>
      </c>
      <c r="O50" s="44" t="s">
        <v>13</v>
      </c>
      <c r="P50" s="44" t="s">
        <v>7</v>
      </c>
      <c r="R50" s="47">
        <v>1199.9995637177501</v>
      </c>
      <c r="S50" s="48">
        <v>-0.29799999999999999</v>
      </c>
      <c r="T50" s="44" t="s">
        <v>15</v>
      </c>
      <c r="U50" s="44" t="s">
        <v>15</v>
      </c>
      <c r="V50" s="44" t="s">
        <v>15</v>
      </c>
      <c r="W50" s="44" t="s">
        <v>15</v>
      </c>
      <c r="X50" s="44">
        <v>8</v>
      </c>
    </row>
    <row r="51" spans="1:25" s="44" customFormat="1" x14ac:dyDescent="0.25">
      <c r="A51" s="44">
        <v>1103</v>
      </c>
      <c r="B51" s="45" t="s">
        <v>231</v>
      </c>
      <c r="C51" s="44" t="s">
        <v>233</v>
      </c>
      <c r="D51" s="44" t="s">
        <v>24</v>
      </c>
      <c r="E51" s="44" t="s">
        <v>10</v>
      </c>
      <c r="F51" s="44" t="s">
        <v>4</v>
      </c>
      <c r="G51" s="44" t="s">
        <v>4</v>
      </c>
      <c r="H51" s="44" t="s">
        <v>4</v>
      </c>
      <c r="J51" s="44" t="s">
        <v>232</v>
      </c>
      <c r="K51" s="44" t="s">
        <v>218</v>
      </c>
      <c r="L51" s="46">
        <v>138.61548556430401</v>
      </c>
      <c r="M51" s="46">
        <v>41.929133858267697</v>
      </c>
      <c r="N51" s="44" t="s">
        <v>25</v>
      </c>
      <c r="O51" s="44" t="s">
        <v>13</v>
      </c>
      <c r="P51" s="44" t="s">
        <v>7</v>
      </c>
      <c r="Q51" s="44" t="s">
        <v>14</v>
      </c>
      <c r="R51" s="47">
        <v>1544.74108396012</v>
      </c>
      <c r="S51" s="48">
        <v>-1.6499537773621999</v>
      </c>
      <c r="T51" s="44" t="s">
        <v>15</v>
      </c>
      <c r="U51" s="44" t="s">
        <v>15</v>
      </c>
      <c r="V51" s="44" t="s">
        <v>15</v>
      </c>
      <c r="W51" s="44" t="s">
        <v>15</v>
      </c>
      <c r="X51" s="44">
        <v>2</v>
      </c>
    </row>
    <row r="52" spans="1:25" s="44" customFormat="1" x14ac:dyDescent="0.25">
      <c r="A52" s="44">
        <v>1103</v>
      </c>
      <c r="B52" s="45" t="s">
        <v>231</v>
      </c>
      <c r="C52" s="44" t="s">
        <v>233</v>
      </c>
      <c r="D52" s="44" t="s">
        <v>24</v>
      </c>
      <c r="E52" s="44" t="s">
        <v>10</v>
      </c>
      <c r="F52" s="44" t="s">
        <v>4</v>
      </c>
      <c r="G52" s="44" t="s">
        <v>4</v>
      </c>
      <c r="H52" s="44" t="s">
        <v>4</v>
      </c>
      <c r="J52" s="44" t="s">
        <v>234</v>
      </c>
      <c r="K52" s="44" t="s">
        <v>218</v>
      </c>
      <c r="L52" s="46">
        <v>133.85826771653501</v>
      </c>
      <c r="M52" s="46">
        <v>41.929133858267697</v>
      </c>
      <c r="N52" s="44" t="s">
        <v>25</v>
      </c>
      <c r="O52" s="44" t="s">
        <v>13</v>
      </c>
      <c r="P52" s="44" t="s">
        <v>7</v>
      </c>
      <c r="Q52" s="44" t="s">
        <v>14</v>
      </c>
      <c r="R52" s="47">
        <v>1681.6567416109101</v>
      </c>
      <c r="S52" s="48">
        <v>-0.39258552486220499</v>
      </c>
      <c r="T52" s="44" t="s">
        <v>15</v>
      </c>
      <c r="U52" s="44" t="s">
        <v>15</v>
      </c>
      <c r="V52" s="44" t="s">
        <v>15</v>
      </c>
      <c r="W52" s="44" t="s">
        <v>15</v>
      </c>
      <c r="X52" s="44">
        <v>2</v>
      </c>
    </row>
    <row r="53" spans="1:25" s="44" customFormat="1" x14ac:dyDescent="0.25">
      <c r="A53" s="44">
        <v>1104</v>
      </c>
      <c r="B53" s="45" t="s">
        <v>235</v>
      </c>
      <c r="C53" s="44" t="s">
        <v>237</v>
      </c>
      <c r="D53" s="44" t="s">
        <v>238</v>
      </c>
      <c r="E53" s="44" t="s">
        <v>10</v>
      </c>
      <c r="F53" s="44" t="s">
        <v>20</v>
      </c>
      <c r="G53" s="44" t="s">
        <v>21</v>
      </c>
      <c r="H53" s="44" t="s">
        <v>21</v>
      </c>
      <c r="I53" s="44" t="s">
        <v>193</v>
      </c>
      <c r="J53" s="44" t="s">
        <v>236</v>
      </c>
      <c r="K53" s="44" t="s">
        <v>218</v>
      </c>
      <c r="L53" s="46">
        <v>80</v>
      </c>
      <c r="M53" s="46">
        <v>54</v>
      </c>
      <c r="N53" s="44" t="s">
        <v>25</v>
      </c>
      <c r="O53" s="44" t="s">
        <v>13</v>
      </c>
      <c r="P53" s="44" t="s">
        <v>7</v>
      </c>
      <c r="R53" s="47">
        <v>3101.6136879836299</v>
      </c>
      <c r="S53" s="48">
        <v>-0.36380000000000001</v>
      </c>
      <c r="T53" s="44" t="s">
        <v>16</v>
      </c>
      <c r="U53" s="44" t="s">
        <v>15</v>
      </c>
      <c r="V53" s="44" t="s">
        <v>16</v>
      </c>
      <c r="W53" s="44" t="s">
        <v>15</v>
      </c>
      <c r="X53" s="44">
        <v>6</v>
      </c>
      <c r="Y53" s="44">
        <v>6</v>
      </c>
    </row>
    <row r="54" spans="1:25" s="44" customFormat="1" x14ac:dyDescent="0.25">
      <c r="A54" s="44">
        <v>1104</v>
      </c>
      <c r="B54" s="45" t="s">
        <v>235</v>
      </c>
      <c r="C54" s="44" t="s">
        <v>237</v>
      </c>
      <c r="D54" s="44" t="s">
        <v>238</v>
      </c>
      <c r="E54" s="44" t="s">
        <v>10</v>
      </c>
      <c r="F54" s="44" t="s">
        <v>20</v>
      </c>
      <c r="G54" s="44" t="s">
        <v>21</v>
      </c>
      <c r="H54" s="44" t="s">
        <v>21</v>
      </c>
      <c r="I54" s="44" t="s">
        <v>193</v>
      </c>
      <c r="J54" s="44" t="s">
        <v>236</v>
      </c>
      <c r="K54" s="44" t="s">
        <v>218</v>
      </c>
      <c r="L54" s="46">
        <v>80</v>
      </c>
      <c r="M54" s="46">
        <v>54</v>
      </c>
      <c r="N54" s="44" t="s">
        <v>25</v>
      </c>
      <c r="O54" s="44" t="s">
        <v>13</v>
      </c>
      <c r="P54" s="44" t="s">
        <v>7</v>
      </c>
      <c r="R54" s="47">
        <v>3103.4718247030601</v>
      </c>
      <c r="S54" s="48">
        <v>-0.72164144689990295</v>
      </c>
      <c r="T54" s="44" t="s">
        <v>15</v>
      </c>
      <c r="U54" s="44" t="s">
        <v>15</v>
      </c>
      <c r="V54" s="44" t="s">
        <v>16</v>
      </c>
      <c r="W54" s="44" t="s">
        <v>15</v>
      </c>
      <c r="X54" s="44">
        <v>6</v>
      </c>
      <c r="Y54" s="44">
        <v>6</v>
      </c>
    </row>
    <row r="55" spans="1:25" s="44" customFormat="1" x14ac:dyDescent="0.25">
      <c r="A55" s="44">
        <v>1104</v>
      </c>
      <c r="B55" s="45" t="s">
        <v>235</v>
      </c>
      <c r="C55" s="44" t="s">
        <v>237</v>
      </c>
      <c r="D55" s="44" t="s">
        <v>238</v>
      </c>
      <c r="E55" s="44" t="s">
        <v>10</v>
      </c>
      <c r="F55" s="44" t="s">
        <v>20</v>
      </c>
      <c r="G55" s="44" t="s">
        <v>21</v>
      </c>
      <c r="H55" s="44" t="s">
        <v>21</v>
      </c>
      <c r="I55" s="44" t="s">
        <v>193</v>
      </c>
      <c r="J55" s="44" t="s">
        <v>239</v>
      </c>
      <c r="K55" s="44" t="s">
        <v>218</v>
      </c>
      <c r="L55" s="46">
        <v>80</v>
      </c>
      <c r="M55" s="46">
        <v>54</v>
      </c>
      <c r="N55" s="44" t="s">
        <v>25</v>
      </c>
      <c r="O55" s="44" t="s">
        <v>13</v>
      </c>
      <c r="P55" s="44" t="s">
        <v>7</v>
      </c>
      <c r="R55" s="47">
        <v>2874.0911888651099</v>
      </c>
      <c r="S55" s="48">
        <v>-2.5</v>
      </c>
      <c r="T55" s="44" t="s">
        <v>16</v>
      </c>
      <c r="U55" s="44" t="s">
        <v>15</v>
      </c>
      <c r="V55" s="44" t="s">
        <v>16</v>
      </c>
      <c r="W55" s="44" t="s">
        <v>15</v>
      </c>
      <c r="X55" s="44">
        <v>6</v>
      </c>
      <c r="Y55" s="44">
        <v>6</v>
      </c>
    </row>
    <row r="56" spans="1:25" s="44" customFormat="1" x14ac:dyDescent="0.25">
      <c r="A56" s="44">
        <v>1104</v>
      </c>
      <c r="B56" s="45" t="s">
        <v>235</v>
      </c>
      <c r="C56" s="44" t="s">
        <v>237</v>
      </c>
      <c r="D56" s="44" t="s">
        <v>238</v>
      </c>
      <c r="E56" s="44" t="s">
        <v>10</v>
      </c>
      <c r="F56" s="44" t="s">
        <v>20</v>
      </c>
      <c r="G56" s="44" t="s">
        <v>21</v>
      </c>
      <c r="H56" s="44" t="s">
        <v>153</v>
      </c>
      <c r="I56" s="44" t="s">
        <v>193</v>
      </c>
      <c r="J56" s="44" t="s">
        <v>240</v>
      </c>
      <c r="K56" s="44" t="s">
        <v>218</v>
      </c>
      <c r="L56" s="46">
        <v>80</v>
      </c>
      <c r="M56" s="46">
        <v>54</v>
      </c>
      <c r="N56" s="44" t="s">
        <v>25</v>
      </c>
      <c r="O56" s="44" t="s">
        <v>13</v>
      </c>
      <c r="P56" s="44" t="s">
        <v>7</v>
      </c>
      <c r="R56" s="47">
        <v>2126.9434234089199</v>
      </c>
      <c r="S56" s="48">
        <v>-2.44886833275591</v>
      </c>
      <c r="T56" s="44" t="s">
        <v>16</v>
      </c>
      <c r="U56" s="44" t="s">
        <v>15</v>
      </c>
      <c r="V56" s="44" t="s">
        <v>16</v>
      </c>
      <c r="W56" s="44" t="s">
        <v>15</v>
      </c>
      <c r="X56" s="44">
        <v>6</v>
      </c>
      <c r="Y56" s="44">
        <v>6</v>
      </c>
    </row>
    <row r="57" spans="1:25" s="44" customFormat="1" x14ac:dyDescent="0.25">
      <c r="A57" s="44">
        <v>1104</v>
      </c>
      <c r="B57" s="45" t="s">
        <v>235</v>
      </c>
      <c r="C57" s="44" t="s">
        <v>237</v>
      </c>
      <c r="D57" s="44" t="s">
        <v>238</v>
      </c>
      <c r="E57" s="44" t="s">
        <v>10</v>
      </c>
      <c r="F57" s="44" t="s">
        <v>20</v>
      </c>
      <c r="G57" s="44" t="s">
        <v>21</v>
      </c>
      <c r="H57" s="44" t="s">
        <v>153</v>
      </c>
      <c r="I57" s="44" t="s">
        <v>193</v>
      </c>
      <c r="J57" s="44" t="s">
        <v>241</v>
      </c>
      <c r="K57" s="44" t="s">
        <v>218</v>
      </c>
      <c r="L57" s="46">
        <v>80</v>
      </c>
      <c r="M57" s="46">
        <v>54</v>
      </c>
      <c r="N57" s="44" t="s">
        <v>25</v>
      </c>
      <c r="O57" s="44" t="s">
        <v>13</v>
      </c>
      <c r="P57" s="44" t="s">
        <v>7</v>
      </c>
      <c r="R57" s="47">
        <v>3054.7218581085099</v>
      </c>
      <c r="S57" s="48">
        <v>-0.56750025594629006</v>
      </c>
      <c r="T57" s="44" t="s">
        <v>16</v>
      </c>
      <c r="U57" s="44" t="s">
        <v>15</v>
      </c>
      <c r="V57" s="44" t="s">
        <v>16</v>
      </c>
      <c r="W57" s="44" t="s">
        <v>15</v>
      </c>
      <c r="X57" s="44">
        <v>6</v>
      </c>
      <c r="Y57" s="44">
        <v>6</v>
      </c>
    </row>
    <row r="58" spans="1:25" s="44" customFormat="1" x14ac:dyDescent="0.25">
      <c r="A58" s="44">
        <v>1105</v>
      </c>
      <c r="B58" s="45" t="s">
        <v>244</v>
      </c>
      <c r="C58" s="44" t="s">
        <v>245</v>
      </c>
      <c r="D58" s="44" t="s">
        <v>87</v>
      </c>
      <c r="E58" s="44" t="s">
        <v>10</v>
      </c>
      <c r="F58" s="44" t="s">
        <v>20</v>
      </c>
      <c r="G58" s="44" t="s">
        <v>20</v>
      </c>
      <c r="H58" s="44" t="s">
        <v>4</v>
      </c>
      <c r="J58" s="44" t="s">
        <v>240</v>
      </c>
      <c r="K58" s="44" t="s">
        <v>218</v>
      </c>
      <c r="L58" s="46">
        <v>184</v>
      </c>
      <c r="M58" s="46">
        <v>54</v>
      </c>
      <c r="N58" s="44" t="s">
        <v>25</v>
      </c>
      <c r="O58" s="44" t="s">
        <v>13</v>
      </c>
      <c r="P58" s="44" t="s">
        <v>7</v>
      </c>
      <c r="R58" s="47">
        <v>1197.99956444489</v>
      </c>
      <c r="S58" s="48">
        <v>-0.40500000000000003</v>
      </c>
      <c r="T58" s="44" t="s">
        <v>15</v>
      </c>
      <c r="U58" s="44" t="s">
        <v>15</v>
      </c>
      <c r="V58" s="44" t="s">
        <v>15</v>
      </c>
      <c r="W58" s="44" t="s">
        <v>15</v>
      </c>
      <c r="X58" s="44">
        <v>6</v>
      </c>
      <c r="Y58" s="44">
        <v>5</v>
      </c>
    </row>
    <row r="59" spans="1:25" s="44" customFormat="1" x14ac:dyDescent="0.25">
      <c r="A59" s="44">
        <v>1105</v>
      </c>
      <c r="B59" s="45" t="s">
        <v>244</v>
      </c>
      <c r="C59" s="44" t="s">
        <v>245</v>
      </c>
      <c r="D59" s="44" t="s">
        <v>87</v>
      </c>
      <c r="E59" s="44" t="s">
        <v>10</v>
      </c>
      <c r="F59" s="44" t="s">
        <v>20</v>
      </c>
      <c r="G59" s="44" t="s">
        <v>20</v>
      </c>
      <c r="H59" s="44" t="s">
        <v>4</v>
      </c>
      <c r="J59" s="44" t="s">
        <v>236</v>
      </c>
      <c r="K59" s="44" t="s">
        <v>218</v>
      </c>
      <c r="L59" s="46">
        <v>146.9</v>
      </c>
      <c r="M59" s="46">
        <v>54</v>
      </c>
      <c r="N59" s="44" t="s">
        <v>25</v>
      </c>
      <c r="O59" s="44" t="s">
        <v>13</v>
      </c>
      <c r="P59" s="44" t="s">
        <v>7</v>
      </c>
      <c r="R59" s="47">
        <v>1599.9994182903399</v>
      </c>
      <c r="S59" s="48">
        <v>-0.21099999999999999</v>
      </c>
      <c r="T59" s="44" t="s">
        <v>15</v>
      </c>
      <c r="U59" s="44" t="s">
        <v>15</v>
      </c>
      <c r="V59" s="44" t="s">
        <v>15</v>
      </c>
      <c r="W59" s="44" t="s">
        <v>15</v>
      </c>
      <c r="X59" s="44">
        <v>6</v>
      </c>
      <c r="Y59" s="44">
        <v>5</v>
      </c>
    </row>
    <row r="60" spans="1:25" s="44" customFormat="1" x14ac:dyDescent="0.25">
      <c r="A60" s="44">
        <v>1105</v>
      </c>
      <c r="B60" s="45" t="s">
        <v>244</v>
      </c>
      <c r="C60" s="44" t="s">
        <v>245</v>
      </c>
      <c r="D60" s="44" t="s">
        <v>87</v>
      </c>
      <c r="E60" s="44" t="s">
        <v>10</v>
      </c>
      <c r="F60" s="44" t="s">
        <v>20</v>
      </c>
      <c r="G60" s="44" t="s">
        <v>20</v>
      </c>
      <c r="H60" s="44" t="s">
        <v>4</v>
      </c>
      <c r="J60" s="44" t="s">
        <v>242</v>
      </c>
      <c r="K60" s="44" t="s">
        <v>218</v>
      </c>
      <c r="L60" s="46">
        <v>96</v>
      </c>
      <c r="M60" s="46">
        <v>54</v>
      </c>
      <c r="N60" s="44" t="s">
        <v>25</v>
      </c>
      <c r="O60" s="44" t="s">
        <v>13</v>
      </c>
      <c r="P60" s="44" t="s">
        <v>7</v>
      </c>
      <c r="R60" s="47">
        <v>931.59966129954796</v>
      </c>
      <c r="S60" s="48">
        <v>-2.6349999999999998</v>
      </c>
      <c r="T60" s="44" t="s">
        <v>15</v>
      </c>
      <c r="U60" s="44" t="s">
        <v>15</v>
      </c>
      <c r="V60" s="44" t="s">
        <v>15</v>
      </c>
      <c r="W60" s="44" t="s">
        <v>15</v>
      </c>
      <c r="X60" s="44">
        <v>6</v>
      </c>
      <c r="Y60" s="44">
        <v>5</v>
      </c>
    </row>
    <row r="61" spans="1:25" s="44" customFormat="1" x14ac:dyDescent="0.25">
      <c r="A61" s="44">
        <v>1105</v>
      </c>
      <c r="B61" s="45" t="s">
        <v>244</v>
      </c>
      <c r="C61" s="44" t="s">
        <v>245</v>
      </c>
      <c r="D61" s="44" t="s">
        <v>87</v>
      </c>
      <c r="E61" s="44" t="s">
        <v>10</v>
      </c>
      <c r="F61" s="44" t="s">
        <v>20</v>
      </c>
      <c r="G61" s="44" t="s">
        <v>20</v>
      </c>
      <c r="H61" s="44" t="s">
        <v>21</v>
      </c>
      <c r="J61" s="44" t="s">
        <v>241</v>
      </c>
      <c r="K61" s="44" t="s">
        <v>218</v>
      </c>
      <c r="L61" s="46">
        <v>147.19999999999999</v>
      </c>
      <c r="M61" s="46">
        <v>54</v>
      </c>
      <c r="N61" s="44" t="s">
        <v>25</v>
      </c>
      <c r="O61" s="44" t="s">
        <v>13</v>
      </c>
      <c r="P61" s="44" t="s">
        <v>7</v>
      </c>
      <c r="R61" s="47">
        <v>1599.9994182903399</v>
      </c>
      <c r="S61" s="48">
        <v>-0.40899999999999997</v>
      </c>
      <c r="T61" s="44" t="s">
        <v>15</v>
      </c>
      <c r="U61" s="44" t="s">
        <v>15</v>
      </c>
      <c r="V61" s="44" t="s">
        <v>15</v>
      </c>
      <c r="W61" s="44" t="s">
        <v>15</v>
      </c>
      <c r="X61" s="44">
        <v>6</v>
      </c>
      <c r="Y61" s="44">
        <v>5</v>
      </c>
    </row>
    <row r="62" spans="1:25" s="44" customFormat="1" x14ac:dyDescent="0.25">
      <c r="A62" s="44">
        <v>1105</v>
      </c>
      <c r="B62" s="45" t="s">
        <v>244</v>
      </c>
      <c r="C62" s="44" t="s">
        <v>245</v>
      </c>
      <c r="D62" s="44" t="s">
        <v>87</v>
      </c>
      <c r="E62" s="44" t="s">
        <v>10</v>
      </c>
      <c r="F62" s="44" t="s">
        <v>20</v>
      </c>
      <c r="G62" s="44" t="s">
        <v>20</v>
      </c>
      <c r="H62" s="44" t="s">
        <v>21</v>
      </c>
      <c r="J62" s="44" t="s">
        <v>243</v>
      </c>
      <c r="K62" s="44" t="s">
        <v>218</v>
      </c>
      <c r="L62" s="46">
        <v>185</v>
      </c>
      <c r="M62" s="46">
        <v>66</v>
      </c>
      <c r="N62" s="44" t="s">
        <v>25</v>
      </c>
      <c r="O62" s="44" t="s">
        <v>13</v>
      </c>
      <c r="P62" s="44" t="s">
        <v>7</v>
      </c>
      <c r="R62" s="47">
        <v>1999.99927286292</v>
      </c>
      <c r="S62" s="48">
        <v>-0.41199999999999998</v>
      </c>
      <c r="T62" s="44" t="s">
        <v>15</v>
      </c>
      <c r="U62" s="44" t="s">
        <v>15</v>
      </c>
      <c r="V62" s="44" t="s">
        <v>15</v>
      </c>
      <c r="W62" s="44" t="s">
        <v>15</v>
      </c>
      <c r="X62" s="44">
        <v>6</v>
      </c>
      <c r="Y62" s="44">
        <v>5</v>
      </c>
    </row>
    <row r="63" spans="1:25" s="44" customFormat="1" x14ac:dyDescent="0.25">
      <c r="A63" s="44">
        <v>1105</v>
      </c>
      <c r="B63" s="45" t="s">
        <v>244</v>
      </c>
      <c r="C63" s="44" t="s">
        <v>245</v>
      </c>
      <c r="D63" s="44" t="s">
        <v>87</v>
      </c>
      <c r="E63" s="44" t="s">
        <v>10</v>
      </c>
      <c r="F63" s="44" t="s">
        <v>20</v>
      </c>
      <c r="G63" s="44" t="s">
        <v>20</v>
      </c>
      <c r="H63" s="44" t="s">
        <v>21</v>
      </c>
      <c r="J63" s="44" t="s">
        <v>239</v>
      </c>
      <c r="K63" s="44" t="s">
        <v>218</v>
      </c>
      <c r="L63" s="46">
        <v>175</v>
      </c>
      <c r="M63" s="46">
        <v>66</v>
      </c>
      <c r="N63" s="44" t="s">
        <v>25</v>
      </c>
      <c r="O63" s="44" t="s">
        <v>13</v>
      </c>
      <c r="P63" s="44" t="s">
        <v>7</v>
      </c>
      <c r="R63" s="47">
        <v>1999.99927286292</v>
      </c>
      <c r="S63" s="48">
        <v>-0.53100000000000003</v>
      </c>
      <c r="T63" s="44" t="s">
        <v>15</v>
      </c>
      <c r="U63" s="44" t="s">
        <v>15</v>
      </c>
      <c r="V63" s="44" t="s">
        <v>15</v>
      </c>
      <c r="W63" s="44" t="s">
        <v>15</v>
      </c>
      <c r="X63" s="44">
        <v>6</v>
      </c>
      <c r="Y63" s="44">
        <v>5</v>
      </c>
    </row>
    <row r="64" spans="1:25" s="44" customFormat="1" x14ac:dyDescent="0.25">
      <c r="A64" s="44">
        <v>1106</v>
      </c>
      <c r="B64" s="45" t="s">
        <v>246</v>
      </c>
      <c r="C64" s="44" t="s">
        <v>247</v>
      </c>
      <c r="D64" s="44" t="s">
        <v>248</v>
      </c>
      <c r="E64" s="44" t="s">
        <v>10</v>
      </c>
      <c r="F64" s="44" t="s">
        <v>21</v>
      </c>
      <c r="G64" s="44" t="s">
        <v>21</v>
      </c>
      <c r="H64" s="44" t="s">
        <v>21</v>
      </c>
      <c r="J64" s="44" t="s">
        <v>167</v>
      </c>
      <c r="K64" s="44" t="s">
        <v>218</v>
      </c>
      <c r="L64" s="46">
        <v>89</v>
      </c>
      <c r="M64" s="46">
        <v>54</v>
      </c>
      <c r="N64" s="44" t="s">
        <v>249</v>
      </c>
      <c r="O64" s="44" t="s">
        <v>13</v>
      </c>
      <c r="P64" s="44" t="s">
        <v>7</v>
      </c>
      <c r="R64" s="47">
        <v>1560.1588327823199</v>
      </c>
      <c r="S64" s="48">
        <v>-2.5789</v>
      </c>
      <c r="T64" s="44" t="s">
        <v>15</v>
      </c>
      <c r="U64" s="44" t="s">
        <v>15</v>
      </c>
      <c r="V64" s="44" t="s">
        <v>16</v>
      </c>
      <c r="W64" s="44" t="s">
        <v>16</v>
      </c>
      <c r="X64" s="44">
        <v>2</v>
      </c>
    </row>
    <row r="65" spans="1:25" s="44" customFormat="1" x14ac:dyDescent="0.25">
      <c r="A65" s="44">
        <v>1107</v>
      </c>
      <c r="B65" s="45" t="s">
        <v>250</v>
      </c>
      <c r="C65" s="44" t="s">
        <v>251</v>
      </c>
      <c r="D65" s="44" t="s">
        <v>252</v>
      </c>
      <c r="E65" s="44" t="s">
        <v>10</v>
      </c>
      <c r="F65" s="44" t="s">
        <v>20</v>
      </c>
      <c r="G65" s="44" t="s">
        <v>20</v>
      </c>
      <c r="H65" s="44" t="s">
        <v>21</v>
      </c>
      <c r="J65" s="44" t="s">
        <v>22</v>
      </c>
      <c r="K65" s="44" t="s">
        <v>218</v>
      </c>
      <c r="L65" s="46">
        <v>131.5</v>
      </c>
      <c r="M65" s="46">
        <v>66</v>
      </c>
      <c r="N65" s="44" t="s">
        <v>25</v>
      </c>
      <c r="O65" s="44" t="s">
        <v>13</v>
      </c>
      <c r="P65" s="44" t="s">
        <v>7</v>
      </c>
      <c r="R65" s="47">
        <v>1961.9992866785201</v>
      </c>
      <c r="S65" s="48">
        <v>-0.629</v>
      </c>
      <c r="T65" s="44" t="s">
        <v>15</v>
      </c>
      <c r="U65" s="44" t="s">
        <v>15</v>
      </c>
      <c r="V65" s="44" t="s">
        <v>15</v>
      </c>
      <c r="W65" s="44" t="s">
        <v>15</v>
      </c>
      <c r="X65" s="44">
        <v>1</v>
      </c>
      <c r="Y65" s="44">
        <v>1</v>
      </c>
    </row>
    <row r="66" spans="1:25" s="33" customFormat="1" x14ac:dyDescent="0.25">
      <c r="A66" s="33">
        <v>1030</v>
      </c>
      <c r="B66" s="49" t="s">
        <v>35</v>
      </c>
      <c r="C66" s="33" t="s">
        <v>37</v>
      </c>
      <c r="D66" s="33" t="s">
        <v>38</v>
      </c>
      <c r="E66" s="33" t="s">
        <v>10</v>
      </c>
      <c r="F66" s="33" t="s">
        <v>21</v>
      </c>
      <c r="G66" s="33" t="s">
        <v>21</v>
      </c>
      <c r="H66" s="33" t="s">
        <v>21</v>
      </c>
      <c r="J66" s="33" t="s">
        <v>36</v>
      </c>
      <c r="K66" s="33" t="s">
        <v>11</v>
      </c>
      <c r="L66" s="50">
        <v>110.564304461942</v>
      </c>
      <c r="M66" s="50">
        <v>42.007874015748001</v>
      </c>
      <c r="N66" s="33" t="s">
        <v>12</v>
      </c>
      <c r="O66" s="33" t="s">
        <v>39</v>
      </c>
      <c r="P66" s="33" t="s">
        <v>7</v>
      </c>
      <c r="R66" s="51">
        <v>2751.6614623199998</v>
      </c>
      <c r="S66" s="52">
        <v>-3.02362204724409</v>
      </c>
      <c r="T66" s="33" t="s">
        <v>15</v>
      </c>
      <c r="U66" s="33" t="s">
        <v>15</v>
      </c>
      <c r="V66" s="33" t="s">
        <v>15</v>
      </c>
      <c r="W66" s="33" t="s">
        <v>16</v>
      </c>
      <c r="X66" s="33">
        <v>4</v>
      </c>
      <c r="Y66" s="33">
        <v>2</v>
      </c>
    </row>
    <row r="67" spans="1:25" s="33" customFormat="1" x14ac:dyDescent="0.25">
      <c r="A67" s="33">
        <v>1043</v>
      </c>
      <c r="B67" s="49" t="s">
        <v>135</v>
      </c>
      <c r="C67" s="33" t="s">
        <v>61</v>
      </c>
      <c r="E67" s="33" t="s">
        <v>62</v>
      </c>
      <c r="F67" s="33" t="s">
        <v>20</v>
      </c>
      <c r="G67" s="33" t="s">
        <v>4</v>
      </c>
      <c r="H67" s="33" t="s">
        <v>4</v>
      </c>
      <c r="J67" s="33" t="s">
        <v>136</v>
      </c>
      <c r="K67" s="33" t="s">
        <v>11</v>
      </c>
      <c r="L67" s="50">
        <v>260.17060367454098</v>
      </c>
      <c r="M67" s="50">
        <v>62.992125984251999</v>
      </c>
      <c r="N67" s="33" t="s">
        <v>12</v>
      </c>
      <c r="O67" s="33" t="s">
        <v>39</v>
      </c>
      <c r="P67" s="33" t="s">
        <v>7</v>
      </c>
      <c r="R67" s="51">
        <v>7490.6339807599998</v>
      </c>
      <c r="S67" s="52">
        <v>-4.3527559055118097</v>
      </c>
      <c r="T67" s="33" t="s">
        <v>15</v>
      </c>
      <c r="U67" s="33" t="s">
        <v>16</v>
      </c>
      <c r="V67" s="33" t="s">
        <v>15</v>
      </c>
      <c r="W67" s="33" t="s">
        <v>16</v>
      </c>
      <c r="X67" s="33">
        <v>2</v>
      </c>
    </row>
    <row r="68" spans="1:25" s="33" customFormat="1" x14ac:dyDescent="0.25">
      <c r="A68" s="33">
        <v>1043</v>
      </c>
      <c r="B68" s="49" t="s">
        <v>135</v>
      </c>
      <c r="C68" s="33" t="s">
        <v>61</v>
      </c>
      <c r="E68" s="33" t="s">
        <v>62</v>
      </c>
      <c r="F68" s="33" t="s">
        <v>20</v>
      </c>
      <c r="G68" s="33" t="s">
        <v>4</v>
      </c>
      <c r="H68" s="33" t="s">
        <v>4</v>
      </c>
      <c r="J68" s="33" t="s">
        <v>137</v>
      </c>
      <c r="K68" s="33" t="s">
        <v>11</v>
      </c>
      <c r="L68" s="50">
        <v>260.17060367454098</v>
      </c>
      <c r="M68" s="50">
        <v>56</v>
      </c>
      <c r="N68" s="33" t="s">
        <v>12</v>
      </c>
      <c r="O68" s="33" t="s">
        <v>39</v>
      </c>
      <c r="P68" s="33" t="s">
        <v>7</v>
      </c>
      <c r="R68" s="51">
        <v>7247.8403223200003</v>
      </c>
      <c r="S68" s="52">
        <v>-3.1909448818897599</v>
      </c>
      <c r="T68" s="33" t="s">
        <v>15</v>
      </c>
      <c r="U68" s="33" t="s">
        <v>16</v>
      </c>
      <c r="V68" s="33" t="s">
        <v>15</v>
      </c>
      <c r="W68" s="33" t="s">
        <v>16</v>
      </c>
      <c r="X68" s="33">
        <v>2</v>
      </c>
    </row>
    <row r="69" spans="1:25" s="33" customFormat="1" x14ac:dyDescent="0.25">
      <c r="A69" s="33">
        <v>1044</v>
      </c>
      <c r="B69" s="49" t="s">
        <v>138</v>
      </c>
      <c r="D69" s="33" t="s">
        <v>128</v>
      </c>
      <c r="E69" s="33" t="s">
        <v>10</v>
      </c>
      <c r="F69" s="33" t="s">
        <v>20</v>
      </c>
      <c r="G69" s="33" t="s">
        <v>20</v>
      </c>
      <c r="H69" s="33" t="s">
        <v>21</v>
      </c>
      <c r="I69" s="33" t="s">
        <v>126</v>
      </c>
      <c r="J69" s="33" t="s">
        <v>139</v>
      </c>
      <c r="K69" s="33" t="s">
        <v>11</v>
      </c>
      <c r="L69" s="50">
        <v>170.5</v>
      </c>
      <c r="M69" s="50">
        <v>48</v>
      </c>
      <c r="N69" s="33" t="s">
        <v>12</v>
      </c>
      <c r="O69" s="33" t="s">
        <v>39</v>
      </c>
      <c r="P69" s="33" t="s">
        <v>7</v>
      </c>
      <c r="Q69" s="33" t="s">
        <v>13</v>
      </c>
      <c r="R69" s="51">
        <v>6951.9999730663503</v>
      </c>
      <c r="S69" s="52">
        <v>-4.13</v>
      </c>
      <c r="T69" s="33" t="s">
        <v>16</v>
      </c>
      <c r="U69" s="33" t="s">
        <v>15</v>
      </c>
      <c r="V69" s="33" t="s">
        <v>16</v>
      </c>
      <c r="W69" s="33" t="s">
        <v>16</v>
      </c>
      <c r="X69" s="33">
        <v>14</v>
      </c>
      <c r="Y69" s="33">
        <v>6</v>
      </c>
    </row>
    <row r="70" spans="1:25" s="33" customFormat="1" x14ac:dyDescent="0.25">
      <c r="A70" s="33">
        <v>1045</v>
      </c>
      <c r="B70" s="49" t="s">
        <v>140</v>
      </c>
      <c r="D70" s="33" t="s">
        <v>128</v>
      </c>
      <c r="E70" s="33" t="s">
        <v>10</v>
      </c>
      <c r="F70" s="33" t="s">
        <v>20</v>
      </c>
      <c r="G70" s="33" t="s">
        <v>20</v>
      </c>
      <c r="H70" s="33" t="s">
        <v>21</v>
      </c>
      <c r="I70" s="33" t="s">
        <v>126</v>
      </c>
      <c r="J70" s="33" t="s">
        <v>141</v>
      </c>
      <c r="K70" s="33" t="s">
        <v>11</v>
      </c>
      <c r="L70" s="50">
        <v>169.8</v>
      </c>
      <c r="M70" s="50">
        <v>72</v>
      </c>
      <c r="N70" s="33" t="s">
        <v>12</v>
      </c>
      <c r="O70" s="33" t="s">
        <v>39</v>
      </c>
      <c r="P70" s="33" t="s">
        <v>7</v>
      </c>
      <c r="Q70" s="33" t="s">
        <v>13</v>
      </c>
      <c r="R70" s="51">
        <v>8510.9999670264206</v>
      </c>
      <c r="S70" s="52">
        <v>-2.6459999999999999</v>
      </c>
      <c r="T70" s="33" t="s">
        <v>16</v>
      </c>
      <c r="U70" s="33" t="s">
        <v>15</v>
      </c>
      <c r="V70" s="33" t="s">
        <v>16</v>
      </c>
      <c r="W70" s="33" t="s">
        <v>16</v>
      </c>
      <c r="X70" s="33">
        <v>14</v>
      </c>
      <c r="Y70" s="33">
        <v>6</v>
      </c>
    </row>
    <row r="71" spans="1:25" s="33" customFormat="1" x14ac:dyDescent="0.25">
      <c r="A71" s="33">
        <v>1046</v>
      </c>
      <c r="B71" s="49" t="s">
        <v>142</v>
      </c>
      <c r="C71" s="33" t="s">
        <v>143</v>
      </c>
      <c r="D71" s="33" t="s">
        <v>38</v>
      </c>
      <c r="E71" s="33" t="s">
        <v>10</v>
      </c>
      <c r="F71" s="33" t="s">
        <v>20</v>
      </c>
      <c r="G71" s="33" t="s">
        <v>20</v>
      </c>
      <c r="H71" s="33" t="s">
        <v>119</v>
      </c>
      <c r="J71" s="33" t="s">
        <v>124</v>
      </c>
      <c r="K71" s="33" t="s">
        <v>11</v>
      </c>
      <c r="L71" s="50">
        <v>180.8</v>
      </c>
      <c r="M71" s="50">
        <v>42</v>
      </c>
      <c r="N71" s="33" t="s">
        <v>25</v>
      </c>
      <c r="O71" s="33" t="s">
        <v>39</v>
      </c>
      <c r="P71" s="33" t="s">
        <v>7</v>
      </c>
      <c r="R71" s="51">
        <v>4639.9999820235698</v>
      </c>
      <c r="S71" s="52">
        <v>-2.76</v>
      </c>
      <c r="T71" s="33" t="s">
        <v>15</v>
      </c>
      <c r="U71" s="33" t="s">
        <v>15</v>
      </c>
      <c r="V71" s="33" t="s">
        <v>16</v>
      </c>
      <c r="W71" s="33" t="s">
        <v>15</v>
      </c>
      <c r="X71" s="33">
        <v>7</v>
      </c>
    </row>
    <row r="72" spans="1:25" s="33" customFormat="1" x14ac:dyDescent="0.25">
      <c r="A72" s="33">
        <v>1046</v>
      </c>
      <c r="B72" s="49" t="s">
        <v>142</v>
      </c>
      <c r="C72" s="33" t="s">
        <v>143</v>
      </c>
      <c r="D72" s="33" t="s">
        <v>38</v>
      </c>
      <c r="E72" s="33" t="s">
        <v>10</v>
      </c>
      <c r="F72" s="33" t="s">
        <v>20</v>
      </c>
      <c r="G72" s="33" t="s">
        <v>20</v>
      </c>
      <c r="H72" s="33" t="s">
        <v>21</v>
      </c>
      <c r="J72" s="33" t="s">
        <v>29</v>
      </c>
      <c r="K72" s="33" t="s">
        <v>11</v>
      </c>
      <c r="L72" s="50">
        <v>194</v>
      </c>
      <c r="M72" s="50">
        <v>42</v>
      </c>
      <c r="N72" s="33" t="s">
        <v>25</v>
      </c>
      <c r="O72" s="33" t="s">
        <v>39</v>
      </c>
      <c r="P72" s="33" t="s">
        <v>7</v>
      </c>
      <c r="R72" s="51">
        <v>4165.9999838599497</v>
      </c>
      <c r="S72" s="52">
        <v>-2.52</v>
      </c>
      <c r="T72" s="33" t="s">
        <v>15</v>
      </c>
      <c r="U72" s="33" t="s">
        <v>15</v>
      </c>
      <c r="V72" s="33" t="s">
        <v>16</v>
      </c>
      <c r="W72" s="33" t="s">
        <v>15</v>
      </c>
      <c r="X72" s="33">
        <v>7</v>
      </c>
    </row>
    <row r="73" spans="1:25" s="33" customFormat="1" x14ac:dyDescent="0.25">
      <c r="A73" s="33">
        <v>1047</v>
      </c>
      <c r="B73" s="49" t="s">
        <v>144</v>
      </c>
      <c r="C73" s="33" t="s">
        <v>146</v>
      </c>
      <c r="D73" s="33" t="s">
        <v>38</v>
      </c>
      <c r="E73" s="33" t="s">
        <v>10</v>
      </c>
      <c r="F73" s="33" t="s">
        <v>20</v>
      </c>
      <c r="G73" s="33" t="s">
        <v>20</v>
      </c>
      <c r="H73" s="33" t="s">
        <v>119</v>
      </c>
      <c r="J73" s="33" t="s">
        <v>145</v>
      </c>
      <c r="K73" s="33" t="s">
        <v>11</v>
      </c>
      <c r="L73" s="50">
        <v>140</v>
      </c>
      <c r="M73" s="50">
        <v>42</v>
      </c>
      <c r="N73" s="33" t="s">
        <v>25</v>
      </c>
      <c r="O73" s="33" t="s">
        <v>39</v>
      </c>
      <c r="P73" s="33" t="s">
        <v>7</v>
      </c>
      <c r="R73" s="51">
        <v>4127.9999840071696</v>
      </c>
      <c r="S73" s="52">
        <v>-1.76</v>
      </c>
      <c r="T73" s="33" t="s">
        <v>15</v>
      </c>
      <c r="U73" s="33" t="s">
        <v>16</v>
      </c>
      <c r="V73" s="33" t="s">
        <v>15</v>
      </c>
      <c r="W73" s="33" t="s">
        <v>16</v>
      </c>
      <c r="X73" s="33">
        <v>2</v>
      </c>
    </row>
    <row r="74" spans="1:25" s="33" customFormat="1" x14ac:dyDescent="0.25">
      <c r="A74" s="33">
        <v>1047</v>
      </c>
      <c r="B74" s="49" t="s">
        <v>144</v>
      </c>
      <c r="C74" s="33" t="s">
        <v>146</v>
      </c>
      <c r="D74" s="33" t="s">
        <v>38</v>
      </c>
      <c r="E74" s="33" t="s">
        <v>10</v>
      </c>
      <c r="F74" s="33" t="s">
        <v>20</v>
      </c>
      <c r="G74" s="33" t="s">
        <v>20</v>
      </c>
      <c r="H74" s="33" t="s">
        <v>119</v>
      </c>
      <c r="J74" s="33" t="s">
        <v>147</v>
      </c>
      <c r="K74" s="33" t="s">
        <v>11</v>
      </c>
      <c r="L74" s="50">
        <v>140</v>
      </c>
      <c r="M74" s="50">
        <v>42</v>
      </c>
      <c r="N74" s="33" t="s">
        <v>25</v>
      </c>
      <c r="O74" s="33" t="s">
        <v>39</v>
      </c>
      <c r="P74" s="33" t="s">
        <v>7</v>
      </c>
      <c r="R74" s="51">
        <v>3789.9999853166601</v>
      </c>
      <c r="S74" s="52">
        <v>-2.2200000000000002</v>
      </c>
      <c r="T74" s="33" t="s">
        <v>15</v>
      </c>
      <c r="U74" s="33" t="s">
        <v>16</v>
      </c>
      <c r="V74" s="33" t="s">
        <v>15</v>
      </c>
      <c r="W74" s="33" t="s">
        <v>16</v>
      </c>
      <c r="X74" s="33">
        <v>2</v>
      </c>
    </row>
    <row r="75" spans="1:25" s="33" customFormat="1" x14ac:dyDescent="0.25">
      <c r="A75" s="33">
        <v>1047</v>
      </c>
      <c r="B75" s="49" t="s">
        <v>144</v>
      </c>
      <c r="C75" s="33" t="s">
        <v>146</v>
      </c>
      <c r="D75" s="33" t="s">
        <v>38</v>
      </c>
      <c r="E75" s="33" t="s">
        <v>10</v>
      </c>
      <c r="F75" s="33" t="s">
        <v>20</v>
      </c>
      <c r="G75" s="33" t="s">
        <v>20</v>
      </c>
      <c r="H75" s="33" t="s">
        <v>21</v>
      </c>
      <c r="J75" s="33" t="s">
        <v>148</v>
      </c>
      <c r="K75" s="53" t="s">
        <v>11</v>
      </c>
      <c r="L75" s="54">
        <v>140</v>
      </c>
      <c r="M75" s="54">
        <v>24</v>
      </c>
      <c r="N75" s="33" t="s">
        <v>25</v>
      </c>
      <c r="O75" s="33" t="s">
        <v>39</v>
      </c>
      <c r="P75" s="33" t="s">
        <v>7</v>
      </c>
      <c r="R75" s="51">
        <v>2010.99999220892</v>
      </c>
      <c r="S75" s="52">
        <v>-2.93</v>
      </c>
      <c r="T75" s="33" t="s">
        <v>15</v>
      </c>
      <c r="U75" s="33" t="s">
        <v>15</v>
      </c>
      <c r="V75" s="53" t="s">
        <v>15</v>
      </c>
      <c r="W75" s="53" t="s">
        <v>16</v>
      </c>
      <c r="X75" s="33">
        <v>2</v>
      </c>
    </row>
    <row r="76" spans="1:25" s="33" customFormat="1" x14ac:dyDescent="0.25">
      <c r="A76" s="33">
        <v>1047</v>
      </c>
      <c r="B76" s="49" t="s">
        <v>144</v>
      </c>
      <c r="C76" s="33" t="s">
        <v>146</v>
      </c>
      <c r="D76" s="33" t="s">
        <v>38</v>
      </c>
      <c r="E76" s="33" t="s">
        <v>10</v>
      </c>
      <c r="F76" s="33" t="s">
        <v>20</v>
      </c>
      <c r="G76" s="33" t="s">
        <v>20</v>
      </c>
      <c r="H76" s="33" t="s">
        <v>21</v>
      </c>
      <c r="J76" s="33" t="s">
        <v>149</v>
      </c>
      <c r="K76" s="53" t="s">
        <v>11</v>
      </c>
      <c r="L76" s="54">
        <v>127.4</v>
      </c>
      <c r="M76" s="54">
        <v>24</v>
      </c>
      <c r="N76" s="33" t="s">
        <v>25</v>
      </c>
      <c r="O76" s="33" t="s">
        <v>39</v>
      </c>
      <c r="P76" s="33" t="s">
        <v>7</v>
      </c>
      <c r="R76" s="51">
        <v>2197.9999914844402</v>
      </c>
      <c r="S76" s="52">
        <v>-2.3199999999999998</v>
      </c>
      <c r="T76" s="33" t="s">
        <v>15</v>
      </c>
      <c r="U76" s="33" t="s">
        <v>16</v>
      </c>
      <c r="V76" s="53" t="s">
        <v>15</v>
      </c>
      <c r="W76" s="53" t="s">
        <v>16</v>
      </c>
      <c r="X76" s="33">
        <v>2</v>
      </c>
    </row>
    <row r="77" spans="1:25" s="33" customFormat="1" x14ac:dyDescent="0.25">
      <c r="A77" s="33">
        <v>1048</v>
      </c>
      <c r="B77" s="49" t="s">
        <v>150</v>
      </c>
      <c r="C77" s="33" t="s">
        <v>151</v>
      </c>
      <c r="D77" s="33" t="s">
        <v>38</v>
      </c>
      <c r="F77" s="33" t="s">
        <v>21</v>
      </c>
      <c r="G77" s="33" t="s">
        <v>21</v>
      </c>
      <c r="H77" s="33" t="s">
        <v>119</v>
      </c>
      <c r="J77" s="33" t="s">
        <v>44</v>
      </c>
      <c r="K77" s="33" t="s">
        <v>11</v>
      </c>
      <c r="L77" s="50">
        <v>170</v>
      </c>
      <c r="M77" s="50">
        <v>42</v>
      </c>
      <c r="N77" s="33" t="s">
        <v>25</v>
      </c>
      <c r="O77" s="33" t="s">
        <v>39</v>
      </c>
      <c r="P77" s="33" t="s">
        <v>7</v>
      </c>
      <c r="Q77" s="33" t="s">
        <v>14</v>
      </c>
      <c r="R77" s="51">
        <v>3853.99998506871</v>
      </c>
      <c r="S77" s="52">
        <v>-3.15</v>
      </c>
      <c r="T77" s="33" t="s">
        <v>16</v>
      </c>
      <c r="U77" s="33" t="s">
        <v>16</v>
      </c>
      <c r="V77" s="33" t="s">
        <v>16</v>
      </c>
      <c r="W77" s="33" t="s">
        <v>15</v>
      </c>
      <c r="X77" s="33">
        <v>8</v>
      </c>
    </row>
    <row r="78" spans="1:25" s="33" customFormat="1" x14ac:dyDescent="0.25">
      <c r="A78" s="33">
        <v>1048</v>
      </c>
      <c r="B78" s="49" t="s">
        <v>150</v>
      </c>
      <c r="C78" s="33" t="s">
        <v>151</v>
      </c>
      <c r="D78" s="33" t="s">
        <v>38</v>
      </c>
      <c r="F78" s="33" t="s">
        <v>21</v>
      </c>
      <c r="G78" s="33" t="s">
        <v>21</v>
      </c>
      <c r="H78" s="33" t="s">
        <v>21</v>
      </c>
      <c r="J78" s="33" t="s">
        <v>152</v>
      </c>
      <c r="K78" s="33" t="s">
        <v>11</v>
      </c>
      <c r="L78" s="50">
        <v>160</v>
      </c>
      <c r="M78" s="50">
        <v>42</v>
      </c>
      <c r="N78" s="33" t="s">
        <v>25</v>
      </c>
      <c r="O78" s="33" t="s">
        <v>39</v>
      </c>
      <c r="P78" s="33" t="s">
        <v>7</v>
      </c>
      <c r="Q78" s="33" t="s">
        <v>14</v>
      </c>
      <c r="R78" s="51">
        <v>3891.9999849214901</v>
      </c>
      <c r="S78" s="52">
        <v>-3.23</v>
      </c>
      <c r="T78" s="33" t="s">
        <v>15</v>
      </c>
      <c r="U78" s="33" t="s">
        <v>15</v>
      </c>
      <c r="V78" s="33" t="s">
        <v>16</v>
      </c>
      <c r="W78" s="33" t="s">
        <v>15</v>
      </c>
      <c r="X78" s="33">
        <v>8</v>
      </c>
    </row>
    <row r="79" spans="1:25" s="33" customFormat="1" x14ac:dyDescent="0.25">
      <c r="A79" s="33">
        <v>1048</v>
      </c>
      <c r="B79" s="49" t="s">
        <v>150</v>
      </c>
      <c r="C79" s="33" t="s">
        <v>151</v>
      </c>
      <c r="D79" s="33" t="s">
        <v>38</v>
      </c>
      <c r="F79" s="33" t="s">
        <v>21</v>
      </c>
      <c r="G79" s="33" t="s">
        <v>21</v>
      </c>
      <c r="H79" s="33" t="s">
        <v>153</v>
      </c>
      <c r="J79" s="33" t="s">
        <v>41</v>
      </c>
      <c r="K79" s="33" t="s">
        <v>11</v>
      </c>
      <c r="L79" s="50">
        <v>150</v>
      </c>
      <c r="M79" s="50">
        <v>42</v>
      </c>
      <c r="N79" s="33" t="s">
        <v>25</v>
      </c>
      <c r="O79" s="33" t="s">
        <v>39</v>
      </c>
      <c r="P79" s="33" t="s">
        <v>7</v>
      </c>
      <c r="Q79" s="33" t="s">
        <v>14</v>
      </c>
      <c r="R79" s="51">
        <v>3838.9999851268299</v>
      </c>
      <c r="S79" s="52">
        <v>-2.88</v>
      </c>
      <c r="T79" s="33" t="s">
        <v>16</v>
      </c>
      <c r="U79" s="33" t="s">
        <v>16</v>
      </c>
      <c r="V79" s="33" t="s">
        <v>16</v>
      </c>
      <c r="W79" s="33" t="s">
        <v>15</v>
      </c>
      <c r="X79" s="33">
        <v>8</v>
      </c>
    </row>
    <row r="80" spans="1:25" s="33" customFormat="1" x14ac:dyDescent="0.25">
      <c r="A80" s="33">
        <v>1049</v>
      </c>
      <c r="B80" s="49" t="s">
        <v>154</v>
      </c>
      <c r="C80" s="33" t="s">
        <v>156</v>
      </c>
      <c r="E80" s="33" t="s">
        <v>157</v>
      </c>
      <c r="F80" s="33" t="s">
        <v>4</v>
      </c>
      <c r="G80" s="33" t="s">
        <v>4</v>
      </c>
      <c r="H80" s="33" t="s">
        <v>4</v>
      </c>
      <c r="J80" s="33" t="s">
        <v>155</v>
      </c>
      <c r="K80" s="33" t="s">
        <v>11</v>
      </c>
      <c r="L80" s="50">
        <v>59.383202099737503</v>
      </c>
      <c r="M80" s="50">
        <v>51.968503937007902</v>
      </c>
      <c r="N80" s="33" t="s">
        <v>25</v>
      </c>
      <c r="O80" s="33" t="s">
        <v>39</v>
      </c>
      <c r="P80" s="33" t="s">
        <v>7</v>
      </c>
      <c r="R80" s="51">
        <v>1379.2970237198101</v>
      </c>
      <c r="S80" s="52">
        <v>-3.2761154088611302</v>
      </c>
      <c r="T80" s="33" t="s">
        <v>16</v>
      </c>
      <c r="U80" s="33" t="s">
        <v>16</v>
      </c>
      <c r="V80" s="33" t="s">
        <v>15</v>
      </c>
      <c r="W80" s="33" t="s">
        <v>15</v>
      </c>
      <c r="X80" s="33">
        <v>2</v>
      </c>
    </row>
    <row r="81" spans="1:25" s="33" customFormat="1" x14ac:dyDescent="0.25">
      <c r="A81" s="33">
        <v>1049</v>
      </c>
      <c r="B81" s="49" t="s">
        <v>154</v>
      </c>
      <c r="C81" s="33" t="s">
        <v>156</v>
      </c>
      <c r="E81" s="33" t="s">
        <v>157</v>
      </c>
      <c r="F81" s="33" t="s">
        <v>4</v>
      </c>
      <c r="G81" s="33" t="s">
        <v>20</v>
      </c>
      <c r="H81" s="33" t="s">
        <v>21</v>
      </c>
      <c r="J81" s="33" t="s">
        <v>158</v>
      </c>
      <c r="K81" s="33" t="s">
        <v>11</v>
      </c>
      <c r="L81" s="50">
        <v>82.677165354330697</v>
      </c>
      <c r="M81" s="50">
        <v>51.968503937007902</v>
      </c>
      <c r="N81" s="33" t="s">
        <v>25</v>
      </c>
      <c r="O81" s="33" t="s">
        <v>39</v>
      </c>
      <c r="P81" s="33" t="s">
        <v>7</v>
      </c>
      <c r="R81" s="51">
        <v>1719.94603427581</v>
      </c>
      <c r="S81" s="52">
        <v>-0.97690194941964603</v>
      </c>
      <c r="T81" s="33" t="s">
        <v>16</v>
      </c>
      <c r="U81" s="33" t="s">
        <v>16</v>
      </c>
      <c r="V81" s="33" t="s">
        <v>15</v>
      </c>
      <c r="W81" s="33" t="s">
        <v>15</v>
      </c>
      <c r="X81" s="33">
        <v>2</v>
      </c>
    </row>
    <row r="82" spans="1:25" s="33" customFormat="1" x14ac:dyDescent="0.25">
      <c r="A82" s="33">
        <v>1050</v>
      </c>
      <c r="B82" s="49" t="s">
        <v>159</v>
      </c>
      <c r="D82" s="33" t="s">
        <v>38</v>
      </c>
      <c r="E82" s="33" t="s">
        <v>10</v>
      </c>
      <c r="F82" s="33" t="s">
        <v>20</v>
      </c>
      <c r="G82" s="33" t="s">
        <v>20</v>
      </c>
      <c r="H82" s="33" t="s">
        <v>119</v>
      </c>
      <c r="J82" s="33" t="s">
        <v>22</v>
      </c>
      <c r="K82" s="33" t="s">
        <v>11</v>
      </c>
      <c r="L82" s="50">
        <v>167.5</v>
      </c>
      <c r="M82" s="50">
        <v>32</v>
      </c>
      <c r="N82" s="33" t="s">
        <v>12</v>
      </c>
      <c r="O82" s="33" t="s">
        <v>39</v>
      </c>
      <c r="P82" s="33" t="s">
        <v>7</v>
      </c>
      <c r="R82" s="51">
        <v>2725.9999894388502</v>
      </c>
      <c r="S82" s="52">
        <v>-1.2501521026553599</v>
      </c>
      <c r="T82" s="33" t="s">
        <v>16</v>
      </c>
      <c r="U82" s="33" t="s">
        <v>15</v>
      </c>
      <c r="V82" s="33" t="s">
        <v>16</v>
      </c>
      <c r="W82" s="33" t="s">
        <v>15</v>
      </c>
      <c r="X82" s="33">
        <v>3</v>
      </c>
    </row>
    <row r="83" spans="1:25" s="33" customFormat="1" x14ac:dyDescent="0.25">
      <c r="A83" s="33">
        <v>1051</v>
      </c>
      <c r="B83" s="49" t="s">
        <v>160</v>
      </c>
      <c r="C83" s="33" t="s">
        <v>163</v>
      </c>
      <c r="E83" s="33" t="s">
        <v>48</v>
      </c>
      <c r="F83" s="33" t="s">
        <v>4</v>
      </c>
      <c r="G83" s="33" t="s">
        <v>4</v>
      </c>
      <c r="H83" s="33" t="s">
        <v>4</v>
      </c>
      <c r="I83" s="33" t="s">
        <v>161</v>
      </c>
      <c r="J83" s="33" t="s">
        <v>162</v>
      </c>
      <c r="K83" s="33" t="s">
        <v>11</v>
      </c>
      <c r="L83" s="50">
        <v>166.174540682415</v>
      </c>
      <c r="M83" s="50">
        <v>118.110236220472</v>
      </c>
      <c r="N83" s="33" t="s">
        <v>70</v>
      </c>
      <c r="O83" s="33" t="s">
        <v>39</v>
      </c>
      <c r="P83" s="33" t="s">
        <v>7</v>
      </c>
      <c r="Q83" s="33" t="s">
        <v>14</v>
      </c>
      <c r="R83" s="51">
        <v>3850.5275757039999</v>
      </c>
      <c r="S83" s="52">
        <v>-1.0787401574803099</v>
      </c>
      <c r="T83" s="33" t="s">
        <v>16</v>
      </c>
      <c r="U83" s="33" t="s">
        <v>16</v>
      </c>
      <c r="V83" s="33" t="s">
        <v>15</v>
      </c>
      <c r="W83" s="33" t="s">
        <v>15</v>
      </c>
      <c r="X83" s="33">
        <v>2</v>
      </c>
      <c r="Y83" s="33">
        <v>1</v>
      </c>
    </row>
    <row r="84" spans="1:25" s="33" customFormat="1" x14ac:dyDescent="0.25">
      <c r="A84" s="33">
        <v>1052</v>
      </c>
      <c r="B84" s="49" t="s">
        <v>164</v>
      </c>
      <c r="C84" s="33" t="s">
        <v>165</v>
      </c>
      <c r="D84" s="33" t="s">
        <v>38</v>
      </c>
      <c r="E84" s="33" t="s">
        <v>10</v>
      </c>
      <c r="F84" s="33" t="s">
        <v>21</v>
      </c>
      <c r="G84" s="33" t="s">
        <v>21</v>
      </c>
      <c r="H84" s="33" t="s">
        <v>119</v>
      </c>
      <c r="J84" s="33" t="s">
        <v>22</v>
      </c>
      <c r="K84" s="33" t="s">
        <v>11</v>
      </c>
      <c r="L84" s="50">
        <v>141.4</v>
      </c>
      <c r="M84" s="50">
        <v>42</v>
      </c>
      <c r="N84" s="33" t="s">
        <v>12</v>
      </c>
      <c r="O84" s="33" t="s">
        <v>39</v>
      </c>
      <c r="P84" s="33" t="s">
        <v>7</v>
      </c>
      <c r="Q84" s="33" t="s">
        <v>14</v>
      </c>
      <c r="R84" s="55">
        <v>3721</v>
      </c>
      <c r="S84" s="56">
        <v>-2.29</v>
      </c>
      <c r="T84" s="33" t="s">
        <v>15</v>
      </c>
      <c r="U84" s="33" t="s">
        <v>15</v>
      </c>
      <c r="V84" s="33" t="s">
        <v>16</v>
      </c>
      <c r="W84" s="33" t="s">
        <v>16</v>
      </c>
      <c r="X84" s="33">
        <v>3</v>
      </c>
    </row>
    <row r="85" spans="1:25" s="57" customFormat="1" x14ac:dyDescent="0.25">
      <c r="A85" s="57">
        <v>1024</v>
      </c>
      <c r="B85" s="58" t="s">
        <v>3</v>
      </c>
      <c r="C85" s="57" t="s">
        <v>8</v>
      </c>
      <c r="D85" s="57" t="s">
        <v>9</v>
      </c>
      <c r="E85" s="57" t="s">
        <v>10</v>
      </c>
      <c r="F85" s="57" t="s">
        <v>4</v>
      </c>
      <c r="G85" s="57" t="s">
        <v>4</v>
      </c>
      <c r="H85" s="57" t="s">
        <v>4</v>
      </c>
      <c r="I85" s="57" t="s">
        <v>5</v>
      </c>
      <c r="J85" s="57" t="s">
        <v>6</v>
      </c>
      <c r="K85" s="57" t="s">
        <v>11</v>
      </c>
      <c r="L85" s="59">
        <v>189.83</v>
      </c>
      <c r="M85" s="59">
        <v>24</v>
      </c>
      <c r="N85" s="57" t="s">
        <v>12</v>
      </c>
      <c r="O85" s="57" t="s">
        <v>13</v>
      </c>
      <c r="P85" s="57" t="s">
        <v>7</v>
      </c>
      <c r="Q85" s="57" t="s">
        <v>14</v>
      </c>
      <c r="R85" s="60">
        <v>811.19970507319999</v>
      </c>
      <c r="S85" s="61">
        <v>-3.6755</v>
      </c>
      <c r="T85" s="57" t="s">
        <v>15</v>
      </c>
      <c r="U85" s="57" t="s">
        <v>15</v>
      </c>
      <c r="V85" s="57" t="s">
        <v>16</v>
      </c>
      <c r="W85" s="57" t="s">
        <v>16</v>
      </c>
      <c r="X85" s="57">
        <v>3</v>
      </c>
      <c r="Y85" s="57">
        <v>3</v>
      </c>
    </row>
    <row r="86" spans="1:25" s="57" customFormat="1" x14ac:dyDescent="0.25">
      <c r="A86" s="57">
        <v>1024</v>
      </c>
      <c r="B86" s="58" t="s">
        <v>3</v>
      </c>
      <c r="C86" s="57" t="s">
        <v>8</v>
      </c>
      <c r="D86" s="57" t="s">
        <v>9</v>
      </c>
      <c r="E86" s="57" t="s">
        <v>10</v>
      </c>
      <c r="F86" s="57" t="s">
        <v>4</v>
      </c>
      <c r="G86" s="57" t="s">
        <v>4</v>
      </c>
      <c r="H86" s="57" t="s">
        <v>4</v>
      </c>
      <c r="I86" s="57" t="s">
        <v>5</v>
      </c>
      <c r="J86" s="57" t="s">
        <v>17</v>
      </c>
      <c r="K86" s="57" t="s">
        <v>11</v>
      </c>
      <c r="L86" s="59">
        <v>190</v>
      </c>
      <c r="M86" s="59">
        <v>30</v>
      </c>
      <c r="N86" s="57" t="s">
        <v>12</v>
      </c>
      <c r="O86" s="57" t="s">
        <v>13</v>
      </c>
      <c r="P86" s="57" t="s">
        <v>7</v>
      </c>
      <c r="Q86" s="57" t="s">
        <v>14</v>
      </c>
      <c r="R86" s="60">
        <v>1214.99955826422</v>
      </c>
      <c r="S86" s="61">
        <v>-4.5999999999999996</v>
      </c>
      <c r="T86" s="57" t="s">
        <v>15</v>
      </c>
      <c r="U86" s="57" t="s">
        <v>15</v>
      </c>
      <c r="V86" s="57" t="s">
        <v>16</v>
      </c>
      <c r="W86" s="57" t="s">
        <v>16</v>
      </c>
      <c r="X86" s="57">
        <v>3</v>
      </c>
      <c r="Y86" s="57">
        <v>3</v>
      </c>
    </row>
    <row r="87" spans="1:25" s="57" customFormat="1" x14ac:dyDescent="0.25">
      <c r="A87" s="57">
        <v>1024</v>
      </c>
      <c r="B87" s="58" t="s">
        <v>3</v>
      </c>
      <c r="C87" s="57" t="s">
        <v>8</v>
      </c>
      <c r="D87" s="57" t="s">
        <v>9</v>
      </c>
      <c r="E87" s="57" t="s">
        <v>10</v>
      </c>
      <c r="F87" s="57" t="s">
        <v>4</v>
      </c>
      <c r="G87" s="57" t="s">
        <v>4</v>
      </c>
      <c r="H87" s="57" t="s">
        <v>4</v>
      </c>
      <c r="I87" s="57" t="s">
        <v>5</v>
      </c>
      <c r="J87" s="57" t="s">
        <v>18</v>
      </c>
      <c r="K87" s="57" t="s">
        <v>11</v>
      </c>
      <c r="L87" s="59">
        <v>190</v>
      </c>
      <c r="M87" s="59">
        <v>30</v>
      </c>
      <c r="N87" s="57" t="s">
        <v>12</v>
      </c>
      <c r="O87" s="57" t="s">
        <v>13</v>
      </c>
      <c r="P87" s="57" t="s">
        <v>7</v>
      </c>
      <c r="Q87" s="57" t="s">
        <v>14</v>
      </c>
      <c r="R87" s="60">
        <v>1304.9995255430599</v>
      </c>
      <c r="S87" s="61">
        <v>-4.6245000000000003</v>
      </c>
      <c r="T87" s="57" t="s">
        <v>15</v>
      </c>
      <c r="U87" s="57" t="s">
        <v>15</v>
      </c>
      <c r="V87" s="57" t="s">
        <v>16</v>
      </c>
      <c r="W87" s="57" t="s">
        <v>16</v>
      </c>
      <c r="X87" s="57">
        <v>3</v>
      </c>
      <c r="Y87" s="57">
        <v>3</v>
      </c>
    </row>
    <row r="88" spans="1:25" s="57" customFormat="1" x14ac:dyDescent="0.25">
      <c r="A88" s="57">
        <v>1025</v>
      </c>
      <c r="B88" s="58" t="s">
        <v>19</v>
      </c>
      <c r="C88" s="57" t="s">
        <v>23</v>
      </c>
      <c r="D88" s="57" t="s">
        <v>24</v>
      </c>
      <c r="E88" s="57" t="s">
        <v>10</v>
      </c>
      <c r="F88" s="57" t="s">
        <v>20</v>
      </c>
      <c r="G88" s="57" t="s">
        <v>20</v>
      </c>
      <c r="H88" s="57" t="s">
        <v>21</v>
      </c>
      <c r="J88" s="57" t="s">
        <v>22</v>
      </c>
      <c r="K88" s="57" t="s">
        <v>11</v>
      </c>
      <c r="L88" s="59">
        <v>136.6</v>
      </c>
      <c r="M88" s="59">
        <v>96</v>
      </c>
      <c r="N88" s="57" t="s">
        <v>25</v>
      </c>
      <c r="O88" s="57" t="s">
        <v>13</v>
      </c>
      <c r="P88" s="57" t="s">
        <v>7</v>
      </c>
      <c r="R88" s="60">
        <v>6741.5730075894498</v>
      </c>
      <c r="S88" s="61">
        <v>-8.8582677165354298</v>
      </c>
      <c r="T88" s="57" t="s">
        <v>15</v>
      </c>
      <c r="U88" s="57" t="s">
        <v>15</v>
      </c>
      <c r="V88" s="57" t="s">
        <v>16</v>
      </c>
      <c r="W88" s="57" t="s">
        <v>15</v>
      </c>
      <c r="X88" s="57">
        <v>1</v>
      </c>
    </row>
    <row r="89" spans="1:25" s="57" customFormat="1" x14ac:dyDescent="0.25">
      <c r="A89" s="57">
        <v>1026</v>
      </c>
      <c r="B89" s="58" t="s">
        <v>26</v>
      </c>
      <c r="C89" s="57" t="s">
        <v>28</v>
      </c>
      <c r="D89" s="57" t="s">
        <v>24</v>
      </c>
      <c r="E89" s="57" t="s">
        <v>10</v>
      </c>
      <c r="F89" s="57" t="s">
        <v>20</v>
      </c>
      <c r="G89" s="57" t="s">
        <v>20</v>
      </c>
      <c r="H89" s="57" t="s">
        <v>4</v>
      </c>
      <c r="I89" s="57" t="s">
        <v>27</v>
      </c>
      <c r="J89" s="57" t="s">
        <v>6</v>
      </c>
      <c r="K89" s="57" t="s">
        <v>11</v>
      </c>
      <c r="L89" s="59">
        <v>75</v>
      </c>
      <c r="M89" s="59">
        <v>48</v>
      </c>
      <c r="N89" s="57" t="s">
        <v>12</v>
      </c>
      <c r="O89" s="57" t="s">
        <v>13</v>
      </c>
      <c r="P89" s="57" t="s">
        <v>7</v>
      </c>
      <c r="Q89" s="57" t="s">
        <v>14</v>
      </c>
      <c r="R89" s="60">
        <v>1771.99999313486</v>
      </c>
      <c r="S89" s="61">
        <v>-4.0773999999999999</v>
      </c>
      <c r="T89" s="57" t="s">
        <v>15</v>
      </c>
      <c r="U89" s="57" t="s">
        <v>15</v>
      </c>
      <c r="V89" s="57" t="s">
        <v>16</v>
      </c>
      <c r="W89" s="57" t="s">
        <v>15</v>
      </c>
      <c r="X89" s="57">
        <v>4</v>
      </c>
      <c r="Y89" s="57">
        <v>5</v>
      </c>
    </row>
    <row r="90" spans="1:25" s="57" customFormat="1" x14ac:dyDescent="0.25">
      <c r="A90" s="57">
        <v>1026</v>
      </c>
      <c r="B90" s="58" t="s">
        <v>26</v>
      </c>
      <c r="C90" s="57" t="s">
        <v>28</v>
      </c>
      <c r="D90" s="57" t="s">
        <v>24</v>
      </c>
      <c r="E90" s="57" t="s">
        <v>10</v>
      </c>
      <c r="F90" s="57" t="s">
        <v>20</v>
      </c>
      <c r="G90" s="57" t="s">
        <v>20</v>
      </c>
      <c r="H90" s="57" t="s">
        <v>4</v>
      </c>
      <c r="I90" s="57" t="s">
        <v>27</v>
      </c>
      <c r="J90" s="57" t="s">
        <v>29</v>
      </c>
      <c r="K90" s="57" t="s">
        <v>11</v>
      </c>
      <c r="L90" s="59">
        <v>100</v>
      </c>
      <c r="M90" s="59">
        <v>48</v>
      </c>
      <c r="N90" s="57" t="s">
        <v>12</v>
      </c>
      <c r="O90" s="57" t="s">
        <v>13</v>
      </c>
      <c r="P90" s="57" t="s">
        <v>7</v>
      </c>
      <c r="Q90" s="57" t="s">
        <v>14</v>
      </c>
      <c r="R90" s="60">
        <v>2599.9999899270001</v>
      </c>
      <c r="S90" s="61">
        <v>-5.3128000000000002</v>
      </c>
      <c r="T90" s="57" t="s">
        <v>15</v>
      </c>
      <c r="U90" s="57" t="s">
        <v>15</v>
      </c>
      <c r="V90" s="57" t="s">
        <v>16</v>
      </c>
      <c r="W90" s="57" t="s">
        <v>15</v>
      </c>
      <c r="X90" s="57">
        <v>4</v>
      </c>
      <c r="Y90" s="57">
        <v>5</v>
      </c>
    </row>
    <row r="91" spans="1:25" s="57" customFormat="1" x14ac:dyDescent="0.25">
      <c r="A91" s="57">
        <v>1027</v>
      </c>
      <c r="B91" s="58" t="s">
        <v>30</v>
      </c>
      <c r="C91" s="57" t="s">
        <v>33</v>
      </c>
      <c r="D91" s="57" t="s">
        <v>24</v>
      </c>
      <c r="E91" s="57" t="s">
        <v>10</v>
      </c>
      <c r="F91" s="57" t="s">
        <v>20</v>
      </c>
      <c r="G91" s="57" t="s">
        <v>20</v>
      </c>
      <c r="H91" s="57" t="s">
        <v>21</v>
      </c>
      <c r="I91" s="57" t="s">
        <v>31</v>
      </c>
      <c r="J91" s="57" t="s">
        <v>32</v>
      </c>
      <c r="K91" s="57" t="s">
        <v>11</v>
      </c>
      <c r="L91" s="59">
        <v>112.5</v>
      </c>
      <c r="M91" s="62">
        <v>48</v>
      </c>
      <c r="N91" s="57" t="s">
        <v>34</v>
      </c>
      <c r="O91" s="57" t="s">
        <v>13</v>
      </c>
      <c r="P91" s="57" t="s">
        <v>7</v>
      </c>
      <c r="Q91" s="57" t="s">
        <v>14</v>
      </c>
      <c r="R91" s="60">
        <v>3002.9999883656801</v>
      </c>
      <c r="S91" s="61">
        <v>-0.87536895169291296</v>
      </c>
      <c r="T91" s="57" t="s">
        <v>15</v>
      </c>
      <c r="U91" s="57" t="s">
        <v>15</v>
      </c>
      <c r="V91" s="57" t="s">
        <v>16</v>
      </c>
      <c r="W91" s="57" t="s">
        <v>15</v>
      </c>
      <c r="X91" s="57">
        <v>5</v>
      </c>
      <c r="Y91" s="57">
        <v>2</v>
      </c>
    </row>
    <row r="92" spans="1:25" s="57" customFormat="1" x14ac:dyDescent="0.25">
      <c r="A92" s="57">
        <v>1031</v>
      </c>
      <c r="B92" s="58" t="s">
        <v>40</v>
      </c>
      <c r="C92" s="57" t="s">
        <v>8</v>
      </c>
      <c r="D92" s="57" t="s">
        <v>9</v>
      </c>
      <c r="E92" s="57" t="s">
        <v>10</v>
      </c>
      <c r="F92" s="57" t="s">
        <v>4</v>
      </c>
      <c r="G92" s="57" t="s">
        <v>4</v>
      </c>
      <c r="H92" s="57" t="s">
        <v>4</v>
      </c>
      <c r="I92" s="57" t="s">
        <v>5</v>
      </c>
      <c r="J92" s="57" t="s">
        <v>41</v>
      </c>
      <c r="K92" s="57" t="s">
        <v>11</v>
      </c>
      <c r="L92" s="59">
        <v>160.5</v>
      </c>
      <c r="M92" s="59">
        <v>30</v>
      </c>
      <c r="N92" s="57" t="s">
        <v>12</v>
      </c>
      <c r="O92" s="57" t="s">
        <v>13</v>
      </c>
      <c r="P92" s="57" t="s">
        <v>7</v>
      </c>
      <c r="Q92" s="57" t="s">
        <v>42</v>
      </c>
      <c r="R92" s="60">
        <v>830.39969809268496</v>
      </c>
      <c r="S92" s="61">
        <v>-4.4954999999999998</v>
      </c>
      <c r="T92" s="57" t="s">
        <v>15</v>
      </c>
      <c r="U92" s="57" t="s">
        <v>15</v>
      </c>
      <c r="V92" s="57" t="s">
        <v>16</v>
      </c>
      <c r="W92" s="57" t="s">
        <v>16</v>
      </c>
      <c r="X92" s="57">
        <v>3</v>
      </c>
      <c r="Y92" s="57">
        <v>2</v>
      </c>
    </row>
    <row r="93" spans="1:25" s="57" customFormat="1" x14ac:dyDescent="0.25">
      <c r="A93" s="57">
        <v>1031</v>
      </c>
      <c r="B93" s="58" t="s">
        <v>40</v>
      </c>
      <c r="C93" s="57" t="s">
        <v>8</v>
      </c>
      <c r="D93" s="57" t="s">
        <v>9</v>
      </c>
      <c r="E93" s="57" t="s">
        <v>10</v>
      </c>
      <c r="F93" s="57" t="s">
        <v>4</v>
      </c>
      <c r="G93" s="57" t="s">
        <v>4</v>
      </c>
      <c r="H93" s="57" t="s">
        <v>4</v>
      </c>
      <c r="I93" s="57" t="s">
        <v>5</v>
      </c>
      <c r="J93" s="57" t="s">
        <v>43</v>
      </c>
      <c r="K93" s="57" t="s">
        <v>11</v>
      </c>
      <c r="L93" s="59">
        <v>170.3</v>
      </c>
      <c r="M93" s="59">
        <v>30</v>
      </c>
      <c r="N93" s="57" t="s">
        <v>25</v>
      </c>
      <c r="O93" s="57" t="s">
        <v>13</v>
      </c>
      <c r="P93" s="57" t="s">
        <v>7</v>
      </c>
      <c r="Q93" s="57" t="s">
        <v>42</v>
      </c>
      <c r="R93" s="60">
        <v>1059.9996146173501</v>
      </c>
      <c r="S93" s="61">
        <v>-4.4980000000000002</v>
      </c>
      <c r="T93" s="57" t="s">
        <v>15</v>
      </c>
      <c r="U93" s="57" t="s">
        <v>15</v>
      </c>
      <c r="V93" s="57" t="s">
        <v>16</v>
      </c>
      <c r="W93" s="57" t="s">
        <v>16</v>
      </c>
      <c r="X93" s="57">
        <v>3</v>
      </c>
      <c r="Y93" s="57">
        <v>2</v>
      </c>
    </row>
    <row r="94" spans="1:25" s="57" customFormat="1" x14ac:dyDescent="0.25">
      <c r="A94" s="57">
        <v>1031</v>
      </c>
      <c r="B94" s="58" t="s">
        <v>40</v>
      </c>
      <c r="C94" s="57" t="s">
        <v>8</v>
      </c>
      <c r="D94" s="57" t="s">
        <v>9</v>
      </c>
      <c r="E94" s="57" t="s">
        <v>10</v>
      </c>
      <c r="F94" s="57" t="s">
        <v>4</v>
      </c>
      <c r="G94" s="57" t="s">
        <v>4</v>
      </c>
      <c r="H94" s="57" t="s">
        <v>4</v>
      </c>
      <c r="I94" s="57" t="s">
        <v>5</v>
      </c>
      <c r="J94" s="57" t="s">
        <v>44</v>
      </c>
      <c r="K94" s="57" t="s">
        <v>11</v>
      </c>
      <c r="L94" s="59">
        <v>161</v>
      </c>
      <c r="M94" s="59">
        <v>30</v>
      </c>
      <c r="N94" s="57" t="s">
        <v>25</v>
      </c>
      <c r="O94" s="57" t="s">
        <v>13</v>
      </c>
      <c r="P94" s="57" t="s">
        <v>7</v>
      </c>
      <c r="Q94" s="57" t="s">
        <v>42</v>
      </c>
      <c r="R94" s="60">
        <v>899.599672933742</v>
      </c>
      <c r="S94" s="61">
        <v>-4.5925000000000002</v>
      </c>
      <c r="T94" s="57" t="s">
        <v>15</v>
      </c>
      <c r="U94" s="57" t="s">
        <v>15</v>
      </c>
      <c r="V94" s="57" t="s">
        <v>16</v>
      </c>
      <c r="W94" s="57" t="s">
        <v>16</v>
      </c>
      <c r="X94" s="57">
        <v>3</v>
      </c>
      <c r="Y94" s="57">
        <v>2</v>
      </c>
    </row>
    <row r="95" spans="1:25" s="57" customFormat="1" x14ac:dyDescent="0.25">
      <c r="A95" s="57">
        <v>1001</v>
      </c>
      <c r="B95" s="58" t="s">
        <v>45</v>
      </c>
      <c r="C95" s="57" t="s">
        <v>47</v>
      </c>
      <c r="E95" s="57" t="s">
        <v>48</v>
      </c>
      <c r="F95" s="57" t="s">
        <v>20</v>
      </c>
      <c r="G95" s="63" t="s">
        <v>20</v>
      </c>
      <c r="H95" s="63" t="s">
        <v>4</v>
      </c>
      <c r="J95" s="57" t="s">
        <v>46</v>
      </c>
      <c r="K95" s="57" t="s">
        <v>11</v>
      </c>
      <c r="L95" s="59">
        <v>246.06299212598401</v>
      </c>
      <c r="M95" s="59">
        <v>72.047244094488207</v>
      </c>
      <c r="N95" s="57" t="s">
        <v>12</v>
      </c>
      <c r="O95" s="57" t="s">
        <v>13</v>
      </c>
      <c r="P95" s="57" t="s">
        <v>7</v>
      </c>
      <c r="Q95" s="57" t="s">
        <v>14</v>
      </c>
      <c r="R95" s="60">
        <v>12072.2402391</v>
      </c>
      <c r="S95" s="61">
        <v>-6.6098425196850403</v>
      </c>
      <c r="T95" s="57" t="s">
        <v>15</v>
      </c>
      <c r="U95" s="57" t="s">
        <v>16</v>
      </c>
      <c r="V95" s="57" t="s">
        <v>15</v>
      </c>
      <c r="W95" s="57" t="s">
        <v>16</v>
      </c>
      <c r="X95" s="57">
        <v>3</v>
      </c>
    </row>
    <row r="96" spans="1:25" s="57" customFormat="1" x14ac:dyDescent="0.25">
      <c r="A96" s="57">
        <v>1002</v>
      </c>
      <c r="B96" s="58" t="s">
        <v>50</v>
      </c>
      <c r="E96" s="57" t="s">
        <v>52</v>
      </c>
      <c r="F96" s="57" t="s">
        <v>21</v>
      </c>
      <c r="G96" s="57" t="s">
        <v>21</v>
      </c>
      <c r="H96" s="57" t="s">
        <v>21</v>
      </c>
      <c r="J96" s="57" t="s">
        <v>51</v>
      </c>
      <c r="K96" s="57" t="s">
        <v>11</v>
      </c>
      <c r="L96" s="59">
        <v>239.501312335958</v>
      </c>
      <c r="M96" s="59">
        <v>55.984251968503898</v>
      </c>
      <c r="N96" s="57" t="s">
        <v>25</v>
      </c>
      <c r="O96" s="57" t="s">
        <v>13</v>
      </c>
      <c r="P96" s="57" t="s">
        <v>7</v>
      </c>
      <c r="Q96" s="57" t="s">
        <v>13</v>
      </c>
      <c r="R96" s="60">
        <v>1453.6595872266</v>
      </c>
      <c r="S96" s="61">
        <v>-3.9370078740157499</v>
      </c>
      <c r="T96" s="57" t="s">
        <v>15</v>
      </c>
      <c r="U96" s="57" t="s">
        <v>15</v>
      </c>
      <c r="V96" s="57" t="s">
        <v>16</v>
      </c>
      <c r="W96" s="57" t="s">
        <v>15</v>
      </c>
      <c r="X96" s="57">
        <v>2</v>
      </c>
    </row>
    <row r="97" spans="1:25" s="57" customFormat="1" x14ac:dyDescent="0.25">
      <c r="A97" s="57">
        <v>1002</v>
      </c>
      <c r="B97" s="58" t="s">
        <v>50</v>
      </c>
      <c r="E97" s="57" t="s">
        <v>52</v>
      </c>
      <c r="F97" s="57" t="s">
        <v>21</v>
      </c>
      <c r="G97" s="57" t="s">
        <v>21</v>
      </c>
      <c r="H97" s="57" t="s">
        <v>21</v>
      </c>
      <c r="J97" s="57" t="s">
        <v>53</v>
      </c>
      <c r="K97" s="57" t="s">
        <v>11</v>
      </c>
      <c r="L97" s="59">
        <v>216.53543307086599</v>
      </c>
      <c r="M97" s="59">
        <v>55.984251968503898</v>
      </c>
      <c r="N97" s="57" t="s">
        <v>25</v>
      </c>
      <c r="O97" s="57" t="s">
        <v>13</v>
      </c>
      <c r="P97" s="57" t="s">
        <v>7</v>
      </c>
      <c r="Q97" s="57" t="s">
        <v>13</v>
      </c>
      <c r="R97" s="60">
        <v>1396.7829246476001</v>
      </c>
      <c r="S97" s="61">
        <v>-3.9370078740157499</v>
      </c>
      <c r="T97" s="57" t="s">
        <v>15</v>
      </c>
      <c r="U97" s="57" t="s">
        <v>15</v>
      </c>
      <c r="V97" s="57" t="s">
        <v>16</v>
      </c>
      <c r="W97" s="57" t="s">
        <v>15</v>
      </c>
      <c r="X97" s="57">
        <v>2</v>
      </c>
    </row>
    <row r="98" spans="1:25" s="57" customFormat="1" x14ac:dyDescent="0.25">
      <c r="A98" s="57">
        <v>1002</v>
      </c>
      <c r="B98" s="58" t="s">
        <v>50</v>
      </c>
      <c r="E98" s="57" t="s">
        <v>52</v>
      </c>
      <c r="F98" s="57" t="s">
        <v>21</v>
      </c>
      <c r="G98" s="57" t="s">
        <v>21</v>
      </c>
      <c r="H98" s="57" t="s">
        <v>21</v>
      </c>
      <c r="J98" s="57" t="s">
        <v>54</v>
      </c>
      <c r="K98" s="57" t="s">
        <v>11</v>
      </c>
      <c r="L98" s="59">
        <v>157.48031496063001</v>
      </c>
      <c r="M98" s="59">
        <v>55.984251968503898</v>
      </c>
      <c r="N98" s="57" t="s">
        <v>25</v>
      </c>
      <c r="O98" s="57" t="s">
        <v>13</v>
      </c>
      <c r="P98" s="57" t="s">
        <v>7</v>
      </c>
      <c r="Q98" s="57" t="s">
        <v>13</v>
      </c>
      <c r="R98" s="60">
        <v>1403.8419254578</v>
      </c>
      <c r="S98" s="61">
        <v>-0.78740157480314998</v>
      </c>
      <c r="T98" s="57" t="s">
        <v>15</v>
      </c>
      <c r="U98" s="57" t="s">
        <v>15</v>
      </c>
      <c r="V98" s="57" t="s">
        <v>16</v>
      </c>
      <c r="W98" s="57" t="s">
        <v>15</v>
      </c>
      <c r="X98" s="57">
        <v>2</v>
      </c>
    </row>
    <row r="99" spans="1:25" s="57" customFormat="1" x14ac:dyDescent="0.25">
      <c r="A99" s="57">
        <v>1002</v>
      </c>
      <c r="B99" s="58" t="s">
        <v>50</v>
      </c>
      <c r="E99" s="57" t="s">
        <v>52</v>
      </c>
      <c r="F99" s="57" t="s">
        <v>21</v>
      </c>
      <c r="G99" s="57" t="s">
        <v>21</v>
      </c>
      <c r="H99" s="57" t="s">
        <v>21</v>
      </c>
      <c r="J99" s="57" t="s">
        <v>55</v>
      </c>
      <c r="K99" s="57" t="s">
        <v>11</v>
      </c>
      <c r="L99" s="59">
        <v>134.514435695538</v>
      </c>
      <c r="M99" s="59">
        <v>55.984251968503898</v>
      </c>
      <c r="N99" s="57" t="s">
        <v>25</v>
      </c>
      <c r="O99" s="57" t="s">
        <v>13</v>
      </c>
      <c r="P99" s="57" t="s">
        <v>7</v>
      </c>
      <c r="Q99" s="57" t="s">
        <v>13</v>
      </c>
      <c r="R99" s="60">
        <v>1493.5856555033999</v>
      </c>
      <c r="S99" s="61">
        <v>-3.9370078740157499</v>
      </c>
      <c r="T99" s="57" t="s">
        <v>15</v>
      </c>
      <c r="U99" s="57" t="s">
        <v>15</v>
      </c>
      <c r="V99" s="57" t="s">
        <v>16</v>
      </c>
      <c r="W99" s="57" t="s">
        <v>15</v>
      </c>
      <c r="X99" s="57">
        <v>2</v>
      </c>
    </row>
    <row r="100" spans="1:25" s="57" customFormat="1" x14ac:dyDescent="0.25">
      <c r="A100" s="57">
        <v>1002</v>
      </c>
      <c r="B100" s="58" t="s">
        <v>50</v>
      </c>
      <c r="E100" s="57" t="s">
        <v>52</v>
      </c>
      <c r="F100" s="57" t="s">
        <v>21</v>
      </c>
      <c r="G100" s="57" t="s">
        <v>21</v>
      </c>
      <c r="H100" s="57" t="s">
        <v>21</v>
      </c>
      <c r="J100" s="57" t="s">
        <v>56</v>
      </c>
      <c r="K100" s="57" t="s">
        <v>11</v>
      </c>
      <c r="L100" s="59">
        <v>72.178477690288702</v>
      </c>
      <c r="M100" s="59">
        <v>55.984251968503898</v>
      </c>
      <c r="N100" s="57" t="s">
        <v>25</v>
      </c>
      <c r="O100" s="57" t="s">
        <v>13</v>
      </c>
      <c r="P100" s="57" t="s">
        <v>7</v>
      </c>
      <c r="Q100" s="57" t="s">
        <v>13</v>
      </c>
      <c r="R100" s="60">
        <v>649.33815096119997</v>
      </c>
      <c r="S100" s="61">
        <v>-3.9370078740157499</v>
      </c>
      <c r="T100" s="57" t="s">
        <v>15</v>
      </c>
      <c r="U100" s="57" t="s">
        <v>15</v>
      </c>
      <c r="V100" s="57" t="s">
        <v>16</v>
      </c>
      <c r="W100" s="57" t="s">
        <v>15</v>
      </c>
      <c r="X100" s="57">
        <v>2</v>
      </c>
    </row>
    <row r="101" spans="1:25" s="57" customFormat="1" x14ac:dyDescent="0.25">
      <c r="A101" s="57">
        <v>1003</v>
      </c>
      <c r="B101" s="58" t="s">
        <v>57</v>
      </c>
      <c r="C101" s="57" t="s">
        <v>59</v>
      </c>
      <c r="D101" s="57" t="s">
        <v>9</v>
      </c>
      <c r="E101" s="57" t="s">
        <v>10</v>
      </c>
      <c r="F101" s="57" t="s">
        <v>20</v>
      </c>
      <c r="G101" s="57" t="s">
        <v>20</v>
      </c>
      <c r="H101" s="57" t="s">
        <v>21</v>
      </c>
      <c r="J101" s="57" t="s">
        <v>58</v>
      </c>
      <c r="K101" s="57" t="s">
        <v>11</v>
      </c>
      <c r="L101" s="59">
        <v>195</v>
      </c>
      <c r="M101" s="59">
        <v>30</v>
      </c>
      <c r="N101" s="57" t="s">
        <v>25</v>
      </c>
      <c r="O101" s="57" t="s">
        <v>13</v>
      </c>
      <c r="P101" s="57" t="s">
        <v>7</v>
      </c>
      <c r="Q101" s="57" t="s">
        <v>14</v>
      </c>
      <c r="R101" s="60">
        <v>1596.9999938128501</v>
      </c>
      <c r="S101" s="61">
        <v>-3.2250000000000001</v>
      </c>
      <c r="T101" s="57" t="s">
        <v>15</v>
      </c>
      <c r="U101" s="57" t="s">
        <v>16</v>
      </c>
      <c r="V101" s="57" t="s">
        <v>16</v>
      </c>
      <c r="W101" s="57" t="s">
        <v>16</v>
      </c>
      <c r="X101" s="57">
        <v>11</v>
      </c>
      <c r="Y101" s="57">
        <v>5</v>
      </c>
    </row>
    <row r="102" spans="1:25" s="57" customFormat="1" x14ac:dyDescent="0.25">
      <c r="A102" s="57">
        <v>1004</v>
      </c>
      <c r="B102" s="58" t="s">
        <v>60</v>
      </c>
      <c r="C102" s="57" t="s">
        <v>61</v>
      </c>
      <c r="E102" s="57" t="s">
        <v>62</v>
      </c>
      <c r="F102" s="57" t="s">
        <v>20</v>
      </c>
      <c r="G102" s="57" t="s">
        <v>20</v>
      </c>
      <c r="H102" s="57" t="s">
        <v>21</v>
      </c>
      <c r="J102" s="57" t="s">
        <v>43</v>
      </c>
      <c r="K102" s="57" t="s">
        <v>11</v>
      </c>
      <c r="L102" s="59">
        <v>260.82677165354301</v>
      </c>
      <c r="M102" s="59">
        <v>59.055118110236201</v>
      </c>
      <c r="N102" s="57" t="s">
        <v>25</v>
      </c>
      <c r="O102" s="57" t="s">
        <v>13</v>
      </c>
      <c r="P102" s="57" t="s">
        <v>7</v>
      </c>
      <c r="Q102" s="57" t="s">
        <v>13</v>
      </c>
      <c r="R102" s="60">
        <v>7193.886176</v>
      </c>
      <c r="S102" s="61">
        <v>-10.084795275590601</v>
      </c>
      <c r="T102" s="57" t="s">
        <v>15</v>
      </c>
      <c r="U102" s="57" t="s">
        <v>16</v>
      </c>
      <c r="V102" s="57" t="s">
        <v>15</v>
      </c>
      <c r="W102" s="57" t="s">
        <v>15</v>
      </c>
      <c r="X102" s="57">
        <v>1</v>
      </c>
      <c r="Y102" s="57">
        <v>1</v>
      </c>
    </row>
    <row r="103" spans="1:25" s="57" customFormat="1" x14ac:dyDescent="0.25">
      <c r="A103" s="57">
        <v>1004</v>
      </c>
      <c r="B103" s="58" t="s">
        <v>60</v>
      </c>
      <c r="C103" s="57" t="s">
        <v>61</v>
      </c>
      <c r="E103" s="57" t="s">
        <v>62</v>
      </c>
      <c r="F103" s="57" t="s">
        <v>20</v>
      </c>
      <c r="G103" s="57" t="s">
        <v>20</v>
      </c>
      <c r="H103" s="57" t="s">
        <v>21</v>
      </c>
      <c r="J103" s="57" t="s">
        <v>44</v>
      </c>
      <c r="K103" s="57" t="s">
        <v>11</v>
      </c>
      <c r="L103" s="59">
        <v>301.83727034120699</v>
      </c>
      <c r="M103" s="59">
        <v>59.055118110236201</v>
      </c>
      <c r="N103" s="57" t="s">
        <v>25</v>
      </c>
      <c r="O103" s="57" t="s">
        <v>13</v>
      </c>
      <c r="P103" s="57" t="s">
        <v>7</v>
      </c>
      <c r="Q103" s="57" t="s">
        <v>13</v>
      </c>
      <c r="R103" s="60">
        <v>8093.121948</v>
      </c>
      <c r="S103" s="61">
        <v>-9.2356574803149591</v>
      </c>
      <c r="T103" s="57" t="s">
        <v>15</v>
      </c>
      <c r="U103" s="57" t="s">
        <v>16</v>
      </c>
      <c r="V103" s="57" t="s">
        <v>15</v>
      </c>
      <c r="W103" s="57" t="s">
        <v>15</v>
      </c>
      <c r="X103" s="57">
        <v>1</v>
      </c>
      <c r="Y103" s="57">
        <v>1</v>
      </c>
    </row>
    <row r="104" spans="1:25" s="57" customFormat="1" x14ac:dyDescent="0.25">
      <c r="A104" s="57">
        <v>1005</v>
      </c>
      <c r="B104" s="58" t="s">
        <v>63</v>
      </c>
      <c r="C104" s="57" t="s">
        <v>64</v>
      </c>
      <c r="D104" s="57" t="s">
        <v>24</v>
      </c>
      <c r="E104" s="57" t="s">
        <v>10</v>
      </c>
      <c r="F104" s="57" t="s">
        <v>20</v>
      </c>
      <c r="G104" s="57" t="s">
        <v>20</v>
      </c>
      <c r="H104" s="57" t="s">
        <v>21</v>
      </c>
      <c r="J104" s="57" t="s">
        <v>46</v>
      </c>
      <c r="K104" s="57" t="s">
        <v>11</v>
      </c>
      <c r="L104" s="59">
        <v>118</v>
      </c>
      <c r="M104" s="59">
        <v>72</v>
      </c>
      <c r="N104" s="57" t="s">
        <v>25</v>
      </c>
      <c r="O104" s="57" t="s">
        <v>13</v>
      </c>
      <c r="P104" s="57" t="s">
        <v>7</v>
      </c>
      <c r="Q104" s="57" t="s">
        <v>14</v>
      </c>
      <c r="R104" s="60">
        <v>1512.99999413829</v>
      </c>
      <c r="S104" s="61">
        <v>-0.96</v>
      </c>
      <c r="T104" s="57" t="s">
        <v>15</v>
      </c>
      <c r="U104" s="57" t="s">
        <v>15</v>
      </c>
      <c r="V104" s="57" t="s">
        <v>16</v>
      </c>
      <c r="W104" s="57" t="s">
        <v>15</v>
      </c>
      <c r="X104" s="57">
        <v>1</v>
      </c>
    </row>
    <row r="105" spans="1:25" s="57" customFormat="1" x14ac:dyDescent="0.25">
      <c r="A105" s="57">
        <v>1006</v>
      </c>
      <c r="B105" s="58" t="s">
        <v>65</v>
      </c>
      <c r="C105" s="57" t="s">
        <v>23</v>
      </c>
      <c r="D105" s="57" t="s">
        <v>24</v>
      </c>
      <c r="E105" s="57" t="s">
        <v>10</v>
      </c>
      <c r="F105" s="57" t="s">
        <v>20</v>
      </c>
      <c r="G105" s="57" t="s">
        <v>20</v>
      </c>
      <c r="H105" s="57" t="s">
        <v>4</v>
      </c>
      <c r="I105" s="57" t="s">
        <v>66</v>
      </c>
      <c r="J105" s="57" t="s">
        <v>6</v>
      </c>
      <c r="K105" s="57" t="s">
        <v>11</v>
      </c>
      <c r="L105" s="59">
        <v>88.3</v>
      </c>
      <c r="M105" s="62">
        <v>42</v>
      </c>
      <c r="N105" s="57" t="s">
        <v>25</v>
      </c>
      <c r="O105" s="57" t="s">
        <v>13</v>
      </c>
      <c r="P105" s="57" t="s">
        <v>7</v>
      </c>
      <c r="Q105" s="57" t="s">
        <v>67</v>
      </c>
      <c r="R105" s="60">
        <v>1244.9999951765799</v>
      </c>
      <c r="S105" s="61">
        <v>-1.3769610811417301</v>
      </c>
      <c r="T105" s="57" t="s">
        <v>15</v>
      </c>
      <c r="U105" s="57" t="s">
        <v>15</v>
      </c>
      <c r="V105" s="57" t="s">
        <v>16</v>
      </c>
      <c r="W105" s="57" t="s">
        <v>16</v>
      </c>
      <c r="X105" s="57">
        <v>2</v>
      </c>
      <c r="Y105" s="57">
        <v>6</v>
      </c>
    </row>
    <row r="106" spans="1:25" s="57" customFormat="1" x14ac:dyDescent="0.25">
      <c r="A106" s="57">
        <v>1007</v>
      </c>
      <c r="B106" s="58" t="s">
        <v>68</v>
      </c>
      <c r="C106" s="57" t="s">
        <v>23</v>
      </c>
      <c r="D106" s="57" t="s">
        <v>24</v>
      </c>
      <c r="E106" s="57" t="s">
        <v>10</v>
      </c>
      <c r="F106" s="57" t="s">
        <v>20</v>
      </c>
      <c r="G106" s="57" t="s">
        <v>20</v>
      </c>
      <c r="H106" s="57" t="s">
        <v>4</v>
      </c>
      <c r="J106" s="57" t="s">
        <v>69</v>
      </c>
      <c r="K106" s="57" t="s">
        <v>11</v>
      </c>
      <c r="L106" s="59">
        <v>105.5</v>
      </c>
      <c r="M106" s="59">
        <v>42</v>
      </c>
      <c r="N106" s="57" t="s">
        <v>70</v>
      </c>
      <c r="O106" s="57" t="s">
        <v>13</v>
      </c>
      <c r="P106" s="57" t="s">
        <v>7</v>
      </c>
      <c r="R106" s="60">
        <v>874.79999661082195</v>
      </c>
      <c r="S106" s="61">
        <v>-1.32</v>
      </c>
      <c r="T106" s="57" t="s">
        <v>15</v>
      </c>
      <c r="U106" s="57" t="s">
        <v>15</v>
      </c>
      <c r="V106" s="57" t="s">
        <v>15</v>
      </c>
      <c r="W106" s="57" t="s">
        <v>15</v>
      </c>
      <c r="X106" s="57">
        <v>2</v>
      </c>
    </row>
    <row r="107" spans="1:25" s="57" customFormat="1" x14ac:dyDescent="0.25">
      <c r="A107" s="57">
        <v>1007</v>
      </c>
      <c r="B107" s="58" t="s">
        <v>68</v>
      </c>
      <c r="C107" s="57" t="s">
        <v>23</v>
      </c>
      <c r="D107" s="57" t="s">
        <v>24</v>
      </c>
      <c r="E107" s="57" t="s">
        <v>10</v>
      </c>
      <c r="F107" s="57" t="s">
        <v>20</v>
      </c>
      <c r="G107" s="57" t="s">
        <v>20</v>
      </c>
      <c r="H107" s="57" t="s">
        <v>4</v>
      </c>
      <c r="J107" s="57" t="s">
        <v>71</v>
      </c>
      <c r="K107" s="57" t="s">
        <v>11</v>
      </c>
      <c r="L107" s="59">
        <v>105.5</v>
      </c>
      <c r="M107" s="59">
        <v>42</v>
      </c>
      <c r="N107" s="57" t="s">
        <v>25</v>
      </c>
      <c r="O107" s="57" t="s">
        <v>13</v>
      </c>
      <c r="P107" s="57" t="s">
        <v>7</v>
      </c>
      <c r="R107" s="60">
        <v>1208.99999531605</v>
      </c>
      <c r="S107" s="61">
        <v>-1.24</v>
      </c>
      <c r="T107" s="57" t="s">
        <v>15</v>
      </c>
      <c r="U107" s="57" t="s">
        <v>15</v>
      </c>
      <c r="V107" s="57" t="s">
        <v>16</v>
      </c>
      <c r="W107" s="57" t="s">
        <v>15</v>
      </c>
      <c r="X107" s="57">
        <v>2</v>
      </c>
    </row>
    <row r="108" spans="1:25" s="57" customFormat="1" x14ac:dyDescent="0.25">
      <c r="A108" s="57">
        <v>1008</v>
      </c>
      <c r="B108" s="58" t="s">
        <v>72</v>
      </c>
      <c r="C108" s="57" t="s">
        <v>74</v>
      </c>
      <c r="D108" s="57" t="s">
        <v>24</v>
      </c>
      <c r="E108" s="57" t="s">
        <v>10</v>
      </c>
      <c r="F108" s="57" t="s">
        <v>20</v>
      </c>
      <c r="G108" s="57" t="s">
        <v>20</v>
      </c>
      <c r="H108" s="57" t="s">
        <v>21</v>
      </c>
      <c r="J108" s="57" t="s">
        <v>73</v>
      </c>
      <c r="K108" s="57" t="s">
        <v>11</v>
      </c>
      <c r="L108" s="59">
        <v>68.7</v>
      </c>
      <c r="M108" s="59">
        <v>84</v>
      </c>
      <c r="N108" s="57" t="s">
        <v>12</v>
      </c>
      <c r="O108" s="57" t="s">
        <v>13</v>
      </c>
      <c r="P108" s="57" t="s">
        <v>7</v>
      </c>
      <c r="R108" s="60">
        <v>1994.9999922709101</v>
      </c>
      <c r="S108" s="61">
        <v>-8.1</v>
      </c>
      <c r="T108" s="57" t="s">
        <v>15</v>
      </c>
      <c r="U108" s="57" t="s">
        <v>15</v>
      </c>
      <c r="V108" s="57" t="s">
        <v>16</v>
      </c>
      <c r="W108" s="57" t="s">
        <v>15</v>
      </c>
      <c r="X108" s="57">
        <v>1</v>
      </c>
    </row>
    <row r="109" spans="1:25" s="57" customFormat="1" x14ac:dyDescent="0.25">
      <c r="A109" s="57">
        <v>1008</v>
      </c>
      <c r="B109" s="58" t="s">
        <v>72</v>
      </c>
      <c r="C109" s="57" t="s">
        <v>74</v>
      </c>
      <c r="D109" s="57" t="s">
        <v>24</v>
      </c>
      <c r="E109" s="57" t="s">
        <v>10</v>
      </c>
      <c r="F109" s="57" t="s">
        <v>20</v>
      </c>
      <c r="G109" s="57" t="s">
        <v>20</v>
      </c>
      <c r="H109" s="57" t="s">
        <v>21</v>
      </c>
      <c r="J109" s="57" t="s">
        <v>75</v>
      </c>
      <c r="K109" s="57" t="s">
        <v>11</v>
      </c>
      <c r="L109" s="59">
        <v>134</v>
      </c>
      <c r="M109" s="59">
        <v>84</v>
      </c>
      <c r="N109" s="57" t="s">
        <v>12</v>
      </c>
      <c r="O109" s="57" t="s">
        <v>13</v>
      </c>
      <c r="P109" s="57" t="s">
        <v>7</v>
      </c>
      <c r="R109" s="60">
        <v>7999.9999690061504</v>
      </c>
      <c r="S109" s="61">
        <v>-4.0999999999999996</v>
      </c>
      <c r="T109" s="57" t="s">
        <v>15</v>
      </c>
      <c r="U109" s="57" t="s">
        <v>15</v>
      </c>
      <c r="V109" s="57" t="s">
        <v>16</v>
      </c>
      <c r="W109" s="57" t="s">
        <v>15</v>
      </c>
      <c r="X109" s="57">
        <v>1</v>
      </c>
    </row>
    <row r="110" spans="1:25" s="57" customFormat="1" x14ac:dyDescent="0.25">
      <c r="A110" s="57">
        <v>1009</v>
      </c>
      <c r="B110" s="58" t="s">
        <v>76</v>
      </c>
      <c r="C110" s="57" t="s">
        <v>77</v>
      </c>
      <c r="E110" s="57" t="s">
        <v>62</v>
      </c>
      <c r="F110" s="57" t="s">
        <v>4</v>
      </c>
      <c r="G110" s="57" t="s">
        <v>4</v>
      </c>
      <c r="H110" s="57" t="s">
        <v>4</v>
      </c>
      <c r="J110" s="57" t="s">
        <v>22</v>
      </c>
      <c r="K110" s="57" t="s">
        <v>11</v>
      </c>
      <c r="L110" s="59">
        <v>36.089238845144401</v>
      </c>
      <c r="M110" s="59">
        <v>31.496062992125999</v>
      </c>
      <c r="N110" s="57" t="s">
        <v>25</v>
      </c>
      <c r="O110" s="57" t="s">
        <v>13</v>
      </c>
      <c r="P110" s="57" t="s">
        <v>7</v>
      </c>
      <c r="Q110" s="57" t="s">
        <v>14</v>
      </c>
      <c r="R110" s="60">
        <v>1056.6020321000001</v>
      </c>
      <c r="S110" s="61">
        <v>-7.7880751259842498</v>
      </c>
      <c r="T110" s="57" t="s">
        <v>15</v>
      </c>
      <c r="U110" s="57" t="s">
        <v>16</v>
      </c>
      <c r="V110" s="57" t="s">
        <v>15</v>
      </c>
      <c r="W110" s="57" t="s">
        <v>15</v>
      </c>
      <c r="X110" s="57">
        <v>2</v>
      </c>
      <c r="Y110" s="57">
        <v>3</v>
      </c>
    </row>
    <row r="111" spans="1:25" s="57" customFormat="1" x14ac:dyDescent="0.25">
      <c r="A111" s="57">
        <v>1009</v>
      </c>
      <c r="B111" s="58" t="s">
        <v>76</v>
      </c>
      <c r="C111" s="57" t="s">
        <v>77</v>
      </c>
      <c r="E111" s="57" t="s">
        <v>62</v>
      </c>
      <c r="F111" s="57" t="s">
        <v>4</v>
      </c>
      <c r="G111" s="57" t="s">
        <v>4</v>
      </c>
      <c r="H111" s="57" t="s">
        <v>4</v>
      </c>
      <c r="J111" s="57" t="s">
        <v>78</v>
      </c>
      <c r="K111" s="57" t="s">
        <v>11</v>
      </c>
      <c r="L111" s="59">
        <v>36.089238845144401</v>
      </c>
      <c r="M111" s="59">
        <v>31.496062992125999</v>
      </c>
      <c r="N111" s="57" t="s">
        <v>25</v>
      </c>
      <c r="O111" s="57" t="s">
        <v>13</v>
      </c>
      <c r="P111" s="57" t="s">
        <v>7</v>
      </c>
      <c r="Q111" s="57" t="s">
        <v>14</v>
      </c>
      <c r="R111" s="60">
        <v>831.79308909999997</v>
      </c>
      <c r="S111" s="61">
        <v>-1.29742913385827</v>
      </c>
      <c r="T111" s="57" t="s">
        <v>15</v>
      </c>
      <c r="U111" s="57" t="s">
        <v>16</v>
      </c>
      <c r="V111" s="57" t="s">
        <v>15</v>
      </c>
      <c r="W111" s="57" t="s">
        <v>15</v>
      </c>
      <c r="X111" s="57">
        <v>2</v>
      </c>
      <c r="Y111" s="57">
        <v>3</v>
      </c>
    </row>
    <row r="112" spans="1:25" s="57" customFormat="1" x14ac:dyDescent="0.25">
      <c r="A112" s="57">
        <v>1009</v>
      </c>
      <c r="B112" s="58" t="s">
        <v>76</v>
      </c>
      <c r="C112" s="57" t="s">
        <v>77</v>
      </c>
      <c r="E112" s="57" t="s">
        <v>62</v>
      </c>
      <c r="F112" s="57" t="s">
        <v>4</v>
      </c>
      <c r="G112" s="57" t="s">
        <v>4</v>
      </c>
      <c r="H112" s="57" t="s">
        <v>4</v>
      </c>
      <c r="J112" s="57" t="s">
        <v>79</v>
      </c>
      <c r="K112" s="57" t="s">
        <v>11</v>
      </c>
      <c r="L112" s="59">
        <v>36.089238845144401</v>
      </c>
      <c r="M112" s="59">
        <v>31.496062992125999</v>
      </c>
      <c r="N112" s="57" t="s">
        <v>25</v>
      </c>
      <c r="O112" s="57" t="s">
        <v>13</v>
      </c>
      <c r="P112" s="57" t="s">
        <v>7</v>
      </c>
      <c r="Q112" s="57" t="s">
        <v>14</v>
      </c>
      <c r="R112" s="60">
        <v>157.36626010000001</v>
      </c>
      <c r="S112" s="61">
        <v>-2.4831929133858299</v>
      </c>
      <c r="T112" s="57" t="s">
        <v>15</v>
      </c>
      <c r="U112" s="57" t="s">
        <v>15</v>
      </c>
      <c r="V112" s="57" t="s">
        <v>15</v>
      </c>
      <c r="W112" s="57" t="s">
        <v>15</v>
      </c>
      <c r="X112" s="57">
        <v>2</v>
      </c>
      <c r="Y112" s="57">
        <v>3</v>
      </c>
    </row>
    <row r="113" spans="1:25" s="57" customFormat="1" x14ac:dyDescent="0.25">
      <c r="A113" s="57">
        <v>1010</v>
      </c>
      <c r="B113" s="58" t="s">
        <v>80</v>
      </c>
      <c r="C113" s="57" t="s">
        <v>82</v>
      </c>
      <c r="E113" s="57" t="s">
        <v>83</v>
      </c>
      <c r="F113" s="57" t="s">
        <v>4</v>
      </c>
      <c r="G113" s="57" t="s">
        <v>4</v>
      </c>
      <c r="H113" s="57" t="s">
        <v>4</v>
      </c>
      <c r="J113" s="57" t="s">
        <v>81</v>
      </c>
      <c r="K113" s="57" t="s">
        <v>11</v>
      </c>
      <c r="L113" s="59">
        <v>191.92913385826799</v>
      </c>
      <c r="M113" s="59">
        <v>30</v>
      </c>
      <c r="N113" s="57" t="s">
        <v>70</v>
      </c>
      <c r="O113" s="57" t="s">
        <v>13</v>
      </c>
      <c r="P113" s="57" t="s">
        <v>7</v>
      </c>
      <c r="Q113" s="57" t="s">
        <v>14</v>
      </c>
      <c r="R113" s="60">
        <v>1348.853658</v>
      </c>
      <c r="S113" s="61">
        <v>-4.2224782834645698</v>
      </c>
      <c r="T113" s="57" t="s">
        <v>16</v>
      </c>
      <c r="U113" s="57" t="s">
        <v>16</v>
      </c>
      <c r="V113" s="57" t="s">
        <v>15</v>
      </c>
      <c r="W113" s="57" t="s">
        <v>16</v>
      </c>
      <c r="X113" s="57">
        <v>1</v>
      </c>
    </row>
    <row r="114" spans="1:25" s="57" customFormat="1" x14ac:dyDescent="0.25">
      <c r="A114" s="57">
        <v>1011</v>
      </c>
      <c r="B114" s="58" t="s">
        <v>84</v>
      </c>
      <c r="C114" s="57" t="s">
        <v>86</v>
      </c>
      <c r="D114" s="57" t="s">
        <v>87</v>
      </c>
      <c r="E114" s="57" t="s">
        <v>10</v>
      </c>
      <c r="F114" s="57" t="s">
        <v>20</v>
      </c>
      <c r="G114" s="57" t="s">
        <v>4</v>
      </c>
      <c r="H114" s="57" t="s">
        <v>4</v>
      </c>
      <c r="J114" s="57" t="s">
        <v>85</v>
      </c>
      <c r="K114" s="57" t="s">
        <v>11</v>
      </c>
      <c r="L114" s="59">
        <v>165.2</v>
      </c>
      <c r="M114" s="59">
        <v>54</v>
      </c>
      <c r="N114" s="57" t="s">
        <v>25</v>
      </c>
      <c r="O114" s="57" t="s">
        <v>13</v>
      </c>
      <c r="P114" s="57" t="s">
        <v>7</v>
      </c>
      <c r="R114" s="60">
        <v>2925.4427363925802</v>
      </c>
      <c r="S114" s="61">
        <v>-2.6846000000000001</v>
      </c>
      <c r="T114" s="57" t="s">
        <v>15</v>
      </c>
      <c r="U114" s="57" t="s">
        <v>15</v>
      </c>
      <c r="V114" s="57" t="s">
        <v>15</v>
      </c>
      <c r="W114" s="57" t="s">
        <v>15</v>
      </c>
      <c r="X114" s="57">
        <v>3</v>
      </c>
    </row>
    <row r="115" spans="1:25" s="57" customFormat="1" x14ac:dyDescent="0.25">
      <c r="A115" s="57">
        <v>1011</v>
      </c>
      <c r="B115" s="58" t="s">
        <v>84</v>
      </c>
      <c r="C115" s="57" t="s">
        <v>86</v>
      </c>
      <c r="D115" s="57" t="s">
        <v>87</v>
      </c>
      <c r="E115" s="57" t="s">
        <v>10</v>
      </c>
      <c r="F115" s="57" t="s">
        <v>20</v>
      </c>
      <c r="G115" s="57" t="s">
        <v>4</v>
      </c>
      <c r="H115" s="57" t="s">
        <v>4</v>
      </c>
      <c r="J115" s="57" t="s">
        <v>88</v>
      </c>
      <c r="K115" s="57" t="s">
        <v>11</v>
      </c>
      <c r="L115" s="59">
        <v>125.5</v>
      </c>
      <c r="M115" s="59">
        <v>42</v>
      </c>
      <c r="N115" s="57" t="s">
        <v>25</v>
      </c>
      <c r="O115" s="57" t="s">
        <v>13</v>
      </c>
      <c r="P115" s="57" t="s">
        <v>7</v>
      </c>
      <c r="R115" s="60">
        <v>2920.4863381064401</v>
      </c>
      <c r="S115" s="61">
        <v>-2.6785000000000001</v>
      </c>
      <c r="T115" s="57" t="s">
        <v>15</v>
      </c>
      <c r="U115" s="57" t="s">
        <v>15</v>
      </c>
      <c r="V115" s="57" t="s">
        <v>15</v>
      </c>
      <c r="W115" s="57" t="s">
        <v>15</v>
      </c>
      <c r="X115" s="57">
        <v>3</v>
      </c>
    </row>
    <row r="116" spans="1:25" s="57" customFormat="1" x14ac:dyDescent="0.25">
      <c r="A116" s="57">
        <v>1011</v>
      </c>
      <c r="B116" s="58" t="s">
        <v>84</v>
      </c>
      <c r="C116" s="57" t="s">
        <v>86</v>
      </c>
      <c r="D116" s="57" t="s">
        <v>87</v>
      </c>
      <c r="E116" s="57" t="s">
        <v>10</v>
      </c>
      <c r="F116" s="57" t="s">
        <v>20</v>
      </c>
      <c r="G116" s="57" t="s">
        <v>20</v>
      </c>
      <c r="H116" s="57" t="s">
        <v>4</v>
      </c>
      <c r="J116" s="57" t="s">
        <v>89</v>
      </c>
      <c r="K116" s="57" t="s">
        <v>11</v>
      </c>
      <c r="L116" s="59">
        <v>96.3</v>
      </c>
      <c r="M116" s="59">
        <v>36</v>
      </c>
      <c r="N116" s="57" t="s">
        <v>25</v>
      </c>
      <c r="O116" s="57" t="s">
        <v>13</v>
      </c>
      <c r="P116" s="57" t="s">
        <v>7</v>
      </c>
      <c r="R116" s="60">
        <v>1763.5601588301699</v>
      </c>
      <c r="S116" s="61">
        <v>-0.75419999999999998</v>
      </c>
      <c r="T116" s="57" t="s">
        <v>15</v>
      </c>
      <c r="U116" s="57" t="s">
        <v>15</v>
      </c>
      <c r="V116" s="57" t="s">
        <v>15</v>
      </c>
      <c r="W116" s="57" t="s">
        <v>15</v>
      </c>
      <c r="X116" s="57">
        <v>3</v>
      </c>
    </row>
    <row r="117" spans="1:25" s="57" customFormat="1" x14ac:dyDescent="0.25">
      <c r="A117" s="57">
        <v>1012</v>
      </c>
      <c r="B117" s="58" t="s">
        <v>90</v>
      </c>
      <c r="C117" s="57" t="s">
        <v>92</v>
      </c>
      <c r="E117" s="57" t="s">
        <v>93</v>
      </c>
      <c r="F117" s="57" t="s">
        <v>20</v>
      </c>
      <c r="G117" s="57" t="s">
        <v>20</v>
      </c>
      <c r="H117" s="57" t="s">
        <v>21</v>
      </c>
      <c r="I117" s="57" t="s">
        <v>31</v>
      </c>
      <c r="J117" s="57" t="s">
        <v>91</v>
      </c>
      <c r="K117" s="57" t="s">
        <v>11</v>
      </c>
      <c r="L117" s="59">
        <v>262.46719160104999</v>
      </c>
      <c r="M117" s="59">
        <v>35.984251968503898</v>
      </c>
      <c r="N117" s="57" t="s">
        <v>25</v>
      </c>
      <c r="O117" s="57" t="s">
        <v>13</v>
      </c>
      <c r="P117" s="57" t="s">
        <v>7</v>
      </c>
      <c r="Q117" s="57" t="s">
        <v>14</v>
      </c>
      <c r="R117" s="60">
        <v>3698.3993639759001</v>
      </c>
      <c r="S117" s="61">
        <v>-9.9767401574803092</v>
      </c>
      <c r="T117" s="57" t="s">
        <v>15</v>
      </c>
      <c r="U117" s="57" t="s">
        <v>16</v>
      </c>
      <c r="V117" s="57" t="s">
        <v>16</v>
      </c>
      <c r="W117" s="57" t="s">
        <v>16</v>
      </c>
      <c r="X117" s="57">
        <v>1</v>
      </c>
    </row>
    <row r="118" spans="1:25" s="57" customFormat="1" x14ac:dyDescent="0.25">
      <c r="A118" s="57">
        <v>1012</v>
      </c>
      <c r="B118" s="58" t="s">
        <v>90</v>
      </c>
      <c r="C118" s="57" t="s">
        <v>92</v>
      </c>
      <c r="E118" s="57" t="s">
        <v>93</v>
      </c>
      <c r="F118" s="57" t="s">
        <v>20</v>
      </c>
      <c r="G118" s="57" t="s">
        <v>20</v>
      </c>
      <c r="H118" s="57" t="s">
        <v>21</v>
      </c>
      <c r="I118" s="57" t="s">
        <v>31</v>
      </c>
      <c r="J118" s="57" t="s">
        <v>94</v>
      </c>
      <c r="K118" s="57" t="s">
        <v>11</v>
      </c>
      <c r="L118" s="59">
        <v>262.46719160104999</v>
      </c>
      <c r="M118" s="59">
        <v>35.984251968503898</v>
      </c>
      <c r="N118" s="57" t="s">
        <v>25</v>
      </c>
      <c r="O118" s="57" t="s">
        <v>13</v>
      </c>
      <c r="P118" s="57" t="s">
        <v>7</v>
      </c>
      <c r="Q118" s="57" t="s">
        <v>14</v>
      </c>
      <c r="R118" s="60">
        <v>4073.4031617942001</v>
      </c>
      <c r="S118" s="61">
        <v>-7.6274527559055096</v>
      </c>
      <c r="T118" s="57" t="s">
        <v>15</v>
      </c>
      <c r="U118" s="57" t="s">
        <v>16</v>
      </c>
      <c r="V118" s="57" t="s">
        <v>16</v>
      </c>
      <c r="W118" s="57" t="s">
        <v>16</v>
      </c>
      <c r="X118" s="57">
        <v>1</v>
      </c>
    </row>
    <row r="119" spans="1:25" s="57" customFormat="1" x14ac:dyDescent="0.25">
      <c r="A119" s="57">
        <v>1013</v>
      </c>
      <c r="B119" s="58" t="s">
        <v>95</v>
      </c>
      <c r="C119" s="57" t="s">
        <v>96</v>
      </c>
      <c r="E119" s="57" t="s">
        <v>62</v>
      </c>
      <c r="F119" s="57" t="s">
        <v>21</v>
      </c>
      <c r="G119" s="57" t="s">
        <v>21</v>
      </c>
      <c r="H119" s="57" t="s">
        <v>21</v>
      </c>
      <c r="J119" s="57" t="s">
        <v>22</v>
      </c>
      <c r="K119" s="57" t="s">
        <v>11</v>
      </c>
      <c r="L119" s="59">
        <v>134.514435695538</v>
      </c>
      <c r="M119" s="59">
        <v>40</v>
      </c>
      <c r="N119" s="57" t="s">
        <v>25</v>
      </c>
      <c r="O119" s="57" t="s">
        <v>13</v>
      </c>
      <c r="P119" s="57" t="s">
        <v>7</v>
      </c>
      <c r="Q119" s="57" t="s">
        <v>13</v>
      </c>
      <c r="R119" s="60">
        <v>3596.943088</v>
      </c>
      <c r="S119" s="61">
        <v>-3.8410802369685002</v>
      </c>
      <c r="T119" s="57" t="s">
        <v>15</v>
      </c>
      <c r="U119" s="57" t="s">
        <v>16</v>
      </c>
      <c r="V119" s="57" t="s">
        <v>16</v>
      </c>
      <c r="W119" s="57" t="s">
        <v>15</v>
      </c>
      <c r="X119" s="57">
        <v>1</v>
      </c>
    </row>
    <row r="120" spans="1:25" s="57" customFormat="1" x14ac:dyDescent="0.25">
      <c r="A120" s="57">
        <v>1014</v>
      </c>
      <c r="B120" s="58" t="s">
        <v>97</v>
      </c>
      <c r="C120" s="57" t="s">
        <v>98</v>
      </c>
      <c r="E120" s="57" t="s">
        <v>62</v>
      </c>
      <c r="F120" s="57" t="s">
        <v>20</v>
      </c>
      <c r="G120" s="57" t="s">
        <v>20</v>
      </c>
      <c r="H120" s="57" t="s">
        <v>21</v>
      </c>
      <c r="J120" s="57" t="s">
        <v>78</v>
      </c>
      <c r="K120" s="57" t="s">
        <v>11</v>
      </c>
      <c r="L120" s="59">
        <v>157.48031496063001</v>
      </c>
      <c r="M120" s="59">
        <v>31.496062992125999</v>
      </c>
      <c r="N120" s="57" t="s">
        <v>25</v>
      </c>
      <c r="O120" s="57" t="s">
        <v>13</v>
      </c>
      <c r="P120" s="57" t="s">
        <v>7</v>
      </c>
      <c r="Q120" s="57" t="s">
        <v>13</v>
      </c>
      <c r="R120" s="60">
        <v>1888.3951211999999</v>
      </c>
      <c r="S120" s="61">
        <v>-2.7837281691732301</v>
      </c>
      <c r="T120" s="57" t="s">
        <v>15</v>
      </c>
      <c r="U120" s="57" t="s">
        <v>16</v>
      </c>
      <c r="V120" s="57" t="s">
        <v>16</v>
      </c>
      <c r="W120" s="57" t="s">
        <v>15</v>
      </c>
      <c r="X120" s="57">
        <v>1</v>
      </c>
    </row>
    <row r="121" spans="1:25" s="57" customFormat="1" x14ac:dyDescent="0.25">
      <c r="A121" s="57">
        <v>1019</v>
      </c>
      <c r="B121" s="58" t="s">
        <v>101</v>
      </c>
      <c r="C121" s="57" t="s">
        <v>103</v>
      </c>
      <c r="E121" s="57" t="s">
        <v>104</v>
      </c>
      <c r="F121" s="57" t="s">
        <v>20</v>
      </c>
      <c r="G121" s="57" t="s">
        <v>20</v>
      </c>
      <c r="H121" s="57" t="s">
        <v>21</v>
      </c>
      <c r="J121" s="57" t="s">
        <v>102</v>
      </c>
      <c r="K121" s="57" t="s">
        <v>11</v>
      </c>
      <c r="L121" s="59">
        <v>100.885826771654</v>
      </c>
      <c r="M121" s="59">
        <v>29.921259842519699</v>
      </c>
      <c r="N121" s="57" t="s">
        <v>25</v>
      </c>
      <c r="O121" s="57" t="s">
        <v>13</v>
      </c>
      <c r="P121" s="57" t="s">
        <v>7</v>
      </c>
      <c r="R121" s="60">
        <v>2652.7455273999999</v>
      </c>
      <c r="S121" s="61">
        <v>-10.274189680315001</v>
      </c>
      <c r="T121" s="57" t="s">
        <v>15</v>
      </c>
      <c r="U121" s="57" t="s">
        <v>16</v>
      </c>
      <c r="V121" s="57" t="s">
        <v>15</v>
      </c>
      <c r="W121" s="57" t="s">
        <v>15</v>
      </c>
      <c r="Y121" s="57">
        <v>2</v>
      </c>
    </row>
    <row r="122" spans="1:25" s="57" customFormat="1" x14ac:dyDescent="0.25">
      <c r="A122" s="57">
        <v>1019</v>
      </c>
      <c r="B122" s="58" t="s">
        <v>101</v>
      </c>
      <c r="C122" s="57" t="s">
        <v>103</v>
      </c>
      <c r="E122" s="57" t="s">
        <v>104</v>
      </c>
      <c r="F122" s="57" t="s">
        <v>20</v>
      </c>
      <c r="G122" s="57" t="s">
        <v>20</v>
      </c>
      <c r="H122" s="57" t="s">
        <v>21</v>
      </c>
      <c r="J122" s="57" t="s">
        <v>106</v>
      </c>
      <c r="K122" s="57" t="s">
        <v>11</v>
      </c>
      <c r="L122" s="59">
        <v>155.01968503936999</v>
      </c>
      <c r="M122" s="59">
        <v>29.921259842519699</v>
      </c>
      <c r="N122" s="57" t="s">
        <v>25</v>
      </c>
      <c r="O122" s="57" t="s">
        <v>13</v>
      </c>
      <c r="P122" s="57" t="s">
        <v>7</v>
      </c>
      <c r="R122" s="60">
        <v>5203.1284258257701</v>
      </c>
      <c r="S122" s="61">
        <v>-15.3334721314961</v>
      </c>
      <c r="T122" s="57" t="s">
        <v>15</v>
      </c>
      <c r="U122" s="57" t="s">
        <v>16</v>
      </c>
      <c r="V122" s="57" t="s">
        <v>15</v>
      </c>
      <c r="W122" s="57" t="s">
        <v>15</v>
      </c>
      <c r="Y122" s="57">
        <v>2</v>
      </c>
    </row>
    <row r="123" spans="1:25" s="57" customFormat="1" x14ac:dyDescent="0.25">
      <c r="A123" s="57">
        <v>1019</v>
      </c>
      <c r="B123" s="58" t="s">
        <v>101</v>
      </c>
      <c r="C123" s="57" t="s">
        <v>103</v>
      </c>
      <c r="E123" s="57" t="s">
        <v>104</v>
      </c>
      <c r="F123" s="57" t="s">
        <v>20</v>
      </c>
      <c r="G123" s="57" t="s">
        <v>20</v>
      </c>
      <c r="H123" s="57" t="s">
        <v>21</v>
      </c>
      <c r="J123" s="57" t="s">
        <v>107</v>
      </c>
      <c r="K123" s="57" t="s">
        <v>11</v>
      </c>
      <c r="L123" s="59">
        <v>154.03543307086599</v>
      </c>
      <c r="M123" s="59">
        <v>29.921259842519699</v>
      </c>
      <c r="N123" s="57" t="s">
        <v>25</v>
      </c>
      <c r="O123" s="57" t="s">
        <v>13</v>
      </c>
      <c r="P123" s="57" t="s">
        <v>7</v>
      </c>
      <c r="R123" s="60">
        <v>5194.2145028219402</v>
      </c>
      <c r="S123" s="61">
        <v>-13.565842953543299</v>
      </c>
      <c r="T123" s="57" t="s">
        <v>15</v>
      </c>
      <c r="U123" s="57" t="s">
        <v>16</v>
      </c>
      <c r="V123" s="57" t="s">
        <v>15</v>
      </c>
      <c r="W123" s="57" t="s">
        <v>15</v>
      </c>
      <c r="Y123" s="57">
        <v>2</v>
      </c>
    </row>
    <row r="124" spans="1:25" s="57" customFormat="1" x14ac:dyDescent="0.25">
      <c r="A124" s="57">
        <v>1019</v>
      </c>
      <c r="B124" s="58" t="s">
        <v>101</v>
      </c>
      <c r="C124" s="57" t="s">
        <v>103</v>
      </c>
      <c r="E124" s="57" t="s">
        <v>104</v>
      </c>
      <c r="F124" s="57" t="s">
        <v>20</v>
      </c>
      <c r="G124" s="57" t="s">
        <v>20</v>
      </c>
      <c r="H124" s="57" t="s">
        <v>21</v>
      </c>
      <c r="J124" s="57" t="s">
        <v>108</v>
      </c>
      <c r="K124" s="57" t="s">
        <v>11</v>
      </c>
      <c r="L124" s="59">
        <v>155.01968503936999</v>
      </c>
      <c r="M124" s="59">
        <v>29.921259842519699</v>
      </c>
      <c r="N124" s="57" t="s">
        <v>25</v>
      </c>
      <c r="O124" s="57" t="s">
        <v>13</v>
      </c>
      <c r="P124" s="57" t="s">
        <v>7</v>
      </c>
      <c r="R124" s="60">
        <v>6708.6722220373404</v>
      </c>
      <c r="S124" s="61">
        <v>-2.58931008755905</v>
      </c>
      <c r="T124" s="57" t="s">
        <v>15</v>
      </c>
      <c r="U124" s="57" t="s">
        <v>16</v>
      </c>
      <c r="V124" s="57" t="s">
        <v>15</v>
      </c>
      <c r="W124" s="57" t="s">
        <v>15</v>
      </c>
      <c r="Y124" s="57">
        <v>2</v>
      </c>
    </row>
    <row r="125" spans="1:25" s="57" customFormat="1" x14ac:dyDescent="0.25">
      <c r="A125" s="57">
        <v>1020</v>
      </c>
      <c r="B125" s="58" t="s">
        <v>109</v>
      </c>
      <c r="C125" s="57" t="s">
        <v>110</v>
      </c>
      <c r="D125" s="57" t="s">
        <v>111</v>
      </c>
      <c r="E125" s="57" t="s">
        <v>10</v>
      </c>
      <c r="F125" s="57" t="s">
        <v>21</v>
      </c>
      <c r="G125" s="57" t="s">
        <v>21</v>
      </c>
      <c r="H125" s="57" t="s">
        <v>21</v>
      </c>
      <c r="J125" s="57" t="s">
        <v>22</v>
      </c>
      <c r="K125" s="57" t="s">
        <v>11</v>
      </c>
      <c r="L125" s="59">
        <v>136.15485564304501</v>
      </c>
      <c r="M125" s="59">
        <v>72.047244094488207</v>
      </c>
      <c r="N125" s="57" t="s">
        <v>12</v>
      </c>
      <c r="O125" s="57" t="s">
        <v>13</v>
      </c>
      <c r="P125" s="57" t="s">
        <v>7</v>
      </c>
      <c r="Q125" s="57" t="s">
        <v>112</v>
      </c>
      <c r="R125" s="60">
        <v>2989.9589418999999</v>
      </c>
      <c r="S125" s="61">
        <v>-2.8548031496063002</v>
      </c>
      <c r="T125" s="57" t="s">
        <v>15</v>
      </c>
      <c r="U125" s="57" t="s">
        <v>16</v>
      </c>
      <c r="V125" s="57" t="s">
        <v>16</v>
      </c>
      <c r="W125" s="57" t="s">
        <v>15</v>
      </c>
      <c r="X125" s="57">
        <v>1</v>
      </c>
    </row>
    <row r="126" spans="1:25" s="57" customFormat="1" x14ac:dyDescent="0.25">
      <c r="A126" s="57">
        <v>1021</v>
      </c>
      <c r="B126" s="58" t="s">
        <v>113</v>
      </c>
      <c r="C126" s="57" t="s">
        <v>115</v>
      </c>
      <c r="E126" s="57" t="s">
        <v>48</v>
      </c>
      <c r="F126" s="57" t="s">
        <v>20</v>
      </c>
      <c r="G126" s="63" t="s">
        <v>20</v>
      </c>
      <c r="H126" s="63" t="s">
        <v>4</v>
      </c>
      <c r="J126" s="57" t="s">
        <v>114</v>
      </c>
      <c r="K126" s="57" t="s">
        <v>11</v>
      </c>
      <c r="L126" s="59">
        <v>256.88976377952798</v>
      </c>
      <c r="M126" s="62">
        <f>915/25.4</f>
        <v>36.023622047244096</v>
      </c>
      <c r="N126" s="57" t="s">
        <v>25</v>
      </c>
      <c r="O126" s="57" t="s">
        <v>13</v>
      </c>
      <c r="P126" s="57" t="s">
        <v>7</v>
      </c>
      <c r="Q126" s="57" t="s">
        <v>14</v>
      </c>
      <c r="R126" s="60">
        <v>1592.0969343260001</v>
      </c>
      <c r="S126" s="61">
        <v>-3.7182630686220501</v>
      </c>
      <c r="T126" s="57" t="s">
        <v>15</v>
      </c>
      <c r="U126" s="57" t="s">
        <v>15</v>
      </c>
      <c r="V126" s="57" t="s">
        <v>15</v>
      </c>
      <c r="W126" s="57" t="s">
        <v>15</v>
      </c>
      <c r="Y126" s="57">
        <v>1</v>
      </c>
    </row>
    <row r="127" spans="1:25" s="57" customFormat="1" x14ac:dyDescent="0.25">
      <c r="A127" s="57">
        <v>1021</v>
      </c>
      <c r="B127" s="58" t="s">
        <v>113</v>
      </c>
      <c r="C127" s="57" t="s">
        <v>115</v>
      </c>
      <c r="E127" s="57" t="s">
        <v>48</v>
      </c>
      <c r="F127" s="57" t="s">
        <v>20</v>
      </c>
      <c r="G127" s="57" t="s">
        <v>20</v>
      </c>
      <c r="H127" s="57" t="s">
        <v>4</v>
      </c>
      <c r="J127" s="57" t="s">
        <v>116</v>
      </c>
      <c r="K127" s="57" t="s">
        <v>11</v>
      </c>
      <c r="L127" s="59">
        <v>220.80052493438299</v>
      </c>
      <c r="M127" s="59">
        <v>36.023622047244103</v>
      </c>
      <c r="N127" s="57" t="s">
        <v>25</v>
      </c>
      <c r="O127" s="57" t="s">
        <v>13</v>
      </c>
      <c r="P127" s="57" t="s">
        <v>7</v>
      </c>
      <c r="Q127" s="57" t="s">
        <v>14</v>
      </c>
      <c r="R127" s="60">
        <v>1693.036149733</v>
      </c>
      <c r="S127" s="61">
        <v>-3.7153882065747998</v>
      </c>
      <c r="T127" s="57" t="s">
        <v>15</v>
      </c>
      <c r="U127" s="57" t="s">
        <v>15</v>
      </c>
      <c r="V127" s="57" t="s">
        <v>15</v>
      </c>
      <c r="W127" s="57" t="s">
        <v>15</v>
      </c>
      <c r="Y127" s="57">
        <v>1</v>
      </c>
    </row>
    <row r="128" spans="1:25" s="57" customFormat="1" x14ac:dyDescent="0.25">
      <c r="A128" s="57">
        <v>1021</v>
      </c>
      <c r="B128" s="58" t="s">
        <v>113</v>
      </c>
      <c r="C128" s="57" t="s">
        <v>115</v>
      </c>
      <c r="E128" s="57" t="s">
        <v>48</v>
      </c>
      <c r="F128" s="57" t="s">
        <v>20</v>
      </c>
      <c r="G128" s="57" t="s">
        <v>20</v>
      </c>
      <c r="H128" s="57" t="s">
        <v>4</v>
      </c>
      <c r="J128" s="57" t="s">
        <v>117</v>
      </c>
      <c r="K128" s="57" t="s">
        <v>11</v>
      </c>
      <c r="L128" s="59">
        <v>309.38320209973801</v>
      </c>
      <c r="M128" s="59">
        <v>36.023622047244103</v>
      </c>
      <c r="N128" s="57" t="s">
        <v>25</v>
      </c>
      <c r="O128" s="57" t="s">
        <v>13</v>
      </c>
      <c r="P128" s="57" t="s">
        <v>7</v>
      </c>
      <c r="Q128" s="57" t="s">
        <v>14</v>
      </c>
      <c r="R128" s="60">
        <v>1801.843678145</v>
      </c>
      <c r="S128" s="61">
        <v>-3.51008162972441</v>
      </c>
      <c r="T128" s="57" t="s">
        <v>15</v>
      </c>
      <c r="U128" s="57" t="s">
        <v>15</v>
      </c>
      <c r="V128" s="57" t="s">
        <v>15</v>
      </c>
      <c r="W128" s="57" t="s">
        <v>15</v>
      </c>
      <c r="Y128" s="57">
        <v>1</v>
      </c>
    </row>
    <row r="129" spans="1:25" s="57" customFormat="1" x14ac:dyDescent="0.25">
      <c r="A129" s="57">
        <v>1022</v>
      </c>
      <c r="B129" s="58" t="s">
        <v>118</v>
      </c>
      <c r="C129" s="57" t="s">
        <v>121</v>
      </c>
      <c r="E129" s="57" t="s">
        <v>48</v>
      </c>
      <c r="F129" s="57" t="s">
        <v>20</v>
      </c>
      <c r="G129" s="57" t="s">
        <v>20</v>
      </c>
      <c r="H129" s="57" t="s">
        <v>119</v>
      </c>
      <c r="J129" s="57" t="s">
        <v>120</v>
      </c>
      <c r="K129" s="57" t="s">
        <v>11</v>
      </c>
      <c r="L129" s="59">
        <v>328.08398950131198</v>
      </c>
      <c r="M129" s="59">
        <v>71.811023622047202</v>
      </c>
      <c r="N129" s="57" t="s">
        <v>70</v>
      </c>
      <c r="O129" s="57" t="s">
        <v>13</v>
      </c>
      <c r="P129" s="57" t="s">
        <v>7</v>
      </c>
      <c r="Q129" s="57" t="s">
        <v>42</v>
      </c>
      <c r="R129" s="60">
        <v>10029.2836640964</v>
      </c>
      <c r="S129" s="61">
        <v>-3.26377952755906</v>
      </c>
      <c r="T129" s="57" t="s">
        <v>15</v>
      </c>
      <c r="U129" s="57" t="s">
        <v>15</v>
      </c>
      <c r="V129" s="57" t="s">
        <v>16</v>
      </c>
      <c r="W129" s="57" t="s">
        <v>16</v>
      </c>
      <c r="X129" s="57">
        <v>1</v>
      </c>
      <c r="Y129" s="57">
        <v>1</v>
      </c>
    </row>
    <row r="130" spans="1:25" s="57" customFormat="1" x14ac:dyDescent="0.25">
      <c r="A130" s="57">
        <v>1023</v>
      </c>
      <c r="B130" s="58" t="s">
        <v>122</v>
      </c>
      <c r="C130" s="57" t="s">
        <v>123</v>
      </c>
      <c r="D130" s="57" t="s">
        <v>24</v>
      </c>
      <c r="E130" s="57" t="s">
        <v>10</v>
      </c>
      <c r="F130" s="57" t="s">
        <v>21</v>
      </c>
      <c r="G130" s="57" t="s">
        <v>21</v>
      </c>
      <c r="H130" s="57" t="s">
        <v>21</v>
      </c>
      <c r="J130" s="57" t="s">
        <v>22</v>
      </c>
      <c r="K130" s="57" t="s">
        <v>11</v>
      </c>
      <c r="L130" s="59">
        <v>106</v>
      </c>
      <c r="M130" s="59">
        <v>42</v>
      </c>
      <c r="N130" s="57" t="s">
        <v>25</v>
      </c>
      <c r="O130" s="57" t="s">
        <v>13</v>
      </c>
      <c r="P130" s="57" t="s">
        <v>7</v>
      </c>
      <c r="Q130" s="57" t="s">
        <v>14</v>
      </c>
      <c r="R130" s="60">
        <v>1617.9999937314899</v>
      </c>
      <c r="S130" s="61">
        <v>-1.85</v>
      </c>
      <c r="T130" s="57" t="s">
        <v>15</v>
      </c>
      <c r="U130" s="57" t="s">
        <v>15</v>
      </c>
      <c r="V130" s="57" t="s">
        <v>15</v>
      </c>
      <c r="W130" s="57" t="s">
        <v>15</v>
      </c>
      <c r="X130" s="57">
        <v>1</v>
      </c>
    </row>
    <row r="131" spans="1:25" s="57" customFormat="1" x14ac:dyDescent="0.25">
      <c r="A131" s="57">
        <v>1031</v>
      </c>
      <c r="B131" s="58" t="s">
        <v>40</v>
      </c>
      <c r="C131" s="57" t="s">
        <v>8</v>
      </c>
      <c r="D131" s="57" t="s">
        <v>9</v>
      </c>
      <c r="E131" s="57" t="s">
        <v>10</v>
      </c>
      <c r="F131" s="57" t="s">
        <v>4</v>
      </c>
      <c r="G131" s="57" t="s">
        <v>4</v>
      </c>
      <c r="H131" s="57" t="s">
        <v>4</v>
      </c>
      <c r="I131" s="57" t="s">
        <v>5</v>
      </c>
      <c r="J131" s="57" t="s">
        <v>124</v>
      </c>
      <c r="K131" s="57" t="s">
        <v>11</v>
      </c>
      <c r="L131" s="59">
        <v>150</v>
      </c>
      <c r="M131" s="59">
        <v>30</v>
      </c>
      <c r="N131" s="57" t="s">
        <v>25</v>
      </c>
      <c r="O131" s="57" t="s">
        <v>13</v>
      </c>
      <c r="P131" s="57" t="s">
        <v>7</v>
      </c>
      <c r="Q131" s="57" t="s">
        <v>42</v>
      </c>
      <c r="R131" s="60">
        <v>830.39969809268496</v>
      </c>
      <c r="S131" s="61">
        <v>-4.4779999999999998</v>
      </c>
      <c r="T131" s="57" t="s">
        <v>15</v>
      </c>
      <c r="U131" s="57" t="s">
        <v>15</v>
      </c>
      <c r="V131" s="57" t="s">
        <v>16</v>
      </c>
      <c r="W131" s="57" t="s">
        <v>16</v>
      </c>
      <c r="X131" s="57">
        <v>3</v>
      </c>
      <c r="Y131" s="57">
        <v>2</v>
      </c>
    </row>
    <row r="132" spans="1:25" s="57" customFormat="1" x14ac:dyDescent="0.25">
      <c r="A132" s="57">
        <v>1033</v>
      </c>
      <c r="B132" s="58" t="s">
        <v>125</v>
      </c>
      <c r="D132" s="57" t="s">
        <v>128</v>
      </c>
      <c r="E132" s="57" t="s">
        <v>10</v>
      </c>
      <c r="F132" s="57" t="s">
        <v>20</v>
      </c>
      <c r="G132" s="57" t="s">
        <v>20</v>
      </c>
      <c r="H132" s="57" t="s">
        <v>21</v>
      </c>
      <c r="I132" s="57" t="s">
        <v>126</v>
      </c>
      <c r="J132" s="57" t="s">
        <v>127</v>
      </c>
      <c r="K132" s="57" t="s">
        <v>11</v>
      </c>
      <c r="L132" s="59">
        <v>154.69999999999999</v>
      </c>
      <c r="M132" s="59">
        <v>48</v>
      </c>
      <c r="N132" s="57" t="s">
        <v>12</v>
      </c>
      <c r="O132" s="57" t="s">
        <v>13</v>
      </c>
      <c r="P132" s="57" t="s">
        <v>7</v>
      </c>
      <c r="Q132" s="57" t="s">
        <v>13</v>
      </c>
      <c r="R132" s="60">
        <v>6024.9999766577603</v>
      </c>
      <c r="S132" s="61">
        <v>-1.4450338279527599</v>
      </c>
      <c r="T132" s="57" t="s">
        <v>15</v>
      </c>
      <c r="U132" s="57" t="s">
        <v>16</v>
      </c>
      <c r="V132" s="57" t="s">
        <v>16</v>
      </c>
      <c r="W132" s="57" t="s">
        <v>16</v>
      </c>
      <c r="X132" s="57">
        <v>14</v>
      </c>
      <c r="Y132" s="57">
        <v>6</v>
      </c>
    </row>
    <row r="133" spans="1:25" s="57" customFormat="1" x14ac:dyDescent="0.25">
      <c r="A133" s="57">
        <v>1034</v>
      </c>
      <c r="B133" s="58" t="s">
        <v>129</v>
      </c>
      <c r="C133" s="57" t="s">
        <v>131</v>
      </c>
      <c r="D133" s="57" t="s">
        <v>128</v>
      </c>
      <c r="E133" s="57" t="s">
        <v>10</v>
      </c>
      <c r="F133" s="57" t="s">
        <v>4</v>
      </c>
      <c r="G133" s="57" t="s">
        <v>4</v>
      </c>
      <c r="H133" s="57" t="s">
        <v>4</v>
      </c>
      <c r="J133" s="57" t="s">
        <v>130</v>
      </c>
      <c r="K133" s="57" t="s">
        <v>11</v>
      </c>
      <c r="L133" s="59">
        <v>97.1</v>
      </c>
      <c r="M133" s="59">
        <v>30</v>
      </c>
      <c r="N133" s="57" t="s">
        <v>25</v>
      </c>
      <c r="O133" s="57" t="s">
        <v>13</v>
      </c>
      <c r="P133" s="57" t="s">
        <v>7</v>
      </c>
      <c r="Q133" s="57" t="s">
        <v>14</v>
      </c>
      <c r="R133" s="60">
        <v>1442.99999440948</v>
      </c>
      <c r="S133" s="61">
        <v>-0.41399999999999998</v>
      </c>
      <c r="T133" s="57" t="s">
        <v>15</v>
      </c>
      <c r="U133" s="57" t="s">
        <v>16</v>
      </c>
      <c r="V133" s="57" t="s">
        <v>16</v>
      </c>
      <c r="W133" s="57" t="s">
        <v>15</v>
      </c>
      <c r="X133" s="57">
        <v>7</v>
      </c>
      <c r="Y133" s="57">
        <v>1</v>
      </c>
    </row>
    <row r="134" spans="1:25" s="57" customFormat="1" x14ac:dyDescent="0.25">
      <c r="A134" s="57">
        <v>1035</v>
      </c>
      <c r="B134" s="58" t="s">
        <v>132</v>
      </c>
      <c r="C134" s="57" t="s">
        <v>133</v>
      </c>
      <c r="D134" s="57" t="s">
        <v>24</v>
      </c>
      <c r="E134" s="57" t="s">
        <v>10</v>
      </c>
      <c r="F134" s="57" t="s">
        <v>20</v>
      </c>
      <c r="G134" s="57" t="s">
        <v>20</v>
      </c>
      <c r="H134" s="57" t="s">
        <v>4</v>
      </c>
      <c r="J134" s="57" t="s">
        <v>124</v>
      </c>
      <c r="K134" s="57" t="s">
        <v>11</v>
      </c>
      <c r="L134" s="59">
        <v>169.94750656168</v>
      </c>
      <c r="M134" s="59">
        <v>96.062992125984294</v>
      </c>
      <c r="N134" s="57" t="s">
        <v>25</v>
      </c>
      <c r="O134" s="57" t="s">
        <v>13</v>
      </c>
      <c r="P134" s="57" t="s">
        <v>7</v>
      </c>
      <c r="R134" s="60">
        <v>7859.3206472800002</v>
      </c>
      <c r="S134" s="61">
        <v>-10.512036212598399</v>
      </c>
      <c r="T134" s="57" t="s">
        <v>15</v>
      </c>
      <c r="U134" s="57" t="s">
        <v>15</v>
      </c>
      <c r="V134" s="57" t="s">
        <v>16</v>
      </c>
      <c r="W134" s="57" t="s">
        <v>15</v>
      </c>
      <c r="X134" s="57">
        <v>1</v>
      </c>
    </row>
    <row r="135" spans="1:25" s="57" customFormat="1" x14ac:dyDescent="0.25">
      <c r="A135" s="57">
        <v>1055</v>
      </c>
      <c r="B135" s="58" t="s">
        <v>166</v>
      </c>
      <c r="C135" s="57" t="s">
        <v>168</v>
      </c>
      <c r="D135" s="57" t="s">
        <v>24</v>
      </c>
      <c r="E135" s="57" t="s">
        <v>10</v>
      </c>
      <c r="F135" s="57" t="s">
        <v>20</v>
      </c>
      <c r="G135" s="57" t="s">
        <v>20</v>
      </c>
      <c r="H135" s="57" t="s">
        <v>4</v>
      </c>
      <c r="J135" s="57" t="s">
        <v>167</v>
      </c>
      <c r="K135" s="57" t="s">
        <v>11</v>
      </c>
      <c r="L135" s="59">
        <v>173.1</v>
      </c>
      <c r="M135" s="59">
        <v>48</v>
      </c>
      <c r="N135" s="57" t="s">
        <v>25</v>
      </c>
      <c r="O135" s="57" t="s">
        <v>13</v>
      </c>
      <c r="P135" s="57" t="s">
        <v>7</v>
      </c>
      <c r="R135" s="60">
        <v>2499.9999903144198</v>
      </c>
      <c r="S135" s="61">
        <v>-3.6</v>
      </c>
      <c r="T135" s="57" t="s">
        <v>15</v>
      </c>
      <c r="U135" s="57" t="s">
        <v>15</v>
      </c>
      <c r="V135" s="57" t="s">
        <v>16</v>
      </c>
      <c r="W135" s="57" t="s">
        <v>15</v>
      </c>
      <c r="X135" s="57">
        <v>1</v>
      </c>
    </row>
    <row r="136" spans="1:25" s="57" customFormat="1" x14ac:dyDescent="0.25">
      <c r="A136" s="57">
        <v>1056</v>
      </c>
      <c r="B136" s="58" t="s">
        <v>169</v>
      </c>
      <c r="C136" s="57" t="s">
        <v>170</v>
      </c>
      <c r="D136" s="57" t="s">
        <v>24</v>
      </c>
      <c r="E136" s="57" t="s">
        <v>10</v>
      </c>
      <c r="F136" s="57" t="s">
        <v>20</v>
      </c>
      <c r="G136" s="63" t="s">
        <v>20</v>
      </c>
      <c r="H136" s="63" t="s">
        <v>21</v>
      </c>
      <c r="J136" s="57" t="s">
        <v>46</v>
      </c>
      <c r="K136" s="57" t="s">
        <v>11</v>
      </c>
      <c r="L136" s="59">
        <v>136.4</v>
      </c>
      <c r="M136" s="59">
        <v>87</v>
      </c>
      <c r="N136" s="57" t="s">
        <v>25</v>
      </c>
      <c r="O136" s="57" t="s">
        <v>13</v>
      </c>
      <c r="P136" s="57" t="s">
        <v>7</v>
      </c>
      <c r="R136" s="60">
        <v>7190.9999721404001</v>
      </c>
      <c r="S136" s="61">
        <v>-11.0236220472441</v>
      </c>
      <c r="T136" s="57" t="s">
        <v>15</v>
      </c>
      <c r="U136" s="57" t="s">
        <v>15</v>
      </c>
      <c r="V136" s="57" t="s">
        <v>16</v>
      </c>
      <c r="W136" s="57" t="s">
        <v>15</v>
      </c>
      <c r="X136" s="57">
        <v>1</v>
      </c>
    </row>
    <row r="137" spans="1:25" s="57" customFormat="1" x14ac:dyDescent="0.25">
      <c r="A137" s="57">
        <v>1057</v>
      </c>
      <c r="B137" s="58" t="s">
        <v>171</v>
      </c>
      <c r="C137" s="57" t="s">
        <v>172</v>
      </c>
      <c r="D137" s="57" t="s">
        <v>24</v>
      </c>
      <c r="E137" s="57" t="s">
        <v>10</v>
      </c>
      <c r="F137" s="57" t="s">
        <v>20</v>
      </c>
      <c r="G137" s="57" t="s">
        <v>20</v>
      </c>
      <c r="H137" s="57" t="s">
        <v>21</v>
      </c>
      <c r="J137" s="57" t="s">
        <v>46</v>
      </c>
      <c r="K137" s="57" t="s">
        <v>11</v>
      </c>
      <c r="L137" s="59">
        <v>120.7</v>
      </c>
      <c r="M137" s="59">
        <v>66</v>
      </c>
      <c r="N137" s="57" t="s">
        <v>25</v>
      </c>
      <c r="O137" s="57" t="s">
        <v>13</v>
      </c>
      <c r="P137" s="57" t="s">
        <v>7</v>
      </c>
      <c r="R137" s="60">
        <v>3199.9999876024599</v>
      </c>
      <c r="S137" s="61">
        <v>-1.3</v>
      </c>
      <c r="T137" s="57" t="s">
        <v>15</v>
      </c>
      <c r="U137" s="57" t="s">
        <v>15</v>
      </c>
      <c r="V137" s="57" t="s">
        <v>16</v>
      </c>
      <c r="W137" s="57" t="s">
        <v>15</v>
      </c>
      <c r="X137" s="57">
        <v>1</v>
      </c>
    </row>
    <row r="138" spans="1:25" s="57" customFormat="1" x14ac:dyDescent="0.25">
      <c r="A138" s="57">
        <v>1058</v>
      </c>
      <c r="B138" s="58" t="s">
        <v>173</v>
      </c>
      <c r="C138" s="57" t="s">
        <v>174</v>
      </c>
      <c r="D138" s="57" t="s">
        <v>24</v>
      </c>
      <c r="E138" s="57" t="s">
        <v>10</v>
      </c>
      <c r="F138" s="57" t="s">
        <v>4</v>
      </c>
      <c r="G138" s="57" t="s">
        <v>4</v>
      </c>
      <c r="H138" s="57" t="s">
        <v>4</v>
      </c>
      <c r="J138" s="57" t="s">
        <v>46</v>
      </c>
      <c r="K138" s="57" t="s">
        <v>11</v>
      </c>
      <c r="L138" s="59">
        <v>188.5</v>
      </c>
      <c r="M138" s="59">
        <v>74.5</v>
      </c>
      <c r="N138" s="57" t="s">
        <v>25</v>
      </c>
      <c r="O138" s="57" t="s">
        <v>13</v>
      </c>
      <c r="P138" s="57" t="s">
        <v>7</v>
      </c>
      <c r="R138" s="60">
        <v>8011.6999689608201</v>
      </c>
      <c r="S138" s="61">
        <v>-2.15</v>
      </c>
      <c r="T138" s="57" t="s">
        <v>15</v>
      </c>
      <c r="U138" s="57" t="s">
        <v>15</v>
      </c>
      <c r="V138" s="57" t="s">
        <v>15</v>
      </c>
      <c r="W138" s="57" t="s">
        <v>15</v>
      </c>
      <c r="X138" s="57">
        <v>2</v>
      </c>
    </row>
    <row r="139" spans="1:25" s="57" customFormat="1" x14ac:dyDescent="0.25">
      <c r="A139" s="57">
        <v>1059</v>
      </c>
      <c r="B139" s="58" t="s">
        <v>175</v>
      </c>
      <c r="C139" s="57" t="s">
        <v>176</v>
      </c>
      <c r="D139" s="57" t="s">
        <v>24</v>
      </c>
      <c r="E139" s="57" t="s">
        <v>10</v>
      </c>
      <c r="F139" s="57" t="s">
        <v>21</v>
      </c>
      <c r="G139" s="57" t="s">
        <v>21</v>
      </c>
      <c r="H139" s="57" t="s">
        <v>21</v>
      </c>
      <c r="J139" s="57" t="s">
        <v>46</v>
      </c>
      <c r="K139" s="57" t="s">
        <v>11</v>
      </c>
      <c r="L139" s="59">
        <v>127</v>
      </c>
      <c r="M139" s="59">
        <v>108</v>
      </c>
      <c r="N139" s="57" t="s">
        <v>25</v>
      </c>
      <c r="O139" s="57" t="s">
        <v>13</v>
      </c>
      <c r="P139" s="57" t="s">
        <v>7</v>
      </c>
      <c r="R139" s="60">
        <v>7999.9999690061504</v>
      </c>
      <c r="S139" s="61">
        <v>-0.97</v>
      </c>
      <c r="T139" s="57" t="s">
        <v>15</v>
      </c>
      <c r="U139" s="57" t="s">
        <v>15</v>
      </c>
      <c r="V139" s="57" t="s">
        <v>16</v>
      </c>
      <c r="W139" s="57" t="s">
        <v>15</v>
      </c>
      <c r="X139" s="57">
        <v>1</v>
      </c>
    </row>
    <row r="140" spans="1:25" s="57" customFormat="1" x14ac:dyDescent="0.25">
      <c r="A140" s="57">
        <v>1060</v>
      </c>
      <c r="B140" s="58" t="s">
        <v>177</v>
      </c>
      <c r="C140" s="57" t="s">
        <v>178</v>
      </c>
      <c r="D140" s="57" t="s">
        <v>24</v>
      </c>
      <c r="E140" s="57" t="s">
        <v>10</v>
      </c>
      <c r="F140" s="57" t="s">
        <v>20</v>
      </c>
      <c r="G140" s="57" t="s">
        <v>20</v>
      </c>
      <c r="H140" s="57" t="s">
        <v>21</v>
      </c>
      <c r="J140" s="57" t="s">
        <v>46</v>
      </c>
      <c r="K140" s="57" t="s">
        <v>11</v>
      </c>
      <c r="L140" s="59">
        <v>143.30000000000001</v>
      </c>
      <c r="M140" s="59">
        <v>48</v>
      </c>
      <c r="N140" s="57" t="s">
        <v>25</v>
      </c>
      <c r="O140" s="57" t="s">
        <v>13</v>
      </c>
      <c r="P140" s="57" t="s">
        <v>7</v>
      </c>
      <c r="R140" s="60">
        <v>3974.99998459993</v>
      </c>
      <c r="S140" s="61">
        <v>-5.2</v>
      </c>
      <c r="T140" s="57" t="s">
        <v>15</v>
      </c>
      <c r="U140" s="57" t="s">
        <v>15</v>
      </c>
      <c r="V140" s="57" t="s">
        <v>16</v>
      </c>
      <c r="W140" s="57" t="s">
        <v>15</v>
      </c>
      <c r="X140" s="57">
        <v>1</v>
      </c>
    </row>
    <row r="141" spans="1:25" s="57" customFormat="1" x14ac:dyDescent="0.25">
      <c r="A141" s="57">
        <v>1061</v>
      </c>
      <c r="B141" s="58" t="s">
        <v>179</v>
      </c>
      <c r="C141" s="57" t="s">
        <v>180</v>
      </c>
      <c r="D141" s="57" t="s">
        <v>24</v>
      </c>
      <c r="E141" s="57" t="s">
        <v>10</v>
      </c>
      <c r="F141" s="57" t="s">
        <v>20</v>
      </c>
      <c r="G141" s="57" t="s">
        <v>21</v>
      </c>
      <c r="H141" s="57" t="s">
        <v>21</v>
      </c>
      <c r="J141" s="57" t="s">
        <v>22</v>
      </c>
      <c r="K141" s="57" t="s">
        <v>11</v>
      </c>
      <c r="L141" s="59">
        <v>136</v>
      </c>
      <c r="M141" s="59">
        <v>90</v>
      </c>
      <c r="N141" s="57" t="s">
        <v>25</v>
      </c>
      <c r="O141" s="57" t="s">
        <v>13</v>
      </c>
      <c r="P141" s="57" t="s">
        <v>7</v>
      </c>
      <c r="R141" s="60">
        <v>4089.9999841543899</v>
      </c>
      <c r="S141" s="61">
        <v>-8</v>
      </c>
      <c r="T141" s="57" t="s">
        <v>15</v>
      </c>
      <c r="U141" s="57" t="s">
        <v>15</v>
      </c>
      <c r="V141" s="57" t="s">
        <v>16</v>
      </c>
      <c r="W141" s="57" t="s">
        <v>15</v>
      </c>
      <c r="X141" s="57">
        <v>1</v>
      </c>
    </row>
    <row r="142" spans="1:25" s="57" customFormat="1" x14ac:dyDescent="0.25">
      <c r="A142" s="57">
        <v>1061</v>
      </c>
      <c r="B142" s="58" t="s">
        <v>179</v>
      </c>
      <c r="C142" s="57" t="s">
        <v>180</v>
      </c>
      <c r="D142" s="57" t="s">
        <v>24</v>
      </c>
      <c r="E142" s="57" t="s">
        <v>10</v>
      </c>
      <c r="F142" s="57" t="s">
        <v>20</v>
      </c>
      <c r="G142" s="57" t="s">
        <v>20</v>
      </c>
      <c r="H142" s="57" t="s">
        <v>21</v>
      </c>
      <c r="J142" s="57" t="s">
        <v>78</v>
      </c>
      <c r="K142" s="57" t="s">
        <v>11</v>
      </c>
      <c r="L142" s="59">
        <v>202</v>
      </c>
      <c r="M142" s="59">
        <v>90</v>
      </c>
      <c r="N142" s="57" t="s">
        <v>25</v>
      </c>
      <c r="O142" s="57" t="s">
        <v>13</v>
      </c>
      <c r="P142" s="57" t="s">
        <v>7</v>
      </c>
      <c r="R142" s="60">
        <v>7999.9999690061504</v>
      </c>
      <c r="S142" s="61">
        <v>-3</v>
      </c>
      <c r="T142" s="57" t="s">
        <v>15</v>
      </c>
      <c r="U142" s="57" t="s">
        <v>15</v>
      </c>
      <c r="V142" s="57" t="s">
        <v>16</v>
      </c>
      <c r="W142" s="57" t="s">
        <v>15</v>
      </c>
      <c r="X142" s="57">
        <v>1</v>
      </c>
    </row>
    <row r="143" spans="1:25" s="57" customFormat="1" x14ac:dyDescent="0.25">
      <c r="A143" s="57">
        <v>1062</v>
      </c>
      <c r="B143" s="58" t="s">
        <v>181</v>
      </c>
      <c r="C143" s="57" t="s">
        <v>182</v>
      </c>
      <c r="D143" s="57" t="s">
        <v>24</v>
      </c>
      <c r="E143" s="57" t="s">
        <v>10</v>
      </c>
      <c r="F143" s="57" t="s">
        <v>20</v>
      </c>
      <c r="G143" s="57" t="s">
        <v>20</v>
      </c>
      <c r="H143" s="57" t="s">
        <v>21</v>
      </c>
      <c r="J143" s="57" t="s">
        <v>46</v>
      </c>
      <c r="K143" s="57" t="s">
        <v>11</v>
      </c>
      <c r="L143" s="59">
        <v>128.69999999999999</v>
      </c>
      <c r="M143" s="59">
        <v>72</v>
      </c>
      <c r="N143" s="57" t="s">
        <v>12</v>
      </c>
      <c r="O143" s="57" t="s">
        <v>13</v>
      </c>
      <c r="P143" s="57" t="s">
        <v>7</v>
      </c>
      <c r="R143" s="60">
        <v>8009.9999689674096</v>
      </c>
      <c r="S143" s="61">
        <v>-7.4</v>
      </c>
      <c r="T143" s="57" t="s">
        <v>15</v>
      </c>
      <c r="U143" s="57" t="s">
        <v>15</v>
      </c>
      <c r="V143" s="57" t="s">
        <v>16</v>
      </c>
      <c r="W143" s="57" t="s">
        <v>15</v>
      </c>
      <c r="X143" s="57">
        <v>1</v>
      </c>
    </row>
    <row r="144" spans="1:25" s="57" customFormat="1" x14ac:dyDescent="0.25">
      <c r="A144" s="57">
        <v>1063</v>
      </c>
      <c r="B144" s="58" t="s">
        <v>183</v>
      </c>
      <c r="C144" s="57" t="s">
        <v>23</v>
      </c>
      <c r="D144" s="57" t="s">
        <v>24</v>
      </c>
      <c r="E144" s="57" t="s">
        <v>10</v>
      </c>
      <c r="F144" s="57" t="s">
        <v>20</v>
      </c>
      <c r="G144" s="57" t="s">
        <v>20</v>
      </c>
      <c r="H144" s="57" t="s">
        <v>4</v>
      </c>
      <c r="I144" s="57" t="s">
        <v>31</v>
      </c>
      <c r="J144" s="57" t="s">
        <v>184</v>
      </c>
      <c r="K144" s="57" t="s">
        <v>11</v>
      </c>
      <c r="L144" s="59">
        <v>98</v>
      </c>
      <c r="M144" s="59">
        <v>42</v>
      </c>
      <c r="N144" s="57" t="s">
        <v>25</v>
      </c>
      <c r="O144" s="57" t="s">
        <v>13</v>
      </c>
      <c r="P144" s="57" t="s">
        <v>7</v>
      </c>
      <c r="Q144" s="57" t="s">
        <v>14</v>
      </c>
      <c r="R144" s="60">
        <v>844.79999672704901</v>
      </c>
      <c r="S144" s="61">
        <v>-3.50262715716535</v>
      </c>
      <c r="T144" s="57" t="s">
        <v>15</v>
      </c>
      <c r="U144" s="57" t="s">
        <v>15</v>
      </c>
      <c r="V144" s="57" t="s">
        <v>16</v>
      </c>
      <c r="W144" s="57" t="s">
        <v>16</v>
      </c>
      <c r="X144" s="57">
        <v>12</v>
      </c>
    </row>
    <row r="145" spans="1:25" s="57" customFormat="1" x14ac:dyDescent="0.25">
      <c r="A145" s="57">
        <v>1063</v>
      </c>
      <c r="B145" s="58" t="s">
        <v>183</v>
      </c>
      <c r="C145" s="57" t="s">
        <v>23</v>
      </c>
      <c r="D145" s="57" t="s">
        <v>24</v>
      </c>
      <c r="E145" s="57" t="s">
        <v>10</v>
      </c>
      <c r="F145" s="57" t="s">
        <v>20</v>
      </c>
      <c r="G145" s="57" t="s">
        <v>20</v>
      </c>
      <c r="H145" s="57" t="s">
        <v>4</v>
      </c>
      <c r="I145" s="57" t="s">
        <v>31</v>
      </c>
      <c r="J145" s="57" t="s">
        <v>185</v>
      </c>
      <c r="K145" s="57" t="s">
        <v>11</v>
      </c>
      <c r="L145" s="59">
        <v>103</v>
      </c>
      <c r="M145" s="59">
        <v>42</v>
      </c>
      <c r="N145" s="57" t="s">
        <v>25</v>
      </c>
      <c r="O145" s="57" t="s">
        <v>13</v>
      </c>
      <c r="P145" s="57" t="s">
        <v>7</v>
      </c>
      <c r="Q145" s="57" t="s">
        <v>14</v>
      </c>
      <c r="R145" s="60">
        <v>1036.7999959832</v>
      </c>
      <c r="S145" s="61">
        <v>-0.82629406531496097</v>
      </c>
      <c r="T145" s="57" t="s">
        <v>15</v>
      </c>
      <c r="U145" s="57" t="s">
        <v>15</v>
      </c>
      <c r="V145" s="57" t="s">
        <v>16</v>
      </c>
      <c r="W145" s="57" t="s">
        <v>16</v>
      </c>
      <c r="X145" s="57">
        <v>12</v>
      </c>
    </row>
    <row r="146" spans="1:25" s="57" customFormat="1" x14ac:dyDescent="0.25">
      <c r="A146" s="57">
        <v>1063</v>
      </c>
      <c r="B146" s="58" t="s">
        <v>183</v>
      </c>
      <c r="C146" s="57" t="s">
        <v>23</v>
      </c>
      <c r="D146" s="57" t="s">
        <v>24</v>
      </c>
      <c r="E146" s="57" t="s">
        <v>10</v>
      </c>
      <c r="F146" s="57" t="s">
        <v>20</v>
      </c>
      <c r="G146" s="57" t="s">
        <v>20</v>
      </c>
      <c r="H146" s="57" t="s">
        <v>4</v>
      </c>
      <c r="I146" s="57" t="s">
        <v>31</v>
      </c>
      <c r="J146" s="57" t="s">
        <v>186</v>
      </c>
      <c r="K146" s="57" t="s">
        <v>11</v>
      </c>
      <c r="L146" s="59">
        <v>97</v>
      </c>
      <c r="M146" s="59">
        <v>42</v>
      </c>
      <c r="N146" s="57" t="s">
        <v>25</v>
      </c>
      <c r="O146" s="57" t="s">
        <v>13</v>
      </c>
      <c r="P146" s="57" t="s">
        <v>7</v>
      </c>
      <c r="Q146" s="57" t="s">
        <v>14</v>
      </c>
      <c r="R146" s="60">
        <v>0.28959888037260001</v>
      </c>
      <c r="S146" s="61">
        <v>-1.2131000000000001</v>
      </c>
      <c r="T146" s="57" t="s">
        <v>15</v>
      </c>
      <c r="U146" s="57" t="s">
        <v>15</v>
      </c>
      <c r="V146" s="57" t="s">
        <v>16</v>
      </c>
      <c r="W146" s="57" t="s">
        <v>16</v>
      </c>
      <c r="X146" s="57">
        <v>12</v>
      </c>
    </row>
    <row r="147" spans="1:25" s="57" customFormat="1" x14ac:dyDescent="0.25">
      <c r="A147" s="57">
        <v>1067</v>
      </c>
      <c r="B147" s="58" t="s">
        <v>187</v>
      </c>
      <c r="C147" s="57" t="s">
        <v>187</v>
      </c>
      <c r="E147" s="57" t="s">
        <v>189</v>
      </c>
      <c r="F147" s="57" t="s">
        <v>20</v>
      </c>
      <c r="G147" s="57" t="s">
        <v>20</v>
      </c>
      <c r="H147" s="57" t="s">
        <v>21</v>
      </c>
      <c r="J147" s="57" t="s">
        <v>188</v>
      </c>
      <c r="K147" s="57" t="s">
        <v>11</v>
      </c>
      <c r="L147" s="59">
        <v>167.32283464566899</v>
      </c>
      <c r="M147" s="59">
        <v>28</v>
      </c>
      <c r="N147" s="57" t="s">
        <v>25</v>
      </c>
      <c r="O147" s="57" t="s">
        <v>13</v>
      </c>
      <c r="P147" s="57" t="s">
        <v>7</v>
      </c>
      <c r="R147" s="60">
        <v>899.235772</v>
      </c>
      <c r="S147" s="61">
        <v>-1.25393700787402</v>
      </c>
      <c r="T147" s="57" t="s">
        <v>15</v>
      </c>
      <c r="U147" s="57" t="s">
        <v>15</v>
      </c>
      <c r="V147" s="57" t="s">
        <v>16</v>
      </c>
      <c r="W147" s="57" t="s">
        <v>16</v>
      </c>
      <c r="X147" s="57">
        <v>1</v>
      </c>
    </row>
    <row r="148" spans="1:25" s="57" customFormat="1" x14ac:dyDescent="0.25">
      <c r="A148" s="57">
        <v>1067</v>
      </c>
      <c r="B148" s="58" t="s">
        <v>187</v>
      </c>
      <c r="C148" s="57" t="s">
        <v>187</v>
      </c>
      <c r="E148" s="57" t="s">
        <v>189</v>
      </c>
      <c r="F148" s="57" t="s">
        <v>20</v>
      </c>
      <c r="G148" s="57" t="s">
        <v>20</v>
      </c>
      <c r="H148" s="57" t="s">
        <v>21</v>
      </c>
      <c r="J148" s="57" t="s">
        <v>190</v>
      </c>
      <c r="K148" s="57" t="s">
        <v>11</v>
      </c>
      <c r="L148" s="59">
        <v>167.32283464566899</v>
      </c>
      <c r="M148" s="59">
        <v>28</v>
      </c>
      <c r="N148" s="57" t="s">
        <v>25</v>
      </c>
      <c r="O148" s="57" t="s">
        <v>13</v>
      </c>
      <c r="P148" s="57" t="s">
        <v>7</v>
      </c>
      <c r="R148" s="60">
        <v>899.235772</v>
      </c>
      <c r="S148" s="61">
        <v>-1.1948818897637801</v>
      </c>
      <c r="T148" s="57" t="s">
        <v>15</v>
      </c>
      <c r="U148" s="57" t="s">
        <v>15</v>
      </c>
      <c r="V148" s="57" t="s">
        <v>16</v>
      </c>
      <c r="W148" s="57" t="s">
        <v>16</v>
      </c>
      <c r="X148" s="57">
        <v>1</v>
      </c>
    </row>
    <row r="149" spans="1:25" s="57" customFormat="1" x14ac:dyDescent="0.25">
      <c r="A149" s="57">
        <v>1067</v>
      </c>
      <c r="B149" s="58" t="s">
        <v>187</v>
      </c>
      <c r="C149" s="57" t="s">
        <v>187</v>
      </c>
      <c r="E149" s="57" t="s">
        <v>189</v>
      </c>
      <c r="F149" s="57" t="s">
        <v>20</v>
      </c>
      <c r="G149" s="57" t="s">
        <v>20</v>
      </c>
      <c r="H149" s="57" t="s">
        <v>21</v>
      </c>
      <c r="J149" s="57" t="s">
        <v>191</v>
      </c>
      <c r="K149" s="57" t="s">
        <v>11</v>
      </c>
      <c r="L149" s="59">
        <v>167.32283464566899</v>
      </c>
      <c r="M149" s="62">
        <v>28</v>
      </c>
      <c r="N149" s="57" t="s">
        <v>25</v>
      </c>
      <c r="O149" s="57" t="s">
        <v>13</v>
      </c>
      <c r="P149" s="57" t="s">
        <v>7</v>
      </c>
      <c r="Q149" s="57" t="s">
        <v>14</v>
      </c>
      <c r="R149" s="60">
        <v>899.235772</v>
      </c>
      <c r="S149" s="61">
        <v>-1.11889763779528</v>
      </c>
      <c r="T149" s="57" t="s">
        <v>15</v>
      </c>
      <c r="U149" s="57" t="s">
        <v>15</v>
      </c>
      <c r="V149" s="57" t="s">
        <v>16</v>
      </c>
      <c r="W149" s="57" t="s">
        <v>16</v>
      </c>
      <c r="X149" s="57">
        <v>1</v>
      </c>
    </row>
    <row r="150" spans="1:25" s="57" customFormat="1" x14ac:dyDescent="0.25">
      <c r="A150" s="57">
        <v>1068</v>
      </c>
      <c r="B150" s="58" t="s">
        <v>192</v>
      </c>
      <c r="C150" s="57" t="s">
        <v>195</v>
      </c>
      <c r="E150" s="57" t="s">
        <v>196</v>
      </c>
      <c r="F150" s="57" t="s">
        <v>20</v>
      </c>
      <c r="G150" s="57" t="s">
        <v>20</v>
      </c>
      <c r="H150" s="57" t="s">
        <v>21</v>
      </c>
      <c r="I150" s="57" t="s">
        <v>193</v>
      </c>
      <c r="J150" s="57" t="s">
        <v>194</v>
      </c>
      <c r="K150" s="57" t="s">
        <v>11</v>
      </c>
      <c r="L150" s="59">
        <v>213.25459317585299</v>
      </c>
      <c r="M150" s="59">
        <v>40</v>
      </c>
      <c r="N150" s="57" t="s">
        <v>12</v>
      </c>
      <c r="O150" s="57" t="s">
        <v>13</v>
      </c>
      <c r="P150" s="57" t="s">
        <v>7</v>
      </c>
      <c r="Q150" s="57" t="s">
        <v>14</v>
      </c>
      <c r="R150" s="60">
        <v>2204.7013040010002</v>
      </c>
      <c r="S150" s="61">
        <v>-1.37894881889764</v>
      </c>
      <c r="T150" s="57" t="s">
        <v>15</v>
      </c>
      <c r="U150" s="57" t="s">
        <v>15</v>
      </c>
      <c r="V150" s="57" t="s">
        <v>16</v>
      </c>
      <c r="W150" s="57" t="s">
        <v>16</v>
      </c>
      <c r="X150" s="57">
        <v>4</v>
      </c>
    </row>
    <row r="151" spans="1:25" s="57" customFormat="1" x14ac:dyDescent="0.25">
      <c r="A151" s="57">
        <v>1068</v>
      </c>
      <c r="B151" s="58" t="s">
        <v>192</v>
      </c>
      <c r="C151" s="57" t="s">
        <v>195</v>
      </c>
      <c r="E151" s="57" t="s">
        <v>196</v>
      </c>
      <c r="F151" s="57" t="s">
        <v>20</v>
      </c>
      <c r="G151" s="57" t="s">
        <v>20</v>
      </c>
      <c r="H151" s="57" t="s">
        <v>21</v>
      </c>
      <c r="I151" s="57" t="s">
        <v>193</v>
      </c>
      <c r="J151" s="57" t="s">
        <v>197</v>
      </c>
      <c r="K151" s="57" t="s">
        <v>11</v>
      </c>
      <c r="L151" s="59">
        <v>213.25459317585299</v>
      </c>
      <c r="M151" s="59">
        <v>40</v>
      </c>
      <c r="N151" s="57" t="s">
        <v>12</v>
      </c>
      <c r="O151" s="57" t="s">
        <v>13</v>
      </c>
      <c r="P151" s="57" t="s">
        <v>7</v>
      </c>
      <c r="Q151" s="57" t="s">
        <v>14</v>
      </c>
      <c r="R151" s="60">
        <v>2028.9007105749999</v>
      </c>
      <c r="S151" s="61">
        <v>-2.60172834645669</v>
      </c>
      <c r="T151" s="57" t="s">
        <v>15</v>
      </c>
      <c r="U151" s="57" t="s">
        <v>15</v>
      </c>
      <c r="V151" s="57" t="s">
        <v>16</v>
      </c>
      <c r="W151" s="57" t="s">
        <v>16</v>
      </c>
      <c r="X151" s="57">
        <v>4</v>
      </c>
    </row>
    <row r="152" spans="1:25" s="57" customFormat="1" x14ac:dyDescent="0.25">
      <c r="A152" s="57">
        <v>1069</v>
      </c>
      <c r="B152" s="58" t="s">
        <v>199</v>
      </c>
      <c r="C152" s="57" t="s">
        <v>61</v>
      </c>
      <c r="E152" s="57" t="s">
        <v>62</v>
      </c>
      <c r="F152" s="57" t="s">
        <v>20</v>
      </c>
      <c r="G152" s="57" t="s">
        <v>20</v>
      </c>
      <c r="H152" s="57" t="s">
        <v>21</v>
      </c>
      <c r="J152" s="57" t="s">
        <v>22</v>
      </c>
      <c r="K152" s="57" t="s">
        <v>11</v>
      </c>
      <c r="L152" s="59">
        <v>203.41207349081401</v>
      </c>
      <c r="M152" s="59">
        <v>78.740157480315006</v>
      </c>
      <c r="N152" s="57" t="s">
        <v>25</v>
      </c>
      <c r="O152" s="57" t="s">
        <v>13</v>
      </c>
      <c r="P152" s="57" t="s">
        <v>7</v>
      </c>
      <c r="Q152" s="57" t="s">
        <v>14</v>
      </c>
      <c r="R152" s="60">
        <v>7944.9101778296899</v>
      </c>
      <c r="S152" s="61">
        <v>-8.2027559055118093</v>
      </c>
      <c r="T152" s="57" t="s">
        <v>15</v>
      </c>
      <c r="U152" s="57" t="s">
        <v>16</v>
      </c>
      <c r="V152" s="57" t="s">
        <v>15</v>
      </c>
      <c r="W152" s="57" t="s">
        <v>15</v>
      </c>
      <c r="X152" s="57">
        <v>1</v>
      </c>
      <c r="Y152" s="57">
        <v>1</v>
      </c>
    </row>
    <row r="153" spans="1:25" s="57" customFormat="1" x14ac:dyDescent="0.25">
      <c r="A153" s="57">
        <v>1070</v>
      </c>
      <c r="B153" s="58" t="s">
        <v>200</v>
      </c>
      <c r="C153" s="57" t="s">
        <v>202</v>
      </c>
      <c r="D153" s="57" t="s">
        <v>203</v>
      </c>
      <c r="E153" s="57" t="s">
        <v>10</v>
      </c>
      <c r="F153" s="57" t="s">
        <v>20</v>
      </c>
      <c r="G153" s="57" t="s">
        <v>20</v>
      </c>
      <c r="H153" s="57" t="s">
        <v>21</v>
      </c>
      <c r="J153" s="57" t="s">
        <v>201</v>
      </c>
      <c r="K153" s="57" t="s">
        <v>11</v>
      </c>
      <c r="L153" s="59">
        <v>96</v>
      </c>
      <c r="M153" s="59">
        <v>30</v>
      </c>
      <c r="N153" s="57" t="s">
        <v>25</v>
      </c>
      <c r="O153" s="57" t="s">
        <v>13</v>
      </c>
      <c r="P153" s="57" t="s">
        <v>7</v>
      </c>
      <c r="Q153" s="57" t="s">
        <v>14</v>
      </c>
      <c r="R153" s="60">
        <v>1436.3998777700001</v>
      </c>
      <c r="S153" s="61">
        <v>-4.1470000000000002</v>
      </c>
      <c r="T153" s="57" t="s">
        <v>15</v>
      </c>
      <c r="U153" s="57" t="s">
        <v>15</v>
      </c>
      <c r="V153" s="57" t="s">
        <v>16</v>
      </c>
      <c r="W153" s="57" t="s">
        <v>15</v>
      </c>
      <c r="X153" s="57">
        <v>4</v>
      </c>
    </row>
    <row r="154" spans="1:25" s="57" customFormat="1" x14ac:dyDescent="0.25">
      <c r="A154" s="57">
        <v>1070</v>
      </c>
      <c r="B154" s="58" t="s">
        <v>200</v>
      </c>
      <c r="C154" s="57" t="s">
        <v>202</v>
      </c>
      <c r="D154" s="57" t="s">
        <v>203</v>
      </c>
      <c r="E154" s="57" t="s">
        <v>10</v>
      </c>
      <c r="F154" s="57" t="s">
        <v>20</v>
      </c>
      <c r="G154" s="57" t="s">
        <v>20</v>
      </c>
      <c r="H154" s="57" t="s">
        <v>21</v>
      </c>
      <c r="J154" s="57" t="s">
        <v>204</v>
      </c>
      <c r="K154" s="57" t="s">
        <v>11</v>
      </c>
      <c r="L154" s="59">
        <v>64.2</v>
      </c>
      <c r="M154" s="59">
        <v>30</v>
      </c>
      <c r="N154" s="57" t="s">
        <v>25</v>
      </c>
      <c r="O154" s="57" t="s">
        <v>13</v>
      </c>
      <c r="P154" s="57" t="s">
        <v>7</v>
      </c>
      <c r="Q154" s="57" t="s">
        <v>14</v>
      </c>
      <c r="R154" s="60">
        <v>1499.3016549008901</v>
      </c>
      <c r="S154" s="61">
        <v>-1.3049999999999999</v>
      </c>
      <c r="T154" s="57" t="s">
        <v>15</v>
      </c>
      <c r="U154" s="57" t="s">
        <v>15</v>
      </c>
      <c r="V154" s="57" t="s">
        <v>16</v>
      </c>
      <c r="W154" s="57" t="s">
        <v>15</v>
      </c>
      <c r="X154" s="57">
        <v>4</v>
      </c>
    </row>
    <row r="155" spans="1:25" s="57" customFormat="1" x14ac:dyDescent="0.25">
      <c r="A155" s="57">
        <v>1070</v>
      </c>
      <c r="B155" s="58" t="s">
        <v>200</v>
      </c>
      <c r="C155" s="57" t="s">
        <v>202</v>
      </c>
      <c r="D155" s="57" t="s">
        <v>203</v>
      </c>
      <c r="E155" s="57" t="s">
        <v>10</v>
      </c>
      <c r="F155" s="57" t="s">
        <v>20</v>
      </c>
      <c r="G155" s="57" t="s">
        <v>20</v>
      </c>
      <c r="H155" s="57" t="s">
        <v>21</v>
      </c>
      <c r="J155" s="57" t="s">
        <v>205</v>
      </c>
      <c r="K155" s="57" t="s">
        <v>11</v>
      </c>
      <c r="L155" s="59">
        <v>86.2</v>
      </c>
      <c r="M155" s="59">
        <v>30</v>
      </c>
      <c r="N155" s="57" t="s">
        <v>25</v>
      </c>
      <c r="O155" s="57" t="s">
        <v>13</v>
      </c>
      <c r="P155" s="57" t="s">
        <v>7</v>
      </c>
      <c r="Q155" s="57" t="s">
        <v>14</v>
      </c>
      <c r="R155" s="60">
        <v>896.25327415038703</v>
      </c>
      <c r="S155" s="61">
        <v>-2.742</v>
      </c>
      <c r="T155" s="57" t="s">
        <v>15</v>
      </c>
      <c r="U155" s="57" t="s">
        <v>15</v>
      </c>
      <c r="V155" s="57" t="s">
        <v>16</v>
      </c>
      <c r="W155" s="57" t="s">
        <v>15</v>
      </c>
      <c r="X155" s="57">
        <v>4</v>
      </c>
    </row>
    <row r="156" spans="1:25" s="57" customFormat="1" x14ac:dyDescent="0.25">
      <c r="A156" s="57">
        <v>1071</v>
      </c>
      <c r="B156" s="58" t="s">
        <v>206</v>
      </c>
      <c r="C156" s="57" t="s">
        <v>98</v>
      </c>
      <c r="E156" s="57" t="s">
        <v>62</v>
      </c>
      <c r="F156" s="57" t="s">
        <v>20</v>
      </c>
      <c r="G156" s="57" t="s">
        <v>20</v>
      </c>
      <c r="H156" s="57" t="s">
        <v>21</v>
      </c>
      <c r="J156" s="57" t="s">
        <v>207</v>
      </c>
      <c r="K156" s="57" t="s">
        <v>11</v>
      </c>
      <c r="L156" s="59">
        <v>69.717847769028893</v>
      </c>
      <c r="M156" s="59">
        <v>47.244094488188999</v>
      </c>
      <c r="N156" s="57" t="s">
        <v>25</v>
      </c>
      <c r="O156" s="57" t="s">
        <v>13</v>
      </c>
      <c r="P156" s="57" t="s">
        <v>7</v>
      </c>
      <c r="R156" s="60">
        <v>2517.8601616000001</v>
      </c>
      <c r="S156" s="61">
        <v>-0.91535433070866101</v>
      </c>
      <c r="T156" s="57" t="s">
        <v>16</v>
      </c>
      <c r="U156" s="57" t="s">
        <v>16</v>
      </c>
      <c r="V156" s="57" t="s">
        <v>16</v>
      </c>
      <c r="W156" s="57" t="s">
        <v>15</v>
      </c>
      <c r="X156" s="57">
        <v>2</v>
      </c>
    </row>
    <row r="157" spans="1:25" s="57" customFormat="1" x14ac:dyDescent="0.25">
      <c r="A157" s="57">
        <v>1071</v>
      </c>
      <c r="B157" s="58" t="s">
        <v>206</v>
      </c>
      <c r="C157" s="57" t="s">
        <v>98</v>
      </c>
      <c r="E157" s="57" t="s">
        <v>62</v>
      </c>
      <c r="F157" s="57" t="s">
        <v>20</v>
      </c>
      <c r="G157" s="57" t="s">
        <v>20</v>
      </c>
      <c r="H157" s="57" t="s">
        <v>21</v>
      </c>
      <c r="J157" s="57" t="s">
        <v>208</v>
      </c>
      <c r="K157" s="57" t="s">
        <v>11</v>
      </c>
      <c r="L157" s="59">
        <v>80.872703412073506</v>
      </c>
      <c r="M157" s="59">
        <v>47.244094488188999</v>
      </c>
      <c r="N157" s="57" t="s">
        <v>25</v>
      </c>
      <c r="O157" s="57" t="s">
        <v>13</v>
      </c>
      <c r="P157" s="57" t="s">
        <v>7</v>
      </c>
      <c r="R157" s="60">
        <v>1285.8985256578801</v>
      </c>
      <c r="S157" s="61">
        <v>-2.6923363184645699</v>
      </c>
      <c r="T157" s="57" t="s">
        <v>15</v>
      </c>
      <c r="U157" s="57" t="s">
        <v>15</v>
      </c>
      <c r="V157" s="57" t="s">
        <v>16</v>
      </c>
      <c r="W157" s="57" t="s">
        <v>15</v>
      </c>
      <c r="X157" s="57">
        <v>2</v>
      </c>
    </row>
    <row r="158" spans="1:25" s="57" customFormat="1" x14ac:dyDescent="0.25">
      <c r="A158" s="57">
        <v>1071</v>
      </c>
      <c r="B158" s="58" t="s">
        <v>206</v>
      </c>
      <c r="C158" s="57" t="s">
        <v>98</v>
      </c>
      <c r="E158" s="57" t="s">
        <v>62</v>
      </c>
      <c r="F158" s="57" t="s">
        <v>20</v>
      </c>
      <c r="G158" s="57" t="s">
        <v>20</v>
      </c>
      <c r="H158" s="57" t="s">
        <v>21</v>
      </c>
      <c r="J158" s="57" t="s">
        <v>209</v>
      </c>
      <c r="K158" s="57" t="s">
        <v>11</v>
      </c>
      <c r="L158" s="59">
        <v>63.156167979002603</v>
      </c>
      <c r="M158" s="59">
        <v>47.244094488188999</v>
      </c>
      <c r="N158" s="57" t="s">
        <v>25</v>
      </c>
      <c r="O158" s="57" t="s">
        <v>13</v>
      </c>
      <c r="P158" s="57" t="s">
        <v>7</v>
      </c>
      <c r="R158" s="60">
        <v>1469.12605381034</v>
      </c>
      <c r="S158" s="61">
        <v>-1.68021145259843</v>
      </c>
      <c r="T158" s="57" t="s">
        <v>15</v>
      </c>
      <c r="U158" s="57" t="s">
        <v>15</v>
      </c>
      <c r="V158" s="57" t="s">
        <v>16</v>
      </c>
      <c r="W158" s="57" t="s">
        <v>15</v>
      </c>
      <c r="X158" s="57">
        <v>2</v>
      </c>
    </row>
    <row r="159" spans="1:25" s="57" customFormat="1" x14ac:dyDescent="0.25">
      <c r="A159" s="57">
        <v>1071</v>
      </c>
      <c r="B159" s="58" t="s">
        <v>206</v>
      </c>
      <c r="C159" s="57" t="s">
        <v>98</v>
      </c>
      <c r="E159" s="57" t="s">
        <v>62</v>
      </c>
      <c r="F159" s="57" t="s">
        <v>20</v>
      </c>
      <c r="G159" s="57" t="s">
        <v>20</v>
      </c>
      <c r="H159" s="57" t="s">
        <v>21</v>
      </c>
      <c r="J159" s="57" t="s">
        <v>210</v>
      </c>
      <c r="K159" s="57" t="s">
        <v>11</v>
      </c>
      <c r="L159" s="59">
        <v>87.762467191601004</v>
      </c>
      <c r="M159" s="59">
        <v>47.244094488188999</v>
      </c>
      <c r="N159" s="57" t="s">
        <v>25</v>
      </c>
      <c r="O159" s="57" t="s">
        <v>13</v>
      </c>
      <c r="P159" s="57" t="s">
        <v>7</v>
      </c>
      <c r="R159" s="60">
        <v>1827.0536518040301</v>
      </c>
      <c r="S159" s="61">
        <v>-0.88508242921259805</v>
      </c>
      <c r="T159" s="57" t="s">
        <v>15</v>
      </c>
      <c r="U159" s="57" t="s">
        <v>15</v>
      </c>
      <c r="V159" s="57" t="s">
        <v>16</v>
      </c>
      <c r="W159" s="57" t="s">
        <v>15</v>
      </c>
      <c r="X159" s="57">
        <v>2</v>
      </c>
    </row>
    <row r="160" spans="1:25" s="57" customFormat="1" x14ac:dyDescent="0.25">
      <c r="A160" s="57">
        <v>1071</v>
      </c>
      <c r="B160" s="58" t="s">
        <v>206</v>
      </c>
      <c r="C160" s="57" t="s">
        <v>98</v>
      </c>
      <c r="E160" s="57" t="s">
        <v>62</v>
      </c>
      <c r="F160" s="57" t="s">
        <v>20</v>
      </c>
      <c r="G160" s="57" t="s">
        <v>20</v>
      </c>
      <c r="H160" s="57" t="s">
        <v>21</v>
      </c>
      <c r="J160" s="57" t="s">
        <v>211</v>
      </c>
      <c r="K160" s="57" t="s">
        <v>11</v>
      </c>
      <c r="L160" s="59">
        <v>75.623359580052494</v>
      </c>
      <c r="M160" s="59">
        <v>47.244094488188999</v>
      </c>
      <c r="N160" s="57" t="s">
        <v>25</v>
      </c>
      <c r="O160" s="57" t="s">
        <v>13</v>
      </c>
      <c r="P160" s="57" t="s">
        <v>7</v>
      </c>
      <c r="R160" s="60">
        <v>1833.8059604083601</v>
      </c>
      <c r="S160" s="61">
        <v>-0.78247066877952798</v>
      </c>
      <c r="T160" s="57" t="s">
        <v>15</v>
      </c>
      <c r="U160" s="57" t="s">
        <v>15</v>
      </c>
      <c r="V160" s="57" t="s">
        <v>16</v>
      </c>
      <c r="W160" s="57" t="s">
        <v>15</v>
      </c>
      <c r="X160" s="57">
        <v>2</v>
      </c>
    </row>
    <row r="161" spans="1:25" s="57" customFormat="1" x14ac:dyDescent="0.25">
      <c r="A161" s="57">
        <v>1071</v>
      </c>
      <c r="B161" s="58" t="s">
        <v>206</v>
      </c>
      <c r="C161" s="57" t="s">
        <v>98</v>
      </c>
      <c r="E161" s="57" t="s">
        <v>62</v>
      </c>
      <c r="F161" s="57" t="s">
        <v>20</v>
      </c>
      <c r="G161" s="57" t="s">
        <v>20</v>
      </c>
      <c r="H161" s="57" t="s">
        <v>21</v>
      </c>
      <c r="J161" s="57" t="s">
        <v>212</v>
      </c>
      <c r="K161" s="57" t="s">
        <v>11</v>
      </c>
      <c r="L161" s="59">
        <v>82.020997375328093</v>
      </c>
      <c r="M161" s="59">
        <v>47.244094488188999</v>
      </c>
      <c r="N161" s="57" t="s">
        <v>25</v>
      </c>
      <c r="O161" s="57" t="s">
        <v>13</v>
      </c>
      <c r="P161" s="57" t="s">
        <v>7</v>
      </c>
      <c r="R161" s="60">
        <v>1822.1668347183499</v>
      </c>
      <c r="S161" s="61">
        <v>-0.94441103303149598</v>
      </c>
      <c r="T161" s="57" t="s">
        <v>15</v>
      </c>
      <c r="U161" s="57" t="s">
        <v>15</v>
      </c>
      <c r="V161" s="57" t="s">
        <v>16</v>
      </c>
      <c r="W161" s="57" t="s">
        <v>15</v>
      </c>
      <c r="X161" s="57">
        <v>2</v>
      </c>
    </row>
    <row r="162" spans="1:25" s="57" customFormat="1" x14ac:dyDescent="0.25">
      <c r="A162" s="57">
        <v>1072</v>
      </c>
      <c r="B162" s="58" t="s">
        <v>213</v>
      </c>
      <c r="C162" s="57" t="s">
        <v>215</v>
      </c>
      <c r="E162" s="57" t="s">
        <v>83</v>
      </c>
      <c r="F162" s="57" t="s">
        <v>4</v>
      </c>
      <c r="G162" s="64" t="s">
        <v>4</v>
      </c>
      <c r="H162" s="57" t="s">
        <v>4</v>
      </c>
      <c r="J162" s="57" t="s">
        <v>214</v>
      </c>
      <c r="K162" s="57" t="s">
        <v>11</v>
      </c>
      <c r="L162" s="59">
        <v>109.90813648293999</v>
      </c>
      <c r="M162" s="59">
        <v>30</v>
      </c>
      <c r="N162" s="57" t="s">
        <v>70</v>
      </c>
      <c r="O162" s="57" t="s">
        <v>13</v>
      </c>
      <c r="P162" s="57" t="s">
        <v>7</v>
      </c>
      <c r="Q162" s="57" t="s">
        <v>14</v>
      </c>
      <c r="R162" s="60">
        <v>3626.1682505899998</v>
      </c>
      <c r="S162" s="61">
        <v>-4.0243841838582703</v>
      </c>
      <c r="T162" s="57" t="s">
        <v>16</v>
      </c>
      <c r="U162" s="57" t="s">
        <v>16</v>
      </c>
      <c r="V162" s="57" t="s">
        <v>15</v>
      </c>
      <c r="W162" s="57" t="s">
        <v>16</v>
      </c>
      <c r="X162" s="57">
        <v>1</v>
      </c>
    </row>
    <row r="163" spans="1:25" s="57" customFormat="1" x14ac:dyDescent="0.25">
      <c r="A163" s="57">
        <v>1001</v>
      </c>
      <c r="B163" s="58" t="s">
        <v>45</v>
      </c>
      <c r="C163" s="57" t="s">
        <v>47</v>
      </c>
      <c r="E163" s="57" t="s">
        <v>48</v>
      </c>
      <c r="F163" s="57" t="s">
        <v>20</v>
      </c>
      <c r="G163" s="63" t="s">
        <v>20</v>
      </c>
      <c r="H163" s="63" t="s">
        <v>4</v>
      </c>
      <c r="J163" s="57" t="s">
        <v>46</v>
      </c>
      <c r="K163" s="57" t="s">
        <v>11</v>
      </c>
      <c r="L163" s="59">
        <v>246.06299212598401</v>
      </c>
      <c r="M163" s="59">
        <v>72.047244094488207</v>
      </c>
      <c r="N163" s="57" t="s">
        <v>12</v>
      </c>
      <c r="O163" s="57" t="s">
        <v>13</v>
      </c>
      <c r="P163" s="57" t="s">
        <v>49</v>
      </c>
      <c r="Q163" s="57" t="s">
        <v>14</v>
      </c>
      <c r="R163" s="60">
        <v>6519.459347</v>
      </c>
      <c r="S163" s="61">
        <v>3.1740157480315001</v>
      </c>
      <c r="T163" s="57" t="s">
        <v>15</v>
      </c>
      <c r="U163" s="57" t="s">
        <v>15</v>
      </c>
      <c r="V163" s="57" t="s">
        <v>15</v>
      </c>
      <c r="W163" s="57" t="s">
        <v>16</v>
      </c>
      <c r="X163" s="57">
        <v>3</v>
      </c>
    </row>
    <row r="164" spans="1:25" s="57" customFormat="1" x14ac:dyDescent="0.25">
      <c r="A164" s="57">
        <v>1002</v>
      </c>
      <c r="B164" s="58" t="s">
        <v>50</v>
      </c>
      <c r="E164" s="57" t="s">
        <v>52</v>
      </c>
      <c r="F164" s="57" t="s">
        <v>21</v>
      </c>
      <c r="G164" s="57" t="s">
        <v>21</v>
      </c>
      <c r="H164" s="57" t="s">
        <v>21</v>
      </c>
      <c r="J164" s="57" t="s">
        <v>51</v>
      </c>
      <c r="K164" s="57" t="s">
        <v>11</v>
      </c>
      <c r="L164" s="59">
        <v>239.501312335958</v>
      </c>
      <c r="M164" s="59">
        <v>55.984251968503898</v>
      </c>
      <c r="N164" s="57" t="s">
        <v>25</v>
      </c>
      <c r="O164" s="57" t="s">
        <v>13</v>
      </c>
      <c r="P164" s="57" t="s">
        <v>49</v>
      </c>
      <c r="Q164" s="57" t="s">
        <v>13</v>
      </c>
      <c r="R164" s="60">
        <v>674.426829</v>
      </c>
      <c r="S164" s="61">
        <v>3.9370078740157499</v>
      </c>
      <c r="T164" s="57" t="s">
        <v>15</v>
      </c>
      <c r="U164" s="57" t="s">
        <v>15</v>
      </c>
      <c r="V164" s="57" t="s">
        <v>16</v>
      </c>
      <c r="W164" s="57" t="s">
        <v>15</v>
      </c>
      <c r="X164" s="57">
        <v>2</v>
      </c>
    </row>
    <row r="165" spans="1:25" s="57" customFormat="1" x14ac:dyDescent="0.25">
      <c r="A165" s="57">
        <v>1002</v>
      </c>
      <c r="B165" s="58" t="s">
        <v>50</v>
      </c>
      <c r="E165" s="57" t="s">
        <v>52</v>
      </c>
      <c r="F165" s="57" t="s">
        <v>21</v>
      </c>
      <c r="G165" s="57" t="s">
        <v>21</v>
      </c>
      <c r="H165" s="57" t="s">
        <v>21</v>
      </c>
      <c r="J165" s="57" t="s">
        <v>53</v>
      </c>
      <c r="K165" s="57" t="s">
        <v>11</v>
      </c>
      <c r="L165" s="59">
        <v>216.53543307086599</v>
      </c>
      <c r="M165" s="59">
        <v>55.984251968503898</v>
      </c>
      <c r="N165" s="57" t="s">
        <v>25</v>
      </c>
      <c r="O165" s="57" t="s">
        <v>13</v>
      </c>
      <c r="P165" s="57" t="s">
        <v>49</v>
      </c>
      <c r="Q165" s="57" t="s">
        <v>13</v>
      </c>
      <c r="R165" s="60">
        <v>708.14817044999995</v>
      </c>
      <c r="S165" s="61">
        <v>3.9370078740157499</v>
      </c>
      <c r="T165" s="57" t="s">
        <v>15</v>
      </c>
      <c r="U165" s="57" t="s">
        <v>15</v>
      </c>
      <c r="V165" s="57" t="s">
        <v>16</v>
      </c>
      <c r="W165" s="57" t="s">
        <v>15</v>
      </c>
      <c r="X165" s="57">
        <v>2</v>
      </c>
    </row>
    <row r="166" spans="1:25" s="57" customFormat="1" x14ac:dyDescent="0.25">
      <c r="A166" s="57">
        <v>1002</v>
      </c>
      <c r="B166" s="58" t="s">
        <v>50</v>
      </c>
      <c r="E166" s="57" t="s">
        <v>52</v>
      </c>
      <c r="F166" s="57" t="s">
        <v>21</v>
      </c>
      <c r="G166" s="57" t="s">
        <v>21</v>
      </c>
      <c r="H166" s="57" t="s">
        <v>21</v>
      </c>
      <c r="J166" s="57" t="s">
        <v>54</v>
      </c>
      <c r="K166" s="57" t="s">
        <v>11</v>
      </c>
      <c r="L166" s="59">
        <v>157.48031496063001</v>
      </c>
      <c r="M166" s="59">
        <v>55.984251968503898</v>
      </c>
      <c r="N166" s="57" t="s">
        <v>25</v>
      </c>
      <c r="O166" s="57" t="s">
        <v>13</v>
      </c>
      <c r="P166" s="57" t="s">
        <v>49</v>
      </c>
      <c r="Q166" s="57" t="s">
        <v>13</v>
      </c>
      <c r="R166" s="60">
        <v>674.426829</v>
      </c>
      <c r="S166" s="61">
        <v>0.27204724409448799</v>
      </c>
      <c r="T166" s="57" t="s">
        <v>15</v>
      </c>
      <c r="U166" s="57" t="s">
        <v>15</v>
      </c>
      <c r="V166" s="57" t="s">
        <v>16</v>
      </c>
      <c r="W166" s="57" t="s">
        <v>15</v>
      </c>
      <c r="X166" s="57">
        <v>2</v>
      </c>
    </row>
    <row r="167" spans="1:25" s="57" customFormat="1" x14ac:dyDescent="0.25">
      <c r="A167" s="57">
        <v>1002</v>
      </c>
      <c r="B167" s="58" t="s">
        <v>50</v>
      </c>
      <c r="E167" s="57" t="s">
        <v>52</v>
      </c>
      <c r="F167" s="57" t="s">
        <v>21</v>
      </c>
      <c r="G167" s="57" t="s">
        <v>21</v>
      </c>
      <c r="H167" s="57" t="s">
        <v>21</v>
      </c>
      <c r="J167" s="57" t="s">
        <v>55</v>
      </c>
      <c r="K167" s="57" t="s">
        <v>11</v>
      </c>
      <c r="L167" s="59">
        <v>134.514435695538</v>
      </c>
      <c r="M167" s="59">
        <v>55.984251968503898</v>
      </c>
      <c r="N167" s="57" t="s">
        <v>25</v>
      </c>
      <c r="O167" s="57" t="s">
        <v>13</v>
      </c>
      <c r="P167" s="57" t="s">
        <v>49</v>
      </c>
      <c r="Q167" s="57" t="s">
        <v>13</v>
      </c>
      <c r="R167" s="60">
        <v>578.88302822499998</v>
      </c>
      <c r="S167" s="61">
        <v>3.9370078740157499</v>
      </c>
      <c r="T167" s="57" t="s">
        <v>15</v>
      </c>
      <c r="U167" s="57" t="s">
        <v>15</v>
      </c>
      <c r="V167" s="57" t="s">
        <v>16</v>
      </c>
      <c r="W167" s="57" t="s">
        <v>15</v>
      </c>
      <c r="X167" s="57">
        <v>2</v>
      </c>
    </row>
    <row r="168" spans="1:25" s="57" customFormat="1" x14ac:dyDescent="0.25">
      <c r="A168" s="57">
        <v>1005</v>
      </c>
      <c r="B168" s="58" t="s">
        <v>63</v>
      </c>
      <c r="C168" s="57" t="s">
        <v>64</v>
      </c>
      <c r="D168" s="57" t="s">
        <v>24</v>
      </c>
      <c r="E168" s="57" t="s">
        <v>10</v>
      </c>
      <c r="F168" s="57" t="s">
        <v>20</v>
      </c>
      <c r="G168" s="57" t="s">
        <v>20</v>
      </c>
      <c r="H168" s="57" t="s">
        <v>21</v>
      </c>
      <c r="J168" s="57" t="s">
        <v>46</v>
      </c>
      <c r="K168" s="57" t="s">
        <v>11</v>
      </c>
      <c r="L168" s="59">
        <v>118</v>
      </c>
      <c r="M168" s="59">
        <v>72</v>
      </c>
      <c r="N168" s="57" t="s">
        <v>25</v>
      </c>
      <c r="O168" s="57" t="s">
        <v>13</v>
      </c>
      <c r="P168" s="57" t="s">
        <v>49</v>
      </c>
      <c r="Q168" s="57" t="s">
        <v>14</v>
      </c>
      <c r="R168" s="60">
        <v>1404.9999945567099</v>
      </c>
      <c r="S168" s="61">
        <v>1.05</v>
      </c>
      <c r="T168" s="57" t="s">
        <v>15</v>
      </c>
      <c r="U168" s="57" t="s">
        <v>15</v>
      </c>
      <c r="V168" s="57" t="s">
        <v>16</v>
      </c>
      <c r="W168" s="57" t="s">
        <v>15</v>
      </c>
      <c r="X168" s="57">
        <v>1</v>
      </c>
    </row>
    <row r="169" spans="1:25" s="57" customFormat="1" x14ac:dyDescent="0.25">
      <c r="A169" s="57">
        <v>1006</v>
      </c>
      <c r="B169" s="58" t="s">
        <v>65</v>
      </c>
      <c r="C169" s="57" t="s">
        <v>23</v>
      </c>
      <c r="D169" s="57" t="s">
        <v>24</v>
      </c>
      <c r="E169" s="57" t="s">
        <v>10</v>
      </c>
      <c r="F169" s="57" t="s">
        <v>20</v>
      </c>
      <c r="G169" s="57" t="s">
        <v>20</v>
      </c>
      <c r="H169" s="57" t="s">
        <v>4</v>
      </c>
      <c r="I169" s="57" t="s">
        <v>66</v>
      </c>
      <c r="J169" s="57" t="s">
        <v>6</v>
      </c>
      <c r="K169" s="57" t="s">
        <v>11</v>
      </c>
      <c r="L169" s="59">
        <v>88.3</v>
      </c>
      <c r="M169" s="62">
        <v>42</v>
      </c>
      <c r="N169" s="57" t="s">
        <v>25</v>
      </c>
      <c r="O169" s="57" t="s">
        <v>13</v>
      </c>
      <c r="P169" s="57" t="s">
        <v>49</v>
      </c>
      <c r="Q169" s="57" t="s">
        <v>67</v>
      </c>
      <c r="R169" s="60">
        <v>967.99999624974396</v>
      </c>
      <c r="S169" s="61">
        <v>-0.93179999999999996</v>
      </c>
      <c r="T169" s="57" t="s">
        <v>15</v>
      </c>
      <c r="U169" s="57" t="s">
        <v>15</v>
      </c>
      <c r="V169" s="57" t="s">
        <v>16</v>
      </c>
      <c r="W169" s="57" t="s">
        <v>16</v>
      </c>
      <c r="X169" s="57">
        <v>2</v>
      </c>
      <c r="Y169" s="57">
        <v>6</v>
      </c>
    </row>
    <row r="170" spans="1:25" s="57" customFormat="1" x14ac:dyDescent="0.25">
      <c r="A170" s="57">
        <v>1007</v>
      </c>
      <c r="B170" s="58" t="s">
        <v>68</v>
      </c>
      <c r="C170" s="57" t="s">
        <v>23</v>
      </c>
      <c r="D170" s="57" t="s">
        <v>24</v>
      </c>
      <c r="E170" s="57" t="s">
        <v>10</v>
      </c>
      <c r="F170" s="57" t="s">
        <v>20</v>
      </c>
      <c r="G170" s="57" t="s">
        <v>20</v>
      </c>
      <c r="H170" s="57" t="s">
        <v>4</v>
      </c>
      <c r="J170" s="57" t="s">
        <v>69</v>
      </c>
      <c r="K170" s="57" t="s">
        <v>11</v>
      </c>
      <c r="L170" s="59">
        <v>105.5</v>
      </c>
      <c r="M170" s="59">
        <v>42</v>
      </c>
      <c r="N170" s="57" t="s">
        <v>70</v>
      </c>
      <c r="O170" s="57" t="s">
        <v>13</v>
      </c>
      <c r="P170" s="57" t="s">
        <v>49</v>
      </c>
      <c r="R170" s="60">
        <v>762.19999704706095</v>
      </c>
      <c r="S170" s="61">
        <v>0.76300000000000001</v>
      </c>
      <c r="T170" s="57" t="s">
        <v>15</v>
      </c>
      <c r="U170" s="57" t="s">
        <v>15</v>
      </c>
      <c r="V170" s="57" t="s">
        <v>15</v>
      </c>
      <c r="W170" s="57" t="s">
        <v>15</v>
      </c>
      <c r="X170" s="57">
        <v>2</v>
      </c>
    </row>
    <row r="171" spans="1:25" s="57" customFormat="1" x14ac:dyDescent="0.25">
      <c r="A171" s="57">
        <v>1007</v>
      </c>
      <c r="B171" s="58" t="s">
        <v>68</v>
      </c>
      <c r="C171" s="57" t="s">
        <v>23</v>
      </c>
      <c r="D171" s="57" t="s">
        <v>24</v>
      </c>
      <c r="E171" s="57" t="s">
        <v>10</v>
      </c>
      <c r="F171" s="57" t="s">
        <v>20</v>
      </c>
      <c r="G171" s="57" t="s">
        <v>20</v>
      </c>
      <c r="H171" s="57" t="s">
        <v>4</v>
      </c>
      <c r="J171" s="57" t="s">
        <v>71</v>
      </c>
      <c r="K171" s="57" t="s">
        <v>11</v>
      </c>
      <c r="L171" s="59">
        <v>105.5</v>
      </c>
      <c r="M171" s="59">
        <v>42</v>
      </c>
      <c r="N171" s="57" t="s">
        <v>25</v>
      </c>
      <c r="O171" s="57" t="s">
        <v>13</v>
      </c>
      <c r="P171" s="57" t="s">
        <v>49</v>
      </c>
      <c r="R171" s="60">
        <v>964.99999626136696</v>
      </c>
      <c r="S171" s="61">
        <v>0.91</v>
      </c>
      <c r="T171" s="57" t="s">
        <v>15</v>
      </c>
      <c r="U171" s="57" t="s">
        <v>15</v>
      </c>
      <c r="V171" s="57" t="s">
        <v>16</v>
      </c>
      <c r="W171" s="57" t="s">
        <v>15</v>
      </c>
      <c r="X171" s="57">
        <v>2</v>
      </c>
    </row>
    <row r="172" spans="1:25" s="57" customFormat="1" x14ac:dyDescent="0.25">
      <c r="A172" s="57">
        <v>1009</v>
      </c>
      <c r="B172" s="58" t="s">
        <v>76</v>
      </c>
      <c r="C172" s="57" t="s">
        <v>77</v>
      </c>
      <c r="E172" s="57" t="s">
        <v>62</v>
      </c>
      <c r="F172" s="57" t="s">
        <v>4</v>
      </c>
      <c r="G172" s="57" t="s">
        <v>4</v>
      </c>
      <c r="H172" s="57" t="s">
        <v>4</v>
      </c>
      <c r="J172" s="57" t="s">
        <v>41</v>
      </c>
      <c r="K172" s="57" t="s">
        <v>11</v>
      </c>
      <c r="L172" s="59">
        <v>37.729658792650902</v>
      </c>
      <c r="M172" s="59">
        <v>31.496062992125999</v>
      </c>
      <c r="N172" s="57" t="s">
        <v>25</v>
      </c>
      <c r="O172" s="57" t="s">
        <v>13</v>
      </c>
      <c r="P172" s="57" t="s">
        <v>49</v>
      </c>
      <c r="Q172" s="57" t="s">
        <v>14</v>
      </c>
      <c r="R172" s="60">
        <v>809.31219480000004</v>
      </c>
      <c r="S172" s="61">
        <v>5.31173970354331</v>
      </c>
      <c r="T172" s="57" t="s">
        <v>15</v>
      </c>
      <c r="U172" s="57" t="s">
        <v>15</v>
      </c>
      <c r="V172" s="57" t="s">
        <v>15</v>
      </c>
      <c r="W172" s="57" t="s">
        <v>15</v>
      </c>
      <c r="X172" s="57">
        <v>2</v>
      </c>
      <c r="Y172" s="57">
        <v>3</v>
      </c>
    </row>
    <row r="173" spans="1:25" s="57" customFormat="1" x14ac:dyDescent="0.25">
      <c r="A173" s="57">
        <v>1019</v>
      </c>
      <c r="B173" s="58" t="s">
        <v>101</v>
      </c>
      <c r="C173" s="57" t="s">
        <v>103</v>
      </c>
      <c r="E173" s="57" t="s">
        <v>104</v>
      </c>
      <c r="F173" s="57" t="s">
        <v>20</v>
      </c>
      <c r="G173" s="57" t="s">
        <v>20</v>
      </c>
      <c r="H173" s="57" t="s">
        <v>21</v>
      </c>
      <c r="J173" s="57" t="s">
        <v>105</v>
      </c>
      <c r="K173" s="57" t="s">
        <v>11</v>
      </c>
      <c r="L173" s="59">
        <v>127.95275590551201</v>
      </c>
      <c r="M173" s="59">
        <v>29.921259842519699</v>
      </c>
      <c r="N173" s="57" t="s">
        <v>25</v>
      </c>
      <c r="O173" s="57" t="s">
        <v>13</v>
      </c>
      <c r="P173" s="57" t="s">
        <v>49</v>
      </c>
      <c r="R173" s="60">
        <v>3654.3874653237499</v>
      </c>
      <c r="S173" s="61">
        <v>-9.7095417082677198</v>
      </c>
      <c r="T173" s="57" t="s">
        <v>15</v>
      </c>
      <c r="U173" s="57" t="s">
        <v>16</v>
      </c>
      <c r="V173" s="57" t="s">
        <v>15</v>
      </c>
      <c r="W173" s="57" t="s">
        <v>15</v>
      </c>
      <c r="Y173" s="57">
        <v>2</v>
      </c>
    </row>
    <row r="174" spans="1:25" s="57" customFormat="1" x14ac:dyDescent="0.25">
      <c r="A174" s="57">
        <v>1056</v>
      </c>
      <c r="B174" s="58" t="s">
        <v>169</v>
      </c>
      <c r="C174" s="57" t="s">
        <v>170</v>
      </c>
      <c r="D174" s="57" t="s">
        <v>24</v>
      </c>
      <c r="E174" s="57" t="s">
        <v>10</v>
      </c>
      <c r="F174" s="57" t="s">
        <v>20</v>
      </c>
      <c r="G174" s="63" t="s">
        <v>20</v>
      </c>
      <c r="H174" s="63" t="s">
        <v>21</v>
      </c>
      <c r="J174" s="57" t="s">
        <v>46</v>
      </c>
      <c r="K174" s="57" t="s">
        <v>11</v>
      </c>
      <c r="L174" s="59">
        <v>136.4</v>
      </c>
      <c r="M174" s="59">
        <v>87</v>
      </c>
      <c r="N174" s="57" t="s">
        <v>25</v>
      </c>
      <c r="O174" s="57" t="s">
        <v>13</v>
      </c>
      <c r="P174" s="57" t="s">
        <v>49</v>
      </c>
      <c r="R174" s="60">
        <v>4002.1999844945499</v>
      </c>
      <c r="S174" s="61">
        <v>4.0157480314960603</v>
      </c>
      <c r="T174" s="57" t="s">
        <v>15</v>
      </c>
      <c r="U174" s="57" t="s">
        <v>15</v>
      </c>
      <c r="V174" s="57" t="s">
        <v>16</v>
      </c>
      <c r="W174" s="57" t="s">
        <v>15</v>
      </c>
      <c r="X174" s="57">
        <v>1</v>
      </c>
    </row>
    <row r="175" spans="1:25" s="57" customFormat="1" x14ac:dyDescent="0.25">
      <c r="A175" s="57">
        <v>1063</v>
      </c>
      <c r="B175" s="58" t="s">
        <v>183</v>
      </c>
      <c r="C175" s="57" t="s">
        <v>23</v>
      </c>
      <c r="D175" s="57" t="s">
        <v>24</v>
      </c>
      <c r="E175" s="57" t="s">
        <v>10</v>
      </c>
      <c r="F175" s="57" t="s">
        <v>20</v>
      </c>
      <c r="G175" s="57" t="s">
        <v>20</v>
      </c>
      <c r="H175" s="57" t="s">
        <v>4</v>
      </c>
      <c r="I175" s="57" t="s">
        <v>31</v>
      </c>
      <c r="J175" s="57" t="s">
        <v>184</v>
      </c>
      <c r="K175" s="57" t="s">
        <v>11</v>
      </c>
      <c r="L175" s="59">
        <v>98</v>
      </c>
      <c r="M175" s="59">
        <v>42</v>
      </c>
      <c r="N175" s="57" t="s">
        <v>25</v>
      </c>
      <c r="O175" s="57" t="s">
        <v>13</v>
      </c>
      <c r="P175" s="57" t="s">
        <v>49</v>
      </c>
      <c r="Q175" s="57" t="s">
        <v>14</v>
      </c>
      <c r="R175" s="60">
        <v>627.39999756930695</v>
      </c>
      <c r="S175" s="61">
        <v>-3.14</v>
      </c>
      <c r="T175" s="57" t="s">
        <v>15</v>
      </c>
      <c r="U175" s="57" t="s">
        <v>15</v>
      </c>
      <c r="V175" s="57" t="s">
        <v>16</v>
      </c>
      <c r="W175" s="57" t="s">
        <v>16</v>
      </c>
      <c r="X175" s="57">
        <v>12</v>
      </c>
    </row>
    <row r="176" spans="1:25" s="57" customFormat="1" x14ac:dyDescent="0.25">
      <c r="A176" s="57">
        <v>1063</v>
      </c>
      <c r="B176" s="58" t="s">
        <v>183</v>
      </c>
      <c r="C176" s="57" t="s">
        <v>23</v>
      </c>
      <c r="D176" s="57" t="s">
        <v>24</v>
      </c>
      <c r="E176" s="57" t="s">
        <v>10</v>
      </c>
      <c r="F176" s="57" t="s">
        <v>20</v>
      </c>
      <c r="G176" s="57" t="s">
        <v>20</v>
      </c>
      <c r="H176" s="57" t="s">
        <v>4</v>
      </c>
      <c r="I176" s="57" t="s">
        <v>31</v>
      </c>
      <c r="J176" s="57" t="s">
        <v>185</v>
      </c>
      <c r="K176" s="57" t="s">
        <v>11</v>
      </c>
      <c r="L176" s="59">
        <v>103</v>
      </c>
      <c r="M176" s="59">
        <v>42</v>
      </c>
      <c r="N176" s="57" t="s">
        <v>25</v>
      </c>
      <c r="O176" s="57" t="s">
        <v>13</v>
      </c>
      <c r="P176" s="57" t="s">
        <v>49</v>
      </c>
      <c r="Q176" s="57" t="s">
        <v>14</v>
      </c>
      <c r="R176" s="60">
        <v>905.59999649149597</v>
      </c>
      <c r="S176" s="61">
        <v>0.59550000000000003</v>
      </c>
      <c r="T176" s="57" t="s">
        <v>15</v>
      </c>
      <c r="U176" s="57" t="s">
        <v>15</v>
      </c>
      <c r="V176" s="57" t="s">
        <v>16</v>
      </c>
      <c r="W176" s="57" t="s">
        <v>16</v>
      </c>
      <c r="X176" s="57">
        <v>12</v>
      </c>
    </row>
    <row r="177" spans="1:24" s="57" customFormat="1" x14ac:dyDescent="0.25">
      <c r="A177" s="57">
        <v>1063</v>
      </c>
      <c r="B177" s="58" t="s">
        <v>183</v>
      </c>
      <c r="C177" s="57" t="s">
        <v>23</v>
      </c>
      <c r="D177" s="57" t="s">
        <v>24</v>
      </c>
      <c r="E177" s="57" t="s">
        <v>10</v>
      </c>
      <c r="F177" s="57" t="s">
        <v>20</v>
      </c>
      <c r="G177" s="57" t="s">
        <v>20</v>
      </c>
      <c r="H177" s="57" t="s">
        <v>4</v>
      </c>
      <c r="I177" s="57" t="s">
        <v>31</v>
      </c>
      <c r="J177" s="57" t="s">
        <v>186</v>
      </c>
      <c r="K177" s="57" t="s">
        <v>11</v>
      </c>
      <c r="L177" s="59">
        <v>97</v>
      </c>
      <c r="M177" s="59">
        <v>42</v>
      </c>
      <c r="N177" s="57" t="s">
        <v>25</v>
      </c>
      <c r="O177" s="57" t="s">
        <v>13</v>
      </c>
      <c r="P177" s="57" t="s">
        <v>49</v>
      </c>
      <c r="Q177" s="57" t="s">
        <v>14</v>
      </c>
      <c r="R177" s="60">
        <v>962.89999626950305</v>
      </c>
      <c r="S177" s="61">
        <v>-0.745</v>
      </c>
      <c r="T177" s="57" t="s">
        <v>15</v>
      </c>
      <c r="U177" s="57" t="s">
        <v>15</v>
      </c>
      <c r="V177" s="57" t="s">
        <v>16</v>
      </c>
      <c r="W177" s="57" t="s">
        <v>16</v>
      </c>
      <c r="X177" s="57">
        <v>12</v>
      </c>
    </row>
    <row r="178" spans="1:24" s="57" customFormat="1" x14ac:dyDescent="0.25">
      <c r="A178" s="57">
        <v>1068</v>
      </c>
      <c r="B178" s="58" t="s">
        <v>192</v>
      </c>
      <c r="C178" s="57" t="s">
        <v>195</v>
      </c>
      <c r="E178" s="57" t="s">
        <v>196</v>
      </c>
      <c r="F178" s="57" t="s">
        <v>20</v>
      </c>
      <c r="G178" s="57" t="s">
        <v>20</v>
      </c>
      <c r="H178" s="57" t="s">
        <v>21</v>
      </c>
      <c r="I178" s="57" t="s">
        <v>193</v>
      </c>
      <c r="J178" s="57" t="s">
        <v>198</v>
      </c>
      <c r="K178" s="57" t="s">
        <v>11</v>
      </c>
      <c r="L178" s="59">
        <v>213.25459317585299</v>
      </c>
      <c r="M178" s="59">
        <v>47.992125984251999</v>
      </c>
      <c r="N178" s="57" t="s">
        <v>12</v>
      </c>
      <c r="O178" s="57" t="s">
        <v>13</v>
      </c>
      <c r="P178" s="57" t="s">
        <v>49</v>
      </c>
      <c r="R178" s="60">
        <v>1212.8442474850001</v>
      </c>
      <c r="S178" s="61">
        <v>1.5755433070866101</v>
      </c>
      <c r="T178" s="57" t="s">
        <v>15</v>
      </c>
      <c r="U178" s="57" t="s">
        <v>15</v>
      </c>
      <c r="V178" s="57" t="s">
        <v>16</v>
      </c>
      <c r="W178" s="57" t="s">
        <v>16</v>
      </c>
      <c r="X178" s="57">
        <v>4</v>
      </c>
    </row>
  </sheetData>
  <sortState ref="A18:AA175">
    <sortCondition ref="K18:K175"/>
    <sortCondition ref="O18:O175"/>
    <sortCondition ref="P18:P175"/>
  </sortState>
  <mergeCells count="2"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zoomScale="70" zoomScaleNormal="7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E103" sqref="E103"/>
    </sheetView>
  </sheetViews>
  <sheetFormatPr defaultColWidth="9.140625" defaultRowHeight="15" x14ac:dyDescent="0.25"/>
  <cols>
    <col min="1" max="1" width="9.140625" style="3"/>
    <col min="2" max="2" width="76.42578125" style="3" customWidth="1"/>
    <col min="3" max="3" width="15" style="3" customWidth="1"/>
    <col min="4" max="4" width="9.140625" style="3"/>
    <col min="5" max="5" width="11" style="3" bestFit="1" customWidth="1"/>
    <col min="6" max="7" width="13.7109375" style="3" bestFit="1" customWidth="1"/>
    <col min="8" max="8" width="26.42578125" style="3" customWidth="1"/>
    <col min="9" max="9" width="12" style="94" bestFit="1" customWidth="1"/>
    <col min="10" max="10" width="18.85546875" style="94" bestFit="1" customWidth="1"/>
    <col min="11" max="11" width="13.140625" style="94" bestFit="1" customWidth="1"/>
    <col min="12" max="12" width="11.85546875" style="94" customWidth="1"/>
    <col min="13" max="13" width="11.85546875" style="95" customWidth="1"/>
    <col min="14" max="14" width="9.140625" style="3"/>
    <col min="15" max="15" width="11" style="3" customWidth="1"/>
    <col min="16" max="16" width="9.140625" style="3"/>
    <col min="17" max="17" width="10.28515625" style="3" bestFit="1" customWidth="1"/>
    <col min="18" max="18" width="15" style="3" bestFit="1" customWidth="1"/>
    <col min="19" max="19" width="14.28515625" style="3" bestFit="1" customWidth="1"/>
    <col min="20" max="20" width="18.85546875" style="3" bestFit="1" customWidth="1"/>
    <col min="21" max="21" width="13.140625" style="3" bestFit="1" customWidth="1"/>
    <col min="22" max="22" width="9.140625" style="20"/>
    <col min="23" max="23" width="11.7109375" style="3" bestFit="1" customWidth="1"/>
    <col min="24" max="30" width="9.140625" style="3"/>
    <col min="31" max="32" width="9.140625" style="4"/>
    <col min="33" max="16384" width="9.140625" style="3"/>
  </cols>
  <sheetData>
    <row r="1" spans="2:22" x14ac:dyDescent="0.25">
      <c r="G1" s="170" t="s">
        <v>372</v>
      </c>
      <c r="H1" s="170"/>
      <c r="I1" s="170"/>
      <c r="J1" s="170"/>
      <c r="K1" s="170"/>
      <c r="V1" s="15"/>
    </row>
    <row r="2" spans="2:22" x14ac:dyDescent="0.25">
      <c r="D2" s="3" t="s">
        <v>318</v>
      </c>
      <c r="E2" s="3" t="s">
        <v>288</v>
      </c>
      <c r="G2" s="3" t="s">
        <v>371</v>
      </c>
      <c r="H2" s="3" t="s">
        <v>368</v>
      </c>
      <c r="I2" s="94" t="s">
        <v>366</v>
      </c>
      <c r="J2" s="94" t="s">
        <v>367</v>
      </c>
      <c r="K2" s="94" t="s">
        <v>370</v>
      </c>
      <c r="V2" s="15"/>
    </row>
    <row r="3" spans="2:22" x14ac:dyDescent="0.25">
      <c r="B3" s="32" t="s">
        <v>286</v>
      </c>
      <c r="C3" s="3">
        <v>91</v>
      </c>
      <c r="D3" s="15">
        <v>74</v>
      </c>
      <c r="E3" s="3">
        <v>17</v>
      </c>
      <c r="G3" s="165">
        <v>75</v>
      </c>
      <c r="H3" s="165">
        <v>67</v>
      </c>
      <c r="I3" s="165">
        <v>42</v>
      </c>
      <c r="J3" s="165">
        <v>62</v>
      </c>
      <c r="K3" s="165">
        <v>63</v>
      </c>
      <c r="V3" s="15"/>
    </row>
    <row r="4" spans="2:22" x14ac:dyDescent="0.25">
      <c r="B4" s="32"/>
      <c r="D4" s="15"/>
      <c r="G4" s="165"/>
      <c r="H4" s="165"/>
      <c r="I4" s="165"/>
      <c r="J4" s="165"/>
      <c r="K4" s="165"/>
      <c r="V4" s="15"/>
    </row>
    <row r="5" spans="2:22" x14ac:dyDescent="0.25">
      <c r="B5" s="32" t="s">
        <v>301</v>
      </c>
      <c r="C5" s="3">
        <v>74</v>
      </c>
      <c r="D5" s="15">
        <v>74</v>
      </c>
      <c r="E5" s="66" t="s">
        <v>320</v>
      </c>
      <c r="G5" s="165">
        <v>61</v>
      </c>
      <c r="H5" s="165">
        <v>60</v>
      </c>
      <c r="I5" s="165">
        <v>40</v>
      </c>
      <c r="J5" s="165">
        <v>54</v>
      </c>
      <c r="K5" s="165">
        <v>51</v>
      </c>
      <c r="V5" s="15"/>
    </row>
    <row r="6" spans="2:22" x14ac:dyDescent="0.25">
      <c r="B6" s="32" t="s">
        <v>302</v>
      </c>
      <c r="C6" s="3">
        <v>17</v>
      </c>
      <c r="D6" s="67" t="s">
        <v>320</v>
      </c>
      <c r="E6" s="3">
        <v>17</v>
      </c>
      <c r="G6" s="165">
        <v>14</v>
      </c>
      <c r="H6" s="165">
        <v>7</v>
      </c>
      <c r="I6" s="165">
        <v>2</v>
      </c>
      <c r="J6" s="165">
        <v>8</v>
      </c>
      <c r="K6" s="165">
        <v>12</v>
      </c>
      <c r="V6" s="15"/>
    </row>
    <row r="7" spans="2:22" x14ac:dyDescent="0.25">
      <c r="B7" s="32"/>
      <c r="D7" s="15"/>
      <c r="G7" s="165"/>
      <c r="H7" s="165"/>
      <c r="I7" s="165"/>
      <c r="J7" s="165"/>
      <c r="K7" s="165"/>
      <c r="L7" s="3"/>
      <c r="M7" s="3"/>
      <c r="V7" s="15"/>
    </row>
    <row r="8" spans="2:22" x14ac:dyDescent="0.25">
      <c r="B8" s="32" t="s">
        <v>303</v>
      </c>
      <c r="C8" s="165">
        <v>21</v>
      </c>
      <c r="D8" s="167">
        <v>18</v>
      </c>
      <c r="E8" s="165">
        <v>3</v>
      </c>
      <c r="G8" s="165">
        <v>18</v>
      </c>
      <c r="H8" s="165">
        <v>18</v>
      </c>
      <c r="I8" s="165">
        <v>12</v>
      </c>
      <c r="J8" s="165">
        <v>18</v>
      </c>
      <c r="K8" s="165">
        <v>16</v>
      </c>
      <c r="L8" s="165"/>
      <c r="M8" s="165"/>
      <c r="V8" s="15"/>
    </row>
    <row r="9" spans="2:22" x14ac:dyDescent="0.25">
      <c r="B9" s="32" t="s">
        <v>317</v>
      </c>
      <c r="C9" s="165">
        <v>30</v>
      </c>
      <c r="D9" s="167">
        <v>21</v>
      </c>
      <c r="E9" s="165">
        <v>9</v>
      </c>
      <c r="G9" s="165">
        <v>23</v>
      </c>
      <c r="H9" s="165">
        <v>18</v>
      </c>
      <c r="I9" s="165">
        <v>9</v>
      </c>
      <c r="J9" s="165">
        <v>15</v>
      </c>
      <c r="K9" s="165">
        <v>19</v>
      </c>
      <c r="L9" s="165"/>
      <c r="M9" s="165"/>
      <c r="V9" s="15"/>
    </row>
    <row r="10" spans="2:22" x14ac:dyDescent="0.25">
      <c r="B10" s="32" t="s">
        <v>304</v>
      </c>
      <c r="C10" s="165">
        <v>40</v>
      </c>
      <c r="D10" s="167">
        <v>35</v>
      </c>
      <c r="E10" s="165">
        <v>5</v>
      </c>
      <c r="G10" s="165">
        <v>34</v>
      </c>
      <c r="H10" s="165">
        <v>31</v>
      </c>
      <c r="I10" s="165">
        <v>21</v>
      </c>
      <c r="J10" s="165">
        <v>29</v>
      </c>
      <c r="K10" s="165">
        <v>28</v>
      </c>
      <c r="L10" s="165"/>
      <c r="M10" s="165"/>
      <c r="Q10" s="171" t="s">
        <v>372</v>
      </c>
      <c r="R10" s="171"/>
      <c r="S10" s="171"/>
      <c r="T10" s="171"/>
      <c r="U10" s="171"/>
      <c r="V10" s="15"/>
    </row>
    <row r="11" spans="2:22" x14ac:dyDescent="0.25">
      <c r="B11" s="32"/>
      <c r="C11" s="165"/>
      <c r="D11" s="167"/>
      <c r="E11" s="165"/>
      <c r="G11" s="165"/>
      <c r="H11" s="165"/>
      <c r="I11" s="165"/>
      <c r="J11" s="165"/>
      <c r="K11" s="165"/>
      <c r="L11" s="165"/>
      <c r="M11" s="165"/>
      <c r="N11" s="165"/>
      <c r="O11" s="165"/>
      <c r="Q11" s="165" t="s">
        <v>371</v>
      </c>
      <c r="R11" s="165" t="s">
        <v>368</v>
      </c>
      <c r="S11" s="165" t="s">
        <v>366</v>
      </c>
      <c r="T11" s="165" t="s">
        <v>367</v>
      </c>
      <c r="U11" s="165" t="s">
        <v>370</v>
      </c>
      <c r="V11" s="15"/>
    </row>
    <row r="12" spans="2:22" x14ac:dyDescent="0.25">
      <c r="B12" s="32" t="s">
        <v>311</v>
      </c>
      <c r="C12" s="165">
        <v>28</v>
      </c>
      <c r="D12" s="167">
        <v>26</v>
      </c>
      <c r="E12" s="165">
        <v>2</v>
      </c>
      <c r="G12" s="165">
        <v>27</v>
      </c>
      <c r="H12" s="165">
        <v>24</v>
      </c>
      <c r="I12" s="165">
        <v>19</v>
      </c>
      <c r="J12" s="165">
        <v>27</v>
      </c>
      <c r="K12" s="165">
        <v>22</v>
      </c>
      <c r="L12" s="165"/>
      <c r="M12" s="165"/>
      <c r="N12" s="165"/>
      <c r="O12" s="166" t="s">
        <v>355</v>
      </c>
      <c r="P12" s="165">
        <v>18</v>
      </c>
      <c r="Q12" s="165">
        <v>17</v>
      </c>
      <c r="R12" s="165">
        <v>17</v>
      </c>
      <c r="S12" s="165">
        <v>12</v>
      </c>
      <c r="T12" s="165">
        <v>18</v>
      </c>
      <c r="U12" s="165">
        <v>14</v>
      </c>
      <c r="V12" s="15"/>
    </row>
    <row r="13" spans="2:22" x14ac:dyDescent="0.25">
      <c r="B13" s="32" t="s">
        <v>316</v>
      </c>
      <c r="C13" s="165">
        <v>55</v>
      </c>
      <c r="D13" s="167">
        <v>47</v>
      </c>
      <c r="E13" s="165">
        <v>8</v>
      </c>
      <c r="G13" s="165">
        <v>42</v>
      </c>
      <c r="H13" s="165">
        <v>38</v>
      </c>
      <c r="I13" s="165">
        <v>23</v>
      </c>
      <c r="J13" s="165">
        <v>33</v>
      </c>
      <c r="K13" s="165">
        <v>36</v>
      </c>
      <c r="L13" s="165"/>
      <c r="M13" s="165"/>
      <c r="N13" s="165"/>
      <c r="O13" s="166" t="s">
        <v>356</v>
      </c>
      <c r="P13" s="165">
        <v>10</v>
      </c>
      <c r="Q13" s="165">
        <v>10</v>
      </c>
      <c r="R13" s="165">
        <v>10</v>
      </c>
      <c r="S13" s="165">
        <v>7</v>
      </c>
      <c r="T13" s="165">
        <v>9</v>
      </c>
      <c r="U13" s="165">
        <v>8</v>
      </c>
      <c r="V13" s="15"/>
    </row>
    <row r="14" spans="2:22" x14ac:dyDescent="0.25">
      <c r="B14" s="32" t="s">
        <v>314</v>
      </c>
      <c r="C14" s="165">
        <v>7</v>
      </c>
      <c r="D14" s="167">
        <v>1</v>
      </c>
      <c r="E14" s="165">
        <v>6</v>
      </c>
      <c r="G14" s="165">
        <v>5</v>
      </c>
      <c r="H14" s="165">
        <v>2</v>
      </c>
      <c r="I14" s="165">
        <v>0</v>
      </c>
      <c r="J14" s="165">
        <v>2</v>
      </c>
      <c r="K14" s="165">
        <v>4</v>
      </c>
      <c r="L14" s="165"/>
      <c r="M14" s="165"/>
      <c r="N14" s="165"/>
      <c r="O14" s="166"/>
      <c r="P14" s="165"/>
      <c r="Q14" s="165"/>
      <c r="R14" s="165"/>
      <c r="S14" s="165"/>
      <c r="T14" s="165"/>
      <c r="U14" s="165"/>
      <c r="V14" s="15"/>
    </row>
    <row r="15" spans="2:22" x14ac:dyDescent="0.25">
      <c r="B15" s="32" t="s">
        <v>315</v>
      </c>
      <c r="C15" s="165">
        <v>1</v>
      </c>
      <c r="D15" s="167">
        <v>0</v>
      </c>
      <c r="E15" s="165">
        <v>1</v>
      </c>
      <c r="G15" s="165">
        <v>1</v>
      </c>
      <c r="H15" s="165">
        <v>0</v>
      </c>
      <c r="I15" s="165">
        <v>0</v>
      </c>
      <c r="J15" s="165">
        <v>0</v>
      </c>
      <c r="K15" s="165">
        <v>1</v>
      </c>
      <c r="L15" s="165"/>
      <c r="M15" s="165"/>
      <c r="N15" s="165"/>
      <c r="O15" s="166" t="s">
        <v>357</v>
      </c>
      <c r="P15" s="165">
        <v>24</v>
      </c>
      <c r="Q15" s="165">
        <v>18</v>
      </c>
      <c r="R15" s="165">
        <v>16</v>
      </c>
      <c r="S15" s="165">
        <v>9</v>
      </c>
      <c r="T15" s="165">
        <v>13</v>
      </c>
      <c r="U15" s="165">
        <v>15</v>
      </c>
      <c r="V15" s="15"/>
    </row>
    <row r="16" spans="2:22" x14ac:dyDescent="0.25">
      <c r="B16" s="32"/>
      <c r="C16" s="165"/>
      <c r="D16" s="165"/>
      <c r="E16" s="165"/>
      <c r="G16" s="165"/>
      <c r="H16" s="165"/>
      <c r="I16" s="165"/>
      <c r="J16" s="165"/>
      <c r="K16" s="165"/>
      <c r="L16" s="165"/>
      <c r="M16" s="165"/>
      <c r="N16" s="165"/>
      <c r="O16" s="166" t="s">
        <v>358</v>
      </c>
      <c r="P16" s="165">
        <v>29</v>
      </c>
      <c r="Q16" s="165">
        <v>23</v>
      </c>
      <c r="R16" s="165">
        <v>21</v>
      </c>
      <c r="S16" s="165">
        <v>14</v>
      </c>
      <c r="T16" s="165">
        <v>20</v>
      </c>
      <c r="U16" s="165">
        <v>19</v>
      </c>
      <c r="V16" s="15"/>
    </row>
    <row r="17" spans="1:32" x14ac:dyDescent="0.25">
      <c r="B17" s="32" t="s">
        <v>309</v>
      </c>
      <c r="C17" s="168">
        <f>SUM(D17:E17)</f>
        <v>30</v>
      </c>
      <c r="D17" s="168">
        <v>21</v>
      </c>
      <c r="E17" s="168">
        <v>9</v>
      </c>
      <c r="G17" s="165">
        <v>24</v>
      </c>
      <c r="H17" s="165">
        <v>21</v>
      </c>
      <c r="I17" s="165">
        <v>16</v>
      </c>
      <c r="J17" s="165">
        <v>18</v>
      </c>
      <c r="K17" s="165">
        <v>23</v>
      </c>
      <c r="L17" s="165"/>
      <c r="M17" s="165"/>
      <c r="N17" s="165"/>
      <c r="O17" s="165"/>
      <c r="V17" s="15"/>
    </row>
    <row r="18" spans="1:32" x14ac:dyDescent="0.25">
      <c r="B18" s="32" t="s">
        <v>310</v>
      </c>
      <c r="C18" s="168">
        <f>SUM(D18:E18)</f>
        <v>28</v>
      </c>
      <c r="D18" s="168">
        <v>20</v>
      </c>
      <c r="E18" s="168">
        <v>8</v>
      </c>
      <c r="G18" s="165">
        <v>24</v>
      </c>
      <c r="H18" s="165">
        <v>23</v>
      </c>
      <c r="I18" s="165">
        <v>16</v>
      </c>
      <c r="J18" s="165">
        <v>21</v>
      </c>
      <c r="K18" s="165">
        <v>20</v>
      </c>
      <c r="V18" s="15"/>
    </row>
    <row r="19" spans="1:32" x14ac:dyDescent="0.25">
      <c r="V19" s="15"/>
    </row>
    <row r="20" spans="1:32" s="9" customFormat="1" ht="45" x14ac:dyDescent="0.25">
      <c r="A20" s="9" t="s">
        <v>259</v>
      </c>
      <c r="B20" s="9" t="s">
        <v>260</v>
      </c>
      <c r="C20" s="9" t="s">
        <v>267</v>
      </c>
      <c r="D20" s="9" t="s">
        <v>268</v>
      </c>
      <c r="E20" s="9" t="s">
        <v>269</v>
      </c>
      <c r="F20" s="9" t="s">
        <v>261</v>
      </c>
      <c r="G20" s="9" t="s">
        <v>262</v>
      </c>
      <c r="H20" s="9" t="s">
        <v>263</v>
      </c>
      <c r="I20" s="9" t="s">
        <v>365</v>
      </c>
      <c r="J20" s="9" t="s">
        <v>368</v>
      </c>
      <c r="K20" s="9" t="s">
        <v>366</v>
      </c>
      <c r="L20" s="9" t="s">
        <v>367</v>
      </c>
      <c r="M20" s="9" t="s">
        <v>370</v>
      </c>
      <c r="N20" s="9" t="s">
        <v>264</v>
      </c>
      <c r="O20" s="9" t="s">
        <v>265</v>
      </c>
      <c r="P20" s="9" t="s">
        <v>270</v>
      </c>
      <c r="Q20" s="9" t="s">
        <v>276</v>
      </c>
      <c r="R20" s="9" t="s">
        <v>277</v>
      </c>
      <c r="S20" s="9" t="s">
        <v>271</v>
      </c>
      <c r="T20" s="9" t="s">
        <v>272</v>
      </c>
      <c r="U20" s="9" t="s">
        <v>266</v>
      </c>
      <c r="V20" s="19" t="s">
        <v>273</v>
      </c>
      <c r="W20" s="9" t="s">
        <v>284</v>
      </c>
      <c r="X20" s="9" t="s">
        <v>285</v>
      </c>
      <c r="Y20" s="9" t="s">
        <v>275</v>
      </c>
      <c r="Z20" s="9" t="s">
        <v>274</v>
      </c>
      <c r="AA20" s="9" t="s">
        <v>278</v>
      </c>
      <c r="AB20" s="9" t="s">
        <v>279</v>
      </c>
      <c r="AC20" s="9" t="s">
        <v>280</v>
      </c>
      <c r="AD20" s="9" t="s">
        <v>281</v>
      </c>
      <c r="AE20" s="10" t="s">
        <v>282</v>
      </c>
      <c r="AF20" s="10" t="s">
        <v>283</v>
      </c>
    </row>
    <row r="21" spans="1:32" s="22" customFormat="1" x14ac:dyDescent="0.25">
      <c r="A21" s="22">
        <v>1006</v>
      </c>
      <c r="B21" s="105" t="s">
        <v>65</v>
      </c>
      <c r="C21" s="22" t="s">
        <v>23</v>
      </c>
      <c r="D21" s="22" t="s">
        <v>24</v>
      </c>
      <c r="E21" s="22" t="s">
        <v>10</v>
      </c>
      <c r="F21" s="109" t="s">
        <v>4</v>
      </c>
      <c r="G21" s="109" t="s">
        <v>4</v>
      </c>
      <c r="H21" s="22" t="s">
        <v>4</v>
      </c>
      <c r="I21" s="101" t="s">
        <v>364</v>
      </c>
      <c r="J21" s="102" t="s">
        <v>364</v>
      </c>
      <c r="K21" s="101"/>
      <c r="L21" s="101" t="s">
        <v>364</v>
      </c>
      <c r="M21" s="101"/>
      <c r="N21" s="22" t="s">
        <v>66</v>
      </c>
      <c r="O21" s="22" t="s">
        <v>6</v>
      </c>
      <c r="P21" s="22" t="s">
        <v>11</v>
      </c>
      <c r="Q21" s="71">
        <v>88.3</v>
      </c>
      <c r="R21" s="119">
        <v>42</v>
      </c>
      <c r="S21" s="22" t="s">
        <v>25</v>
      </c>
      <c r="T21" s="22" t="s">
        <v>13</v>
      </c>
      <c r="U21" s="22" t="s">
        <v>7</v>
      </c>
      <c r="V21" s="22" t="s">
        <v>67</v>
      </c>
      <c r="W21" s="72">
        <v>1244.9999951765799</v>
      </c>
      <c r="X21" s="73">
        <v>-1.3769610811417301</v>
      </c>
      <c r="Y21" s="22" t="s">
        <v>15</v>
      </c>
      <c r="Z21" s="22" t="s">
        <v>15</v>
      </c>
      <c r="AA21" s="22" t="s">
        <v>16</v>
      </c>
      <c r="AB21" s="22" t="s">
        <v>16</v>
      </c>
      <c r="AC21" s="22">
        <v>2</v>
      </c>
      <c r="AD21" s="22">
        <v>6</v>
      </c>
    </row>
    <row r="22" spans="1:32" s="22" customFormat="1" x14ac:dyDescent="0.25">
      <c r="A22" s="22">
        <v>1007</v>
      </c>
      <c r="B22" s="105" t="s">
        <v>68</v>
      </c>
      <c r="C22" s="22" t="s">
        <v>23</v>
      </c>
      <c r="D22" s="22" t="s">
        <v>24</v>
      </c>
      <c r="E22" s="22" t="s">
        <v>10</v>
      </c>
      <c r="F22" s="109" t="s">
        <v>4</v>
      </c>
      <c r="G22" s="109" t="s">
        <v>4</v>
      </c>
      <c r="H22" s="22" t="s">
        <v>4</v>
      </c>
      <c r="I22" s="101" t="s">
        <v>364</v>
      </c>
      <c r="J22" s="102" t="s">
        <v>364</v>
      </c>
      <c r="K22" s="101"/>
      <c r="L22" s="101" t="s">
        <v>364</v>
      </c>
      <c r="M22" s="101"/>
      <c r="O22" s="22" t="s">
        <v>69</v>
      </c>
      <c r="P22" s="22" t="s">
        <v>11</v>
      </c>
      <c r="Q22" s="71">
        <v>105.5</v>
      </c>
      <c r="R22" s="71">
        <v>42</v>
      </c>
      <c r="S22" s="22" t="s">
        <v>70</v>
      </c>
      <c r="T22" s="22" t="s">
        <v>13</v>
      </c>
      <c r="U22" s="22" t="s">
        <v>7</v>
      </c>
      <c r="W22" s="72">
        <v>874.79999661082195</v>
      </c>
      <c r="X22" s="73">
        <v>-1.32</v>
      </c>
      <c r="Y22" s="22" t="s">
        <v>15</v>
      </c>
      <c r="Z22" s="22" t="s">
        <v>15</v>
      </c>
      <c r="AA22" s="22" t="s">
        <v>15</v>
      </c>
      <c r="AB22" s="22" t="s">
        <v>15</v>
      </c>
      <c r="AC22" s="22">
        <v>2</v>
      </c>
    </row>
    <row r="23" spans="1:32" s="22" customFormat="1" x14ac:dyDescent="0.25">
      <c r="A23" s="22">
        <v>1007</v>
      </c>
      <c r="B23" s="105" t="s">
        <v>68</v>
      </c>
      <c r="C23" s="22" t="s">
        <v>23</v>
      </c>
      <c r="D23" s="22" t="s">
        <v>24</v>
      </c>
      <c r="E23" s="22" t="s">
        <v>10</v>
      </c>
      <c r="F23" s="109" t="s">
        <v>4</v>
      </c>
      <c r="G23" s="109" t="s">
        <v>4</v>
      </c>
      <c r="H23" s="22" t="s">
        <v>4</v>
      </c>
      <c r="I23" s="101" t="s">
        <v>364</v>
      </c>
      <c r="J23" s="102" t="s">
        <v>364</v>
      </c>
      <c r="K23" s="101"/>
      <c r="L23" s="101" t="s">
        <v>364</v>
      </c>
      <c r="M23" s="101"/>
      <c r="O23" s="22" t="s">
        <v>71</v>
      </c>
      <c r="P23" s="22" t="s">
        <v>11</v>
      </c>
      <c r="Q23" s="71">
        <v>105.5</v>
      </c>
      <c r="R23" s="71">
        <v>42</v>
      </c>
      <c r="S23" s="22" t="s">
        <v>25</v>
      </c>
      <c r="T23" s="22" t="s">
        <v>13</v>
      </c>
      <c r="U23" s="22" t="s">
        <v>7</v>
      </c>
      <c r="W23" s="72">
        <v>1208.99999531605</v>
      </c>
      <c r="X23" s="73">
        <v>-1.24</v>
      </c>
      <c r="Y23" s="22" t="s">
        <v>15</v>
      </c>
      <c r="Z23" s="22" t="s">
        <v>15</v>
      </c>
      <c r="AA23" s="22" t="s">
        <v>16</v>
      </c>
      <c r="AB23" s="22" t="s">
        <v>15</v>
      </c>
      <c r="AC23" s="22">
        <v>2</v>
      </c>
    </row>
    <row r="24" spans="1:32" s="22" customFormat="1" x14ac:dyDescent="0.25">
      <c r="A24" s="22">
        <v>1009</v>
      </c>
      <c r="B24" s="105" t="s">
        <v>76</v>
      </c>
      <c r="C24" s="22" t="s">
        <v>77</v>
      </c>
      <c r="E24" s="22" t="s">
        <v>62</v>
      </c>
      <c r="F24" s="22" t="s">
        <v>4</v>
      </c>
      <c r="G24" s="22" t="s">
        <v>4</v>
      </c>
      <c r="H24" s="22" t="s">
        <v>4</v>
      </c>
      <c r="I24" s="101" t="s">
        <v>364</v>
      </c>
      <c r="J24" s="101" t="s">
        <v>364</v>
      </c>
      <c r="K24" s="101" t="s">
        <v>364</v>
      </c>
      <c r="L24" s="101" t="s">
        <v>364</v>
      </c>
      <c r="M24" s="101" t="s">
        <v>364</v>
      </c>
      <c r="O24" s="22" t="s">
        <v>22</v>
      </c>
      <c r="P24" s="22" t="s">
        <v>11</v>
      </c>
      <c r="Q24" s="71">
        <v>36.089238845144401</v>
      </c>
      <c r="R24" s="71">
        <v>31.496062992125999</v>
      </c>
      <c r="S24" s="22" t="s">
        <v>25</v>
      </c>
      <c r="T24" s="22" t="s">
        <v>13</v>
      </c>
      <c r="U24" s="22" t="s">
        <v>7</v>
      </c>
      <c r="V24" s="22" t="s">
        <v>14</v>
      </c>
      <c r="W24" s="72">
        <v>1056.6020321000001</v>
      </c>
      <c r="X24" s="73">
        <v>-7.7880751259842498</v>
      </c>
      <c r="Y24" s="22" t="s">
        <v>15</v>
      </c>
      <c r="Z24" s="22" t="s">
        <v>16</v>
      </c>
      <c r="AA24" s="22" t="s">
        <v>15</v>
      </c>
      <c r="AB24" s="22" t="s">
        <v>15</v>
      </c>
      <c r="AC24" s="22">
        <v>2</v>
      </c>
      <c r="AD24" s="22">
        <v>3</v>
      </c>
    </row>
    <row r="25" spans="1:32" s="22" customFormat="1" x14ac:dyDescent="0.25">
      <c r="A25" s="22">
        <v>1009</v>
      </c>
      <c r="B25" s="105" t="s">
        <v>76</v>
      </c>
      <c r="C25" s="22" t="s">
        <v>77</v>
      </c>
      <c r="E25" s="22" t="s">
        <v>62</v>
      </c>
      <c r="F25" s="22" t="s">
        <v>4</v>
      </c>
      <c r="G25" s="22" t="s">
        <v>4</v>
      </c>
      <c r="H25" s="22" t="s">
        <v>4</v>
      </c>
      <c r="I25" s="101" t="s">
        <v>364</v>
      </c>
      <c r="J25" s="101" t="s">
        <v>364</v>
      </c>
      <c r="K25" s="101"/>
      <c r="L25" s="101" t="s">
        <v>364</v>
      </c>
      <c r="M25" s="102" t="s">
        <v>364</v>
      </c>
      <c r="O25" s="22" t="s">
        <v>78</v>
      </c>
      <c r="P25" s="22" t="s">
        <v>11</v>
      </c>
      <c r="Q25" s="71">
        <v>36.089238845144401</v>
      </c>
      <c r="R25" s="71">
        <v>31.496062992125999</v>
      </c>
      <c r="S25" s="22" t="s">
        <v>25</v>
      </c>
      <c r="T25" s="22" t="s">
        <v>13</v>
      </c>
      <c r="U25" s="22" t="s">
        <v>7</v>
      </c>
      <c r="V25" s="22" t="s">
        <v>14</v>
      </c>
      <c r="W25" s="72">
        <v>831.79308909999997</v>
      </c>
      <c r="X25" s="73">
        <v>-1.29742913385827</v>
      </c>
      <c r="Y25" s="22" t="s">
        <v>15</v>
      </c>
      <c r="Z25" s="22" t="s">
        <v>16</v>
      </c>
      <c r="AA25" s="22" t="s">
        <v>15</v>
      </c>
      <c r="AB25" s="22" t="s">
        <v>15</v>
      </c>
      <c r="AC25" s="22">
        <v>2</v>
      </c>
      <c r="AD25" s="22">
        <v>3</v>
      </c>
    </row>
    <row r="26" spans="1:32" s="22" customFormat="1" x14ac:dyDescent="0.25">
      <c r="A26" s="22">
        <v>1009</v>
      </c>
      <c r="B26" s="105" t="s">
        <v>76</v>
      </c>
      <c r="C26" s="22" t="s">
        <v>77</v>
      </c>
      <c r="E26" s="22" t="s">
        <v>62</v>
      </c>
      <c r="F26" s="22" t="s">
        <v>4</v>
      </c>
      <c r="G26" s="22" t="s">
        <v>4</v>
      </c>
      <c r="H26" s="22" t="s">
        <v>4</v>
      </c>
      <c r="I26" s="101" t="s">
        <v>364</v>
      </c>
      <c r="J26" s="101" t="s">
        <v>364</v>
      </c>
      <c r="K26" s="102" t="s">
        <v>364</v>
      </c>
      <c r="L26" s="101" t="s">
        <v>364</v>
      </c>
      <c r="M26" s="101" t="s">
        <v>364</v>
      </c>
      <c r="O26" s="22" t="s">
        <v>79</v>
      </c>
      <c r="P26" s="22" t="s">
        <v>11</v>
      </c>
      <c r="Q26" s="71">
        <v>36.089238845144401</v>
      </c>
      <c r="R26" s="71">
        <v>31.496062992125999</v>
      </c>
      <c r="S26" s="22" t="s">
        <v>25</v>
      </c>
      <c r="T26" s="22" t="s">
        <v>13</v>
      </c>
      <c r="U26" s="22" t="s">
        <v>7</v>
      </c>
      <c r="V26" s="22" t="s">
        <v>14</v>
      </c>
      <c r="W26" s="72">
        <v>157.36626010000001</v>
      </c>
      <c r="X26" s="73">
        <v>-2.4831929133858299</v>
      </c>
      <c r="Y26" s="22" t="s">
        <v>15</v>
      </c>
      <c r="Z26" s="22" t="s">
        <v>15</v>
      </c>
      <c r="AA26" s="22" t="s">
        <v>15</v>
      </c>
      <c r="AB26" s="22" t="s">
        <v>15</v>
      </c>
      <c r="AC26" s="22">
        <v>2</v>
      </c>
      <c r="AD26" s="22">
        <v>3</v>
      </c>
    </row>
    <row r="27" spans="1:32" s="22" customFormat="1" x14ac:dyDescent="0.25">
      <c r="A27" s="22">
        <v>1010</v>
      </c>
      <c r="B27" s="105" t="s">
        <v>80</v>
      </c>
      <c r="C27" s="22" t="s">
        <v>82</v>
      </c>
      <c r="E27" s="22" t="s">
        <v>83</v>
      </c>
      <c r="F27" s="22" t="s">
        <v>4</v>
      </c>
      <c r="G27" s="22" t="s">
        <v>4</v>
      </c>
      <c r="H27" s="22" t="s">
        <v>4</v>
      </c>
      <c r="I27" s="101" t="s">
        <v>364</v>
      </c>
      <c r="J27" s="101" t="s">
        <v>364</v>
      </c>
      <c r="K27" s="101" t="s">
        <v>364</v>
      </c>
      <c r="L27" s="101" t="s">
        <v>364</v>
      </c>
      <c r="M27" s="101" t="s">
        <v>364</v>
      </c>
      <c r="O27" s="22" t="s">
        <v>81</v>
      </c>
      <c r="P27" s="22" t="s">
        <v>11</v>
      </c>
      <c r="Q27" s="71">
        <v>191.92913385826799</v>
      </c>
      <c r="R27" s="71">
        <v>30</v>
      </c>
      <c r="S27" s="22" t="s">
        <v>70</v>
      </c>
      <c r="T27" s="22" t="s">
        <v>13</v>
      </c>
      <c r="U27" s="22" t="s">
        <v>7</v>
      </c>
      <c r="V27" s="22" t="s">
        <v>14</v>
      </c>
      <c r="W27" s="72">
        <v>1348.853658</v>
      </c>
      <c r="X27" s="73">
        <v>-4.2224782834645698</v>
      </c>
      <c r="Y27" s="22" t="s">
        <v>16</v>
      </c>
      <c r="Z27" s="22" t="s">
        <v>16</v>
      </c>
      <c r="AA27" s="22" t="s">
        <v>15</v>
      </c>
      <c r="AB27" s="22" t="s">
        <v>16</v>
      </c>
      <c r="AC27" s="22">
        <v>1</v>
      </c>
    </row>
    <row r="28" spans="1:32" s="57" customFormat="1" x14ac:dyDescent="0.25">
      <c r="A28" s="22">
        <v>1011</v>
      </c>
      <c r="B28" s="105" t="s">
        <v>84</v>
      </c>
      <c r="C28" s="22" t="s">
        <v>86</v>
      </c>
      <c r="D28" s="22" t="s">
        <v>87</v>
      </c>
      <c r="E28" s="22" t="s">
        <v>10</v>
      </c>
      <c r="F28" s="109" t="s">
        <v>4</v>
      </c>
      <c r="G28" s="109" t="s">
        <v>4</v>
      </c>
      <c r="H28" s="22" t="s">
        <v>4</v>
      </c>
      <c r="I28" s="101" t="s">
        <v>364</v>
      </c>
      <c r="J28" s="102" t="s">
        <v>364</v>
      </c>
      <c r="K28" s="101"/>
      <c r="L28" s="101" t="s">
        <v>364</v>
      </c>
      <c r="M28" s="101" t="s">
        <v>364</v>
      </c>
      <c r="N28" s="22"/>
      <c r="O28" s="22" t="s">
        <v>85</v>
      </c>
      <c r="P28" s="22" t="s">
        <v>11</v>
      </c>
      <c r="Q28" s="71">
        <v>165.2</v>
      </c>
      <c r="R28" s="71">
        <v>54</v>
      </c>
      <c r="S28" s="22" t="s">
        <v>25</v>
      </c>
      <c r="T28" s="22" t="s">
        <v>13</v>
      </c>
      <c r="U28" s="22" t="s">
        <v>7</v>
      </c>
      <c r="V28" s="22"/>
      <c r="W28" s="72">
        <v>2925.4427363925802</v>
      </c>
      <c r="X28" s="73">
        <v>-2.6846000000000001</v>
      </c>
      <c r="Y28" s="22" t="s">
        <v>15</v>
      </c>
      <c r="Z28" s="22" t="s">
        <v>15</v>
      </c>
      <c r="AA28" s="22" t="s">
        <v>15</v>
      </c>
      <c r="AB28" s="22" t="s">
        <v>15</v>
      </c>
      <c r="AC28" s="22">
        <v>3</v>
      </c>
      <c r="AD28" s="22"/>
      <c r="AE28" s="22"/>
      <c r="AF28" s="22"/>
    </row>
    <row r="29" spans="1:32" s="57" customFormat="1" x14ac:dyDescent="0.25">
      <c r="A29" s="22">
        <v>1024</v>
      </c>
      <c r="B29" s="105" t="s">
        <v>3</v>
      </c>
      <c r="C29" s="22" t="s">
        <v>8</v>
      </c>
      <c r="D29" s="22" t="s">
        <v>9</v>
      </c>
      <c r="E29" s="22" t="s">
        <v>10</v>
      </c>
      <c r="F29" s="22" t="s">
        <v>4</v>
      </c>
      <c r="G29" s="22" t="s">
        <v>4</v>
      </c>
      <c r="H29" s="22" t="s">
        <v>4</v>
      </c>
      <c r="I29" s="101" t="s">
        <v>364</v>
      </c>
      <c r="J29" s="101" t="s">
        <v>364</v>
      </c>
      <c r="K29" s="101" t="s">
        <v>364</v>
      </c>
      <c r="L29" s="101" t="s">
        <v>364</v>
      </c>
      <c r="M29" s="101" t="s">
        <v>364</v>
      </c>
      <c r="N29" s="22" t="s">
        <v>5</v>
      </c>
      <c r="O29" s="22" t="s">
        <v>17</v>
      </c>
      <c r="P29" s="22" t="s">
        <v>11</v>
      </c>
      <c r="Q29" s="71">
        <v>190</v>
      </c>
      <c r="R29" s="71">
        <v>30</v>
      </c>
      <c r="S29" s="22" t="s">
        <v>12</v>
      </c>
      <c r="T29" s="22" t="s">
        <v>13</v>
      </c>
      <c r="U29" s="22" t="s">
        <v>7</v>
      </c>
      <c r="V29" s="22" t="s">
        <v>14</v>
      </c>
      <c r="W29" s="72">
        <v>1214.99955826422</v>
      </c>
      <c r="X29" s="73">
        <v>-4.5999999999999996</v>
      </c>
      <c r="Y29" s="22" t="s">
        <v>15</v>
      </c>
      <c r="Z29" s="22" t="s">
        <v>15</v>
      </c>
      <c r="AA29" s="22" t="s">
        <v>16</v>
      </c>
      <c r="AB29" s="22" t="s">
        <v>16</v>
      </c>
      <c r="AC29" s="22">
        <v>3</v>
      </c>
      <c r="AD29" s="22">
        <v>3</v>
      </c>
      <c r="AE29" s="22"/>
      <c r="AF29" s="22"/>
    </row>
    <row r="30" spans="1:32" s="57" customFormat="1" x14ac:dyDescent="0.25">
      <c r="A30" s="22">
        <v>1024</v>
      </c>
      <c r="B30" s="105" t="s">
        <v>3</v>
      </c>
      <c r="C30" s="22" t="s">
        <v>8</v>
      </c>
      <c r="D30" s="22" t="s">
        <v>9</v>
      </c>
      <c r="E30" s="22" t="s">
        <v>10</v>
      </c>
      <c r="F30" s="22" t="s">
        <v>4</v>
      </c>
      <c r="G30" s="22" t="s">
        <v>4</v>
      </c>
      <c r="H30" s="22" t="s">
        <v>4</v>
      </c>
      <c r="I30" s="101" t="s">
        <v>364</v>
      </c>
      <c r="J30" s="101" t="s">
        <v>364</v>
      </c>
      <c r="K30" s="101" t="s">
        <v>364</v>
      </c>
      <c r="L30" s="101" t="s">
        <v>364</v>
      </c>
      <c r="M30" s="101" t="s">
        <v>364</v>
      </c>
      <c r="N30" s="22" t="s">
        <v>5</v>
      </c>
      <c r="O30" s="22" t="s">
        <v>18</v>
      </c>
      <c r="P30" s="22" t="s">
        <v>11</v>
      </c>
      <c r="Q30" s="71">
        <v>190</v>
      </c>
      <c r="R30" s="71">
        <v>30</v>
      </c>
      <c r="S30" s="22" t="s">
        <v>12</v>
      </c>
      <c r="T30" s="22" t="s">
        <v>13</v>
      </c>
      <c r="U30" s="22" t="s">
        <v>7</v>
      </c>
      <c r="V30" s="22" t="s">
        <v>14</v>
      </c>
      <c r="W30" s="72">
        <v>1304.9995255430599</v>
      </c>
      <c r="X30" s="73">
        <v>-4.6245000000000003</v>
      </c>
      <c r="Y30" s="22" t="s">
        <v>15</v>
      </c>
      <c r="Z30" s="22" t="s">
        <v>15</v>
      </c>
      <c r="AA30" s="22" t="s">
        <v>16</v>
      </c>
      <c r="AB30" s="22" t="s">
        <v>16</v>
      </c>
      <c r="AC30" s="22">
        <v>3</v>
      </c>
      <c r="AD30" s="22">
        <v>3</v>
      </c>
      <c r="AE30" s="22"/>
      <c r="AF30" s="22"/>
    </row>
    <row r="31" spans="1:32" s="22" customFormat="1" x14ac:dyDescent="0.25">
      <c r="A31" s="22">
        <v>1026</v>
      </c>
      <c r="B31" s="105" t="s">
        <v>26</v>
      </c>
      <c r="C31" s="22" t="s">
        <v>28</v>
      </c>
      <c r="D31" s="22" t="s">
        <v>24</v>
      </c>
      <c r="E31" s="22" t="s">
        <v>10</v>
      </c>
      <c r="F31" s="109" t="s">
        <v>4</v>
      </c>
      <c r="G31" s="109" t="s">
        <v>4</v>
      </c>
      <c r="H31" s="22" t="s">
        <v>4</v>
      </c>
      <c r="I31" s="101" t="s">
        <v>364</v>
      </c>
      <c r="J31" s="101" t="s">
        <v>364</v>
      </c>
      <c r="K31" s="102" t="s">
        <v>364</v>
      </c>
      <c r="L31" s="101" t="s">
        <v>364</v>
      </c>
      <c r="M31" s="101" t="s">
        <v>364</v>
      </c>
      <c r="N31" s="22" t="s">
        <v>27</v>
      </c>
      <c r="O31" s="22" t="s">
        <v>6</v>
      </c>
      <c r="P31" s="22" t="s">
        <v>11</v>
      </c>
      <c r="Q31" s="71">
        <v>75</v>
      </c>
      <c r="R31" s="71">
        <v>48</v>
      </c>
      <c r="S31" s="22" t="s">
        <v>12</v>
      </c>
      <c r="T31" s="22" t="s">
        <v>13</v>
      </c>
      <c r="U31" s="22" t="s">
        <v>7</v>
      </c>
      <c r="V31" s="22" t="s">
        <v>14</v>
      </c>
      <c r="W31" s="72">
        <v>1771.99999313486</v>
      </c>
      <c r="X31" s="73">
        <v>-4.0773999999999999</v>
      </c>
      <c r="Y31" s="22" t="s">
        <v>15</v>
      </c>
      <c r="Z31" s="22" t="s">
        <v>15</v>
      </c>
      <c r="AA31" s="22" t="s">
        <v>16</v>
      </c>
      <c r="AB31" s="22" t="s">
        <v>15</v>
      </c>
      <c r="AC31" s="22">
        <v>4</v>
      </c>
      <c r="AD31" s="22">
        <v>5</v>
      </c>
    </row>
    <row r="32" spans="1:32" s="22" customFormat="1" x14ac:dyDescent="0.25">
      <c r="A32" s="22">
        <v>1026</v>
      </c>
      <c r="B32" s="105" t="s">
        <v>26</v>
      </c>
      <c r="C32" s="22" t="s">
        <v>28</v>
      </c>
      <c r="D32" s="22" t="s">
        <v>24</v>
      </c>
      <c r="E32" s="22" t="s">
        <v>10</v>
      </c>
      <c r="F32" s="109" t="s">
        <v>4</v>
      </c>
      <c r="G32" s="109" t="s">
        <v>4</v>
      </c>
      <c r="H32" s="22" t="s">
        <v>4</v>
      </c>
      <c r="I32" s="101" t="s">
        <v>364</v>
      </c>
      <c r="J32" s="101" t="s">
        <v>364</v>
      </c>
      <c r="K32" s="101" t="s">
        <v>364</v>
      </c>
      <c r="L32" s="101" t="s">
        <v>364</v>
      </c>
      <c r="M32" s="101" t="s">
        <v>364</v>
      </c>
      <c r="N32" s="22" t="s">
        <v>27</v>
      </c>
      <c r="O32" s="22" t="s">
        <v>29</v>
      </c>
      <c r="P32" s="22" t="s">
        <v>11</v>
      </c>
      <c r="Q32" s="71">
        <v>100</v>
      </c>
      <c r="R32" s="71">
        <v>48</v>
      </c>
      <c r="S32" s="22" t="s">
        <v>12</v>
      </c>
      <c r="T32" s="22" t="s">
        <v>13</v>
      </c>
      <c r="U32" s="22" t="s">
        <v>7</v>
      </c>
      <c r="V32" s="22" t="s">
        <v>14</v>
      </c>
      <c r="W32" s="72">
        <v>2599.9999899270001</v>
      </c>
      <c r="X32" s="73">
        <v>-5.3128000000000002</v>
      </c>
      <c r="Y32" s="22" t="s">
        <v>15</v>
      </c>
      <c r="Z32" s="22" t="s">
        <v>15</v>
      </c>
      <c r="AA32" s="22" t="s">
        <v>16</v>
      </c>
      <c r="AB32" s="22" t="s">
        <v>15</v>
      </c>
      <c r="AC32" s="22">
        <v>4</v>
      </c>
      <c r="AD32" s="22">
        <v>5</v>
      </c>
    </row>
    <row r="33" spans="1:32" s="75" customFormat="1" x14ac:dyDescent="0.25">
      <c r="A33" s="22">
        <v>1031</v>
      </c>
      <c r="B33" s="105" t="s">
        <v>40</v>
      </c>
      <c r="C33" s="22" t="s">
        <v>8</v>
      </c>
      <c r="D33" s="22" t="s">
        <v>9</v>
      </c>
      <c r="E33" s="22" t="s">
        <v>10</v>
      </c>
      <c r="F33" s="22" t="s">
        <v>4</v>
      </c>
      <c r="G33" s="22" t="s">
        <v>4</v>
      </c>
      <c r="H33" s="22" t="s">
        <v>4</v>
      </c>
      <c r="I33" s="101" t="s">
        <v>364</v>
      </c>
      <c r="J33" s="101" t="s">
        <v>364</v>
      </c>
      <c r="K33" s="101" t="s">
        <v>364</v>
      </c>
      <c r="L33" s="101" t="s">
        <v>364</v>
      </c>
      <c r="M33" s="101" t="s">
        <v>364</v>
      </c>
      <c r="N33" s="22" t="s">
        <v>5</v>
      </c>
      <c r="O33" s="22" t="s">
        <v>41</v>
      </c>
      <c r="P33" s="22" t="s">
        <v>11</v>
      </c>
      <c r="Q33" s="71">
        <v>160.5</v>
      </c>
      <c r="R33" s="71">
        <v>30</v>
      </c>
      <c r="S33" s="22" t="s">
        <v>12</v>
      </c>
      <c r="T33" s="22" t="s">
        <v>13</v>
      </c>
      <c r="U33" s="22" t="s">
        <v>7</v>
      </c>
      <c r="V33" s="22" t="s">
        <v>42</v>
      </c>
      <c r="W33" s="72">
        <v>830.39969809268496</v>
      </c>
      <c r="X33" s="73">
        <v>-4.4954999999999998</v>
      </c>
      <c r="Y33" s="22" t="s">
        <v>15</v>
      </c>
      <c r="Z33" s="22" t="s">
        <v>15</v>
      </c>
      <c r="AA33" s="22" t="s">
        <v>16</v>
      </c>
      <c r="AB33" s="22" t="s">
        <v>16</v>
      </c>
      <c r="AC33" s="22">
        <v>3</v>
      </c>
      <c r="AD33" s="22">
        <v>2</v>
      </c>
      <c r="AE33" s="22"/>
      <c r="AF33" s="22"/>
    </row>
    <row r="34" spans="1:32" s="75" customFormat="1" x14ac:dyDescent="0.25">
      <c r="A34" s="22">
        <v>1031</v>
      </c>
      <c r="B34" s="105" t="s">
        <v>40</v>
      </c>
      <c r="C34" s="22" t="s">
        <v>8</v>
      </c>
      <c r="D34" s="22" t="s">
        <v>9</v>
      </c>
      <c r="E34" s="22" t="s">
        <v>10</v>
      </c>
      <c r="F34" s="22" t="s">
        <v>4</v>
      </c>
      <c r="G34" s="22" t="s">
        <v>4</v>
      </c>
      <c r="H34" s="22" t="s">
        <v>4</v>
      </c>
      <c r="I34" s="101" t="s">
        <v>364</v>
      </c>
      <c r="J34" s="101" t="s">
        <v>364</v>
      </c>
      <c r="K34" s="101" t="s">
        <v>364</v>
      </c>
      <c r="L34" s="101" t="s">
        <v>364</v>
      </c>
      <c r="M34" s="101" t="s">
        <v>364</v>
      </c>
      <c r="N34" s="22" t="s">
        <v>5</v>
      </c>
      <c r="O34" s="22" t="s">
        <v>43</v>
      </c>
      <c r="P34" s="22" t="s">
        <v>11</v>
      </c>
      <c r="Q34" s="71">
        <v>170.3</v>
      </c>
      <c r="R34" s="71">
        <v>30</v>
      </c>
      <c r="S34" s="22" t="s">
        <v>25</v>
      </c>
      <c r="T34" s="22" t="s">
        <v>13</v>
      </c>
      <c r="U34" s="22" t="s">
        <v>7</v>
      </c>
      <c r="V34" s="22" t="s">
        <v>42</v>
      </c>
      <c r="W34" s="72">
        <v>1059.9996146173501</v>
      </c>
      <c r="X34" s="73">
        <v>-4.4980000000000002</v>
      </c>
      <c r="Y34" s="22" t="s">
        <v>15</v>
      </c>
      <c r="Z34" s="22" t="s">
        <v>15</v>
      </c>
      <c r="AA34" s="22" t="s">
        <v>16</v>
      </c>
      <c r="AB34" s="22" t="s">
        <v>16</v>
      </c>
      <c r="AC34" s="22">
        <v>3</v>
      </c>
      <c r="AD34" s="22">
        <v>2</v>
      </c>
      <c r="AE34" s="22"/>
      <c r="AF34" s="22"/>
    </row>
    <row r="35" spans="1:32" s="75" customFormat="1" x14ac:dyDescent="0.25">
      <c r="A35" s="22">
        <v>1031</v>
      </c>
      <c r="B35" s="105" t="s">
        <v>40</v>
      </c>
      <c r="C35" s="22" t="s">
        <v>8</v>
      </c>
      <c r="D35" s="22" t="s">
        <v>9</v>
      </c>
      <c r="E35" s="22" t="s">
        <v>10</v>
      </c>
      <c r="F35" s="22" t="s">
        <v>4</v>
      </c>
      <c r="G35" s="22" t="s">
        <v>4</v>
      </c>
      <c r="H35" s="22" t="s">
        <v>4</v>
      </c>
      <c r="I35" s="101" t="s">
        <v>364</v>
      </c>
      <c r="J35" s="101" t="s">
        <v>364</v>
      </c>
      <c r="K35" s="101" t="s">
        <v>364</v>
      </c>
      <c r="L35" s="101" t="s">
        <v>364</v>
      </c>
      <c r="M35" s="101" t="s">
        <v>364</v>
      </c>
      <c r="N35" s="22" t="s">
        <v>5</v>
      </c>
      <c r="O35" s="22" t="s">
        <v>44</v>
      </c>
      <c r="P35" s="22" t="s">
        <v>11</v>
      </c>
      <c r="Q35" s="71">
        <v>161</v>
      </c>
      <c r="R35" s="71">
        <v>30</v>
      </c>
      <c r="S35" s="22" t="s">
        <v>25</v>
      </c>
      <c r="T35" s="22" t="s">
        <v>13</v>
      </c>
      <c r="U35" s="22" t="s">
        <v>7</v>
      </c>
      <c r="V35" s="22" t="s">
        <v>42</v>
      </c>
      <c r="W35" s="72">
        <v>899.599672933742</v>
      </c>
      <c r="X35" s="73">
        <v>-4.5925000000000002</v>
      </c>
      <c r="Y35" s="22" t="s">
        <v>15</v>
      </c>
      <c r="Z35" s="22" t="s">
        <v>15</v>
      </c>
      <c r="AA35" s="22" t="s">
        <v>16</v>
      </c>
      <c r="AB35" s="22" t="s">
        <v>16</v>
      </c>
      <c r="AC35" s="22">
        <v>3</v>
      </c>
      <c r="AD35" s="22">
        <v>2</v>
      </c>
      <c r="AE35" s="22"/>
      <c r="AF35" s="22"/>
    </row>
    <row r="36" spans="1:32" s="75" customFormat="1" x14ac:dyDescent="0.25">
      <c r="A36" s="22">
        <v>1031</v>
      </c>
      <c r="B36" s="105" t="s">
        <v>40</v>
      </c>
      <c r="C36" s="22" t="s">
        <v>8</v>
      </c>
      <c r="D36" s="22" t="s">
        <v>9</v>
      </c>
      <c r="E36" s="22" t="s">
        <v>10</v>
      </c>
      <c r="F36" s="22" t="s">
        <v>4</v>
      </c>
      <c r="G36" s="22" t="s">
        <v>4</v>
      </c>
      <c r="H36" s="22" t="s">
        <v>4</v>
      </c>
      <c r="I36" s="101" t="s">
        <v>364</v>
      </c>
      <c r="J36" s="101" t="s">
        <v>364</v>
      </c>
      <c r="K36" s="101" t="s">
        <v>364</v>
      </c>
      <c r="L36" s="101" t="s">
        <v>364</v>
      </c>
      <c r="M36" s="101" t="s">
        <v>364</v>
      </c>
      <c r="N36" s="22" t="s">
        <v>5</v>
      </c>
      <c r="O36" s="22" t="s">
        <v>124</v>
      </c>
      <c r="P36" s="22" t="s">
        <v>11</v>
      </c>
      <c r="Q36" s="71">
        <v>150</v>
      </c>
      <c r="R36" s="71">
        <v>30</v>
      </c>
      <c r="S36" s="22" t="s">
        <v>25</v>
      </c>
      <c r="T36" s="22" t="s">
        <v>13</v>
      </c>
      <c r="U36" s="22" t="s">
        <v>7</v>
      </c>
      <c r="V36" s="22" t="s">
        <v>42</v>
      </c>
      <c r="W36" s="72">
        <v>830.39969809268496</v>
      </c>
      <c r="X36" s="73">
        <v>-4.4779999999999998</v>
      </c>
      <c r="Y36" s="22" t="s">
        <v>15</v>
      </c>
      <c r="Z36" s="22" t="s">
        <v>15</v>
      </c>
      <c r="AA36" s="22" t="s">
        <v>16</v>
      </c>
      <c r="AB36" s="22" t="s">
        <v>16</v>
      </c>
      <c r="AC36" s="22">
        <v>3</v>
      </c>
      <c r="AD36" s="22">
        <v>2</v>
      </c>
      <c r="AE36" s="22"/>
      <c r="AF36" s="22"/>
    </row>
    <row r="37" spans="1:32" s="57" customFormat="1" x14ac:dyDescent="0.25">
      <c r="A37" s="22">
        <v>1051</v>
      </c>
      <c r="B37" s="105" t="s">
        <v>160</v>
      </c>
      <c r="C37" s="22" t="s">
        <v>163</v>
      </c>
      <c r="D37" s="22"/>
      <c r="E37" s="22" t="s">
        <v>48</v>
      </c>
      <c r="F37" s="22" t="s">
        <v>4</v>
      </c>
      <c r="G37" s="22" t="s">
        <v>4</v>
      </c>
      <c r="H37" s="22" t="s">
        <v>4</v>
      </c>
      <c r="I37" s="101"/>
      <c r="J37" s="101"/>
      <c r="K37" s="101"/>
      <c r="L37" s="102" t="s">
        <v>364</v>
      </c>
      <c r="M37" s="102"/>
      <c r="N37" s="22" t="s">
        <v>161</v>
      </c>
      <c r="O37" s="22" t="s">
        <v>162</v>
      </c>
      <c r="P37" s="22" t="s">
        <v>11</v>
      </c>
      <c r="Q37" s="71">
        <v>166.174540682415</v>
      </c>
      <c r="R37" s="71">
        <v>118.110236220472</v>
      </c>
      <c r="S37" s="22" t="s">
        <v>70</v>
      </c>
      <c r="T37" s="22" t="s">
        <v>39</v>
      </c>
      <c r="U37" s="22" t="s">
        <v>7</v>
      </c>
      <c r="V37" s="22" t="s">
        <v>14</v>
      </c>
      <c r="W37" s="72">
        <v>3850.5275757039999</v>
      </c>
      <c r="X37" s="73">
        <v>-1.0787401574803099</v>
      </c>
      <c r="Y37" s="22" t="s">
        <v>16</v>
      </c>
      <c r="Z37" s="22" t="s">
        <v>16</v>
      </c>
      <c r="AA37" s="22" t="s">
        <v>15</v>
      </c>
      <c r="AB37" s="22" t="s">
        <v>15</v>
      </c>
      <c r="AC37" s="22">
        <v>2</v>
      </c>
      <c r="AD37" s="22">
        <v>1</v>
      </c>
      <c r="AE37" s="22"/>
      <c r="AF37" s="22"/>
    </row>
    <row r="38" spans="1:32" s="57" customFormat="1" x14ac:dyDescent="0.25">
      <c r="A38" s="22">
        <v>1072</v>
      </c>
      <c r="B38" s="105" t="s">
        <v>213</v>
      </c>
      <c r="C38" s="22" t="s">
        <v>215</v>
      </c>
      <c r="D38" s="22"/>
      <c r="E38" s="22" t="s">
        <v>83</v>
      </c>
      <c r="F38" s="22" t="s">
        <v>4</v>
      </c>
      <c r="G38" s="74" t="s">
        <v>4</v>
      </c>
      <c r="H38" s="22" t="s">
        <v>4</v>
      </c>
      <c r="I38" s="101" t="s">
        <v>364</v>
      </c>
      <c r="J38" s="101" t="s">
        <v>364</v>
      </c>
      <c r="K38" s="101" t="s">
        <v>364</v>
      </c>
      <c r="L38" s="101" t="s">
        <v>364</v>
      </c>
      <c r="M38" s="101" t="s">
        <v>364</v>
      </c>
      <c r="N38" s="22"/>
      <c r="O38" s="22" t="s">
        <v>214</v>
      </c>
      <c r="P38" s="22" t="s">
        <v>11</v>
      </c>
      <c r="Q38" s="71">
        <v>109.90813648293999</v>
      </c>
      <c r="R38" s="71">
        <v>30</v>
      </c>
      <c r="S38" s="22" t="s">
        <v>70</v>
      </c>
      <c r="T38" s="22" t="s">
        <v>13</v>
      </c>
      <c r="U38" s="22" t="s">
        <v>7</v>
      </c>
      <c r="V38" s="22" t="s">
        <v>14</v>
      </c>
      <c r="W38" s="72">
        <v>3626.1682505899998</v>
      </c>
      <c r="X38" s="73">
        <v>-4.0243841838582703</v>
      </c>
      <c r="Y38" s="22" t="s">
        <v>16</v>
      </c>
      <c r="Z38" s="22" t="s">
        <v>16</v>
      </c>
      <c r="AA38" s="22" t="s">
        <v>15</v>
      </c>
      <c r="AB38" s="22" t="s">
        <v>16</v>
      </c>
      <c r="AC38" s="22">
        <v>1</v>
      </c>
      <c r="AD38" s="22"/>
      <c r="AE38" s="22"/>
      <c r="AF38" s="22"/>
    </row>
    <row r="39" spans="1:32" s="22" customFormat="1" x14ac:dyDescent="0.25">
      <c r="A39" s="57">
        <v>1001</v>
      </c>
      <c r="B39" s="106" t="s">
        <v>45</v>
      </c>
      <c r="C39" s="57" t="s">
        <v>47</v>
      </c>
      <c r="D39" s="57"/>
      <c r="E39" s="57" t="s">
        <v>48</v>
      </c>
      <c r="F39" s="57" t="s">
        <v>20</v>
      </c>
      <c r="G39" s="63" t="s">
        <v>20</v>
      </c>
      <c r="H39" s="63" t="s">
        <v>4</v>
      </c>
      <c r="I39" s="100" t="s">
        <v>364</v>
      </c>
      <c r="J39" s="97" t="s">
        <v>364</v>
      </c>
      <c r="K39" s="97" t="s">
        <v>364</v>
      </c>
      <c r="L39" s="97"/>
      <c r="M39" s="98" t="s">
        <v>364</v>
      </c>
      <c r="N39" s="57"/>
      <c r="O39" s="57" t="s">
        <v>46</v>
      </c>
      <c r="P39" s="57" t="s">
        <v>11</v>
      </c>
      <c r="Q39" s="59">
        <v>246.06299212598401</v>
      </c>
      <c r="R39" s="59">
        <v>72.047244094488207</v>
      </c>
      <c r="S39" s="57" t="s">
        <v>12</v>
      </c>
      <c r="T39" s="57" t="s">
        <v>13</v>
      </c>
      <c r="U39" s="57" t="s">
        <v>7</v>
      </c>
      <c r="V39" s="57" t="s">
        <v>14</v>
      </c>
      <c r="W39" s="60">
        <v>12072.2402391</v>
      </c>
      <c r="X39" s="61">
        <v>-6.6098425196850403</v>
      </c>
      <c r="Y39" s="57" t="s">
        <v>15</v>
      </c>
      <c r="Z39" s="57" t="s">
        <v>16</v>
      </c>
      <c r="AA39" s="57" t="s">
        <v>15</v>
      </c>
      <c r="AB39" s="57" t="s">
        <v>16</v>
      </c>
      <c r="AC39" s="57">
        <v>3</v>
      </c>
      <c r="AD39" s="57"/>
      <c r="AE39" s="57"/>
      <c r="AF39" s="57"/>
    </row>
    <row r="40" spans="1:32" s="57" customFormat="1" x14ac:dyDescent="0.25">
      <c r="A40" s="57">
        <v>1021</v>
      </c>
      <c r="B40" s="106" t="s">
        <v>113</v>
      </c>
      <c r="C40" s="57" t="s">
        <v>115</v>
      </c>
      <c r="E40" s="57" t="s">
        <v>48</v>
      </c>
      <c r="F40" s="57" t="s">
        <v>20</v>
      </c>
      <c r="G40" s="63" t="s">
        <v>20</v>
      </c>
      <c r="H40" s="63" t="s">
        <v>4</v>
      </c>
      <c r="I40" s="98" t="s">
        <v>364</v>
      </c>
      <c r="J40" s="98" t="s">
        <v>364</v>
      </c>
      <c r="K40" s="98" t="s">
        <v>364</v>
      </c>
      <c r="L40" s="98" t="s">
        <v>364</v>
      </c>
      <c r="M40" s="98" t="s">
        <v>364</v>
      </c>
      <c r="O40" s="57" t="s">
        <v>114</v>
      </c>
      <c r="P40" s="57" t="s">
        <v>11</v>
      </c>
      <c r="Q40" s="59">
        <v>256.88976377952798</v>
      </c>
      <c r="R40" s="62">
        <f>915/25.4</f>
        <v>36.023622047244096</v>
      </c>
      <c r="S40" s="57" t="s">
        <v>25</v>
      </c>
      <c r="T40" s="57" t="s">
        <v>13</v>
      </c>
      <c r="U40" s="57" t="s">
        <v>7</v>
      </c>
      <c r="V40" s="57" t="s">
        <v>14</v>
      </c>
      <c r="W40" s="60">
        <v>1592.0969343260001</v>
      </c>
      <c r="X40" s="61">
        <v>-3.7182630686220501</v>
      </c>
      <c r="Y40" s="57" t="s">
        <v>15</v>
      </c>
      <c r="Z40" s="57" t="s">
        <v>15</v>
      </c>
      <c r="AA40" s="57" t="s">
        <v>15</v>
      </c>
      <c r="AB40" s="57" t="s">
        <v>15</v>
      </c>
      <c r="AD40" s="57">
        <v>1</v>
      </c>
    </row>
    <row r="41" spans="1:32" s="57" customFormat="1" x14ac:dyDescent="0.25">
      <c r="A41" s="57">
        <v>1021</v>
      </c>
      <c r="B41" s="106" t="s">
        <v>113</v>
      </c>
      <c r="C41" s="57" t="s">
        <v>115</v>
      </c>
      <c r="E41" s="57" t="s">
        <v>48</v>
      </c>
      <c r="F41" s="57" t="s">
        <v>20</v>
      </c>
      <c r="G41" s="57" t="s">
        <v>20</v>
      </c>
      <c r="H41" s="57" t="s">
        <v>4</v>
      </c>
      <c r="I41" s="96" t="s">
        <v>364</v>
      </c>
      <c r="J41" s="96" t="s">
        <v>364</v>
      </c>
      <c r="K41" s="96" t="s">
        <v>364</v>
      </c>
      <c r="L41" s="96" t="s">
        <v>364</v>
      </c>
      <c r="M41" s="96" t="s">
        <v>364</v>
      </c>
      <c r="O41" s="57" t="s">
        <v>116</v>
      </c>
      <c r="P41" s="57" t="s">
        <v>11</v>
      </c>
      <c r="Q41" s="59">
        <v>220.80052493438299</v>
      </c>
      <c r="R41" s="59">
        <v>36.023622047244103</v>
      </c>
      <c r="S41" s="57" t="s">
        <v>25</v>
      </c>
      <c r="T41" s="57" t="s">
        <v>13</v>
      </c>
      <c r="U41" s="57" t="s">
        <v>7</v>
      </c>
      <c r="V41" s="57" t="s">
        <v>14</v>
      </c>
      <c r="W41" s="60">
        <v>1693.036149733</v>
      </c>
      <c r="X41" s="61">
        <v>-3.7153882065747998</v>
      </c>
      <c r="Y41" s="57" t="s">
        <v>15</v>
      </c>
      <c r="Z41" s="57" t="s">
        <v>15</v>
      </c>
      <c r="AA41" s="57" t="s">
        <v>15</v>
      </c>
      <c r="AB41" s="57" t="s">
        <v>15</v>
      </c>
      <c r="AD41" s="57">
        <v>1</v>
      </c>
    </row>
    <row r="42" spans="1:32" s="57" customFormat="1" x14ac:dyDescent="0.25">
      <c r="A42" s="57">
        <v>1021</v>
      </c>
      <c r="B42" s="106" t="s">
        <v>113</v>
      </c>
      <c r="C42" s="57" t="s">
        <v>115</v>
      </c>
      <c r="E42" s="57" t="s">
        <v>48</v>
      </c>
      <c r="F42" s="57" t="s">
        <v>20</v>
      </c>
      <c r="G42" s="57" t="s">
        <v>20</v>
      </c>
      <c r="H42" s="57" t="s">
        <v>4</v>
      </c>
      <c r="I42" s="96" t="s">
        <v>364</v>
      </c>
      <c r="J42" s="97" t="s">
        <v>364</v>
      </c>
      <c r="K42" s="97" t="s">
        <v>364</v>
      </c>
      <c r="L42" s="97" t="s">
        <v>364</v>
      </c>
      <c r="M42" s="98" t="s">
        <v>364</v>
      </c>
      <c r="O42" s="57" t="s">
        <v>117</v>
      </c>
      <c r="P42" s="57" t="s">
        <v>11</v>
      </c>
      <c r="Q42" s="59">
        <v>309.38320209973801</v>
      </c>
      <c r="R42" s="59">
        <v>36.023622047244103</v>
      </c>
      <c r="S42" s="57" t="s">
        <v>25</v>
      </c>
      <c r="T42" s="57" t="s">
        <v>13</v>
      </c>
      <c r="U42" s="57" t="s">
        <v>7</v>
      </c>
      <c r="V42" s="57" t="s">
        <v>14</v>
      </c>
      <c r="W42" s="60">
        <v>1801.843678145</v>
      </c>
      <c r="X42" s="61">
        <v>-3.51008162972441</v>
      </c>
      <c r="Y42" s="57" t="s">
        <v>15</v>
      </c>
      <c r="Z42" s="57" t="s">
        <v>15</v>
      </c>
      <c r="AA42" s="57" t="s">
        <v>15</v>
      </c>
      <c r="AB42" s="57" t="s">
        <v>15</v>
      </c>
      <c r="AD42" s="57">
        <v>1</v>
      </c>
    </row>
    <row r="43" spans="1:32" s="75" customFormat="1" x14ac:dyDescent="0.25">
      <c r="A43" s="57">
        <v>1035</v>
      </c>
      <c r="B43" s="106" t="s">
        <v>132</v>
      </c>
      <c r="C43" s="57" t="s">
        <v>133</v>
      </c>
      <c r="D43" s="57" t="s">
        <v>24</v>
      </c>
      <c r="E43" s="57" t="s">
        <v>10</v>
      </c>
      <c r="F43" s="57" t="s">
        <v>20</v>
      </c>
      <c r="G43" s="57" t="s">
        <v>20</v>
      </c>
      <c r="H43" s="57" t="s">
        <v>4</v>
      </c>
      <c r="I43" s="96" t="s">
        <v>364</v>
      </c>
      <c r="J43" s="96" t="s">
        <v>364</v>
      </c>
      <c r="K43" s="96" t="s">
        <v>364</v>
      </c>
      <c r="L43" s="96" t="s">
        <v>364</v>
      </c>
      <c r="M43" s="96" t="s">
        <v>364</v>
      </c>
      <c r="N43" s="57"/>
      <c r="O43" s="57" t="s">
        <v>124</v>
      </c>
      <c r="P43" s="57" t="s">
        <v>11</v>
      </c>
      <c r="Q43" s="59">
        <v>169.94750656168</v>
      </c>
      <c r="R43" s="59">
        <v>96.062992125984294</v>
      </c>
      <c r="S43" s="57" t="s">
        <v>25</v>
      </c>
      <c r="T43" s="57" t="s">
        <v>13</v>
      </c>
      <c r="U43" s="57" t="s">
        <v>7</v>
      </c>
      <c r="V43" s="57"/>
      <c r="W43" s="60">
        <v>7859.3206472800002</v>
      </c>
      <c r="X43" s="61">
        <v>-10.512036212598399</v>
      </c>
      <c r="Y43" s="57" t="s">
        <v>15</v>
      </c>
      <c r="Z43" s="57" t="s">
        <v>15</v>
      </c>
      <c r="AA43" s="57" t="s">
        <v>16</v>
      </c>
      <c r="AB43" s="57" t="s">
        <v>15</v>
      </c>
      <c r="AC43" s="57">
        <v>1</v>
      </c>
      <c r="AD43" s="57"/>
      <c r="AE43" s="57"/>
      <c r="AF43" s="57"/>
    </row>
    <row r="44" spans="1:32" s="57" customFormat="1" x14ac:dyDescent="0.25">
      <c r="A44" s="57">
        <v>1049</v>
      </c>
      <c r="B44" s="106" t="s">
        <v>154</v>
      </c>
      <c r="C44" s="57" t="s">
        <v>156</v>
      </c>
      <c r="E44" s="57" t="s">
        <v>157</v>
      </c>
      <c r="F44" s="110" t="s">
        <v>20</v>
      </c>
      <c r="G44" s="110" t="s">
        <v>20</v>
      </c>
      <c r="H44" s="57" t="s">
        <v>4</v>
      </c>
      <c r="I44" s="96" t="s">
        <v>364</v>
      </c>
      <c r="J44" s="96" t="s">
        <v>364</v>
      </c>
      <c r="K44" s="96"/>
      <c r="L44" s="96" t="s">
        <v>364</v>
      </c>
      <c r="M44" s="96" t="s">
        <v>364</v>
      </c>
      <c r="O44" s="57" t="s">
        <v>155</v>
      </c>
      <c r="P44" s="57" t="s">
        <v>11</v>
      </c>
      <c r="Q44" s="59">
        <v>59.383202099737503</v>
      </c>
      <c r="R44" s="59">
        <v>51.968503937007902</v>
      </c>
      <c r="S44" s="57" t="s">
        <v>25</v>
      </c>
      <c r="T44" s="57" t="s">
        <v>39</v>
      </c>
      <c r="U44" s="57" t="s">
        <v>7</v>
      </c>
      <c r="W44" s="60">
        <v>1379.2970237198101</v>
      </c>
      <c r="X44" s="61">
        <v>-3.2761154088611302</v>
      </c>
      <c r="Y44" s="57" t="s">
        <v>16</v>
      </c>
      <c r="Z44" s="57" t="s">
        <v>16</v>
      </c>
      <c r="AA44" s="57" t="s">
        <v>15</v>
      </c>
      <c r="AB44" s="57" t="s">
        <v>15</v>
      </c>
      <c r="AC44" s="57">
        <v>2</v>
      </c>
    </row>
    <row r="45" spans="1:32" s="57" customFormat="1" x14ac:dyDescent="0.25">
      <c r="A45" s="57">
        <v>1055</v>
      </c>
      <c r="B45" s="106" t="s">
        <v>166</v>
      </c>
      <c r="C45" s="57" t="s">
        <v>168</v>
      </c>
      <c r="D45" s="57" t="s">
        <v>24</v>
      </c>
      <c r="E45" s="57" t="s">
        <v>10</v>
      </c>
      <c r="F45" s="57" t="s">
        <v>20</v>
      </c>
      <c r="G45" s="57" t="s">
        <v>20</v>
      </c>
      <c r="H45" s="57" t="s">
        <v>4</v>
      </c>
      <c r="I45" s="96" t="s">
        <v>364</v>
      </c>
      <c r="J45" s="96" t="s">
        <v>364</v>
      </c>
      <c r="K45" s="97" t="s">
        <v>364</v>
      </c>
      <c r="L45" s="96" t="s">
        <v>364</v>
      </c>
      <c r="M45" s="96" t="s">
        <v>364</v>
      </c>
      <c r="O45" s="57" t="s">
        <v>167</v>
      </c>
      <c r="P45" s="57" t="s">
        <v>11</v>
      </c>
      <c r="Q45" s="59">
        <v>173.1</v>
      </c>
      <c r="R45" s="59">
        <v>48</v>
      </c>
      <c r="S45" s="57" t="s">
        <v>25</v>
      </c>
      <c r="T45" s="57" t="s">
        <v>13</v>
      </c>
      <c r="U45" s="57" t="s">
        <v>7</v>
      </c>
      <c r="W45" s="60">
        <v>2499.9999903144198</v>
      </c>
      <c r="X45" s="61">
        <v>-3.6</v>
      </c>
      <c r="Y45" s="57" t="s">
        <v>15</v>
      </c>
      <c r="Z45" s="57" t="s">
        <v>15</v>
      </c>
      <c r="AA45" s="57" t="s">
        <v>16</v>
      </c>
      <c r="AB45" s="57" t="s">
        <v>15</v>
      </c>
      <c r="AC45" s="57">
        <v>1</v>
      </c>
    </row>
    <row r="46" spans="1:32" s="57" customFormat="1" x14ac:dyDescent="0.25">
      <c r="A46" s="57">
        <v>1063</v>
      </c>
      <c r="B46" s="106" t="s">
        <v>183</v>
      </c>
      <c r="C46" s="57" t="s">
        <v>23</v>
      </c>
      <c r="D46" s="57" t="s">
        <v>24</v>
      </c>
      <c r="E46" s="57" t="s">
        <v>10</v>
      </c>
      <c r="F46" s="57" t="s">
        <v>20</v>
      </c>
      <c r="G46" s="57" t="s">
        <v>20</v>
      </c>
      <c r="H46" s="57" t="s">
        <v>4</v>
      </c>
      <c r="I46" s="96" t="s">
        <v>364</v>
      </c>
      <c r="J46" s="96" t="s">
        <v>364</v>
      </c>
      <c r="K46" s="97" t="s">
        <v>364</v>
      </c>
      <c r="L46" s="96" t="s">
        <v>364</v>
      </c>
      <c r="M46" s="96" t="s">
        <v>364</v>
      </c>
      <c r="N46" s="57" t="s">
        <v>31</v>
      </c>
      <c r="O46" s="57" t="s">
        <v>184</v>
      </c>
      <c r="P46" s="57" t="s">
        <v>11</v>
      </c>
      <c r="Q46" s="59">
        <v>98</v>
      </c>
      <c r="R46" s="59">
        <v>42</v>
      </c>
      <c r="S46" s="57" t="s">
        <v>25</v>
      </c>
      <c r="T46" s="57" t="s">
        <v>13</v>
      </c>
      <c r="U46" s="57" t="s">
        <v>7</v>
      </c>
      <c r="V46" s="57" t="s">
        <v>14</v>
      </c>
      <c r="W46" s="60">
        <v>844.79999672704901</v>
      </c>
      <c r="X46" s="61">
        <v>-3.50262715716535</v>
      </c>
      <c r="Y46" s="57" t="s">
        <v>15</v>
      </c>
      <c r="Z46" s="57" t="s">
        <v>15</v>
      </c>
      <c r="AA46" s="57" t="s">
        <v>16</v>
      </c>
      <c r="AB46" s="57" t="s">
        <v>16</v>
      </c>
      <c r="AC46" s="57">
        <v>12</v>
      </c>
    </row>
    <row r="47" spans="1:32" s="57" customFormat="1" x14ac:dyDescent="0.25">
      <c r="A47" s="57">
        <v>1063</v>
      </c>
      <c r="B47" s="106" t="s">
        <v>183</v>
      </c>
      <c r="C47" s="57" t="s">
        <v>23</v>
      </c>
      <c r="D47" s="57" t="s">
        <v>24</v>
      </c>
      <c r="E47" s="57" t="s">
        <v>10</v>
      </c>
      <c r="F47" s="57" t="s">
        <v>20</v>
      </c>
      <c r="G47" s="57" t="s">
        <v>20</v>
      </c>
      <c r="H47" s="57" t="s">
        <v>4</v>
      </c>
      <c r="I47" s="97" t="s">
        <v>364</v>
      </c>
      <c r="J47" s="97" t="s">
        <v>364</v>
      </c>
      <c r="K47" s="96"/>
      <c r="L47" s="96" t="s">
        <v>364</v>
      </c>
      <c r="M47" s="96"/>
      <c r="N47" s="57" t="s">
        <v>31</v>
      </c>
      <c r="O47" s="57" t="s">
        <v>185</v>
      </c>
      <c r="P47" s="57" t="s">
        <v>11</v>
      </c>
      <c r="Q47" s="59">
        <v>103</v>
      </c>
      <c r="R47" s="59">
        <v>42</v>
      </c>
      <c r="S47" s="57" t="s">
        <v>25</v>
      </c>
      <c r="T47" s="57" t="s">
        <v>13</v>
      </c>
      <c r="U47" s="57" t="s">
        <v>7</v>
      </c>
      <c r="V47" s="57" t="s">
        <v>14</v>
      </c>
      <c r="W47" s="60">
        <v>1036.7999959832</v>
      </c>
      <c r="X47" s="61">
        <v>-0.82629406531496097</v>
      </c>
      <c r="Y47" s="57" t="s">
        <v>15</v>
      </c>
      <c r="Z47" s="57" t="s">
        <v>15</v>
      </c>
      <c r="AA47" s="57" t="s">
        <v>16</v>
      </c>
      <c r="AB47" s="57" t="s">
        <v>16</v>
      </c>
      <c r="AC47" s="57">
        <v>12</v>
      </c>
    </row>
    <row r="48" spans="1:32" s="57" customFormat="1" x14ac:dyDescent="0.25">
      <c r="A48" s="57">
        <v>1063</v>
      </c>
      <c r="B48" s="106" t="s">
        <v>183</v>
      </c>
      <c r="C48" s="57" t="s">
        <v>23</v>
      </c>
      <c r="D48" s="57" t="s">
        <v>24</v>
      </c>
      <c r="E48" s="57" t="s">
        <v>10</v>
      </c>
      <c r="F48" s="57" t="s">
        <v>20</v>
      </c>
      <c r="G48" s="57" t="s">
        <v>20</v>
      </c>
      <c r="H48" s="57" t="s">
        <v>4</v>
      </c>
      <c r="I48" s="96" t="s">
        <v>364</v>
      </c>
      <c r="J48" s="97" t="s">
        <v>364</v>
      </c>
      <c r="K48" s="96"/>
      <c r="L48" s="96" t="s">
        <v>364</v>
      </c>
      <c r="M48" s="96"/>
      <c r="N48" s="57" t="s">
        <v>31</v>
      </c>
      <c r="O48" s="57" t="s">
        <v>186</v>
      </c>
      <c r="P48" s="57" t="s">
        <v>11</v>
      </c>
      <c r="Q48" s="59">
        <v>97</v>
      </c>
      <c r="R48" s="59">
        <v>42</v>
      </c>
      <c r="S48" s="57" t="s">
        <v>25</v>
      </c>
      <c r="T48" s="57" t="s">
        <v>13</v>
      </c>
      <c r="U48" s="57" t="s">
        <v>7</v>
      </c>
      <c r="V48" s="57" t="s">
        <v>14</v>
      </c>
      <c r="W48" s="60">
        <v>0.28959888037260001</v>
      </c>
      <c r="X48" s="61">
        <v>-1.2131000000000001</v>
      </c>
      <c r="Y48" s="57" t="s">
        <v>15</v>
      </c>
      <c r="Z48" s="57" t="s">
        <v>15</v>
      </c>
      <c r="AA48" s="57" t="s">
        <v>16</v>
      </c>
      <c r="AB48" s="57" t="s">
        <v>16</v>
      </c>
      <c r="AC48" s="57">
        <v>12</v>
      </c>
    </row>
    <row r="49" spans="1:32" s="22" customFormat="1" x14ac:dyDescent="0.25">
      <c r="A49" s="75">
        <v>1002</v>
      </c>
      <c r="B49" s="107" t="s">
        <v>50</v>
      </c>
      <c r="C49" s="75"/>
      <c r="D49" s="75"/>
      <c r="E49" s="75" t="s">
        <v>52</v>
      </c>
      <c r="F49" s="75" t="s">
        <v>21</v>
      </c>
      <c r="G49" s="75" t="s">
        <v>21</v>
      </c>
      <c r="H49" s="75" t="s">
        <v>21</v>
      </c>
      <c r="I49" s="99" t="s">
        <v>364</v>
      </c>
      <c r="J49" s="99" t="s">
        <v>364</v>
      </c>
      <c r="K49" s="99"/>
      <c r="L49" s="99" t="s">
        <v>364</v>
      </c>
      <c r="M49" s="99" t="s">
        <v>364</v>
      </c>
      <c r="N49" s="75"/>
      <c r="O49" s="75" t="s">
        <v>51</v>
      </c>
      <c r="P49" s="75" t="s">
        <v>11</v>
      </c>
      <c r="Q49" s="76">
        <v>239.501312335958</v>
      </c>
      <c r="R49" s="76">
        <v>55.984251968503898</v>
      </c>
      <c r="S49" s="75" t="s">
        <v>25</v>
      </c>
      <c r="T49" s="75" t="s">
        <v>13</v>
      </c>
      <c r="U49" s="75" t="s">
        <v>7</v>
      </c>
      <c r="V49" s="75" t="s">
        <v>13</v>
      </c>
      <c r="W49" s="77">
        <v>1453.6595872266</v>
      </c>
      <c r="X49" s="78">
        <v>-3.9370078740157499</v>
      </c>
      <c r="Y49" s="75" t="s">
        <v>15</v>
      </c>
      <c r="Z49" s="75" t="s">
        <v>15</v>
      </c>
      <c r="AA49" s="75" t="s">
        <v>16</v>
      </c>
      <c r="AB49" s="75" t="s">
        <v>15</v>
      </c>
      <c r="AC49" s="75">
        <v>2</v>
      </c>
      <c r="AD49" s="75"/>
      <c r="AE49" s="75"/>
      <c r="AF49" s="75"/>
    </row>
    <row r="50" spans="1:32" s="22" customFormat="1" x14ac:dyDescent="0.25">
      <c r="A50" s="75">
        <v>1002</v>
      </c>
      <c r="B50" s="107" t="s">
        <v>50</v>
      </c>
      <c r="C50" s="75"/>
      <c r="D50" s="75"/>
      <c r="E50" s="75" t="s">
        <v>52</v>
      </c>
      <c r="F50" s="75" t="s">
        <v>21</v>
      </c>
      <c r="G50" s="75" t="s">
        <v>21</v>
      </c>
      <c r="H50" s="75" t="s">
        <v>21</v>
      </c>
      <c r="I50" s="99" t="s">
        <v>364</v>
      </c>
      <c r="J50" s="99" t="s">
        <v>364</v>
      </c>
      <c r="K50" s="99"/>
      <c r="L50" s="99" t="s">
        <v>364</v>
      </c>
      <c r="M50" s="99" t="s">
        <v>364</v>
      </c>
      <c r="N50" s="75"/>
      <c r="O50" s="75" t="s">
        <v>53</v>
      </c>
      <c r="P50" s="75" t="s">
        <v>11</v>
      </c>
      <c r="Q50" s="76">
        <v>216.53543307086599</v>
      </c>
      <c r="R50" s="76">
        <v>55.984251968503898</v>
      </c>
      <c r="S50" s="75" t="s">
        <v>25</v>
      </c>
      <c r="T50" s="75" t="s">
        <v>13</v>
      </c>
      <c r="U50" s="75" t="s">
        <v>7</v>
      </c>
      <c r="V50" s="75" t="s">
        <v>13</v>
      </c>
      <c r="W50" s="77">
        <v>1396.7829246476001</v>
      </c>
      <c r="X50" s="78">
        <v>-3.9370078740157499</v>
      </c>
      <c r="Y50" s="75" t="s">
        <v>15</v>
      </c>
      <c r="Z50" s="75" t="s">
        <v>15</v>
      </c>
      <c r="AA50" s="75" t="s">
        <v>16</v>
      </c>
      <c r="AB50" s="75" t="s">
        <v>15</v>
      </c>
      <c r="AC50" s="75">
        <v>2</v>
      </c>
      <c r="AD50" s="75"/>
      <c r="AE50" s="75"/>
      <c r="AF50" s="75"/>
    </row>
    <row r="51" spans="1:32" s="22" customFormat="1" x14ac:dyDescent="0.25">
      <c r="A51" s="75">
        <v>1002</v>
      </c>
      <c r="B51" s="107" t="s">
        <v>50</v>
      </c>
      <c r="C51" s="75"/>
      <c r="D51" s="75"/>
      <c r="E51" s="75" t="s">
        <v>52</v>
      </c>
      <c r="F51" s="75" t="s">
        <v>21</v>
      </c>
      <c r="G51" s="75" t="s">
        <v>21</v>
      </c>
      <c r="H51" s="75" t="s">
        <v>21</v>
      </c>
      <c r="I51" s="99"/>
      <c r="J51" s="99"/>
      <c r="K51" s="99"/>
      <c r="L51" s="99"/>
      <c r="M51" s="99"/>
      <c r="N51" s="75"/>
      <c r="O51" s="75" t="s">
        <v>54</v>
      </c>
      <c r="P51" s="75" t="s">
        <v>11</v>
      </c>
      <c r="Q51" s="76">
        <v>157.48031496063001</v>
      </c>
      <c r="R51" s="76">
        <v>55.984251968503898</v>
      </c>
      <c r="S51" s="75" t="s">
        <v>25</v>
      </c>
      <c r="T51" s="75" t="s">
        <v>13</v>
      </c>
      <c r="U51" s="75" t="s">
        <v>7</v>
      </c>
      <c r="V51" s="75" t="s">
        <v>13</v>
      </c>
      <c r="W51" s="77">
        <v>1403.8419254578</v>
      </c>
      <c r="X51" s="78">
        <v>-0.78740157480314998</v>
      </c>
      <c r="Y51" s="75" t="s">
        <v>15</v>
      </c>
      <c r="Z51" s="75" t="s">
        <v>15</v>
      </c>
      <c r="AA51" s="75" t="s">
        <v>16</v>
      </c>
      <c r="AB51" s="75" t="s">
        <v>15</v>
      </c>
      <c r="AC51" s="75">
        <v>2</v>
      </c>
      <c r="AD51" s="75"/>
      <c r="AE51" s="75"/>
      <c r="AF51" s="75"/>
    </row>
    <row r="52" spans="1:32" s="22" customFormat="1" x14ac:dyDescent="0.25">
      <c r="A52" s="75">
        <v>1002</v>
      </c>
      <c r="B52" s="107" t="s">
        <v>50</v>
      </c>
      <c r="C52" s="75"/>
      <c r="D52" s="75"/>
      <c r="E52" s="75" t="s">
        <v>52</v>
      </c>
      <c r="F52" s="75" t="s">
        <v>21</v>
      </c>
      <c r="G52" s="75" t="s">
        <v>21</v>
      </c>
      <c r="H52" s="75" t="s">
        <v>21</v>
      </c>
      <c r="I52" s="99" t="s">
        <v>364</v>
      </c>
      <c r="J52" s="99" t="s">
        <v>364</v>
      </c>
      <c r="K52" s="99"/>
      <c r="L52" s="99"/>
      <c r="M52" s="99" t="s">
        <v>364</v>
      </c>
      <c r="N52" s="75"/>
      <c r="O52" s="75" t="s">
        <v>55</v>
      </c>
      <c r="P52" s="75" t="s">
        <v>11</v>
      </c>
      <c r="Q52" s="76">
        <v>134.514435695538</v>
      </c>
      <c r="R52" s="76">
        <v>55.984251968503898</v>
      </c>
      <c r="S52" s="75" t="s">
        <v>25</v>
      </c>
      <c r="T52" s="75" t="s">
        <v>13</v>
      </c>
      <c r="U52" s="75" t="s">
        <v>7</v>
      </c>
      <c r="V52" s="75" t="s">
        <v>13</v>
      </c>
      <c r="W52" s="77">
        <v>1493.5856555033999</v>
      </c>
      <c r="X52" s="78">
        <v>-3.9370078740157499</v>
      </c>
      <c r="Y52" s="75" t="s">
        <v>15</v>
      </c>
      <c r="Z52" s="75" t="s">
        <v>15</v>
      </c>
      <c r="AA52" s="75" t="s">
        <v>16</v>
      </c>
      <c r="AB52" s="75" t="s">
        <v>15</v>
      </c>
      <c r="AC52" s="75">
        <v>2</v>
      </c>
      <c r="AD52" s="75"/>
      <c r="AE52" s="75"/>
      <c r="AF52" s="75"/>
    </row>
    <row r="53" spans="1:32" s="22" customFormat="1" x14ac:dyDescent="0.25">
      <c r="A53" s="75">
        <v>1002</v>
      </c>
      <c r="B53" s="107" t="s">
        <v>50</v>
      </c>
      <c r="C53" s="75"/>
      <c r="D53" s="75"/>
      <c r="E53" s="75" t="s">
        <v>52</v>
      </c>
      <c r="F53" s="75" t="s">
        <v>21</v>
      </c>
      <c r="G53" s="75" t="s">
        <v>21</v>
      </c>
      <c r="H53" s="75" t="s">
        <v>21</v>
      </c>
      <c r="I53" s="99" t="s">
        <v>364</v>
      </c>
      <c r="J53" s="99" t="s">
        <v>364</v>
      </c>
      <c r="K53" s="99"/>
      <c r="L53" s="99"/>
      <c r="M53" s="99" t="s">
        <v>364</v>
      </c>
      <c r="N53" s="75"/>
      <c r="O53" s="75" t="s">
        <v>56</v>
      </c>
      <c r="P53" s="75" t="s">
        <v>11</v>
      </c>
      <c r="Q53" s="76">
        <v>72.178477690288702</v>
      </c>
      <c r="R53" s="76">
        <v>55.984251968503898</v>
      </c>
      <c r="S53" s="75" t="s">
        <v>25</v>
      </c>
      <c r="T53" s="75" t="s">
        <v>13</v>
      </c>
      <c r="U53" s="75" t="s">
        <v>7</v>
      </c>
      <c r="V53" s="75" t="s">
        <v>13</v>
      </c>
      <c r="W53" s="77">
        <v>649.33815096119997</v>
      </c>
      <c r="X53" s="78">
        <v>-3.9370078740157499</v>
      </c>
      <c r="Y53" s="75" t="s">
        <v>15</v>
      </c>
      <c r="Z53" s="75" t="s">
        <v>15</v>
      </c>
      <c r="AA53" s="75" t="s">
        <v>16</v>
      </c>
      <c r="AB53" s="75" t="s">
        <v>15</v>
      </c>
      <c r="AC53" s="75">
        <v>2</v>
      </c>
      <c r="AD53" s="75"/>
      <c r="AE53" s="75"/>
      <c r="AF53" s="75"/>
    </row>
    <row r="54" spans="1:32" s="75" customFormat="1" x14ac:dyDescent="0.25">
      <c r="A54" s="75">
        <v>1011</v>
      </c>
      <c r="B54" s="107" t="s">
        <v>84</v>
      </c>
      <c r="C54" s="75" t="s">
        <v>86</v>
      </c>
      <c r="D54" s="75" t="s">
        <v>87</v>
      </c>
      <c r="E54" s="75" t="s">
        <v>10</v>
      </c>
      <c r="F54" s="120" t="s">
        <v>21</v>
      </c>
      <c r="G54" s="120" t="s">
        <v>21</v>
      </c>
      <c r="H54" s="120" t="s">
        <v>21</v>
      </c>
      <c r="I54" s="103" t="s">
        <v>364</v>
      </c>
      <c r="J54" s="103" t="s">
        <v>364</v>
      </c>
      <c r="K54" s="99"/>
      <c r="L54" s="103" t="s">
        <v>364</v>
      </c>
      <c r="M54" s="103"/>
      <c r="O54" s="75" t="s">
        <v>89</v>
      </c>
      <c r="P54" s="75" t="s">
        <v>11</v>
      </c>
      <c r="Q54" s="76">
        <v>96.3</v>
      </c>
      <c r="R54" s="76">
        <v>36</v>
      </c>
      <c r="S54" s="75" t="s">
        <v>25</v>
      </c>
      <c r="T54" s="75" t="s">
        <v>13</v>
      </c>
      <c r="U54" s="75" t="s">
        <v>7</v>
      </c>
      <c r="W54" s="77">
        <v>1763.5601588301699</v>
      </c>
      <c r="X54" s="78">
        <v>-0.75419999999999998</v>
      </c>
      <c r="Y54" s="75" t="s">
        <v>15</v>
      </c>
      <c r="Z54" s="75" t="s">
        <v>15</v>
      </c>
      <c r="AA54" s="75" t="s">
        <v>15</v>
      </c>
      <c r="AB54" s="75" t="s">
        <v>15</v>
      </c>
      <c r="AC54" s="75">
        <v>3</v>
      </c>
    </row>
    <row r="55" spans="1:32" s="57" customFormat="1" x14ac:dyDescent="0.25">
      <c r="A55" s="75">
        <v>1013</v>
      </c>
      <c r="B55" s="107" t="s">
        <v>95</v>
      </c>
      <c r="C55" s="75" t="s">
        <v>96</v>
      </c>
      <c r="D55" s="75"/>
      <c r="E55" s="75" t="s">
        <v>62</v>
      </c>
      <c r="F55" s="75" t="s">
        <v>21</v>
      </c>
      <c r="G55" s="75" t="s">
        <v>21</v>
      </c>
      <c r="H55" s="75" t="s">
        <v>21</v>
      </c>
      <c r="I55" s="99" t="s">
        <v>364</v>
      </c>
      <c r="J55" s="99" t="s">
        <v>364</v>
      </c>
      <c r="K55" s="103" t="s">
        <v>364</v>
      </c>
      <c r="L55" s="99" t="s">
        <v>364</v>
      </c>
      <c r="M55" s="99" t="s">
        <v>364</v>
      </c>
      <c r="N55" s="75"/>
      <c r="O55" s="75" t="s">
        <v>22</v>
      </c>
      <c r="P55" s="75" t="s">
        <v>11</v>
      </c>
      <c r="Q55" s="76">
        <v>134.514435695538</v>
      </c>
      <c r="R55" s="76">
        <v>40</v>
      </c>
      <c r="S55" s="75" t="s">
        <v>25</v>
      </c>
      <c r="T55" s="75" t="s">
        <v>13</v>
      </c>
      <c r="U55" s="75" t="s">
        <v>7</v>
      </c>
      <c r="V55" s="75" t="s">
        <v>13</v>
      </c>
      <c r="W55" s="77">
        <v>3596.943088</v>
      </c>
      <c r="X55" s="78">
        <v>-3.8410802369685002</v>
      </c>
      <c r="Y55" s="75" t="s">
        <v>15</v>
      </c>
      <c r="Z55" s="75" t="s">
        <v>16</v>
      </c>
      <c r="AA55" s="75" t="s">
        <v>16</v>
      </c>
      <c r="AB55" s="75" t="s">
        <v>15</v>
      </c>
      <c r="AC55" s="75">
        <v>1</v>
      </c>
      <c r="AD55" s="75"/>
      <c r="AE55" s="75"/>
      <c r="AF55" s="75"/>
    </row>
    <row r="56" spans="1:32" s="75" customFormat="1" x14ac:dyDescent="0.25">
      <c r="A56" s="75">
        <v>1019</v>
      </c>
      <c r="B56" s="107" t="s">
        <v>101</v>
      </c>
      <c r="C56" s="75" t="s">
        <v>103</v>
      </c>
      <c r="E56" s="75" t="s">
        <v>104</v>
      </c>
      <c r="F56" s="111" t="s">
        <v>21</v>
      </c>
      <c r="G56" s="111" t="s">
        <v>21</v>
      </c>
      <c r="H56" s="75" t="s">
        <v>21</v>
      </c>
      <c r="I56" s="99" t="s">
        <v>364</v>
      </c>
      <c r="J56" s="99" t="s">
        <v>364</v>
      </c>
      <c r="K56" s="99" t="s">
        <v>364</v>
      </c>
      <c r="L56" s="99"/>
      <c r="M56" s="99" t="s">
        <v>364</v>
      </c>
      <c r="O56" s="75" t="s">
        <v>102</v>
      </c>
      <c r="P56" s="75" t="s">
        <v>11</v>
      </c>
      <c r="Q56" s="76">
        <v>100.885826771654</v>
      </c>
      <c r="R56" s="76">
        <v>29.921259842519699</v>
      </c>
      <c r="S56" s="75" t="s">
        <v>25</v>
      </c>
      <c r="T56" s="75" t="s">
        <v>13</v>
      </c>
      <c r="U56" s="75" t="s">
        <v>7</v>
      </c>
      <c r="W56" s="77">
        <v>2652.7455273999999</v>
      </c>
      <c r="X56" s="78">
        <v>-10.274189680315001</v>
      </c>
      <c r="Y56" s="75" t="s">
        <v>15</v>
      </c>
      <c r="Z56" s="75" t="s">
        <v>16</v>
      </c>
      <c r="AA56" s="75" t="s">
        <v>15</v>
      </c>
      <c r="AB56" s="75" t="s">
        <v>15</v>
      </c>
      <c r="AD56" s="75">
        <v>2</v>
      </c>
    </row>
    <row r="57" spans="1:32" s="75" customFormat="1" x14ac:dyDescent="0.25">
      <c r="A57" s="75">
        <v>1019</v>
      </c>
      <c r="B57" s="107" t="s">
        <v>101</v>
      </c>
      <c r="C57" s="75" t="s">
        <v>103</v>
      </c>
      <c r="E57" s="75" t="s">
        <v>104</v>
      </c>
      <c r="F57" s="111" t="s">
        <v>21</v>
      </c>
      <c r="G57" s="111" t="s">
        <v>21</v>
      </c>
      <c r="H57" s="75" t="s">
        <v>21</v>
      </c>
      <c r="I57" s="99" t="s">
        <v>364</v>
      </c>
      <c r="J57" s="99" t="s">
        <v>364</v>
      </c>
      <c r="K57" s="99" t="s">
        <v>364</v>
      </c>
      <c r="L57" s="99" t="s">
        <v>364</v>
      </c>
      <c r="M57" s="99" t="s">
        <v>364</v>
      </c>
      <c r="O57" s="75" t="s">
        <v>106</v>
      </c>
      <c r="P57" s="75" t="s">
        <v>11</v>
      </c>
      <c r="Q57" s="76">
        <v>155.01968503936999</v>
      </c>
      <c r="R57" s="76">
        <v>29.921259842519699</v>
      </c>
      <c r="S57" s="75" t="s">
        <v>25</v>
      </c>
      <c r="T57" s="75" t="s">
        <v>13</v>
      </c>
      <c r="U57" s="75" t="s">
        <v>7</v>
      </c>
      <c r="W57" s="77">
        <v>5203.1284258257701</v>
      </c>
      <c r="X57" s="78">
        <v>-15.3334721314961</v>
      </c>
      <c r="Y57" s="75" t="s">
        <v>15</v>
      </c>
      <c r="Z57" s="75" t="s">
        <v>16</v>
      </c>
      <c r="AA57" s="75" t="s">
        <v>15</v>
      </c>
      <c r="AB57" s="75" t="s">
        <v>15</v>
      </c>
      <c r="AD57" s="75">
        <v>2</v>
      </c>
    </row>
    <row r="58" spans="1:32" s="75" customFormat="1" x14ac:dyDescent="0.25">
      <c r="A58" s="75">
        <v>1019</v>
      </c>
      <c r="B58" s="107" t="s">
        <v>101</v>
      </c>
      <c r="C58" s="75" t="s">
        <v>103</v>
      </c>
      <c r="E58" s="75" t="s">
        <v>104</v>
      </c>
      <c r="F58" s="111" t="s">
        <v>21</v>
      </c>
      <c r="G58" s="111" t="s">
        <v>21</v>
      </c>
      <c r="H58" s="75" t="s">
        <v>21</v>
      </c>
      <c r="I58" s="99" t="s">
        <v>364</v>
      </c>
      <c r="J58" s="99" t="s">
        <v>364</v>
      </c>
      <c r="K58" s="99" t="s">
        <v>364</v>
      </c>
      <c r="L58" s="103" t="s">
        <v>364</v>
      </c>
      <c r="M58" s="112" t="s">
        <v>364</v>
      </c>
      <c r="O58" s="75" t="s">
        <v>107</v>
      </c>
      <c r="P58" s="75" t="s">
        <v>11</v>
      </c>
      <c r="Q58" s="76">
        <v>154.03543307086599</v>
      </c>
      <c r="R58" s="76">
        <v>29.921259842519699</v>
      </c>
      <c r="S58" s="75" t="s">
        <v>25</v>
      </c>
      <c r="T58" s="75" t="s">
        <v>13</v>
      </c>
      <c r="U58" s="75" t="s">
        <v>7</v>
      </c>
      <c r="W58" s="77">
        <v>5194.2145028219402</v>
      </c>
      <c r="X58" s="78">
        <v>-13.565842953543299</v>
      </c>
      <c r="Y58" s="75" t="s">
        <v>15</v>
      </c>
      <c r="Z58" s="75" t="s">
        <v>16</v>
      </c>
      <c r="AA58" s="75" t="s">
        <v>15</v>
      </c>
      <c r="AB58" s="75" t="s">
        <v>15</v>
      </c>
      <c r="AD58" s="75">
        <v>2</v>
      </c>
    </row>
    <row r="59" spans="1:32" s="75" customFormat="1" x14ac:dyDescent="0.25">
      <c r="A59" s="75">
        <v>1019</v>
      </c>
      <c r="B59" s="107" t="s">
        <v>101</v>
      </c>
      <c r="C59" s="75" t="s">
        <v>103</v>
      </c>
      <c r="E59" s="75" t="s">
        <v>104</v>
      </c>
      <c r="F59" s="111" t="s">
        <v>21</v>
      </c>
      <c r="G59" s="111" t="s">
        <v>21</v>
      </c>
      <c r="H59" s="75" t="s">
        <v>21</v>
      </c>
      <c r="I59" s="99"/>
      <c r="J59" s="99"/>
      <c r="K59" s="103" t="s">
        <v>364</v>
      </c>
      <c r="L59" s="99"/>
      <c r="M59" s="99" t="s">
        <v>364</v>
      </c>
      <c r="O59" s="75" t="s">
        <v>108</v>
      </c>
      <c r="P59" s="75" t="s">
        <v>11</v>
      </c>
      <c r="Q59" s="76">
        <v>155.01968503936999</v>
      </c>
      <c r="R59" s="76">
        <v>29.921259842519699</v>
      </c>
      <c r="S59" s="75" t="s">
        <v>25</v>
      </c>
      <c r="T59" s="75" t="s">
        <v>13</v>
      </c>
      <c r="U59" s="75" t="s">
        <v>7</v>
      </c>
      <c r="W59" s="77">
        <v>6708.6722220373404</v>
      </c>
      <c r="X59" s="78">
        <v>-2.58931008755905</v>
      </c>
      <c r="Y59" s="75" t="s">
        <v>15</v>
      </c>
      <c r="Z59" s="75" t="s">
        <v>16</v>
      </c>
      <c r="AA59" s="75" t="s">
        <v>15</v>
      </c>
      <c r="AB59" s="75" t="s">
        <v>15</v>
      </c>
      <c r="AD59" s="75">
        <v>2</v>
      </c>
    </row>
    <row r="60" spans="1:32" s="57" customFormat="1" x14ac:dyDescent="0.25">
      <c r="A60" s="75">
        <v>1020</v>
      </c>
      <c r="B60" s="107" t="s">
        <v>109</v>
      </c>
      <c r="C60" s="75" t="s">
        <v>110</v>
      </c>
      <c r="D60" s="75" t="s">
        <v>111</v>
      </c>
      <c r="E60" s="75" t="s">
        <v>10</v>
      </c>
      <c r="F60" s="75" t="s">
        <v>21</v>
      </c>
      <c r="G60" s="75" t="s">
        <v>21</v>
      </c>
      <c r="H60" s="75" t="s">
        <v>21</v>
      </c>
      <c r="I60" s="99" t="s">
        <v>364</v>
      </c>
      <c r="J60" s="103" t="s">
        <v>364</v>
      </c>
      <c r="K60" s="99"/>
      <c r="L60" s="99"/>
      <c r="M60" s="99"/>
      <c r="N60" s="75"/>
      <c r="O60" s="75" t="s">
        <v>22</v>
      </c>
      <c r="P60" s="75" t="s">
        <v>11</v>
      </c>
      <c r="Q60" s="76">
        <v>136.15485564304501</v>
      </c>
      <c r="R60" s="76">
        <v>72.047244094488207</v>
      </c>
      <c r="S60" s="75" t="s">
        <v>12</v>
      </c>
      <c r="T60" s="75" t="s">
        <v>13</v>
      </c>
      <c r="U60" s="75" t="s">
        <v>7</v>
      </c>
      <c r="V60" s="75" t="s">
        <v>112</v>
      </c>
      <c r="W60" s="77">
        <v>2989.9589418999999</v>
      </c>
      <c r="X60" s="78">
        <v>-2.8548031496063002</v>
      </c>
      <c r="Y60" s="75" t="s">
        <v>15</v>
      </c>
      <c r="Z60" s="75" t="s">
        <v>16</v>
      </c>
      <c r="AA60" s="75" t="s">
        <v>16</v>
      </c>
      <c r="AB60" s="75" t="s">
        <v>15</v>
      </c>
      <c r="AC60" s="75">
        <v>1</v>
      </c>
      <c r="AD60" s="75"/>
      <c r="AE60" s="75"/>
      <c r="AF60" s="75"/>
    </row>
    <row r="61" spans="1:32" s="57" customFormat="1" x14ac:dyDescent="0.25">
      <c r="A61" s="75">
        <v>1023</v>
      </c>
      <c r="B61" s="107" t="s">
        <v>122</v>
      </c>
      <c r="C61" s="75" t="s">
        <v>123</v>
      </c>
      <c r="D61" s="75" t="s">
        <v>24</v>
      </c>
      <c r="E61" s="75" t="s">
        <v>10</v>
      </c>
      <c r="F61" s="75" t="s">
        <v>21</v>
      </c>
      <c r="G61" s="75" t="s">
        <v>21</v>
      </c>
      <c r="H61" s="75" t="s">
        <v>21</v>
      </c>
      <c r="I61" s="99" t="s">
        <v>364</v>
      </c>
      <c r="J61" s="103" t="s">
        <v>364</v>
      </c>
      <c r="K61" s="99"/>
      <c r="L61" s="99" t="s">
        <v>364</v>
      </c>
      <c r="M61" s="103" t="s">
        <v>364</v>
      </c>
      <c r="N61" s="75"/>
      <c r="O61" s="75" t="s">
        <v>22</v>
      </c>
      <c r="P61" s="75" t="s">
        <v>11</v>
      </c>
      <c r="Q61" s="76">
        <v>106</v>
      </c>
      <c r="R61" s="76">
        <v>42</v>
      </c>
      <c r="S61" s="75" t="s">
        <v>25</v>
      </c>
      <c r="T61" s="75" t="s">
        <v>13</v>
      </c>
      <c r="U61" s="75" t="s">
        <v>7</v>
      </c>
      <c r="V61" s="75" t="s">
        <v>14</v>
      </c>
      <c r="W61" s="77">
        <v>1617.9999937314899</v>
      </c>
      <c r="X61" s="78">
        <v>-1.85</v>
      </c>
      <c r="Y61" s="75" t="s">
        <v>15</v>
      </c>
      <c r="Z61" s="75" t="s">
        <v>15</v>
      </c>
      <c r="AA61" s="75" t="s">
        <v>15</v>
      </c>
      <c r="AB61" s="75" t="s">
        <v>15</v>
      </c>
      <c r="AC61" s="75">
        <v>1</v>
      </c>
      <c r="AD61" s="75"/>
      <c r="AE61" s="75"/>
      <c r="AF61" s="75"/>
    </row>
    <row r="62" spans="1:32" s="75" customFormat="1" x14ac:dyDescent="0.25">
      <c r="A62" s="75">
        <v>1030</v>
      </c>
      <c r="B62" s="107" t="s">
        <v>35</v>
      </c>
      <c r="C62" s="75" t="s">
        <v>37</v>
      </c>
      <c r="D62" s="75" t="s">
        <v>38</v>
      </c>
      <c r="E62" s="75" t="s">
        <v>10</v>
      </c>
      <c r="F62" s="75" t="s">
        <v>21</v>
      </c>
      <c r="G62" s="75" t="s">
        <v>21</v>
      </c>
      <c r="H62" s="75" t="s">
        <v>21</v>
      </c>
      <c r="I62" s="99" t="s">
        <v>364</v>
      </c>
      <c r="J62" s="99" t="s">
        <v>364</v>
      </c>
      <c r="K62" s="103" t="s">
        <v>364</v>
      </c>
      <c r="L62" s="99" t="s">
        <v>364</v>
      </c>
      <c r="M62" s="99" t="s">
        <v>364</v>
      </c>
      <c r="O62" s="75" t="s">
        <v>36</v>
      </c>
      <c r="P62" s="75" t="s">
        <v>11</v>
      </c>
      <c r="Q62" s="76">
        <v>110.564304461942</v>
      </c>
      <c r="R62" s="76">
        <v>42.007874015748001</v>
      </c>
      <c r="S62" s="75" t="s">
        <v>12</v>
      </c>
      <c r="T62" s="75" t="s">
        <v>39</v>
      </c>
      <c r="U62" s="75" t="s">
        <v>7</v>
      </c>
      <c r="W62" s="77">
        <v>2751.6614623199998</v>
      </c>
      <c r="X62" s="78">
        <v>-3.02362204724409</v>
      </c>
      <c r="Y62" s="75" t="s">
        <v>15</v>
      </c>
      <c r="Z62" s="75" t="s">
        <v>15</v>
      </c>
      <c r="AA62" s="75" t="s">
        <v>15</v>
      </c>
      <c r="AB62" s="75" t="s">
        <v>16</v>
      </c>
      <c r="AC62" s="75">
        <v>4</v>
      </c>
      <c r="AD62" s="75">
        <v>2</v>
      </c>
    </row>
    <row r="63" spans="1:32" s="75" customFormat="1" x14ac:dyDescent="0.25">
      <c r="A63" s="75">
        <v>1033</v>
      </c>
      <c r="B63" s="107" t="s">
        <v>125</v>
      </c>
      <c r="D63" s="75" t="s">
        <v>128</v>
      </c>
      <c r="E63" s="75" t="s">
        <v>10</v>
      </c>
      <c r="F63" s="111" t="s">
        <v>21</v>
      </c>
      <c r="G63" s="143" t="s">
        <v>21</v>
      </c>
      <c r="H63" s="75" t="s">
        <v>21</v>
      </c>
      <c r="I63" s="99"/>
      <c r="J63" s="99"/>
      <c r="K63" s="99"/>
      <c r="L63" s="99"/>
      <c r="M63" s="99"/>
      <c r="N63" s="75" t="s">
        <v>126</v>
      </c>
      <c r="O63" s="75" t="s">
        <v>127</v>
      </c>
      <c r="P63" s="75" t="s">
        <v>11</v>
      </c>
      <c r="Q63" s="76">
        <v>154.69999999999999</v>
      </c>
      <c r="R63" s="76">
        <v>48</v>
      </c>
      <c r="S63" s="75" t="s">
        <v>12</v>
      </c>
      <c r="T63" s="75" t="s">
        <v>13</v>
      </c>
      <c r="U63" s="75" t="s">
        <v>7</v>
      </c>
      <c r="V63" s="75" t="s">
        <v>13</v>
      </c>
      <c r="W63" s="77">
        <v>6024.9999766577603</v>
      </c>
      <c r="X63" s="78">
        <v>-1.4450338279527599</v>
      </c>
      <c r="Y63" s="75" t="s">
        <v>15</v>
      </c>
      <c r="Z63" s="75" t="s">
        <v>16</v>
      </c>
      <c r="AA63" s="75" t="s">
        <v>16</v>
      </c>
      <c r="AB63" s="75" t="s">
        <v>16</v>
      </c>
      <c r="AC63" s="75">
        <v>14</v>
      </c>
      <c r="AD63" s="75">
        <v>6</v>
      </c>
    </row>
    <row r="64" spans="1:32" s="75" customFormat="1" x14ac:dyDescent="0.25">
      <c r="A64" s="75">
        <v>1044</v>
      </c>
      <c r="B64" s="107" t="s">
        <v>138</v>
      </c>
      <c r="D64" s="75" t="s">
        <v>128</v>
      </c>
      <c r="E64" s="75" t="s">
        <v>10</v>
      </c>
      <c r="F64" s="111" t="s">
        <v>21</v>
      </c>
      <c r="G64" s="111" t="s">
        <v>21</v>
      </c>
      <c r="H64" s="75" t="s">
        <v>21</v>
      </c>
      <c r="I64" s="99" t="s">
        <v>364</v>
      </c>
      <c r="J64" s="99" t="s">
        <v>364</v>
      </c>
      <c r="K64" s="103" t="s">
        <v>364</v>
      </c>
      <c r="L64" s="99" t="s">
        <v>364</v>
      </c>
      <c r="M64" s="99" t="s">
        <v>364</v>
      </c>
      <c r="N64" s="75" t="s">
        <v>126</v>
      </c>
      <c r="O64" s="75" t="s">
        <v>139</v>
      </c>
      <c r="P64" s="75" t="s">
        <v>11</v>
      </c>
      <c r="Q64" s="76">
        <v>170.5</v>
      </c>
      <c r="R64" s="76">
        <v>48</v>
      </c>
      <c r="S64" s="75" t="s">
        <v>12</v>
      </c>
      <c r="T64" s="75" t="s">
        <v>39</v>
      </c>
      <c r="U64" s="75" t="s">
        <v>7</v>
      </c>
      <c r="V64" s="75" t="s">
        <v>13</v>
      </c>
      <c r="W64" s="77">
        <v>6951.9999730663503</v>
      </c>
      <c r="X64" s="78">
        <v>-4.13</v>
      </c>
      <c r="Y64" s="75" t="s">
        <v>16</v>
      </c>
      <c r="Z64" s="75" t="s">
        <v>15</v>
      </c>
      <c r="AA64" s="75" t="s">
        <v>16</v>
      </c>
      <c r="AB64" s="75" t="s">
        <v>16</v>
      </c>
      <c r="AC64" s="75">
        <v>14</v>
      </c>
      <c r="AD64" s="75">
        <v>6</v>
      </c>
    </row>
    <row r="65" spans="1:32" s="57" customFormat="1" x14ac:dyDescent="0.25">
      <c r="A65" s="75">
        <v>1048</v>
      </c>
      <c r="B65" s="107" t="s">
        <v>150</v>
      </c>
      <c r="C65" s="75" t="s">
        <v>151</v>
      </c>
      <c r="D65" s="75" t="s">
        <v>38</v>
      </c>
      <c r="E65" s="75"/>
      <c r="F65" s="75" t="s">
        <v>21</v>
      </c>
      <c r="G65" s="75" t="s">
        <v>21</v>
      </c>
      <c r="H65" s="75" t="s">
        <v>21</v>
      </c>
      <c r="I65" s="99" t="s">
        <v>364</v>
      </c>
      <c r="J65" s="99"/>
      <c r="K65" s="99"/>
      <c r="L65" s="99"/>
      <c r="M65" s="99" t="s">
        <v>364</v>
      </c>
      <c r="N65" s="75"/>
      <c r="O65" s="75" t="s">
        <v>152</v>
      </c>
      <c r="P65" s="75" t="s">
        <v>11</v>
      </c>
      <c r="Q65" s="76">
        <v>160</v>
      </c>
      <c r="R65" s="76">
        <v>42</v>
      </c>
      <c r="S65" s="75" t="s">
        <v>25</v>
      </c>
      <c r="T65" s="75" t="s">
        <v>39</v>
      </c>
      <c r="U65" s="75" t="s">
        <v>7</v>
      </c>
      <c r="V65" s="75" t="s">
        <v>14</v>
      </c>
      <c r="W65" s="77">
        <v>3891.9999849214901</v>
      </c>
      <c r="X65" s="78">
        <v>-3.23</v>
      </c>
      <c r="Y65" s="75" t="s">
        <v>15</v>
      </c>
      <c r="Z65" s="75" t="s">
        <v>15</v>
      </c>
      <c r="AA65" s="75" t="s">
        <v>16</v>
      </c>
      <c r="AB65" s="75" t="s">
        <v>15</v>
      </c>
      <c r="AC65" s="75">
        <v>8</v>
      </c>
      <c r="AD65" s="75"/>
      <c r="AE65" s="75"/>
      <c r="AF65" s="75"/>
    </row>
    <row r="66" spans="1:32" s="75" customFormat="1" x14ac:dyDescent="0.25">
      <c r="A66" s="75">
        <v>1057</v>
      </c>
      <c r="B66" s="107" t="s">
        <v>171</v>
      </c>
      <c r="C66" s="75" t="s">
        <v>172</v>
      </c>
      <c r="D66" s="75" t="s">
        <v>24</v>
      </c>
      <c r="E66" s="75" t="s">
        <v>10</v>
      </c>
      <c r="F66" s="111" t="s">
        <v>21</v>
      </c>
      <c r="G66" s="111" t="s">
        <v>21</v>
      </c>
      <c r="H66" s="75" t="s">
        <v>21</v>
      </c>
      <c r="I66" s="103" t="s">
        <v>364</v>
      </c>
      <c r="J66" s="99"/>
      <c r="K66" s="99"/>
      <c r="L66" s="103" t="s">
        <v>364</v>
      </c>
      <c r="M66" s="103"/>
      <c r="O66" s="75" t="s">
        <v>46</v>
      </c>
      <c r="P66" s="75" t="s">
        <v>11</v>
      </c>
      <c r="Q66" s="76">
        <v>120.7</v>
      </c>
      <c r="R66" s="76">
        <v>66</v>
      </c>
      <c r="S66" s="75" t="s">
        <v>25</v>
      </c>
      <c r="T66" s="75" t="s">
        <v>13</v>
      </c>
      <c r="U66" s="75" t="s">
        <v>7</v>
      </c>
      <c r="W66" s="77">
        <v>3199.9999876024599</v>
      </c>
      <c r="X66" s="78">
        <v>-1.3</v>
      </c>
      <c r="Y66" s="75" t="s">
        <v>15</v>
      </c>
      <c r="Z66" s="75" t="s">
        <v>15</v>
      </c>
      <c r="AA66" s="75" t="s">
        <v>16</v>
      </c>
      <c r="AB66" s="75" t="s">
        <v>15</v>
      </c>
      <c r="AC66" s="75">
        <v>1</v>
      </c>
    </row>
    <row r="67" spans="1:32" s="75" customFormat="1" x14ac:dyDescent="0.25">
      <c r="A67" s="75">
        <v>1058</v>
      </c>
      <c r="B67" s="107" t="s">
        <v>173</v>
      </c>
      <c r="C67" s="75" t="s">
        <v>174</v>
      </c>
      <c r="D67" s="75" t="s">
        <v>24</v>
      </c>
      <c r="E67" s="75" t="s">
        <v>10</v>
      </c>
      <c r="F67" s="111" t="s">
        <v>21</v>
      </c>
      <c r="G67" s="111" t="s">
        <v>21</v>
      </c>
      <c r="H67" s="111" t="s">
        <v>21</v>
      </c>
      <c r="I67" s="99"/>
      <c r="J67" s="99"/>
      <c r="K67" s="99"/>
      <c r="L67" s="99"/>
      <c r="M67" s="99"/>
      <c r="O67" s="75" t="s">
        <v>46</v>
      </c>
      <c r="P67" s="75" t="s">
        <v>11</v>
      </c>
      <c r="Q67" s="76">
        <v>188.5</v>
      </c>
      <c r="R67" s="76">
        <v>74.5</v>
      </c>
      <c r="S67" s="75" t="s">
        <v>25</v>
      </c>
      <c r="T67" s="75" t="s">
        <v>13</v>
      </c>
      <c r="U67" s="75" t="s">
        <v>7</v>
      </c>
      <c r="W67" s="77">
        <v>8011.6999689608201</v>
      </c>
      <c r="X67" s="78">
        <v>-2.15</v>
      </c>
      <c r="Y67" s="75" t="s">
        <v>15</v>
      </c>
      <c r="Z67" s="75" t="s">
        <v>15</v>
      </c>
      <c r="AA67" s="75" t="s">
        <v>15</v>
      </c>
      <c r="AB67" s="75" t="s">
        <v>15</v>
      </c>
      <c r="AC67" s="75">
        <v>2</v>
      </c>
    </row>
    <row r="68" spans="1:32" s="75" customFormat="1" x14ac:dyDescent="0.25">
      <c r="A68" s="75">
        <v>1059</v>
      </c>
      <c r="B68" s="107" t="s">
        <v>175</v>
      </c>
      <c r="C68" s="75" t="s">
        <v>176</v>
      </c>
      <c r="D68" s="75" t="s">
        <v>24</v>
      </c>
      <c r="E68" s="75" t="s">
        <v>10</v>
      </c>
      <c r="F68" s="75" t="s">
        <v>21</v>
      </c>
      <c r="G68" s="75" t="s">
        <v>21</v>
      </c>
      <c r="H68" s="75" t="s">
        <v>21</v>
      </c>
      <c r="I68" s="99"/>
      <c r="J68" s="99"/>
      <c r="K68" s="99"/>
      <c r="L68" s="99"/>
      <c r="M68" s="99"/>
      <c r="O68" s="75" t="s">
        <v>46</v>
      </c>
      <c r="P68" s="75" t="s">
        <v>11</v>
      </c>
      <c r="Q68" s="76">
        <v>127</v>
      </c>
      <c r="R68" s="76">
        <v>108</v>
      </c>
      <c r="S68" s="75" t="s">
        <v>25</v>
      </c>
      <c r="T68" s="75" t="s">
        <v>13</v>
      </c>
      <c r="U68" s="75" t="s">
        <v>7</v>
      </c>
      <c r="W68" s="77">
        <v>7999.9999690061504</v>
      </c>
      <c r="X68" s="78">
        <v>-0.97</v>
      </c>
      <c r="Y68" s="75" t="s">
        <v>15</v>
      </c>
      <c r="Z68" s="75" t="s">
        <v>15</v>
      </c>
      <c r="AA68" s="75" t="s">
        <v>16</v>
      </c>
      <c r="AB68" s="75" t="s">
        <v>15</v>
      </c>
      <c r="AC68" s="75">
        <v>1</v>
      </c>
    </row>
    <row r="69" spans="1:32" s="75" customFormat="1" x14ac:dyDescent="0.25">
      <c r="A69" s="75">
        <v>1061</v>
      </c>
      <c r="B69" s="107" t="s">
        <v>179</v>
      </c>
      <c r="C69" s="75" t="s">
        <v>180</v>
      </c>
      <c r="D69" s="75" t="s">
        <v>24</v>
      </c>
      <c r="E69" s="75" t="s">
        <v>10</v>
      </c>
      <c r="F69" s="111" t="s">
        <v>21</v>
      </c>
      <c r="G69" s="75" t="s">
        <v>21</v>
      </c>
      <c r="H69" s="75" t="s">
        <v>21</v>
      </c>
      <c r="I69" s="99" t="s">
        <v>364</v>
      </c>
      <c r="J69" s="99" t="s">
        <v>364</v>
      </c>
      <c r="K69" s="103" t="s">
        <v>364</v>
      </c>
      <c r="L69" s="99" t="s">
        <v>364</v>
      </c>
      <c r="M69" s="99" t="s">
        <v>364</v>
      </c>
      <c r="O69" s="75" t="s">
        <v>22</v>
      </c>
      <c r="P69" s="75" t="s">
        <v>11</v>
      </c>
      <c r="Q69" s="76">
        <v>136</v>
      </c>
      <c r="R69" s="76">
        <v>90</v>
      </c>
      <c r="S69" s="75" t="s">
        <v>25</v>
      </c>
      <c r="T69" s="75" t="s">
        <v>13</v>
      </c>
      <c r="U69" s="75" t="s">
        <v>7</v>
      </c>
      <c r="W69" s="77">
        <v>4089.9999841543899</v>
      </c>
      <c r="X69" s="78">
        <v>-8</v>
      </c>
      <c r="Y69" s="75" t="s">
        <v>15</v>
      </c>
      <c r="Z69" s="75" t="s">
        <v>15</v>
      </c>
      <c r="AA69" s="75" t="s">
        <v>16</v>
      </c>
      <c r="AB69" s="75" t="s">
        <v>15</v>
      </c>
      <c r="AC69" s="75">
        <v>1</v>
      </c>
    </row>
    <row r="70" spans="1:32" s="75" customFormat="1" x14ac:dyDescent="0.25">
      <c r="A70" s="75">
        <v>1061</v>
      </c>
      <c r="B70" s="107" t="s">
        <v>179</v>
      </c>
      <c r="C70" s="75" t="s">
        <v>180</v>
      </c>
      <c r="D70" s="75" t="s">
        <v>24</v>
      </c>
      <c r="E70" s="75" t="s">
        <v>10</v>
      </c>
      <c r="F70" s="111" t="s">
        <v>21</v>
      </c>
      <c r="G70" s="111" t="s">
        <v>369</v>
      </c>
      <c r="H70" s="75" t="s">
        <v>21</v>
      </c>
      <c r="I70" s="99" t="s">
        <v>364</v>
      </c>
      <c r="J70" s="103" t="s">
        <v>364</v>
      </c>
      <c r="K70" s="99"/>
      <c r="L70" s="99" t="s">
        <v>364</v>
      </c>
      <c r="M70" s="99"/>
      <c r="O70" s="75" t="s">
        <v>78</v>
      </c>
      <c r="P70" s="75" t="s">
        <v>11</v>
      </c>
      <c r="Q70" s="76">
        <v>202</v>
      </c>
      <c r="R70" s="76">
        <v>90</v>
      </c>
      <c r="S70" s="75" t="s">
        <v>25</v>
      </c>
      <c r="T70" s="75" t="s">
        <v>13</v>
      </c>
      <c r="U70" s="75" t="s">
        <v>7</v>
      </c>
      <c r="W70" s="77">
        <v>7999.9999690061504</v>
      </c>
      <c r="X70" s="78">
        <v>-3</v>
      </c>
      <c r="Y70" s="75" t="s">
        <v>15</v>
      </c>
      <c r="Z70" s="75" t="s">
        <v>15</v>
      </c>
      <c r="AA70" s="75" t="s">
        <v>16</v>
      </c>
      <c r="AB70" s="75" t="s">
        <v>15</v>
      </c>
      <c r="AC70" s="75">
        <v>1</v>
      </c>
    </row>
    <row r="71" spans="1:32" s="75" customFormat="1" x14ac:dyDescent="0.25">
      <c r="A71" s="75">
        <v>1068</v>
      </c>
      <c r="B71" s="107" t="s">
        <v>192</v>
      </c>
      <c r="C71" s="75" t="s">
        <v>195</v>
      </c>
      <c r="E71" s="75" t="s">
        <v>196</v>
      </c>
      <c r="F71" s="111" t="s">
        <v>21</v>
      </c>
      <c r="G71" s="143" t="s">
        <v>21</v>
      </c>
      <c r="H71" s="75" t="s">
        <v>21</v>
      </c>
      <c r="I71" s="99"/>
      <c r="J71" s="99"/>
      <c r="K71" s="99"/>
      <c r="L71" s="99"/>
      <c r="M71" s="99"/>
      <c r="N71" s="75" t="s">
        <v>193</v>
      </c>
      <c r="O71" s="75" t="s">
        <v>194</v>
      </c>
      <c r="P71" s="75" t="s">
        <v>11</v>
      </c>
      <c r="Q71" s="76">
        <v>213.25459317585299</v>
      </c>
      <c r="R71" s="76">
        <v>40</v>
      </c>
      <c r="S71" s="75" t="s">
        <v>12</v>
      </c>
      <c r="T71" s="75" t="s">
        <v>13</v>
      </c>
      <c r="U71" s="75" t="s">
        <v>7</v>
      </c>
      <c r="V71" s="75" t="s">
        <v>14</v>
      </c>
      <c r="W71" s="77">
        <v>2204.7013040010002</v>
      </c>
      <c r="X71" s="78">
        <v>-1.37894881889764</v>
      </c>
      <c r="Y71" s="75" t="s">
        <v>15</v>
      </c>
      <c r="Z71" s="75" t="s">
        <v>15</v>
      </c>
      <c r="AA71" s="75" t="s">
        <v>16</v>
      </c>
      <c r="AB71" s="75" t="s">
        <v>16</v>
      </c>
      <c r="AC71" s="75">
        <v>4</v>
      </c>
    </row>
    <row r="72" spans="1:32" s="75" customFormat="1" x14ac:dyDescent="0.25">
      <c r="A72" s="75">
        <v>1068</v>
      </c>
      <c r="B72" s="107" t="s">
        <v>192</v>
      </c>
      <c r="C72" s="75" t="s">
        <v>195</v>
      </c>
      <c r="E72" s="75" t="s">
        <v>196</v>
      </c>
      <c r="F72" s="111" t="s">
        <v>21</v>
      </c>
      <c r="G72" s="111" t="s">
        <v>21</v>
      </c>
      <c r="H72" s="75" t="s">
        <v>21</v>
      </c>
      <c r="I72" s="99" t="s">
        <v>364</v>
      </c>
      <c r="J72" s="103" t="s">
        <v>364</v>
      </c>
      <c r="K72" s="103" t="s">
        <v>364</v>
      </c>
      <c r="L72" s="103" t="s">
        <v>364</v>
      </c>
      <c r="M72" s="112" t="s">
        <v>364</v>
      </c>
      <c r="N72" s="75" t="s">
        <v>193</v>
      </c>
      <c r="O72" s="75" t="s">
        <v>197</v>
      </c>
      <c r="P72" s="75" t="s">
        <v>11</v>
      </c>
      <c r="Q72" s="76">
        <v>213.25459317585299</v>
      </c>
      <c r="R72" s="76">
        <v>40</v>
      </c>
      <c r="S72" s="75" t="s">
        <v>12</v>
      </c>
      <c r="T72" s="75" t="s">
        <v>13</v>
      </c>
      <c r="U72" s="75" t="s">
        <v>7</v>
      </c>
      <c r="V72" s="75" t="s">
        <v>14</v>
      </c>
      <c r="W72" s="77">
        <v>2028.9007105749999</v>
      </c>
      <c r="X72" s="78">
        <v>-2.60172834645669</v>
      </c>
      <c r="Y72" s="75" t="s">
        <v>15</v>
      </c>
      <c r="Z72" s="75" t="s">
        <v>15</v>
      </c>
      <c r="AA72" s="75" t="s">
        <v>16</v>
      </c>
      <c r="AB72" s="75" t="s">
        <v>16</v>
      </c>
      <c r="AC72" s="75">
        <v>4</v>
      </c>
    </row>
    <row r="73" spans="1:32" s="108" customFormat="1" x14ac:dyDescent="0.25">
      <c r="A73" s="108">
        <v>1003</v>
      </c>
      <c r="B73" s="128" t="s">
        <v>57</v>
      </c>
      <c r="C73" s="108" t="s">
        <v>59</v>
      </c>
      <c r="D73" s="108" t="s">
        <v>9</v>
      </c>
      <c r="E73" s="108" t="s">
        <v>10</v>
      </c>
      <c r="F73" s="108" t="s">
        <v>20</v>
      </c>
      <c r="G73" s="108" t="s">
        <v>20</v>
      </c>
      <c r="H73" s="108" t="s">
        <v>21</v>
      </c>
      <c r="I73" s="131" t="s">
        <v>364</v>
      </c>
      <c r="J73" s="131" t="s">
        <v>364</v>
      </c>
      <c r="K73" s="131" t="s">
        <v>364</v>
      </c>
      <c r="L73" s="131" t="s">
        <v>364</v>
      </c>
      <c r="M73" s="131" t="s">
        <v>364</v>
      </c>
      <c r="O73" s="108" t="s">
        <v>58</v>
      </c>
      <c r="P73" s="108" t="s">
        <v>11</v>
      </c>
      <c r="Q73" s="132">
        <v>195</v>
      </c>
      <c r="R73" s="132">
        <v>30</v>
      </c>
      <c r="S73" s="108" t="s">
        <v>25</v>
      </c>
      <c r="T73" s="108" t="s">
        <v>13</v>
      </c>
      <c r="U73" s="108" t="s">
        <v>7</v>
      </c>
      <c r="V73" s="108" t="s">
        <v>14</v>
      </c>
      <c r="W73" s="133">
        <v>1596.9999938128501</v>
      </c>
      <c r="X73" s="134">
        <v>-3.2250000000000001</v>
      </c>
      <c r="Y73" s="108" t="s">
        <v>15</v>
      </c>
      <c r="Z73" s="108" t="s">
        <v>16</v>
      </c>
      <c r="AA73" s="108" t="s">
        <v>16</v>
      </c>
      <c r="AB73" s="108" t="s">
        <v>16</v>
      </c>
      <c r="AC73" s="108">
        <v>11</v>
      </c>
      <c r="AD73" s="108">
        <v>5</v>
      </c>
    </row>
    <row r="74" spans="1:32" s="108" customFormat="1" x14ac:dyDescent="0.25">
      <c r="A74" s="108">
        <v>1004</v>
      </c>
      <c r="B74" s="128" t="s">
        <v>60</v>
      </c>
      <c r="C74" s="108" t="s">
        <v>61</v>
      </c>
      <c r="E74" s="108" t="s">
        <v>62</v>
      </c>
      <c r="F74" s="108" t="s">
        <v>20</v>
      </c>
      <c r="G74" s="108" t="s">
        <v>20</v>
      </c>
      <c r="H74" s="108" t="s">
        <v>21</v>
      </c>
      <c r="I74" s="131" t="s">
        <v>364</v>
      </c>
      <c r="J74" s="131" t="s">
        <v>364</v>
      </c>
      <c r="K74" s="131" t="s">
        <v>364</v>
      </c>
      <c r="L74" s="131"/>
      <c r="M74" s="131" t="s">
        <v>364</v>
      </c>
      <c r="O74" s="108" t="s">
        <v>43</v>
      </c>
      <c r="P74" s="108" t="s">
        <v>11</v>
      </c>
      <c r="Q74" s="132">
        <v>260.82677165354301</v>
      </c>
      <c r="R74" s="132">
        <v>59.055118110236201</v>
      </c>
      <c r="S74" s="108" t="s">
        <v>25</v>
      </c>
      <c r="T74" s="108" t="s">
        <v>13</v>
      </c>
      <c r="U74" s="108" t="s">
        <v>7</v>
      </c>
      <c r="V74" s="108" t="s">
        <v>13</v>
      </c>
      <c r="W74" s="133">
        <v>7193.886176</v>
      </c>
      <c r="X74" s="134">
        <v>-10.084795275590601</v>
      </c>
      <c r="Y74" s="108" t="s">
        <v>15</v>
      </c>
      <c r="Z74" s="108" t="s">
        <v>16</v>
      </c>
      <c r="AA74" s="108" t="s">
        <v>15</v>
      </c>
      <c r="AB74" s="108" t="s">
        <v>15</v>
      </c>
      <c r="AC74" s="108">
        <v>1</v>
      </c>
      <c r="AD74" s="108">
        <v>1</v>
      </c>
    </row>
    <row r="75" spans="1:32" s="108" customFormat="1" x14ac:dyDescent="0.25">
      <c r="A75" s="108">
        <v>1004</v>
      </c>
      <c r="B75" s="128" t="s">
        <v>60</v>
      </c>
      <c r="C75" s="108" t="s">
        <v>61</v>
      </c>
      <c r="E75" s="108" t="s">
        <v>62</v>
      </c>
      <c r="F75" s="108" t="s">
        <v>20</v>
      </c>
      <c r="G75" s="108" t="s">
        <v>20</v>
      </c>
      <c r="H75" s="108" t="s">
        <v>21</v>
      </c>
      <c r="I75" s="131" t="s">
        <v>364</v>
      </c>
      <c r="J75" s="131" t="s">
        <v>364</v>
      </c>
      <c r="K75" s="131" t="s">
        <v>364</v>
      </c>
      <c r="L75" s="130" t="s">
        <v>364</v>
      </c>
      <c r="M75" s="148" t="s">
        <v>364</v>
      </c>
      <c r="O75" s="108" t="s">
        <v>44</v>
      </c>
      <c r="P75" s="108" t="s">
        <v>11</v>
      </c>
      <c r="Q75" s="132">
        <v>301.83727034120699</v>
      </c>
      <c r="R75" s="132">
        <v>59.055118110236201</v>
      </c>
      <c r="S75" s="108" t="s">
        <v>25</v>
      </c>
      <c r="T75" s="108" t="s">
        <v>13</v>
      </c>
      <c r="U75" s="108" t="s">
        <v>7</v>
      </c>
      <c r="V75" s="108" t="s">
        <v>13</v>
      </c>
      <c r="W75" s="133">
        <v>8093.121948</v>
      </c>
      <c r="X75" s="134">
        <v>-9.2356574803149591</v>
      </c>
      <c r="Y75" s="108" t="s">
        <v>15</v>
      </c>
      <c r="Z75" s="108" t="s">
        <v>16</v>
      </c>
      <c r="AA75" s="108" t="s">
        <v>15</v>
      </c>
      <c r="AB75" s="108" t="s">
        <v>15</v>
      </c>
      <c r="AC75" s="108">
        <v>1</v>
      </c>
      <c r="AD75" s="108">
        <v>1</v>
      </c>
    </row>
    <row r="76" spans="1:32" s="108" customFormat="1" x14ac:dyDescent="0.25">
      <c r="A76" s="108">
        <v>1005</v>
      </c>
      <c r="B76" s="128" t="s">
        <v>63</v>
      </c>
      <c r="C76" s="108" t="s">
        <v>64</v>
      </c>
      <c r="D76" s="108" t="s">
        <v>24</v>
      </c>
      <c r="E76" s="108" t="s">
        <v>10</v>
      </c>
      <c r="F76" s="108" t="s">
        <v>20</v>
      </c>
      <c r="G76" s="108" t="s">
        <v>20</v>
      </c>
      <c r="H76" s="108" t="s">
        <v>21</v>
      </c>
      <c r="I76" s="130" t="s">
        <v>364</v>
      </c>
      <c r="J76" s="130" t="s">
        <v>364</v>
      </c>
      <c r="K76" s="131"/>
      <c r="L76" s="131" t="s">
        <v>364</v>
      </c>
      <c r="M76" s="131"/>
      <c r="O76" s="108" t="s">
        <v>46</v>
      </c>
      <c r="P76" s="108" t="s">
        <v>11</v>
      </c>
      <c r="Q76" s="132">
        <v>118</v>
      </c>
      <c r="R76" s="132">
        <v>72</v>
      </c>
      <c r="S76" s="108" t="s">
        <v>25</v>
      </c>
      <c r="T76" s="108" t="s">
        <v>13</v>
      </c>
      <c r="U76" s="108" t="s">
        <v>7</v>
      </c>
      <c r="V76" s="108" t="s">
        <v>14</v>
      </c>
      <c r="W76" s="133">
        <v>1512.99999413829</v>
      </c>
      <c r="X76" s="134">
        <v>-0.96</v>
      </c>
      <c r="Y76" s="108" t="s">
        <v>15</v>
      </c>
      <c r="Z76" s="108" t="s">
        <v>15</v>
      </c>
      <c r="AA76" s="108" t="s">
        <v>16</v>
      </c>
      <c r="AB76" s="108" t="s">
        <v>15</v>
      </c>
      <c r="AC76" s="108">
        <v>1</v>
      </c>
    </row>
    <row r="77" spans="1:32" s="108" customFormat="1" x14ac:dyDescent="0.25">
      <c r="A77" s="108">
        <v>1008</v>
      </c>
      <c r="B77" s="128" t="s">
        <v>72</v>
      </c>
      <c r="C77" s="108" t="s">
        <v>74</v>
      </c>
      <c r="D77" s="108" t="s">
        <v>24</v>
      </c>
      <c r="E77" s="108" t="s">
        <v>10</v>
      </c>
      <c r="F77" s="108" t="s">
        <v>20</v>
      </c>
      <c r="G77" s="108" t="s">
        <v>20</v>
      </c>
      <c r="H77" s="108" t="s">
        <v>21</v>
      </c>
      <c r="I77" s="131" t="s">
        <v>364</v>
      </c>
      <c r="J77" s="131" t="s">
        <v>364</v>
      </c>
      <c r="K77" s="130" t="s">
        <v>364</v>
      </c>
      <c r="L77" s="131" t="s">
        <v>364</v>
      </c>
      <c r="M77" s="131" t="s">
        <v>364</v>
      </c>
      <c r="O77" s="108" t="s">
        <v>73</v>
      </c>
      <c r="P77" s="108" t="s">
        <v>11</v>
      </c>
      <c r="Q77" s="132">
        <v>68.7</v>
      </c>
      <c r="R77" s="132">
        <v>84</v>
      </c>
      <c r="S77" s="108" t="s">
        <v>12</v>
      </c>
      <c r="T77" s="108" t="s">
        <v>13</v>
      </c>
      <c r="U77" s="108" t="s">
        <v>7</v>
      </c>
      <c r="W77" s="133">
        <v>1994.9999922709101</v>
      </c>
      <c r="X77" s="134">
        <v>-8.1</v>
      </c>
      <c r="Y77" s="108" t="s">
        <v>15</v>
      </c>
      <c r="Z77" s="108" t="s">
        <v>15</v>
      </c>
      <c r="AA77" s="108" t="s">
        <v>16</v>
      </c>
      <c r="AB77" s="108" t="s">
        <v>15</v>
      </c>
      <c r="AC77" s="108">
        <v>1</v>
      </c>
    </row>
    <row r="78" spans="1:32" s="108" customFormat="1" x14ac:dyDescent="0.25">
      <c r="A78" s="108">
        <v>1008</v>
      </c>
      <c r="B78" s="128" t="s">
        <v>72</v>
      </c>
      <c r="C78" s="108" t="s">
        <v>74</v>
      </c>
      <c r="D78" s="108" t="s">
        <v>24</v>
      </c>
      <c r="E78" s="108" t="s">
        <v>10</v>
      </c>
      <c r="F78" s="108" t="s">
        <v>20</v>
      </c>
      <c r="G78" s="108" t="s">
        <v>20</v>
      </c>
      <c r="H78" s="108" t="s">
        <v>21</v>
      </c>
      <c r="I78" s="131" t="s">
        <v>364</v>
      </c>
      <c r="J78" s="131" t="s">
        <v>364</v>
      </c>
      <c r="K78" s="131"/>
      <c r="L78" s="131"/>
      <c r="M78" s="130" t="s">
        <v>364</v>
      </c>
      <c r="O78" s="108" t="s">
        <v>75</v>
      </c>
      <c r="P78" s="108" t="s">
        <v>11</v>
      </c>
      <c r="Q78" s="132">
        <v>134</v>
      </c>
      <c r="R78" s="132">
        <v>84</v>
      </c>
      <c r="S78" s="108" t="s">
        <v>12</v>
      </c>
      <c r="T78" s="108" t="s">
        <v>13</v>
      </c>
      <c r="U78" s="108" t="s">
        <v>7</v>
      </c>
      <c r="W78" s="133">
        <v>7999.9999690061504</v>
      </c>
      <c r="X78" s="134">
        <v>-4.0999999999999996</v>
      </c>
      <c r="Y78" s="108" t="s">
        <v>15</v>
      </c>
      <c r="Z78" s="108" t="s">
        <v>15</v>
      </c>
      <c r="AA78" s="108" t="s">
        <v>16</v>
      </c>
      <c r="AB78" s="108" t="s">
        <v>15</v>
      </c>
      <c r="AC78" s="108">
        <v>1</v>
      </c>
    </row>
    <row r="79" spans="1:32" s="108" customFormat="1" x14ac:dyDescent="0.25">
      <c r="A79" s="108">
        <v>1011</v>
      </c>
      <c r="B79" s="128" t="s">
        <v>84</v>
      </c>
      <c r="C79" s="108" t="s">
        <v>86</v>
      </c>
      <c r="D79" s="108" t="s">
        <v>87</v>
      </c>
      <c r="E79" s="108" t="s">
        <v>10</v>
      </c>
      <c r="F79" s="108" t="s">
        <v>20</v>
      </c>
      <c r="G79" s="147" t="s">
        <v>20</v>
      </c>
      <c r="H79" s="129" t="s">
        <v>21</v>
      </c>
      <c r="I79" s="148" t="s">
        <v>364</v>
      </c>
      <c r="J79" s="131" t="s">
        <v>364</v>
      </c>
      <c r="K79" s="131"/>
      <c r="L79" s="131" t="s">
        <v>364</v>
      </c>
      <c r="M79" s="131" t="s">
        <v>364</v>
      </c>
      <c r="O79" s="108" t="s">
        <v>88</v>
      </c>
      <c r="P79" s="108" t="s">
        <v>11</v>
      </c>
      <c r="Q79" s="132">
        <v>125.5</v>
      </c>
      <c r="R79" s="132">
        <v>42</v>
      </c>
      <c r="S79" s="108" t="s">
        <v>25</v>
      </c>
      <c r="T79" s="108" t="s">
        <v>13</v>
      </c>
      <c r="U79" s="108" t="s">
        <v>7</v>
      </c>
      <c r="W79" s="133">
        <v>2920.4863381064401</v>
      </c>
      <c r="X79" s="134">
        <v>-2.6785000000000001</v>
      </c>
      <c r="Y79" s="108" t="s">
        <v>15</v>
      </c>
      <c r="Z79" s="108" t="s">
        <v>15</v>
      </c>
      <c r="AA79" s="108" t="s">
        <v>15</v>
      </c>
      <c r="AB79" s="108" t="s">
        <v>15</v>
      </c>
      <c r="AC79" s="108">
        <v>3</v>
      </c>
    </row>
    <row r="80" spans="1:32" s="108" customFormat="1" x14ac:dyDescent="0.25">
      <c r="A80" s="108">
        <v>1012</v>
      </c>
      <c r="B80" s="128" t="s">
        <v>90</v>
      </c>
      <c r="C80" s="108" t="s">
        <v>92</v>
      </c>
      <c r="E80" s="108" t="s">
        <v>93</v>
      </c>
      <c r="F80" s="108" t="s">
        <v>20</v>
      </c>
      <c r="G80" s="108" t="s">
        <v>20</v>
      </c>
      <c r="H80" s="108" t="s">
        <v>21</v>
      </c>
      <c r="I80" s="131" t="s">
        <v>364</v>
      </c>
      <c r="J80" s="131" t="s">
        <v>364</v>
      </c>
      <c r="K80" s="131" t="s">
        <v>364</v>
      </c>
      <c r="L80" s="131" t="s">
        <v>364</v>
      </c>
      <c r="M80" s="131" t="s">
        <v>364</v>
      </c>
      <c r="N80" s="108" t="s">
        <v>31</v>
      </c>
      <c r="O80" s="108" t="s">
        <v>91</v>
      </c>
      <c r="P80" s="108" t="s">
        <v>11</v>
      </c>
      <c r="Q80" s="132">
        <v>262.46719160104999</v>
      </c>
      <c r="R80" s="132">
        <v>35.984251968503898</v>
      </c>
      <c r="S80" s="108" t="s">
        <v>25</v>
      </c>
      <c r="T80" s="108" t="s">
        <v>13</v>
      </c>
      <c r="U80" s="108" t="s">
        <v>7</v>
      </c>
      <c r="V80" s="108" t="s">
        <v>14</v>
      </c>
      <c r="W80" s="133">
        <v>3698.3993639759001</v>
      </c>
      <c r="X80" s="134">
        <v>-9.9767401574803092</v>
      </c>
      <c r="Y80" s="108" t="s">
        <v>15</v>
      </c>
      <c r="Z80" s="108" t="s">
        <v>16</v>
      </c>
      <c r="AA80" s="108" t="s">
        <v>16</v>
      </c>
      <c r="AB80" s="108" t="s">
        <v>16</v>
      </c>
      <c r="AC80" s="108">
        <v>1</v>
      </c>
    </row>
    <row r="81" spans="1:30" s="108" customFormat="1" x14ac:dyDescent="0.25">
      <c r="A81" s="108">
        <v>1012</v>
      </c>
      <c r="B81" s="128" t="s">
        <v>90</v>
      </c>
      <c r="C81" s="108" t="s">
        <v>92</v>
      </c>
      <c r="E81" s="108" t="s">
        <v>93</v>
      </c>
      <c r="F81" s="108" t="s">
        <v>20</v>
      </c>
      <c r="G81" s="108" t="s">
        <v>20</v>
      </c>
      <c r="H81" s="108" t="s">
        <v>21</v>
      </c>
      <c r="I81" s="131" t="s">
        <v>364</v>
      </c>
      <c r="J81" s="131" t="s">
        <v>364</v>
      </c>
      <c r="K81" s="131" t="s">
        <v>364</v>
      </c>
      <c r="L81" s="131" t="s">
        <v>364</v>
      </c>
      <c r="M81" s="131" t="s">
        <v>364</v>
      </c>
      <c r="N81" s="108" t="s">
        <v>31</v>
      </c>
      <c r="O81" s="108" t="s">
        <v>94</v>
      </c>
      <c r="P81" s="108" t="s">
        <v>11</v>
      </c>
      <c r="Q81" s="132">
        <v>262.46719160104999</v>
      </c>
      <c r="R81" s="132">
        <v>35.984251968503898</v>
      </c>
      <c r="S81" s="108" t="s">
        <v>25</v>
      </c>
      <c r="T81" s="108" t="s">
        <v>13</v>
      </c>
      <c r="U81" s="108" t="s">
        <v>7</v>
      </c>
      <c r="V81" s="108" t="s">
        <v>14</v>
      </c>
      <c r="W81" s="133">
        <v>4073.4031617942001</v>
      </c>
      <c r="X81" s="134">
        <v>-7.6274527559055096</v>
      </c>
      <c r="Y81" s="108" t="s">
        <v>15</v>
      </c>
      <c r="Z81" s="108" t="s">
        <v>16</v>
      </c>
      <c r="AA81" s="108" t="s">
        <v>16</v>
      </c>
      <c r="AB81" s="108" t="s">
        <v>16</v>
      </c>
      <c r="AC81" s="108">
        <v>1</v>
      </c>
    </row>
    <row r="82" spans="1:30" s="108" customFormat="1" x14ac:dyDescent="0.25">
      <c r="A82" s="108">
        <v>1014</v>
      </c>
      <c r="B82" s="128" t="s">
        <v>97</v>
      </c>
      <c r="C82" s="108" t="s">
        <v>98</v>
      </c>
      <c r="E82" s="108" t="s">
        <v>62</v>
      </c>
      <c r="F82" s="108" t="s">
        <v>20</v>
      </c>
      <c r="G82" s="108" t="s">
        <v>20</v>
      </c>
      <c r="H82" s="108" t="s">
        <v>21</v>
      </c>
      <c r="I82" s="131" t="s">
        <v>364</v>
      </c>
      <c r="J82" s="131" t="s">
        <v>364</v>
      </c>
      <c r="K82" s="130" t="s">
        <v>364</v>
      </c>
      <c r="L82" s="130" t="s">
        <v>364</v>
      </c>
      <c r="M82" s="148" t="s">
        <v>364</v>
      </c>
      <c r="O82" s="108" t="s">
        <v>78</v>
      </c>
      <c r="P82" s="108" t="s">
        <v>11</v>
      </c>
      <c r="Q82" s="132">
        <v>157.48031496063001</v>
      </c>
      <c r="R82" s="132">
        <v>31.496062992125999</v>
      </c>
      <c r="S82" s="108" t="s">
        <v>25</v>
      </c>
      <c r="T82" s="108" t="s">
        <v>13</v>
      </c>
      <c r="U82" s="108" t="s">
        <v>7</v>
      </c>
      <c r="V82" s="108" t="s">
        <v>13</v>
      </c>
      <c r="W82" s="133">
        <v>1888.3951211999999</v>
      </c>
      <c r="X82" s="134">
        <v>-2.7837281691732301</v>
      </c>
      <c r="Y82" s="108" t="s">
        <v>15</v>
      </c>
      <c r="Z82" s="108" t="s">
        <v>16</v>
      </c>
      <c r="AA82" s="108" t="s">
        <v>16</v>
      </c>
      <c r="AB82" s="108" t="s">
        <v>15</v>
      </c>
      <c r="AC82" s="108">
        <v>1</v>
      </c>
    </row>
    <row r="83" spans="1:30" s="108" customFormat="1" x14ac:dyDescent="0.25">
      <c r="A83" s="108">
        <v>1025</v>
      </c>
      <c r="B83" s="128" t="s">
        <v>19</v>
      </c>
      <c r="C83" s="108" t="s">
        <v>23</v>
      </c>
      <c r="D83" s="108" t="s">
        <v>24</v>
      </c>
      <c r="E83" s="108" t="s">
        <v>10</v>
      </c>
      <c r="F83" s="108" t="s">
        <v>20</v>
      </c>
      <c r="G83" s="108" t="s">
        <v>20</v>
      </c>
      <c r="H83" s="108" t="s">
        <v>21</v>
      </c>
      <c r="I83" s="131" t="s">
        <v>364</v>
      </c>
      <c r="J83" s="131" t="s">
        <v>364</v>
      </c>
      <c r="K83" s="130" t="s">
        <v>364</v>
      </c>
      <c r="L83" s="131" t="s">
        <v>364</v>
      </c>
      <c r="M83" s="131" t="s">
        <v>364</v>
      </c>
      <c r="O83" s="108" t="s">
        <v>22</v>
      </c>
      <c r="P83" s="108" t="s">
        <v>11</v>
      </c>
      <c r="Q83" s="132">
        <v>136.6</v>
      </c>
      <c r="R83" s="132">
        <v>96</v>
      </c>
      <c r="S83" s="108" t="s">
        <v>25</v>
      </c>
      <c r="T83" s="108" t="s">
        <v>13</v>
      </c>
      <c r="U83" s="108" t="s">
        <v>7</v>
      </c>
      <c r="W83" s="133">
        <v>6741.5730075894498</v>
      </c>
      <c r="X83" s="134">
        <v>-8.8582677165354298</v>
      </c>
      <c r="Y83" s="108" t="s">
        <v>15</v>
      </c>
      <c r="Z83" s="108" t="s">
        <v>15</v>
      </c>
      <c r="AA83" s="108" t="s">
        <v>16</v>
      </c>
      <c r="AB83" s="108" t="s">
        <v>15</v>
      </c>
      <c r="AC83" s="108">
        <v>1</v>
      </c>
    </row>
    <row r="84" spans="1:30" s="108" customFormat="1" x14ac:dyDescent="0.25">
      <c r="A84" s="108">
        <v>1027</v>
      </c>
      <c r="B84" s="128" t="s">
        <v>30</v>
      </c>
      <c r="C84" s="108" t="s">
        <v>33</v>
      </c>
      <c r="D84" s="108" t="s">
        <v>24</v>
      </c>
      <c r="E84" s="108" t="s">
        <v>10</v>
      </c>
      <c r="F84" s="108" t="s">
        <v>20</v>
      </c>
      <c r="G84" s="108" t="s">
        <v>20</v>
      </c>
      <c r="H84" s="108" t="s">
        <v>21</v>
      </c>
      <c r="I84" s="131"/>
      <c r="J84" s="131"/>
      <c r="K84" s="131"/>
      <c r="L84" s="131"/>
      <c r="M84" s="131"/>
      <c r="N84" s="108" t="s">
        <v>31</v>
      </c>
      <c r="O84" s="108" t="s">
        <v>32</v>
      </c>
      <c r="P84" s="108" t="s">
        <v>11</v>
      </c>
      <c r="Q84" s="132">
        <v>112.5</v>
      </c>
      <c r="R84" s="149">
        <v>48</v>
      </c>
      <c r="S84" s="108" t="s">
        <v>34</v>
      </c>
      <c r="T84" s="108" t="s">
        <v>13</v>
      </c>
      <c r="U84" s="108" t="s">
        <v>7</v>
      </c>
      <c r="V84" s="108" t="s">
        <v>14</v>
      </c>
      <c r="W84" s="133">
        <v>3002.9999883656801</v>
      </c>
      <c r="X84" s="134">
        <v>-0.87536895169291296</v>
      </c>
      <c r="Y84" s="108" t="s">
        <v>15</v>
      </c>
      <c r="Z84" s="108" t="s">
        <v>15</v>
      </c>
      <c r="AA84" s="108" t="s">
        <v>16</v>
      </c>
      <c r="AB84" s="108" t="s">
        <v>15</v>
      </c>
      <c r="AC84" s="108">
        <v>5</v>
      </c>
      <c r="AD84" s="108">
        <v>2</v>
      </c>
    </row>
    <row r="85" spans="1:30" s="108" customFormat="1" x14ac:dyDescent="0.25">
      <c r="A85" s="108">
        <v>1034</v>
      </c>
      <c r="B85" s="128" t="s">
        <v>129</v>
      </c>
      <c r="C85" s="108" t="s">
        <v>131</v>
      </c>
      <c r="D85" s="108" t="s">
        <v>128</v>
      </c>
      <c r="E85" s="108" t="s">
        <v>10</v>
      </c>
      <c r="F85" s="129" t="s">
        <v>20</v>
      </c>
      <c r="G85" s="129" t="s">
        <v>20</v>
      </c>
      <c r="H85" s="129" t="s">
        <v>21</v>
      </c>
      <c r="I85" s="131"/>
      <c r="J85" s="131"/>
      <c r="K85" s="131"/>
      <c r="L85" s="131"/>
      <c r="M85" s="131"/>
      <c r="O85" s="108" t="s">
        <v>130</v>
      </c>
      <c r="P85" s="108" t="s">
        <v>11</v>
      </c>
      <c r="Q85" s="132">
        <v>97.1</v>
      </c>
      <c r="R85" s="132">
        <v>30</v>
      </c>
      <c r="S85" s="108" t="s">
        <v>25</v>
      </c>
      <c r="T85" s="108" t="s">
        <v>13</v>
      </c>
      <c r="U85" s="108" t="s">
        <v>7</v>
      </c>
      <c r="V85" s="108" t="s">
        <v>14</v>
      </c>
      <c r="W85" s="133">
        <v>1442.99999440948</v>
      </c>
      <c r="X85" s="134">
        <v>-0.41399999999999998</v>
      </c>
      <c r="Y85" s="108" t="s">
        <v>15</v>
      </c>
      <c r="Z85" s="108" t="s">
        <v>16</v>
      </c>
      <c r="AA85" s="108" t="s">
        <v>16</v>
      </c>
      <c r="AB85" s="108" t="s">
        <v>15</v>
      </c>
      <c r="AC85" s="108">
        <v>7</v>
      </c>
      <c r="AD85" s="108">
        <v>1</v>
      </c>
    </row>
    <row r="86" spans="1:30" s="108" customFormat="1" x14ac:dyDescent="0.25">
      <c r="A86" s="108">
        <v>1045</v>
      </c>
      <c r="B86" s="128" t="s">
        <v>140</v>
      </c>
      <c r="D86" s="108" t="s">
        <v>128</v>
      </c>
      <c r="E86" s="108" t="s">
        <v>10</v>
      </c>
      <c r="F86" s="108" t="s">
        <v>20</v>
      </c>
      <c r="G86" s="108" t="s">
        <v>20</v>
      </c>
      <c r="H86" s="108" t="s">
        <v>21</v>
      </c>
      <c r="I86" s="131" t="s">
        <v>364</v>
      </c>
      <c r="J86" s="130" t="s">
        <v>364</v>
      </c>
      <c r="K86" s="131"/>
      <c r="L86" s="130" t="s">
        <v>364</v>
      </c>
      <c r="M86" s="130"/>
      <c r="N86" s="108" t="s">
        <v>126</v>
      </c>
      <c r="O86" s="108" t="s">
        <v>141</v>
      </c>
      <c r="P86" s="108" t="s">
        <v>11</v>
      </c>
      <c r="Q86" s="132">
        <v>169.8</v>
      </c>
      <c r="R86" s="132">
        <v>72</v>
      </c>
      <c r="S86" s="108" t="s">
        <v>12</v>
      </c>
      <c r="T86" s="108" t="s">
        <v>39</v>
      </c>
      <c r="U86" s="108" t="s">
        <v>7</v>
      </c>
      <c r="V86" s="108" t="s">
        <v>13</v>
      </c>
      <c r="W86" s="133">
        <v>8510.9999670264206</v>
      </c>
      <c r="X86" s="134">
        <v>-2.6459999999999999</v>
      </c>
      <c r="Y86" s="108" t="s">
        <v>16</v>
      </c>
      <c r="Z86" s="108" t="s">
        <v>15</v>
      </c>
      <c r="AA86" s="108" t="s">
        <v>16</v>
      </c>
      <c r="AB86" s="108" t="s">
        <v>16</v>
      </c>
      <c r="AC86" s="108">
        <v>14</v>
      </c>
      <c r="AD86" s="108">
        <v>6</v>
      </c>
    </row>
    <row r="87" spans="1:30" s="108" customFormat="1" x14ac:dyDescent="0.25">
      <c r="A87" s="108">
        <v>1046</v>
      </c>
      <c r="B87" s="128" t="s">
        <v>142</v>
      </c>
      <c r="C87" s="108" t="s">
        <v>143</v>
      </c>
      <c r="D87" s="108" t="s">
        <v>38</v>
      </c>
      <c r="E87" s="108" t="s">
        <v>10</v>
      </c>
      <c r="F87" s="108" t="s">
        <v>20</v>
      </c>
      <c r="G87" s="108" t="s">
        <v>20</v>
      </c>
      <c r="H87" s="108" t="s">
        <v>21</v>
      </c>
      <c r="I87" s="130" t="s">
        <v>364</v>
      </c>
      <c r="J87" s="131"/>
      <c r="K87" s="131"/>
      <c r="L87" s="131"/>
      <c r="M87" s="131" t="s">
        <v>364</v>
      </c>
      <c r="O87" s="108" t="s">
        <v>29</v>
      </c>
      <c r="P87" s="108" t="s">
        <v>11</v>
      </c>
      <c r="Q87" s="132">
        <v>194</v>
      </c>
      <c r="R87" s="132">
        <v>42</v>
      </c>
      <c r="S87" s="108" t="s">
        <v>25</v>
      </c>
      <c r="T87" s="108" t="s">
        <v>39</v>
      </c>
      <c r="U87" s="108" t="s">
        <v>7</v>
      </c>
      <c r="W87" s="133">
        <v>4165.9999838599497</v>
      </c>
      <c r="X87" s="134">
        <v>-2.52</v>
      </c>
      <c r="Y87" s="108" t="s">
        <v>15</v>
      </c>
      <c r="Z87" s="108" t="s">
        <v>15</v>
      </c>
      <c r="AA87" s="108" t="s">
        <v>16</v>
      </c>
      <c r="AB87" s="108" t="s">
        <v>15</v>
      </c>
      <c r="AC87" s="108">
        <v>7</v>
      </c>
    </row>
    <row r="88" spans="1:30" s="108" customFormat="1" x14ac:dyDescent="0.25">
      <c r="A88" s="108">
        <v>1049</v>
      </c>
      <c r="B88" s="128" t="s">
        <v>154</v>
      </c>
      <c r="C88" s="108" t="s">
        <v>156</v>
      </c>
      <c r="E88" s="108" t="s">
        <v>157</v>
      </c>
      <c r="F88" s="147" t="s">
        <v>20</v>
      </c>
      <c r="G88" s="108" t="s">
        <v>20</v>
      </c>
      <c r="H88" s="108" t="s">
        <v>21</v>
      </c>
      <c r="I88" s="130" t="s">
        <v>364</v>
      </c>
      <c r="J88" s="131"/>
      <c r="K88" s="131"/>
      <c r="L88" s="130" t="s">
        <v>364</v>
      </c>
      <c r="M88" s="130"/>
      <c r="O88" s="108" t="s">
        <v>158</v>
      </c>
      <c r="P88" s="108" t="s">
        <v>11</v>
      </c>
      <c r="Q88" s="132">
        <v>82.677165354330697</v>
      </c>
      <c r="R88" s="132">
        <v>51.968503937007902</v>
      </c>
      <c r="S88" s="108" t="s">
        <v>25</v>
      </c>
      <c r="T88" s="108" t="s">
        <v>39</v>
      </c>
      <c r="U88" s="108" t="s">
        <v>7</v>
      </c>
      <c r="W88" s="133">
        <v>1719.94603427581</v>
      </c>
      <c r="X88" s="134">
        <v>-0.97690194941964603</v>
      </c>
      <c r="Y88" s="108" t="s">
        <v>16</v>
      </c>
      <c r="Z88" s="108" t="s">
        <v>16</v>
      </c>
      <c r="AA88" s="108" t="s">
        <v>15</v>
      </c>
      <c r="AB88" s="108" t="s">
        <v>15</v>
      </c>
      <c r="AC88" s="108">
        <v>2</v>
      </c>
    </row>
    <row r="89" spans="1:30" s="108" customFormat="1" x14ac:dyDescent="0.25">
      <c r="A89" s="108">
        <v>1056</v>
      </c>
      <c r="B89" s="128" t="s">
        <v>169</v>
      </c>
      <c r="C89" s="108" t="s">
        <v>170</v>
      </c>
      <c r="D89" s="108" t="s">
        <v>24</v>
      </c>
      <c r="E89" s="108" t="s">
        <v>10</v>
      </c>
      <c r="F89" s="108" t="s">
        <v>20</v>
      </c>
      <c r="G89" s="150" t="s">
        <v>20</v>
      </c>
      <c r="H89" s="150" t="s">
        <v>21</v>
      </c>
      <c r="I89" s="148" t="s">
        <v>364</v>
      </c>
      <c r="J89" s="148" t="s">
        <v>364</v>
      </c>
      <c r="K89" s="148" t="s">
        <v>364</v>
      </c>
      <c r="L89" s="148" t="s">
        <v>364</v>
      </c>
      <c r="M89" s="148" t="s">
        <v>364</v>
      </c>
      <c r="O89" s="108" t="s">
        <v>46</v>
      </c>
      <c r="P89" s="108" t="s">
        <v>11</v>
      </c>
      <c r="Q89" s="132">
        <v>136.4</v>
      </c>
      <c r="R89" s="132">
        <v>87</v>
      </c>
      <c r="S89" s="108" t="s">
        <v>25</v>
      </c>
      <c r="T89" s="108" t="s">
        <v>13</v>
      </c>
      <c r="U89" s="108" t="s">
        <v>7</v>
      </c>
      <c r="W89" s="133">
        <v>7190.9999721404001</v>
      </c>
      <c r="X89" s="134">
        <v>-11.0236220472441</v>
      </c>
      <c r="Y89" s="108" t="s">
        <v>15</v>
      </c>
      <c r="Z89" s="108" t="s">
        <v>15</v>
      </c>
      <c r="AA89" s="108" t="s">
        <v>16</v>
      </c>
      <c r="AB89" s="108" t="s">
        <v>15</v>
      </c>
      <c r="AC89" s="108">
        <v>1</v>
      </c>
    </row>
    <row r="90" spans="1:30" s="108" customFormat="1" x14ac:dyDescent="0.25">
      <c r="A90" s="108">
        <v>1060</v>
      </c>
      <c r="B90" s="128" t="s">
        <v>177</v>
      </c>
      <c r="C90" s="108" t="s">
        <v>178</v>
      </c>
      <c r="D90" s="108" t="s">
        <v>24</v>
      </c>
      <c r="E90" s="108" t="s">
        <v>10</v>
      </c>
      <c r="F90" s="108" t="s">
        <v>20</v>
      </c>
      <c r="G90" s="108" t="s">
        <v>20</v>
      </c>
      <c r="H90" s="108" t="s">
        <v>21</v>
      </c>
      <c r="I90" s="131" t="s">
        <v>364</v>
      </c>
      <c r="J90" s="131" t="s">
        <v>364</v>
      </c>
      <c r="K90" s="131" t="s">
        <v>364</v>
      </c>
      <c r="L90" s="130" t="s">
        <v>364</v>
      </c>
      <c r="M90" s="148" t="s">
        <v>364</v>
      </c>
      <c r="O90" s="108" t="s">
        <v>46</v>
      </c>
      <c r="P90" s="108" t="s">
        <v>11</v>
      </c>
      <c r="Q90" s="132">
        <v>143.30000000000001</v>
      </c>
      <c r="R90" s="132">
        <v>48</v>
      </c>
      <c r="S90" s="108" t="s">
        <v>25</v>
      </c>
      <c r="T90" s="108" t="s">
        <v>13</v>
      </c>
      <c r="U90" s="108" t="s">
        <v>7</v>
      </c>
      <c r="W90" s="133">
        <v>3974.99998459993</v>
      </c>
      <c r="X90" s="134">
        <v>-5.2</v>
      </c>
      <c r="Y90" s="108" t="s">
        <v>15</v>
      </c>
      <c r="Z90" s="108" t="s">
        <v>15</v>
      </c>
      <c r="AA90" s="108" t="s">
        <v>16</v>
      </c>
      <c r="AB90" s="108" t="s">
        <v>15</v>
      </c>
      <c r="AC90" s="108">
        <v>1</v>
      </c>
    </row>
    <row r="91" spans="1:30" s="108" customFormat="1" x14ac:dyDescent="0.25">
      <c r="A91" s="108">
        <v>1062</v>
      </c>
      <c r="B91" s="128" t="s">
        <v>181</v>
      </c>
      <c r="C91" s="108" t="s">
        <v>182</v>
      </c>
      <c r="D91" s="108" t="s">
        <v>24</v>
      </c>
      <c r="E91" s="108" t="s">
        <v>10</v>
      </c>
      <c r="F91" s="108" t="s">
        <v>20</v>
      </c>
      <c r="G91" s="151" t="s">
        <v>20</v>
      </c>
      <c r="H91" s="108" t="s">
        <v>21</v>
      </c>
      <c r="I91" s="131" t="s">
        <v>364</v>
      </c>
      <c r="J91" s="131" t="s">
        <v>364</v>
      </c>
      <c r="K91" s="131" t="s">
        <v>364</v>
      </c>
      <c r="L91" s="131" t="s">
        <v>364</v>
      </c>
      <c r="M91" s="131" t="s">
        <v>364</v>
      </c>
      <c r="O91" s="108" t="s">
        <v>46</v>
      </c>
      <c r="P91" s="108" t="s">
        <v>11</v>
      </c>
      <c r="Q91" s="132">
        <v>128.69999999999999</v>
      </c>
      <c r="R91" s="132">
        <v>72</v>
      </c>
      <c r="S91" s="108" t="s">
        <v>12</v>
      </c>
      <c r="T91" s="108" t="s">
        <v>13</v>
      </c>
      <c r="U91" s="108" t="s">
        <v>7</v>
      </c>
      <c r="W91" s="133">
        <v>8009.9999689674096</v>
      </c>
      <c r="X91" s="134">
        <v>-7.4</v>
      </c>
      <c r="Y91" s="108" t="s">
        <v>15</v>
      </c>
      <c r="Z91" s="108" t="s">
        <v>15</v>
      </c>
      <c r="AA91" s="108" t="s">
        <v>16</v>
      </c>
      <c r="AB91" s="108" t="s">
        <v>15</v>
      </c>
      <c r="AC91" s="108">
        <v>1</v>
      </c>
    </row>
    <row r="92" spans="1:30" s="108" customFormat="1" x14ac:dyDescent="0.25">
      <c r="A92" s="108">
        <v>1069</v>
      </c>
      <c r="B92" s="128" t="s">
        <v>199</v>
      </c>
      <c r="C92" s="108" t="s">
        <v>61</v>
      </c>
      <c r="E92" s="108" t="s">
        <v>62</v>
      </c>
      <c r="F92" s="108" t="s">
        <v>20</v>
      </c>
      <c r="G92" s="108" t="s">
        <v>20</v>
      </c>
      <c r="H92" s="108" t="s">
        <v>21</v>
      </c>
      <c r="I92" s="131" t="s">
        <v>364</v>
      </c>
      <c r="J92" s="131" t="s">
        <v>364</v>
      </c>
      <c r="K92" s="131" t="s">
        <v>364</v>
      </c>
      <c r="L92" s="131" t="s">
        <v>364</v>
      </c>
      <c r="M92" s="131" t="s">
        <v>364</v>
      </c>
      <c r="O92" s="108" t="s">
        <v>22</v>
      </c>
      <c r="P92" s="108" t="s">
        <v>11</v>
      </c>
      <c r="Q92" s="132">
        <v>203.41207349081401</v>
      </c>
      <c r="R92" s="132">
        <v>78.740157480315006</v>
      </c>
      <c r="S92" s="108" t="s">
        <v>25</v>
      </c>
      <c r="T92" s="108" t="s">
        <v>13</v>
      </c>
      <c r="U92" s="108" t="s">
        <v>7</v>
      </c>
      <c r="V92" s="108" t="s">
        <v>14</v>
      </c>
      <c r="W92" s="133">
        <v>7944.9101778296899</v>
      </c>
      <c r="X92" s="134">
        <v>-8.2027559055118093</v>
      </c>
      <c r="Y92" s="108" t="s">
        <v>15</v>
      </c>
      <c r="Z92" s="108" t="s">
        <v>16</v>
      </c>
      <c r="AA92" s="108" t="s">
        <v>15</v>
      </c>
      <c r="AB92" s="108" t="s">
        <v>15</v>
      </c>
      <c r="AC92" s="108">
        <v>1</v>
      </c>
      <c r="AD92" s="108">
        <v>1</v>
      </c>
    </row>
    <row r="93" spans="1:30" s="108" customFormat="1" x14ac:dyDescent="0.25">
      <c r="A93" s="108">
        <v>1070</v>
      </c>
      <c r="B93" s="128" t="s">
        <v>200</v>
      </c>
      <c r="C93" s="108" t="s">
        <v>202</v>
      </c>
      <c r="D93" s="108" t="s">
        <v>203</v>
      </c>
      <c r="E93" s="108" t="s">
        <v>10</v>
      </c>
      <c r="F93" s="108" t="s">
        <v>20</v>
      </c>
      <c r="G93" s="108" t="s">
        <v>20</v>
      </c>
      <c r="H93" s="108" t="s">
        <v>21</v>
      </c>
      <c r="I93" s="131" t="s">
        <v>364</v>
      </c>
      <c r="J93" s="131" t="s">
        <v>364</v>
      </c>
      <c r="K93" s="131" t="s">
        <v>364</v>
      </c>
      <c r="L93" s="130" t="s">
        <v>364</v>
      </c>
      <c r="M93" s="148" t="s">
        <v>364</v>
      </c>
      <c r="O93" s="108" t="s">
        <v>201</v>
      </c>
      <c r="P93" s="108" t="s">
        <v>11</v>
      </c>
      <c r="Q93" s="132">
        <v>96</v>
      </c>
      <c r="R93" s="132">
        <v>30</v>
      </c>
      <c r="S93" s="108" t="s">
        <v>25</v>
      </c>
      <c r="T93" s="108" t="s">
        <v>13</v>
      </c>
      <c r="U93" s="108" t="s">
        <v>7</v>
      </c>
      <c r="V93" s="108" t="s">
        <v>14</v>
      </c>
      <c r="W93" s="133">
        <v>1436.3998777700001</v>
      </c>
      <c r="X93" s="134">
        <v>-4.1470000000000002</v>
      </c>
      <c r="Y93" s="108" t="s">
        <v>15</v>
      </c>
      <c r="Z93" s="108" t="s">
        <v>15</v>
      </c>
      <c r="AA93" s="108" t="s">
        <v>16</v>
      </c>
      <c r="AB93" s="108" t="s">
        <v>15</v>
      </c>
      <c r="AC93" s="108">
        <v>4</v>
      </c>
    </row>
    <row r="94" spans="1:30" s="108" customFormat="1" x14ac:dyDescent="0.25">
      <c r="A94" s="108">
        <v>1070</v>
      </c>
      <c r="B94" s="128" t="s">
        <v>200</v>
      </c>
      <c r="C94" s="108" t="s">
        <v>202</v>
      </c>
      <c r="D94" s="108" t="s">
        <v>203</v>
      </c>
      <c r="E94" s="108" t="s">
        <v>10</v>
      </c>
      <c r="F94" s="108" t="s">
        <v>20</v>
      </c>
      <c r="G94" s="152" t="s">
        <v>20</v>
      </c>
      <c r="H94" s="108" t="s">
        <v>21</v>
      </c>
      <c r="I94" s="131" t="s">
        <v>364</v>
      </c>
      <c r="J94" s="130" t="s">
        <v>364</v>
      </c>
      <c r="K94" s="131"/>
      <c r="L94" s="130" t="s">
        <v>364</v>
      </c>
      <c r="M94" s="130" t="s">
        <v>364</v>
      </c>
      <c r="O94" s="108" t="s">
        <v>204</v>
      </c>
      <c r="P94" s="108" t="s">
        <v>11</v>
      </c>
      <c r="Q94" s="132">
        <v>64.2</v>
      </c>
      <c r="R94" s="132">
        <v>30</v>
      </c>
      <c r="S94" s="108" t="s">
        <v>25</v>
      </c>
      <c r="T94" s="108" t="s">
        <v>13</v>
      </c>
      <c r="U94" s="108" t="s">
        <v>7</v>
      </c>
      <c r="V94" s="108" t="s">
        <v>14</v>
      </c>
      <c r="W94" s="133">
        <v>1499.3016549008901</v>
      </c>
      <c r="X94" s="134">
        <v>-1.3049999999999999</v>
      </c>
      <c r="Y94" s="108" t="s">
        <v>15</v>
      </c>
      <c r="Z94" s="108" t="s">
        <v>15</v>
      </c>
      <c r="AA94" s="108" t="s">
        <v>16</v>
      </c>
      <c r="AB94" s="108" t="s">
        <v>15</v>
      </c>
      <c r="AC94" s="108">
        <v>4</v>
      </c>
    </row>
    <row r="95" spans="1:30" s="108" customFormat="1" x14ac:dyDescent="0.25">
      <c r="A95" s="108">
        <v>1070</v>
      </c>
      <c r="B95" s="128" t="s">
        <v>200</v>
      </c>
      <c r="C95" s="108" t="s">
        <v>202</v>
      </c>
      <c r="D95" s="108" t="s">
        <v>203</v>
      </c>
      <c r="E95" s="108" t="s">
        <v>10</v>
      </c>
      <c r="F95" s="108" t="s">
        <v>20</v>
      </c>
      <c r="G95" s="152" t="s">
        <v>20</v>
      </c>
      <c r="H95" s="108" t="s">
        <v>21</v>
      </c>
      <c r="I95" s="131" t="s">
        <v>364</v>
      </c>
      <c r="J95" s="131" t="s">
        <v>364</v>
      </c>
      <c r="K95" s="130" t="s">
        <v>364</v>
      </c>
      <c r="L95" s="131" t="s">
        <v>364</v>
      </c>
      <c r="M95" s="131" t="s">
        <v>364</v>
      </c>
      <c r="O95" s="108" t="s">
        <v>205</v>
      </c>
      <c r="P95" s="108" t="s">
        <v>11</v>
      </c>
      <c r="Q95" s="132">
        <v>86.2</v>
      </c>
      <c r="R95" s="132">
        <v>30</v>
      </c>
      <c r="S95" s="108" t="s">
        <v>25</v>
      </c>
      <c r="T95" s="108" t="s">
        <v>13</v>
      </c>
      <c r="U95" s="108" t="s">
        <v>7</v>
      </c>
      <c r="V95" s="108" t="s">
        <v>14</v>
      </c>
      <c r="W95" s="133">
        <v>896.25327415038703</v>
      </c>
      <c r="X95" s="134">
        <v>-2.742</v>
      </c>
      <c r="Y95" s="108" t="s">
        <v>15</v>
      </c>
      <c r="Z95" s="108" t="s">
        <v>15</v>
      </c>
      <c r="AA95" s="108" t="s">
        <v>16</v>
      </c>
      <c r="AB95" s="108" t="s">
        <v>15</v>
      </c>
      <c r="AC95" s="108">
        <v>4</v>
      </c>
    </row>
    <row r="96" spans="1:30" s="108" customFormat="1" x14ac:dyDescent="0.25">
      <c r="A96" s="108">
        <v>1071</v>
      </c>
      <c r="B96" s="128" t="s">
        <v>206</v>
      </c>
      <c r="C96" s="108" t="s">
        <v>98</v>
      </c>
      <c r="E96" s="108" t="s">
        <v>62</v>
      </c>
      <c r="F96" s="108" t="s">
        <v>20</v>
      </c>
      <c r="G96" s="108" t="s">
        <v>20</v>
      </c>
      <c r="H96" s="108" t="s">
        <v>21</v>
      </c>
      <c r="I96" s="131"/>
      <c r="J96" s="131"/>
      <c r="K96" s="131"/>
      <c r="L96" s="131"/>
      <c r="M96" s="131"/>
      <c r="O96" s="108" t="s">
        <v>207</v>
      </c>
      <c r="P96" s="108" t="s">
        <v>11</v>
      </c>
      <c r="Q96" s="132">
        <v>69.717847769028893</v>
      </c>
      <c r="R96" s="132">
        <v>47.244094488188999</v>
      </c>
      <c r="S96" s="108" t="s">
        <v>25</v>
      </c>
      <c r="T96" s="108" t="s">
        <v>13</v>
      </c>
      <c r="U96" s="108" t="s">
        <v>7</v>
      </c>
      <c r="W96" s="133">
        <v>2517.8601616000001</v>
      </c>
      <c r="X96" s="134">
        <v>-0.91535433070866101</v>
      </c>
      <c r="Y96" s="108" t="s">
        <v>16</v>
      </c>
      <c r="Z96" s="108" t="s">
        <v>16</v>
      </c>
      <c r="AA96" s="108" t="s">
        <v>16</v>
      </c>
      <c r="AB96" s="108" t="s">
        <v>15</v>
      </c>
      <c r="AC96" s="108">
        <v>2</v>
      </c>
    </row>
    <row r="97" spans="1:30" s="108" customFormat="1" x14ac:dyDescent="0.25">
      <c r="A97" s="108">
        <v>1071</v>
      </c>
      <c r="B97" s="128" t="s">
        <v>206</v>
      </c>
      <c r="C97" s="108" t="s">
        <v>98</v>
      </c>
      <c r="E97" s="108" t="s">
        <v>62</v>
      </c>
      <c r="F97" s="108" t="s">
        <v>20</v>
      </c>
      <c r="G97" s="108" t="s">
        <v>20</v>
      </c>
      <c r="H97" s="108" t="s">
        <v>21</v>
      </c>
      <c r="I97" s="131" t="s">
        <v>364</v>
      </c>
      <c r="J97" s="131" t="s">
        <v>364</v>
      </c>
      <c r="K97" s="131"/>
      <c r="L97" s="130" t="s">
        <v>364</v>
      </c>
      <c r="M97" s="148" t="s">
        <v>364</v>
      </c>
      <c r="O97" s="108" t="s">
        <v>208</v>
      </c>
      <c r="P97" s="108" t="s">
        <v>11</v>
      </c>
      <c r="Q97" s="132">
        <v>80.872703412073506</v>
      </c>
      <c r="R97" s="132">
        <v>47.244094488188999</v>
      </c>
      <c r="S97" s="108" t="s">
        <v>25</v>
      </c>
      <c r="T97" s="108" t="s">
        <v>13</v>
      </c>
      <c r="U97" s="108" t="s">
        <v>7</v>
      </c>
      <c r="W97" s="133">
        <v>1285.8985256578801</v>
      </c>
      <c r="X97" s="134">
        <v>-2.6923363184645699</v>
      </c>
      <c r="Y97" s="108" t="s">
        <v>15</v>
      </c>
      <c r="Z97" s="108" t="s">
        <v>15</v>
      </c>
      <c r="AA97" s="108" t="s">
        <v>16</v>
      </c>
      <c r="AB97" s="108" t="s">
        <v>15</v>
      </c>
      <c r="AC97" s="108">
        <v>2</v>
      </c>
    </row>
    <row r="98" spans="1:30" s="108" customFormat="1" x14ac:dyDescent="0.25">
      <c r="A98" s="108">
        <v>1071</v>
      </c>
      <c r="B98" s="128" t="s">
        <v>206</v>
      </c>
      <c r="C98" s="108" t="s">
        <v>98</v>
      </c>
      <c r="E98" s="108" t="s">
        <v>62</v>
      </c>
      <c r="F98" s="108" t="s">
        <v>20</v>
      </c>
      <c r="G98" s="108" t="s">
        <v>20</v>
      </c>
      <c r="H98" s="108" t="s">
        <v>21</v>
      </c>
      <c r="I98" s="131" t="s">
        <v>364</v>
      </c>
      <c r="J98" s="130" t="s">
        <v>364</v>
      </c>
      <c r="K98" s="131"/>
      <c r="L98" s="131" t="s">
        <v>364</v>
      </c>
      <c r="M98" s="131"/>
      <c r="O98" s="108" t="s">
        <v>209</v>
      </c>
      <c r="P98" s="108" t="s">
        <v>11</v>
      </c>
      <c r="Q98" s="132">
        <v>63.156167979002603</v>
      </c>
      <c r="R98" s="132">
        <v>47.244094488188999</v>
      </c>
      <c r="S98" s="108" t="s">
        <v>25</v>
      </c>
      <c r="T98" s="108" t="s">
        <v>13</v>
      </c>
      <c r="U98" s="108" t="s">
        <v>7</v>
      </c>
      <c r="W98" s="133">
        <v>1469.12605381034</v>
      </c>
      <c r="X98" s="134">
        <v>-1.68021145259843</v>
      </c>
      <c r="Y98" s="108" t="s">
        <v>15</v>
      </c>
      <c r="Z98" s="108" t="s">
        <v>15</v>
      </c>
      <c r="AA98" s="108" t="s">
        <v>16</v>
      </c>
      <c r="AB98" s="108" t="s">
        <v>15</v>
      </c>
      <c r="AC98" s="108">
        <v>2</v>
      </c>
    </row>
    <row r="99" spans="1:30" s="108" customFormat="1" x14ac:dyDescent="0.25">
      <c r="A99" s="108">
        <v>1071</v>
      </c>
      <c r="B99" s="128" t="s">
        <v>206</v>
      </c>
      <c r="C99" s="108" t="s">
        <v>98</v>
      </c>
      <c r="E99" s="108" t="s">
        <v>62</v>
      </c>
      <c r="F99" s="108" t="s">
        <v>20</v>
      </c>
      <c r="G99" s="152" t="s">
        <v>20</v>
      </c>
      <c r="H99" s="108" t="s">
        <v>21</v>
      </c>
      <c r="I99" s="131"/>
      <c r="J99" s="131"/>
      <c r="K99" s="131"/>
      <c r="L99" s="131"/>
      <c r="M99" s="131"/>
      <c r="O99" s="108" t="s">
        <v>210</v>
      </c>
      <c r="P99" s="108" t="s">
        <v>11</v>
      </c>
      <c r="Q99" s="132">
        <v>87.762467191601004</v>
      </c>
      <c r="R99" s="132">
        <v>47.244094488188999</v>
      </c>
      <c r="S99" s="108" t="s">
        <v>25</v>
      </c>
      <c r="T99" s="108" t="s">
        <v>13</v>
      </c>
      <c r="U99" s="108" t="s">
        <v>7</v>
      </c>
      <c r="W99" s="133">
        <v>1827.0536518040301</v>
      </c>
      <c r="X99" s="134">
        <v>-0.88508242921259805</v>
      </c>
      <c r="Y99" s="108" t="s">
        <v>15</v>
      </c>
      <c r="Z99" s="108" t="s">
        <v>15</v>
      </c>
      <c r="AA99" s="108" t="s">
        <v>16</v>
      </c>
      <c r="AB99" s="108" t="s">
        <v>15</v>
      </c>
      <c r="AC99" s="108">
        <v>2</v>
      </c>
    </row>
    <row r="100" spans="1:30" s="108" customFormat="1" x14ac:dyDescent="0.25">
      <c r="A100" s="108">
        <v>1071</v>
      </c>
      <c r="B100" s="128" t="s">
        <v>206</v>
      </c>
      <c r="C100" s="108" t="s">
        <v>98</v>
      </c>
      <c r="E100" s="108" t="s">
        <v>62</v>
      </c>
      <c r="F100" s="108" t="s">
        <v>20</v>
      </c>
      <c r="G100" s="108" t="s">
        <v>20</v>
      </c>
      <c r="H100" s="108" t="s">
        <v>21</v>
      </c>
      <c r="I100" s="131"/>
      <c r="J100" s="131"/>
      <c r="K100" s="131"/>
      <c r="L100" s="131"/>
      <c r="M100" s="131"/>
      <c r="O100" s="108" t="s">
        <v>211</v>
      </c>
      <c r="P100" s="108" t="s">
        <v>11</v>
      </c>
      <c r="Q100" s="132">
        <v>75.623359580052494</v>
      </c>
      <c r="R100" s="132">
        <v>47.244094488188999</v>
      </c>
      <c r="S100" s="108" t="s">
        <v>25</v>
      </c>
      <c r="T100" s="108" t="s">
        <v>13</v>
      </c>
      <c r="U100" s="108" t="s">
        <v>7</v>
      </c>
      <c r="W100" s="133">
        <v>1833.8059604083601</v>
      </c>
      <c r="X100" s="134">
        <v>-0.78247066877952798</v>
      </c>
      <c r="Y100" s="108" t="s">
        <v>15</v>
      </c>
      <c r="Z100" s="108" t="s">
        <v>15</v>
      </c>
      <c r="AA100" s="108" t="s">
        <v>16</v>
      </c>
      <c r="AB100" s="108" t="s">
        <v>15</v>
      </c>
      <c r="AC100" s="108">
        <v>2</v>
      </c>
    </row>
    <row r="101" spans="1:30" s="108" customFormat="1" x14ac:dyDescent="0.25">
      <c r="A101" s="108">
        <v>1071</v>
      </c>
      <c r="B101" s="128" t="s">
        <v>206</v>
      </c>
      <c r="C101" s="108" t="s">
        <v>98</v>
      </c>
      <c r="E101" s="108" t="s">
        <v>62</v>
      </c>
      <c r="F101" s="108" t="s">
        <v>20</v>
      </c>
      <c r="G101" s="108" t="s">
        <v>20</v>
      </c>
      <c r="H101" s="108" t="s">
        <v>21</v>
      </c>
      <c r="I101" s="131"/>
      <c r="J101" s="131"/>
      <c r="K101" s="131"/>
      <c r="L101" s="131"/>
      <c r="M101" s="131"/>
      <c r="O101" s="108" t="s">
        <v>212</v>
      </c>
      <c r="P101" s="108" t="s">
        <v>11</v>
      </c>
      <c r="Q101" s="132">
        <v>82.020997375328093</v>
      </c>
      <c r="R101" s="132">
        <v>47.244094488188999</v>
      </c>
      <c r="S101" s="108" t="s">
        <v>25</v>
      </c>
      <c r="T101" s="108" t="s">
        <v>13</v>
      </c>
      <c r="U101" s="108" t="s">
        <v>7</v>
      </c>
      <c r="W101" s="133">
        <v>1822.1668347183499</v>
      </c>
      <c r="X101" s="134">
        <v>-0.94441103303149598</v>
      </c>
      <c r="Y101" s="108" t="s">
        <v>15</v>
      </c>
      <c r="Z101" s="108" t="s">
        <v>15</v>
      </c>
      <c r="AA101" s="108" t="s">
        <v>16</v>
      </c>
      <c r="AB101" s="108" t="s">
        <v>15</v>
      </c>
      <c r="AC101" s="108">
        <v>2</v>
      </c>
    </row>
    <row r="102" spans="1:30" s="135" customFormat="1" x14ac:dyDescent="0.25">
      <c r="A102" s="135">
        <v>1043</v>
      </c>
      <c r="B102" s="136" t="s">
        <v>135</v>
      </c>
      <c r="C102" s="135" t="s">
        <v>61</v>
      </c>
      <c r="E102" s="135" t="s">
        <v>62</v>
      </c>
      <c r="F102" s="153" t="s">
        <v>4</v>
      </c>
      <c r="G102" s="135" t="s">
        <v>4</v>
      </c>
      <c r="H102" s="137" t="s">
        <v>21</v>
      </c>
      <c r="I102" s="139"/>
      <c r="J102" s="139"/>
      <c r="K102" s="139"/>
      <c r="L102" s="139"/>
      <c r="M102" s="139" t="s">
        <v>364</v>
      </c>
      <c r="O102" s="135" t="s">
        <v>137</v>
      </c>
      <c r="P102" s="135" t="s">
        <v>11</v>
      </c>
      <c r="Q102" s="140">
        <v>260.17060367454098</v>
      </c>
      <c r="R102" s="140">
        <v>56</v>
      </c>
      <c r="S102" s="135" t="s">
        <v>12</v>
      </c>
      <c r="T102" s="135" t="s">
        <v>39</v>
      </c>
      <c r="U102" s="135" t="s">
        <v>7</v>
      </c>
      <c r="W102" s="141">
        <v>7247.8403223200003</v>
      </c>
      <c r="X102" s="142">
        <v>-3.1909448818897599</v>
      </c>
      <c r="Y102" s="135" t="s">
        <v>15</v>
      </c>
      <c r="Z102" s="135" t="s">
        <v>16</v>
      </c>
      <c r="AA102" s="135" t="s">
        <v>15</v>
      </c>
      <c r="AB102" s="135" t="s">
        <v>16</v>
      </c>
      <c r="AC102" s="135">
        <v>2</v>
      </c>
    </row>
    <row r="103" spans="1:30" s="135" customFormat="1" x14ac:dyDescent="0.25">
      <c r="A103" s="135">
        <v>1043</v>
      </c>
      <c r="B103" s="136" t="s">
        <v>135</v>
      </c>
      <c r="C103" s="135" t="s">
        <v>61</v>
      </c>
      <c r="E103" s="135" t="s">
        <v>62</v>
      </c>
      <c r="F103" s="153" t="s">
        <v>4</v>
      </c>
      <c r="G103" s="135" t="s">
        <v>4</v>
      </c>
      <c r="H103" s="137" t="s">
        <v>21</v>
      </c>
      <c r="I103" s="138" t="s">
        <v>364</v>
      </c>
      <c r="J103" s="138" t="s">
        <v>364</v>
      </c>
      <c r="K103" s="139"/>
      <c r="L103" s="139"/>
      <c r="M103" s="139" t="s">
        <v>364</v>
      </c>
      <c r="O103" s="135" t="s">
        <v>136</v>
      </c>
      <c r="P103" s="135" t="s">
        <v>11</v>
      </c>
      <c r="Q103" s="140">
        <v>260.17060367454098</v>
      </c>
      <c r="R103" s="140">
        <v>62.992125984251999</v>
      </c>
      <c r="S103" s="135" t="s">
        <v>12</v>
      </c>
      <c r="T103" s="135" t="s">
        <v>39</v>
      </c>
      <c r="U103" s="135" t="s">
        <v>7</v>
      </c>
      <c r="W103" s="141">
        <v>7490.6339807599998</v>
      </c>
      <c r="X103" s="142">
        <v>-4.3527559055118097</v>
      </c>
      <c r="Y103" s="135" t="s">
        <v>15</v>
      </c>
      <c r="Z103" s="135" t="s">
        <v>16</v>
      </c>
      <c r="AA103" s="135" t="s">
        <v>15</v>
      </c>
      <c r="AB103" s="135" t="s">
        <v>16</v>
      </c>
      <c r="AC103" s="135">
        <v>2</v>
      </c>
    </row>
    <row r="104" spans="1:30" s="121" customFormat="1" x14ac:dyDescent="0.25">
      <c r="A104" s="121">
        <v>1022</v>
      </c>
      <c r="B104" s="122" t="s">
        <v>118</v>
      </c>
      <c r="C104" s="121" t="s">
        <v>121</v>
      </c>
      <c r="E104" s="121" t="s">
        <v>48</v>
      </c>
      <c r="F104" s="144" t="s">
        <v>4</v>
      </c>
      <c r="G104" s="146" t="s">
        <v>4</v>
      </c>
      <c r="H104" s="121" t="s">
        <v>119</v>
      </c>
      <c r="I104" s="124"/>
      <c r="J104" s="124"/>
      <c r="K104" s="124"/>
      <c r="L104" s="124"/>
      <c r="M104" s="124"/>
      <c r="O104" s="121" t="s">
        <v>120</v>
      </c>
      <c r="P104" s="121" t="s">
        <v>11</v>
      </c>
      <c r="Q104" s="125">
        <v>328.08398950131198</v>
      </c>
      <c r="R104" s="125">
        <v>71.811023622047202</v>
      </c>
      <c r="S104" s="121" t="s">
        <v>70</v>
      </c>
      <c r="T104" s="121" t="s">
        <v>13</v>
      </c>
      <c r="U104" s="121" t="s">
        <v>7</v>
      </c>
      <c r="V104" s="121" t="s">
        <v>42</v>
      </c>
      <c r="W104" s="126">
        <v>10029.2836640964</v>
      </c>
      <c r="X104" s="127">
        <v>-3.26377952755906</v>
      </c>
      <c r="Y104" s="121" t="s">
        <v>15</v>
      </c>
      <c r="Z104" s="121" t="s">
        <v>15</v>
      </c>
      <c r="AA104" s="121" t="s">
        <v>16</v>
      </c>
      <c r="AB104" s="121" t="s">
        <v>16</v>
      </c>
      <c r="AC104" s="121">
        <v>1</v>
      </c>
      <c r="AD104" s="121">
        <v>1</v>
      </c>
    </row>
    <row r="105" spans="1:30" s="121" customFormat="1" x14ac:dyDescent="0.25">
      <c r="A105" s="121">
        <v>1047</v>
      </c>
      <c r="B105" s="122" t="s">
        <v>144</v>
      </c>
      <c r="C105" s="121" t="s">
        <v>146</v>
      </c>
      <c r="D105" s="121" t="s">
        <v>38</v>
      </c>
      <c r="E105" s="121" t="s">
        <v>10</v>
      </c>
      <c r="F105" s="144" t="s">
        <v>21</v>
      </c>
      <c r="G105" s="144" t="s">
        <v>21</v>
      </c>
      <c r="H105" s="121" t="s">
        <v>119</v>
      </c>
      <c r="I105" s="124" t="s">
        <v>364</v>
      </c>
      <c r="J105" s="123" t="s">
        <v>364</v>
      </c>
      <c r="K105" s="124"/>
      <c r="L105" s="123" t="s">
        <v>364</v>
      </c>
      <c r="M105" s="145"/>
      <c r="O105" s="121" t="s">
        <v>145</v>
      </c>
      <c r="P105" s="121" t="s">
        <v>11</v>
      </c>
      <c r="Q105" s="125">
        <v>140</v>
      </c>
      <c r="R105" s="125">
        <v>42</v>
      </c>
      <c r="S105" s="121" t="s">
        <v>25</v>
      </c>
      <c r="T105" s="121" t="s">
        <v>39</v>
      </c>
      <c r="U105" s="121" t="s">
        <v>7</v>
      </c>
      <c r="W105" s="126">
        <v>4127.9999840071696</v>
      </c>
      <c r="X105" s="127">
        <v>-1.76</v>
      </c>
      <c r="Y105" s="121" t="s">
        <v>15</v>
      </c>
      <c r="Z105" s="121" t="s">
        <v>16</v>
      </c>
      <c r="AA105" s="121" t="s">
        <v>15</v>
      </c>
      <c r="AB105" s="121" t="s">
        <v>16</v>
      </c>
      <c r="AC105" s="121">
        <v>2</v>
      </c>
    </row>
    <row r="106" spans="1:30" s="121" customFormat="1" x14ac:dyDescent="0.25">
      <c r="A106" s="121">
        <v>1047</v>
      </c>
      <c r="B106" s="122" t="s">
        <v>144</v>
      </c>
      <c r="C106" s="121" t="s">
        <v>146</v>
      </c>
      <c r="D106" s="121" t="s">
        <v>38</v>
      </c>
      <c r="E106" s="121" t="s">
        <v>10</v>
      </c>
      <c r="F106" s="144" t="s">
        <v>21</v>
      </c>
      <c r="G106" s="144" t="s">
        <v>21</v>
      </c>
      <c r="H106" s="121" t="s">
        <v>119</v>
      </c>
      <c r="I106" s="124" t="s">
        <v>364</v>
      </c>
      <c r="J106" s="123" t="s">
        <v>364</v>
      </c>
      <c r="K106" s="124"/>
      <c r="L106" s="123" t="s">
        <v>364</v>
      </c>
      <c r="M106" s="145" t="s">
        <v>364</v>
      </c>
      <c r="O106" s="121" t="s">
        <v>147</v>
      </c>
      <c r="P106" s="121" t="s">
        <v>11</v>
      </c>
      <c r="Q106" s="125">
        <v>140</v>
      </c>
      <c r="R106" s="125">
        <v>42</v>
      </c>
      <c r="S106" s="121" t="s">
        <v>25</v>
      </c>
      <c r="T106" s="121" t="s">
        <v>39</v>
      </c>
      <c r="U106" s="121" t="s">
        <v>7</v>
      </c>
      <c r="W106" s="126">
        <v>3789.9999853166601</v>
      </c>
      <c r="X106" s="127">
        <v>-2.2200000000000002</v>
      </c>
      <c r="Y106" s="121" t="s">
        <v>15</v>
      </c>
      <c r="Z106" s="121" t="s">
        <v>16</v>
      </c>
      <c r="AA106" s="121" t="s">
        <v>15</v>
      </c>
      <c r="AB106" s="121" t="s">
        <v>16</v>
      </c>
      <c r="AC106" s="121">
        <v>2</v>
      </c>
    </row>
    <row r="107" spans="1:30" s="121" customFormat="1" x14ac:dyDescent="0.25">
      <c r="A107" s="121">
        <v>1048</v>
      </c>
      <c r="B107" s="122" t="s">
        <v>150</v>
      </c>
      <c r="C107" s="121" t="s">
        <v>151</v>
      </c>
      <c r="D107" s="121" t="s">
        <v>38</v>
      </c>
      <c r="F107" s="121" t="s">
        <v>21</v>
      </c>
      <c r="G107" s="121" t="s">
        <v>21</v>
      </c>
      <c r="H107" s="121" t="s">
        <v>119</v>
      </c>
      <c r="I107" s="124" t="s">
        <v>364</v>
      </c>
      <c r="J107" s="124"/>
      <c r="K107" s="124"/>
      <c r="L107" s="124"/>
      <c r="M107" s="124" t="s">
        <v>364</v>
      </c>
      <c r="O107" s="121" t="s">
        <v>44</v>
      </c>
      <c r="P107" s="121" t="s">
        <v>11</v>
      </c>
      <c r="Q107" s="125">
        <v>170</v>
      </c>
      <c r="R107" s="125">
        <v>42</v>
      </c>
      <c r="S107" s="121" t="s">
        <v>25</v>
      </c>
      <c r="T107" s="121" t="s">
        <v>39</v>
      </c>
      <c r="U107" s="121" t="s">
        <v>7</v>
      </c>
      <c r="V107" s="121" t="s">
        <v>14</v>
      </c>
      <c r="W107" s="126">
        <v>3853.99998506871</v>
      </c>
      <c r="X107" s="127">
        <v>-3.15</v>
      </c>
      <c r="Y107" s="121" t="s">
        <v>16</v>
      </c>
      <c r="Z107" s="121" t="s">
        <v>16</v>
      </c>
      <c r="AA107" s="121" t="s">
        <v>16</v>
      </c>
      <c r="AB107" s="121" t="s">
        <v>15</v>
      </c>
      <c r="AC107" s="121">
        <v>8</v>
      </c>
    </row>
    <row r="108" spans="1:30" s="121" customFormat="1" x14ac:dyDescent="0.25">
      <c r="A108" s="121">
        <v>1050</v>
      </c>
      <c r="B108" s="122" t="s">
        <v>159</v>
      </c>
      <c r="D108" s="121" t="s">
        <v>38</v>
      </c>
      <c r="E108" s="121" t="s">
        <v>10</v>
      </c>
      <c r="F108" s="144" t="s">
        <v>21</v>
      </c>
      <c r="G108" s="144" t="s">
        <v>21</v>
      </c>
      <c r="H108" s="121" t="s">
        <v>119</v>
      </c>
      <c r="I108" s="124"/>
      <c r="J108" s="124"/>
      <c r="K108" s="124"/>
      <c r="L108" s="124"/>
      <c r="M108" s="124"/>
      <c r="O108" s="121" t="s">
        <v>22</v>
      </c>
      <c r="P108" s="121" t="s">
        <v>11</v>
      </c>
      <c r="Q108" s="125">
        <v>167.5</v>
      </c>
      <c r="R108" s="125">
        <v>32</v>
      </c>
      <c r="S108" s="121" t="s">
        <v>12</v>
      </c>
      <c r="T108" s="121" t="s">
        <v>39</v>
      </c>
      <c r="U108" s="121" t="s">
        <v>7</v>
      </c>
      <c r="W108" s="126">
        <v>2725.9999894388502</v>
      </c>
      <c r="X108" s="127">
        <v>-1.2501521026553599</v>
      </c>
      <c r="Y108" s="121" t="s">
        <v>16</v>
      </c>
      <c r="Z108" s="121" t="s">
        <v>15</v>
      </c>
      <c r="AA108" s="121" t="s">
        <v>16</v>
      </c>
      <c r="AB108" s="121" t="s">
        <v>15</v>
      </c>
      <c r="AC108" s="121">
        <v>3</v>
      </c>
    </row>
    <row r="109" spans="1:30" s="121" customFormat="1" x14ac:dyDescent="0.25">
      <c r="A109" s="121">
        <v>1052</v>
      </c>
      <c r="B109" s="122" t="s">
        <v>164</v>
      </c>
      <c r="C109" s="121" t="s">
        <v>165</v>
      </c>
      <c r="D109" s="121" t="s">
        <v>38</v>
      </c>
      <c r="E109" s="121" t="s">
        <v>10</v>
      </c>
      <c r="F109" s="121" t="s">
        <v>21</v>
      </c>
      <c r="G109" s="121" t="s">
        <v>21</v>
      </c>
      <c r="H109" s="121" t="s">
        <v>119</v>
      </c>
      <c r="I109" s="123" t="s">
        <v>364</v>
      </c>
      <c r="J109" s="124"/>
      <c r="K109" s="124"/>
      <c r="L109" s="124"/>
      <c r="M109" s="124" t="s">
        <v>364</v>
      </c>
      <c r="O109" s="121" t="s">
        <v>22</v>
      </c>
      <c r="P109" s="121" t="s">
        <v>11</v>
      </c>
      <c r="Q109" s="125">
        <v>141.4</v>
      </c>
      <c r="R109" s="125">
        <v>42</v>
      </c>
      <c r="S109" s="121" t="s">
        <v>12</v>
      </c>
      <c r="T109" s="121" t="s">
        <v>39</v>
      </c>
      <c r="U109" s="121" t="s">
        <v>7</v>
      </c>
      <c r="V109" s="121" t="s">
        <v>14</v>
      </c>
      <c r="W109" s="154">
        <v>3721</v>
      </c>
      <c r="X109" s="155">
        <v>-2.29</v>
      </c>
      <c r="Y109" s="121" t="s">
        <v>15</v>
      </c>
      <c r="Z109" s="121" t="s">
        <v>15</v>
      </c>
      <c r="AA109" s="121" t="s">
        <v>16</v>
      </c>
      <c r="AB109" s="121" t="s">
        <v>16</v>
      </c>
      <c r="AC109" s="121">
        <v>3</v>
      </c>
    </row>
    <row r="110" spans="1:30" s="121" customFormat="1" x14ac:dyDescent="0.25">
      <c r="A110" s="121">
        <v>1046</v>
      </c>
      <c r="B110" s="122" t="s">
        <v>142</v>
      </c>
      <c r="C110" s="121" t="s">
        <v>143</v>
      </c>
      <c r="D110" s="121" t="s">
        <v>38</v>
      </c>
      <c r="E110" s="121" t="s">
        <v>10</v>
      </c>
      <c r="F110" s="121" t="s">
        <v>20</v>
      </c>
      <c r="G110" s="121" t="s">
        <v>20</v>
      </c>
      <c r="H110" s="121" t="s">
        <v>119</v>
      </c>
      <c r="I110" s="123" t="s">
        <v>364</v>
      </c>
      <c r="J110" s="124"/>
      <c r="K110" s="124"/>
      <c r="L110" s="124"/>
      <c r="M110" s="124" t="s">
        <v>364</v>
      </c>
      <c r="O110" s="121" t="s">
        <v>124</v>
      </c>
      <c r="P110" s="121" t="s">
        <v>11</v>
      </c>
      <c r="Q110" s="125">
        <v>180.8</v>
      </c>
      <c r="R110" s="125">
        <v>42</v>
      </c>
      <c r="S110" s="121" t="s">
        <v>25</v>
      </c>
      <c r="T110" s="121" t="s">
        <v>39</v>
      </c>
      <c r="U110" s="121" t="s">
        <v>7</v>
      </c>
      <c r="W110" s="126">
        <v>4639.9999820235698</v>
      </c>
      <c r="X110" s="127">
        <v>-2.76</v>
      </c>
      <c r="Y110" s="121" t="s">
        <v>15</v>
      </c>
      <c r="Z110" s="121" t="s">
        <v>15</v>
      </c>
      <c r="AA110" s="121" t="s">
        <v>16</v>
      </c>
      <c r="AB110" s="121" t="s">
        <v>15</v>
      </c>
      <c r="AC110" s="121">
        <v>7</v>
      </c>
    </row>
    <row r="111" spans="1:30" s="113" customFormat="1" x14ac:dyDescent="0.25">
      <c r="A111" s="113">
        <v>1048</v>
      </c>
      <c r="B111" s="114" t="s">
        <v>150</v>
      </c>
      <c r="C111" s="113" t="s">
        <v>151</v>
      </c>
      <c r="D111" s="113" t="s">
        <v>38</v>
      </c>
      <c r="F111" s="113" t="s">
        <v>21</v>
      </c>
      <c r="G111" s="113" t="s">
        <v>21</v>
      </c>
      <c r="H111" s="113" t="s">
        <v>153</v>
      </c>
      <c r="I111" s="115" t="s">
        <v>364</v>
      </c>
      <c r="J111" s="115"/>
      <c r="K111" s="115"/>
      <c r="L111" s="115"/>
      <c r="M111" s="115" t="s">
        <v>364</v>
      </c>
      <c r="O111" s="113" t="s">
        <v>41</v>
      </c>
      <c r="P111" s="113" t="s">
        <v>11</v>
      </c>
      <c r="Q111" s="116">
        <v>150</v>
      </c>
      <c r="R111" s="116">
        <v>42</v>
      </c>
      <c r="S111" s="113" t="s">
        <v>25</v>
      </c>
      <c r="T111" s="113" t="s">
        <v>39</v>
      </c>
      <c r="U111" s="113" t="s">
        <v>7</v>
      </c>
      <c r="V111" s="113" t="s">
        <v>14</v>
      </c>
      <c r="W111" s="117">
        <v>3838.9999851268299</v>
      </c>
      <c r="X111" s="118">
        <v>-2.88</v>
      </c>
      <c r="Y111" s="113" t="s">
        <v>16</v>
      </c>
      <c r="Z111" s="113" t="s">
        <v>16</v>
      </c>
      <c r="AA111" s="113" t="s">
        <v>16</v>
      </c>
      <c r="AB111" s="113" t="s">
        <v>15</v>
      </c>
      <c r="AC111" s="113">
        <v>8</v>
      </c>
    </row>
  </sheetData>
  <sortState ref="A21:AA111">
    <sortCondition ref="H21:H111"/>
    <sortCondition ref="G21:G111"/>
  </sortState>
  <mergeCells count="2">
    <mergeCell ref="G1:K1"/>
    <mergeCell ref="Q10:U10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70" zoomScaleNormal="70" workbookViewId="0">
      <pane xSplit="2" ySplit="20" topLeftCell="F66" activePane="bottomRight" state="frozen"/>
      <selection pane="topRight" activeCell="C1" sqref="C1"/>
      <selection pane="bottomLeft" activeCell="A2" sqref="A2"/>
      <selection pane="bottomRight" activeCell="K16" sqref="K16"/>
    </sheetView>
  </sheetViews>
  <sheetFormatPr defaultColWidth="9.140625" defaultRowHeight="15" x14ac:dyDescent="0.25"/>
  <cols>
    <col min="1" max="1" width="9.140625" style="3"/>
    <col min="2" max="2" width="94.5703125" style="3" bestFit="1" customWidth="1"/>
    <col min="3" max="3" width="15" style="3" customWidth="1"/>
    <col min="4" max="4" width="9.140625" style="3"/>
    <col min="5" max="5" width="10.7109375" style="3" bestFit="1" customWidth="1"/>
    <col min="6" max="6" width="15.7109375" style="3" bestFit="1" customWidth="1"/>
    <col min="7" max="7" width="14.85546875" style="3" bestFit="1" customWidth="1"/>
    <col min="8" max="8" width="28.7109375" style="3" bestFit="1" customWidth="1"/>
    <col min="9" max="9" width="13.5703125" style="92" bestFit="1" customWidth="1"/>
    <col min="10" max="10" width="11.85546875" style="93" customWidth="1"/>
    <col min="11" max="11" width="14.28515625" style="92" customWidth="1"/>
    <col min="12" max="12" width="18.7109375" style="92" customWidth="1"/>
    <col min="13" max="13" width="11.85546875" style="92" customWidth="1"/>
    <col min="14" max="14" width="9.140625" style="3"/>
    <col min="15" max="15" width="13.7109375" style="3" bestFit="1" customWidth="1"/>
    <col min="16" max="16" width="15.7109375" style="3" bestFit="1" customWidth="1"/>
    <col min="17" max="17" width="10.140625" style="3" bestFit="1" customWidth="1"/>
    <col min="18" max="18" width="18.7109375" style="3" bestFit="1" customWidth="1"/>
    <col min="19" max="19" width="13.5703125" style="3" bestFit="1" customWidth="1"/>
    <col min="20" max="21" width="9.140625" style="3"/>
    <col min="22" max="22" width="9.140625" style="20"/>
    <col min="23" max="23" width="11.7109375" style="3" bestFit="1" customWidth="1"/>
    <col min="24" max="30" width="9.140625" style="3"/>
    <col min="31" max="32" width="9.140625" style="4"/>
    <col min="33" max="16384" width="9.140625" style="3"/>
  </cols>
  <sheetData>
    <row r="1" spans="2:25" ht="15.75" thickBot="1" x14ac:dyDescent="0.3">
      <c r="E1" s="170" t="s">
        <v>372</v>
      </c>
      <c r="F1" s="170"/>
      <c r="G1" s="170"/>
      <c r="H1" s="170"/>
      <c r="I1" s="170"/>
      <c r="V1" s="3"/>
    </row>
    <row r="2" spans="2:25" x14ac:dyDescent="0.25">
      <c r="E2" s="104" t="s">
        <v>371</v>
      </c>
      <c r="F2" s="104" t="s">
        <v>368</v>
      </c>
      <c r="G2" s="104" t="s">
        <v>366</v>
      </c>
      <c r="H2" s="104" t="s">
        <v>367</v>
      </c>
      <c r="I2" s="104" t="s">
        <v>370</v>
      </c>
      <c r="V2" s="3"/>
      <c r="X2" s="29" t="s">
        <v>289</v>
      </c>
      <c r="Y2" s="29" t="s">
        <v>291</v>
      </c>
    </row>
    <row r="3" spans="2:25" x14ac:dyDescent="0.25">
      <c r="B3" s="32" t="s">
        <v>286</v>
      </c>
      <c r="C3" s="3">
        <v>78</v>
      </c>
      <c r="E3" s="165">
        <v>62</v>
      </c>
      <c r="F3" s="165">
        <v>61</v>
      </c>
      <c r="G3" s="165">
        <v>41</v>
      </c>
      <c r="H3" s="165">
        <v>56</v>
      </c>
      <c r="I3" s="165">
        <v>54</v>
      </c>
      <c r="V3" s="3"/>
      <c r="W3" s="70" t="s">
        <v>349</v>
      </c>
      <c r="X3" s="26">
        <v>36.1</v>
      </c>
      <c r="Y3" s="27">
        <v>31</v>
      </c>
    </row>
    <row r="4" spans="2:25" x14ac:dyDescent="0.25">
      <c r="B4" s="32"/>
      <c r="E4" s="165"/>
      <c r="F4" s="165"/>
      <c r="G4" s="165"/>
      <c r="H4" s="165"/>
      <c r="I4" s="165"/>
      <c r="V4" s="3"/>
      <c r="W4" s="70" t="s">
        <v>299</v>
      </c>
      <c r="X4" s="26">
        <v>42.1</v>
      </c>
      <c r="Y4" s="27">
        <v>11</v>
      </c>
    </row>
    <row r="5" spans="2:25" x14ac:dyDescent="0.25">
      <c r="B5" s="32" t="s">
        <v>301</v>
      </c>
      <c r="C5" s="3">
        <v>78</v>
      </c>
      <c r="E5" s="165">
        <v>62</v>
      </c>
      <c r="F5" s="165">
        <v>61</v>
      </c>
      <c r="G5" s="165">
        <v>41</v>
      </c>
      <c r="H5" s="165">
        <v>56</v>
      </c>
      <c r="I5" s="165">
        <v>54</v>
      </c>
      <c r="V5" s="3"/>
      <c r="W5" s="70" t="s">
        <v>300</v>
      </c>
      <c r="X5" s="26">
        <v>48.1</v>
      </c>
      <c r="Y5" s="27">
        <v>12</v>
      </c>
    </row>
    <row r="6" spans="2:25" x14ac:dyDescent="0.25">
      <c r="B6" s="32" t="s">
        <v>302</v>
      </c>
      <c r="C6" s="3">
        <v>0</v>
      </c>
      <c r="E6" s="165">
        <v>0</v>
      </c>
      <c r="F6" s="165">
        <v>0</v>
      </c>
      <c r="G6" s="165">
        <v>0</v>
      </c>
      <c r="H6" s="165">
        <v>0</v>
      </c>
      <c r="I6" s="165">
        <v>0</v>
      </c>
      <c r="V6" s="3"/>
      <c r="W6" s="70" t="s">
        <v>295</v>
      </c>
      <c r="X6" s="26">
        <v>54.1</v>
      </c>
      <c r="Y6" s="27">
        <v>1</v>
      </c>
    </row>
    <row r="7" spans="2:25" x14ac:dyDescent="0.25">
      <c r="B7" s="32"/>
      <c r="E7" s="165"/>
      <c r="F7" s="165"/>
      <c r="G7" s="165"/>
      <c r="H7" s="165"/>
      <c r="I7" s="165"/>
      <c r="V7" s="3"/>
      <c r="W7" s="70" t="s">
        <v>298</v>
      </c>
      <c r="X7" s="26">
        <v>60.1</v>
      </c>
      <c r="Y7" s="27">
        <v>7</v>
      </c>
    </row>
    <row r="8" spans="2:25" x14ac:dyDescent="0.25">
      <c r="B8" s="32" t="s">
        <v>303</v>
      </c>
      <c r="C8" s="165">
        <v>22</v>
      </c>
      <c r="E8" s="165">
        <v>18</v>
      </c>
      <c r="F8" s="165">
        <v>18</v>
      </c>
      <c r="G8" s="165">
        <v>13</v>
      </c>
      <c r="H8" s="165">
        <v>18</v>
      </c>
      <c r="I8" s="165">
        <v>17</v>
      </c>
      <c r="J8" s="165"/>
      <c r="K8" s="165"/>
      <c r="V8" s="3"/>
      <c r="W8" s="70" t="s">
        <v>297</v>
      </c>
      <c r="X8" s="26">
        <v>66.099999999999994</v>
      </c>
      <c r="Y8" s="27">
        <v>1</v>
      </c>
    </row>
    <row r="9" spans="2:25" x14ac:dyDescent="0.25">
      <c r="B9" s="32" t="s">
        <v>317</v>
      </c>
      <c r="C9" s="165">
        <v>21</v>
      </c>
      <c r="E9" s="165">
        <v>15</v>
      </c>
      <c r="F9" s="165">
        <v>14</v>
      </c>
      <c r="G9" s="165">
        <v>7</v>
      </c>
      <c r="H9" s="165">
        <v>12</v>
      </c>
      <c r="I9" s="165">
        <v>12</v>
      </c>
      <c r="J9" s="165"/>
      <c r="K9" s="165"/>
      <c r="O9" s="171" t="s">
        <v>372</v>
      </c>
      <c r="P9" s="171"/>
      <c r="Q9" s="171"/>
      <c r="R9" s="171"/>
      <c r="S9" s="171"/>
      <c r="V9" s="3"/>
      <c r="W9" s="70" t="s">
        <v>296</v>
      </c>
      <c r="X9" s="26">
        <v>72.099999999999994</v>
      </c>
      <c r="Y9" s="27">
        <v>5</v>
      </c>
    </row>
    <row r="10" spans="2:25" x14ac:dyDescent="0.25">
      <c r="B10" s="32" t="s">
        <v>304</v>
      </c>
      <c r="C10" s="165">
        <v>35</v>
      </c>
      <c r="E10" s="165">
        <v>29</v>
      </c>
      <c r="F10" s="165">
        <v>29</v>
      </c>
      <c r="G10" s="165">
        <v>21</v>
      </c>
      <c r="H10" s="165">
        <v>26</v>
      </c>
      <c r="I10" s="165">
        <v>25</v>
      </c>
      <c r="K10" s="165"/>
      <c r="L10" s="165"/>
      <c r="M10" s="165"/>
      <c r="N10" s="165"/>
      <c r="O10" s="165" t="s">
        <v>371</v>
      </c>
      <c r="P10" s="165" t="s">
        <v>368</v>
      </c>
      <c r="Q10" s="165" t="s">
        <v>366</v>
      </c>
      <c r="R10" s="165" t="s">
        <v>367</v>
      </c>
      <c r="S10" s="165" t="s">
        <v>370</v>
      </c>
      <c r="V10" s="3"/>
      <c r="W10" s="70" t="s">
        <v>341</v>
      </c>
      <c r="X10" s="26">
        <v>78.099999999999994</v>
      </c>
      <c r="Y10" s="27">
        <v>1</v>
      </c>
    </row>
    <row r="11" spans="2:25" x14ac:dyDescent="0.25">
      <c r="B11" s="32"/>
      <c r="C11" s="165"/>
      <c r="E11" s="165"/>
      <c r="F11" s="165"/>
      <c r="G11" s="165"/>
      <c r="H11" s="165"/>
      <c r="I11" s="165"/>
      <c r="K11" s="165"/>
      <c r="L11" s="165"/>
      <c r="M11" s="166" t="s">
        <v>355</v>
      </c>
      <c r="N11" s="165">
        <v>18</v>
      </c>
      <c r="O11" s="165">
        <v>18</v>
      </c>
      <c r="P11" s="165">
        <v>18</v>
      </c>
      <c r="Q11" s="165">
        <v>13</v>
      </c>
      <c r="R11" s="165">
        <v>18</v>
      </c>
      <c r="S11" s="165">
        <v>15</v>
      </c>
      <c r="V11" s="3"/>
      <c r="W11" s="70" t="s">
        <v>342</v>
      </c>
      <c r="X11" s="26">
        <v>84.1</v>
      </c>
      <c r="Y11" s="27">
        <v>3</v>
      </c>
    </row>
    <row r="12" spans="2:25" x14ac:dyDescent="0.25">
      <c r="B12" s="32" t="s">
        <v>311</v>
      </c>
      <c r="C12" s="165">
        <v>27</v>
      </c>
      <c r="E12" s="165">
        <v>27</v>
      </c>
      <c r="F12" s="165">
        <v>27</v>
      </c>
      <c r="G12" s="165">
        <v>20</v>
      </c>
      <c r="H12" s="165">
        <v>26</v>
      </c>
      <c r="I12" s="165">
        <v>22</v>
      </c>
      <c r="K12" s="165"/>
      <c r="L12" s="165"/>
      <c r="M12" s="166" t="s">
        <v>356</v>
      </c>
      <c r="N12" s="165">
        <v>9</v>
      </c>
      <c r="O12" s="165">
        <v>9</v>
      </c>
      <c r="P12" s="165">
        <v>9</v>
      </c>
      <c r="Q12" s="165">
        <v>7</v>
      </c>
      <c r="R12" s="165">
        <v>8</v>
      </c>
      <c r="S12" s="165">
        <v>7</v>
      </c>
      <c r="V12" s="3"/>
      <c r="W12" s="70" t="s">
        <v>343</v>
      </c>
      <c r="X12" s="26">
        <v>90.1</v>
      </c>
      <c r="Y12" s="27">
        <v>3</v>
      </c>
    </row>
    <row r="13" spans="2:25" x14ac:dyDescent="0.25">
      <c r="B13" s="32" t="s">
        <v>316</v>
      </c>
      <c r="C13" s="165">
        <v>50</v>
      </c>
      <c r="E13" s="165">
        <v>35</v>
      </c>
      <c r="F13" s="165">
        <v>34</v>
      </c>
      <c r="G13" s="165">
        <v>21</v>
      </c>
      <c r="H13" s="165">
        <v>30</v>
      </c>
      <c r="I13" s="165">
        <v>32</v>
      </c>
      <c r="K13" s="165"/>
      <c r="L13" s="165"/>
      <c r="M13" s="166"/>
      <c r="N13" s="165"/>
      <c r="O13" s="165"/>
      <c r="P13" s="165"/>
      <c r="Q13" s="165"/>
      <c r="R13" s="165"/>
      <c r="S13" s="165"/>
      <c r="V13" s="3"/>
      <c r="W13" s="70" t="s">
        <v>344</v>
      </c>
      <c r="X13" s="26">
        <v>96.1</v>
      </c>
      <c r="Y13" s="27">
        <v>2</v>
      </c>
    </row>
    <row r="14" spans="2:25" x14ac:dyDescent="0.25">
      <c r="B14" s="32" t="s">
        <v>314</v>
      </c>
      <c r="C14" s="165">
        <v>1</v>
      </c>
      <c r="E14" s="165">
        <v>0</v>
      </c>
      <c r="F14" s="165">
        <v>0</v>
      </c>
      <c r="G14" s="165">
        <v>0</v>
      </c>
      <c r="H14" s="165">
        <v>0</v>
      </c>
      <c r="I14" s="165">
        <v>0</v>
      </c>
      <c r="K14" s="165"/>
      <c r="L14" s="165"/>
      <c r="M14" s="166" t="s">
        <v>357</v>
      </c>
      <c r="N14" s="165">
        <v>21</v>
      </c>
      <c r="O14" s="165">
        <v>15</v>
      </c>
      <c r="P14" s="165">
        <v>14</v>
      </c>
      <c r="Q14" s="165">
        <v>7</v>
      </c>
      <c r="R14" s="165">
        <v>12</v>
      </c>
      <c r="S14" s="165">
        <v>12</v>
      </c>
      <c r="V14" s="3"/>
      <c r="W14" s="70" t="s">
        <v>345</v>
      </c>
      <c r="X14" s="26">
        <v>102.1</v>
      </c>
      <c r="Y14" s="27">
        <v>0</v>
      </c>
    </row>
    <row r="15" spans="2:25" x14ac:dyDescent="0.25">
      <c r="B15" s="32" t="s">
        <v>315</v>
      </c>
      <c r="C15" s="165">
        <v>0</v>
      </c>
      <c r="E15" s="165">
        <v>0</v>
      </c>
      <c r="F15" s="165">
        <v>0</v>
      </c>
      <c r="G15" s="165">
        <v>0</v>
      </c>
      <c r="H15" s="165">
        <v>0</v>
      </c>
      <c r="I15" s="165">
        <v>0</v>
      </c>
      <c r="K15" s="165"/>
      <c r="L15" s="165"/>
      <c r="M15" s="166" t="s">
        <v>358</v>
      </c>
      <c r="N15" s="165">
        <v>26</v>
      </c>
      <c r="O15" s="165">
        <v>20</v>
      </c>
      <c r="P15" s="165">
        <v>20</v>
      </c>
      <c r="Q15" s="165">
        <v>14</v>
      </c>
      <c r="R15" s="165">
        <v>18</v>
      </c>
      <c r="S15" s="165">
        <v>18</v>
      </c>
      <c r="V15" s="3"/>
      <c r="W15" s="70" t="s">
        <v>346</v>
      </c>
      <c r="X15" s="26">
        <v>108.1</v>
      </c>
      <c r="Y15" s="27">
        <v>1</v>
      </c>
    </row>
    <row r="16" spans="2:25" x14ac:dyDescent="0.25">
      <c r="B16" s="32"/>
      <c r="C16" s="165"/>
      <c r="E16" s="165"/>
      <c r="F16" s="165"/>
      <c r="G16" s="165"/>
      <c r="H16" s="165"/>
      <c r="I16" s="165"/>
      <c r="J16" s="165"/>
      <c r="K16" s="165"/>
      <c r="V16" s="3"/>
      <c r="W16" s="70" t="s">
        <v>347</v>
      </c>
      <c r="X16" s="26">
        <v>114.1</v>
      </c>
      <c r="Y16" s="27">
        <v>0</v>
      </c>
    </row>
    <row r="17" spans="1:32" x14ac:dyDescent="0.25">
      <c r="B17" s="32" t="s">
        <v>309</v>
      </c>
      <c r="C17" s="168">
        <v>21</v>
      </c>
      <c r="E17" s="165">
        <v>17</v>
      </c>
      <c r="F17" s="165">
        <v>17</v>
      </c>
      <c r="G17" s="165">
        <v>16</v>
      </c>
      <c r="H17" s="165">
        <v>13</v>
      </c>
      <c r="I17" s="165">
        <v>17</v>
      </c>
      <c r="J17" s="165"/>
      <c r="K17" s="165"/>
      <c r="V17" s="3"/>
      <c r="W17" s="70" t="s">
        <v>348</v>
      </c>
      <c r="X17" s="26">
        <v>120.1</v>
      </c>
      <c r="Y17" s="27">
        <v>0</v>
      </c>
    </row>
    <row r="18" spans="1:32" ht="15.75" thickBot="1" x14ac:dyDescent="0.3">
      <c r="B18" s="32" t="s">
        <v>310</v>
      </c>
      <c r="C18" s="168">
        <v>24</v>
      </c>
      <c r="E18" s="165">
        <v>18</v>
      </c>
      <c r="F18" s="165">
        <v>18</v>
      </c>
      <c r="G18" s="165">
        <v>15</v>
      </c>
      <c r="H18" s="165">
        <v>17</v>
      </c>
      <c r="I18" s="165">
        <v>17</v>
      </c>
      <c r="V18" s="3"/>
      <c r="X18" s="28" t="s">
        <v>290</v>
      </c>
      <c r="Y18" s="28">
        <v>0</v>
      </c>
    </row>
    <row r="19" spans="1:32" x14ac:dyDescent="0.25">
      <c r="V19" s="3"/>
    </row>
    <row r="20" spans="1:32" s="9" customFormat="1" ht="45" x14ac:dyDescent="0.25">
      <c r="A20" s="9" t="s">
        <v>259</v>
      </c>
      <c r="B20" s="9" t="s">
        <v>260</v>
      </c>
      <c r="C20" s="9" t="s">
        <v>267</v>
      </c>
      <c r="D20" s="9" t="s">
        <v>268</v>
      </c>
      <c r="E20" s="9" t="s">
        <v>269</v>
      </c>
      <c r="F20" s="9" t="s">
        <v>261</v>
      </c>
      <c r="G20" s="9" t="s">
        <v>262</v>
      </c>
      <c r="H20" s="9" t="s">
        <v>263</v>
      </c>
      <c r="I20" s="9" t="s">
        <v>365</v>
      </c>
      <c r="J20" s="9" t="s">
        <v>368</v>
      </c>
      <c r="K20" s="9" t="s">
        <v>366</v>
      </c>
      <c r="L20" s="9" t="s">
        <v>367</v>
      </c>
      <c r="M20" s="9" t="s">
        <v>370</v>
      </c>
      <c r="N20" s="9" t="s">
        <v>264</v>
      </c>
      <c r="O20" s="9" t="s">
        <v>265</v>
      </c>
      <c r="P20" s="9" t="s">
        <v>270</v>
      </c>
      <c r="Q20" s="9" t="s">
        <v>276</v>
      </c>
      <c r="R20" s="9" t="s">
        <v>277</v>
      </c>
      <c r="S20" s="9" t="s">
        <v>271</v>
      </c>
      <c r="T20" s="9" t="s">
        <v>272</v>
      </c>
      <c r="U20" s="9" t="s">
        <v>266</v>
      </c>
      <c r="V20" s="19" t="s">
        <v>273</v>
      </c>
      <c r="W20" s="9" t="s">
        <v>284</v>
      </c>
      <c r="X20" s="9" t="s">
        <v>285</v>
      </c>
      <c r="Y20" s="9" t="s">
        <v>275</v>
      </c>
      <c r="Z20" s="9" t="s">
        <v>274</v>
      </c>
      <c r="AA20" s="9" t="s">
        <v>278</v>
      </c>
      <c r="AB20" s="9" t="s">
        <v>279</v>
      </c>
      <c r="AC20" s="9" t="s">
        <v>280</v>
      </c>
      <c r="AD20" s="9" t="s">
        <v>281</v>
      </c>
      <c r="AE20" s="10" t="s">
        <v>282</v>
      </c>
      <c r="AF20" s="10" t="s">
        <v>283</v>
      </c>
    </row>
    <row r="21" spans="1:32" s="22" customFormat="1" x14ac:dyDescent="0.25">
      <c r="A21" s="22">
        <v>1006</v>
      </c>
      <c r="B21" s="105" t="s">
        <v>65</v>
      </c>
      <c r="C21" s="22" t="s">
        <v>23</v>
      </c>
      <c r="D21" s="22" t="s">
        <v>24</v>
      </c>
      <c r="E21" s="22" t="s">
        <v>10</v>
      </c>
      <c r="F21" s="109" t="s">
        <v>4</v>
      </c>
      <c r="G21" s="109" t="s">
        <v>4</v>
      </c>
      <c r="H21" s="22" t="s">
        <v>4</v>
      </c>
      <c r="I21" s="101" t="s">
        <v>364</v>
      </c>
      <c r="J21" s="102" t="s">
        <v>364</v>
      </c>
      <c r="K21" s="101"/>
      <c r="L21" s="101" t="s">
        <v>364</v>
      </c>
      <c r="M21" s="101"/>
      <c r="N21" s="22" t="s">
        <v>66</v>
      </c>
      <c r="O21" s="22" t="s">
        <v>6</v>
      </c>
      <c r="P21" s="22" t="s">
        <v>11</v>
      </c>
      <c r="Q21" s="71">
        <v>88.3</v>
      </c>
      <c r="R21" s="119">
        <v>42</v>
      </c>
      <c r="S21" s="22" t="s">
        <v>25</v>
      </c>
      <c r="T21" s="22" t="s">
        <v>13</v>
      </c>
      <c r="U21" s="22" t="s">
        <v>7</v>
      </c>
      <c r="V21" s="22" t="s">
        <v>67</v>
      </c>
      <c r="W21" s="72">
        <v>1244.9999951765799</v>
      </c>
      <c r="X21" s="73">
        <v>-1.3769610811417301</v>
      </c>
      <c r="Y21" s="22" t="s">
        <v>15</v>
      </c>
      <c r="Z21" s="22" t="s">
        <v>15</v>
      </c>
      <c r="AA21" s="22" t="s">
        <v>16</v>
      </c>
      <c r="AB21" s="22" t="s">
        <v>16</v>
      </c>
      <c r="AC21" s="22">
        <v>2</v>
      </c>
      <c r="AD21" s="22">
        <v>6</v>
      </c>
    </row>
    <row r="22" spans="1:32" s="22" customFormat="1" x14ac:dyDescent="0.25">
      <c r="A22" s="22">
        <v>1007</v>
      </c>
      <c r="B22" s="105" t="s">
        <v>68</v>
      </c>
      <c r="C22" s="22" t="s">
        <v>23</v>
      </c>
      <c r="D22" s="22" t="s">
        <v>24</v>
      </c>
      <c r="E22" s="22" t="s">
        <v>10</v>
      </c>
      <c r="F22" s="109" t="s">
        <v>4</v>
      </c>
      <c r="G22" s="109" t="s">
        <v>4</v>
      </c>
      <c r="H22" s="22" t="s">
        <v>4</v>
      </c>
      <c r="I22" s="101" t="s">
        <v>364</v>
      </c>
      <c r="J22" s="102" t="s">
        <v>364</v>
      </c>
      <c r="K22" s="101"/>
      <c r="L22" s="101" t="s">
        <v>364</v>
      </c>
      <c r="M22" s="101"/>
      <c r="O22" s="22" t="s">
        <v>69</v>
      </c>
      <c r="P22" s="22" t="s">
        <v>11</v>
      </c>
      <c r="Q22" s="71">
        <v>105.5</v>
      </c>
      <c r="R22" s="71">
        <v>42</v>
      </c>
      <c r="S22" s="22" t="s">
        <v>70</v>
      </c>
      <c r="T22" s="22" t="s">
        <v>13</v>
      </c>
      <c r="U22" s="22" t="s">
        <v>7</v>
      </c>
      <c r="W22" s="72">
        <v>874.79999661082195</v>
      </c>
      <c r="X22" s="73">
        <v>-1.32</v>
      </c>
      <c r="Y22" s="22" t="s">
        <v>15</v>
      </c>
      <c r="Z22" s="22" t="s">
        <v>15</v>
      </c>
      <c r="AA22" s="22" t="s">
        <v>15</v>
      </c>
      <c r="AB22" s="22" t="s">
        <v>15</v>
      </c>
      <c r="AC22" s="22">
        <v>2</v>
      </c>
    </row>
    <row r="23" spans="1:32" s="22" customFormat="1" x14ac:dyDescent="0.25">
      <c r="A23" s="22">
        <v>1007</v>
      </c>
      <c r="B23" s="105" t="s">
        <v>68</v>
      </c>
      <c r="C23" s="22" t="s">
        <v>23</v>
      </c>
      <c r="D23" s="22" t="s">
        <v>24</v>
      </c>
      <c r="E23" s="22" t="s">
        <v>10</v>
      </c>
      <c r="F23" s="109" t="s">
        <v>4</v>
      </c>
      <c r="G23" s="109" t="s">
        <v>4</v>
      </c>
      <c r="H23" s="22" t="s">
        <v>4</v>
      </c>
      <c r="I23" s="101" t="s">
        <v>364</v>
      </c>
      <c r="J23" s="102" t="s">
        <v>364</v>
      </c>
      <c r="K23" s="101"/>
      <c r="L23" s="101" t="s">
        <v>364</v>
      </c>
      <c r="M23" s="101"/>
      <c r="O23" s="22" t="s">
        <v>71</v>
      </c>
      <c r="P23" s="22" t="s">
        <v>11</v>
      </c>
      <c r="Q23" s="71">
        <v>105.5</v>
      </c>
      <c r="R23" s="71">
        <v>42</v>
      </c>
      <c r="S23" s="22" t="s">
        <v>25</v>
      </c>
      <c r="T23" s="22" t="s">
        <v>13</v>
      </c>
      <c r="U23" s="22" t="s">
        <v>7</v>
      </c>
      <c r="W23" s="72">
        <v>1208.99999531605</v>
      </c>
      <c r="X23" s="73">
        <v>-1.24</v>
      </c>
      <c r="Y23" s="22" t="s">
        <v>15</v>
      </c>
      <c r="Z23" s="22" t="s">
        <v>15</v>
      </c>
      <c r="AA23" s="22" t="s">
        <v>16</v>
      </c>
      <c r="AB23" s="22" t="s">
        <v>15</v>
      </c>
      <c r="AC23" s="22">
        <v>2</v>
      </c>
    </row>
    <row r="24" spans="1:32" s="22" customFormat="1" x14ac:dyDescent="0.25">
      <c r="A24" s="22">
        <v>1009</v>
      </c>
      <c r="B24" s="105" t="s">
        <v>76</v>
      </c>
      <c r="C24" s="22" t="s">
        <v>77</v>
      </c>
      <c r="E24" s="22" t="s">
        <v>62</v>
      </c>
      <c r="F24" s="22" t="s">
        <v>4</v>
      </c>
      <c r="G24" s="22" t="s">
        <v>4</v>
      </c>
      <c r="H24" s="22" t="s">
        <v>4</v>
      </c>
      <c r="I24" s="101" t="s">
        <v>364</v>
      </c>
      <c r="J24" s="101" t="s">
        <v>364</v>
      </c>
      <c r="K24" s="102" t="s">
        <v>364</v>
      </c>
      <c r="L24" s="101" t="s">
        <v>364</v>
      </c>
      <c r="M24" s="101" t="s">
        <v>364</v>
      </c>
      <c r="O24" s="22" t="s">
        <v>79</v>
      </c>
      <c r="P24" s="22" t="s">
        <v>11</v>
      </c>
      <c r="Q24" s="71">
        <v>36.089238845144401</v>
      </c>
      <c r="R24" s="71">
        <v>31.496062992125999</v>
      </c>
      <c r="S24" s="22" t="s">
        <v>25</v>
      </c>
      <c r="T24" s="22" t="s">
        <v>13</v>
      </c>
      <c r="U24" s="22" t="s">
        <v>7</v>
      </c>
      <c r="V24" s="22" t="s">
        <v>14</v>
      </c>
      <c r="W24" s="72">
        <v>157.36626010000001</v>
      </c>
      <c r="X24" s="73">
        <v>-2.4831929133858299</v>
      </c>
      <c r="Y24" s="22" t="s">
        <v>15</v>
      </c>
      <c r="Z24" s="22" t="s">
        <v>15</v>
      </c>
      <c r="AA24" s="22" t="s">
        <v>15</v>
      </c>
      <c r="AB24" s="22" t="s">
        <v>15</v>
      </c>
      <c r="AC24" s="22">
        <v>2</v>
      </c>
      <c r="AD24" s="22">
        <v>3</v>
      </c>
    </row>
    <row r="25" spans="1:32" s="22" customFormat="1" x14ac:dyDescent="0.25">
      <c r="A25" s="22">
        <v>1009</v>
      </c>
      <c r="B25" s="105" t="s">
        <v>76</v>
      </c>
      <c r="C25" s="22" t="s">
        <v>77</v>
      </c>
      <c r="E25" s="22" t="s">
        <v>62</v>
      </c>
      <c r="F25" s="22" t="s">
        <v>4</v>
      </c>
      <c r="G25" s="22" t="s">
        <v>4</v>
      </c>
      <c r="H25" s="22" t="s">
        <v>4</v>
      </c>
      <c r="I25" s="101" t="s">
        <v>364</v>
      </c>
      <c r="J25" s="101" t="s">
        <v>364</v>
      </c>
      <c r="K25" s="101" t="s">
        <v>364</v>
      </c>
      <c r="L25" s="101" t="s">
        <v>364</v>
      </c>
      <c r="M25" s="101" t="s">
        <v>364</v>
      </c>
      <c r="O25" s="22" t="s">
        <v>22</v>
      </c>
      <c r="P25" s="22" t="s">
        <v>11</v>
      </c>
      <c r="Q25" s="71">
        <v>36.089238845144401</v>
      </c>
      <c r="R25" s="71">
        <v>31.496062992125999</v>
      </c>
      <c r="S25" s="22" t="s">
        <v>25</v>
      </c>
      <c r="T25" s="22" t="s">
        <v>13</v>
      </c>
      <c r="U25" s="22" t="s">
        <v>7</v>
      </c>
      <c r="V25" s="22" t="s">
        <v>14</v>
      </c>
      <c r="W25" s="72">
        <v>1056.6020321000001</v>
      </c>
      <c r="X25" s="73">
        <v>-7.7880751259842498</v>
      </c>
      <c r="Y25" s="22" t="s">
        <v>15</v>
      </c>
      <c r="Z25" s="22" t="s">
        <v>16</v>
      </c>
      <c r="AA25" s="22" t="s">
        <v>15</v>
      </c>
      <c r="AB25" s="22" t="s">
        <v>15</v>
      </c>
      <c r="AC25" s="22">
        <v>2</v>
      </c>
      <c r="AD25" s="22">
        <v>3</v>
      </c>
    </row>
    <row r="26" spans="1:32" s="22" customFormat="1" x14ac:dyDescent="0.25">
      <c r="A26" s="22">
        <v>1009</v>
      </c>
      <c r="B26" s="105" t="s">
        <v>76</v>
      </c>
      <c r="C26" s="22" t="s">
        <v>77</v>
      </c>
      <c r="E26" s="22" t="s">
        <v>62</v>
      </c>
      <c r="F26" s="22" t="s">
        <v>4</v>
      </c>
      <c r="G26" s="22" t="s">
        <v>4</v>
      </c>
      <c r="H26" s="22" t="s">
        <v>4</v>
      </c>
      <c r="I26" s="101" t="s">
        <v>364</v>
      </c>
      <c r="J26" s="101" t="s">
        <v>364</v>
      </c>
      <c r="K26" s="101"/>
      <c r="L26" s="101" t="s">
        <v>364</v>
      </c>
      <c r="M26" s="102" t="s">
        <v>364</v>
      </c>
      <c r="O26" s="22" t="s">
        <v>78</v>
      </c>
      <c r="P26" s="22" t="s">
        <v>11</v>
      </c>
      <c r="Q26" s="71">
        <v>36.089238845144401</v>
      </c>
      <c r="R26" s="71">
        <v>31.496062992125999</v>
      </c>
      <c r="S26" s="22" t="s">
        <v>25</v>
      </c>
      <c r="T26" s="22" t="s">
        <v>13</v>
      </c>
      <c r="U26" s="22" t="s">
        <v>7</v>
      </c>
      <c r="V26" s="22" t="s">
        <v>14</v>
      </c>
      <c r="W26" s="72">
        <v>831.79308909999997</v>
      </c>
      <c r="X26" s="73">
        <v>-1.29742913385827</v>
      </c>
      <c r="Y26" s="22" t="s">
        <v>15</v>
      </c>
      <c r="Z26" s="22" t="s">
        <v>16</v>
      </c>
      <c r="AA26" s="22" t="s">
        <v>15</v>
      </c>
      <c r="AB26" s="22" t="s">
        <v>15</v>
      </c>
      <c r="AC26" s="22">
        <v>2</v>
      </c>
      <c r="AD26" s="22">
        <v>3</v>
      </c>
    </row>
    <row r="27" spans="1:32" s="22" customFormat="1" x14ac:dyDescent="0.25">
      <c r="A27" s="22">
        <v>1010</v>
      </c>
      <c r="B27" s="105" t="s">
        <v>80</v>
      </c>
      <c r="C27" s="22" t="s">
        <v>82</v>
      </c>
      <c r="E27" s="22" t="s">
        <v>83</v>
      </c>
      <c r="F27" s="22" t="s">
        <v>4</v>
      </c>
      <c r="G27" s="22" t="s">
        <v>4</v>
      </c>
      <c r="H27" s="22" t="s">
        <v>4</v>
      </c>
      <c r="I27" s="101" t="s">
        <v>364</v>
      </c>
      <c r="J27" s="101" t="s">
        <v>364</v>
      </c>
      <c r="K27" s="101" t="s">
        <v>364</v>
      </c>
      <c r="L27" s="101" t="s">
        <v>364</v>
      </c>
      <c r="M27" s="101" t="s">
        <v>364</v>
      </c>
      <c r="O27" s="22" t="s">
        <v>81</v>
      </c>
      <c r="P27" s="22" t="s">
        <v>11</v>
      </c>
      <c r="Q27" s="71">
        <v>191.92913385826799</v>
      </c>
      <c r="R27" s="71">
        <v>30</v>
      </c>
      <c r="S27" s="22" t="s">
        <v>70</v>
      </c>
      <c r="T27" s="22" t="s">
        <v>13</v>
      </c>
      <c r="U27" s="22" t="s">
        <v>7</v>
      </c>
      <c r="V27" s="22" t="s">
        <v>14</v>
      </c>
      <c r="W27" s="72">
        <v>1348.853658</v>
      </c>
      <c r="X27" s="73">
        <v>-4.2224782834645698</v>
      </c>
      <c r="Y27" s="22" t="s">
        <v>16</v>
      </c>
      <c r="Z27" s="22" t="s">
        <v>16</v>
      </c>
      <c r="AA27" s="22" t="s">
        <v>15</v>
      </c>
      <c r="AB27" s="22" t="s">
        <v>16</v>
      </c>
      <c r="AC27" s="22">
        <v>1</v>
      </c>
    </row>
    <row r="28" spans="1:32" s="22" customFormat="1" x14ac:dyDescent="0.25">
      <c r="A28" s="22">
        <v>1011</v>
      </c>
      <c r="B28" s="105" t="s">
        <v>84</v>
      </c>
      <c r="C28" s="22" t="s">
        <v>86</v>
      </c>
      <c r="D28" s="22" t="s">
        <v>87</v>
      </c>
      <c r="E28" s="22" t="s">
        <v>10</v>
      </c>
      <c r="F28" s="109" t="s">
        <v>4</v>
      </c>
      <c r="G28" s="22" t="s">
        <v>4</v>
      </c>
      <c r="H28" s="22" t="s">
        <v>4</v>
      </c>
      <c r="I28" s="101" t="s">
        <v>364</v>
      </c>
      <c r="J28" s="102" t="s">
        <v>364</v>
      </c>
      <c r="K28" s="101"/>
      <c r="L28" s="101" t="s">
        <v>364</v>
      </c>
      <c r="M28" s="101" t="s">
        <v>364</v>
      </c>
      <c r="O28" s="22" t="s">
        <v>85</v>
      </c>
      <c r="P28" s="22" t="s">
        <v>11</v>
      </c>
      <c r="Q28" s="71">
        <v>165.2</v>
      </c>
      <c r="R28" s="71">
        <v>54</v>
      </c>
      <c r="S28" s="22" t="s">
        <v>25</v>
      </c>
      <c r="T28" s="22" t="s">
        <v>13</v>
      </c>
      <c r="U28" s="22" t="s">
        <v>7</v>
      </c>
      <c r="W28" s="72">
        <v>2925.4427363925802</v>
      </c>
      <c r="X28" s="73">
        <v>-2.6846000000000001</v>
      </c>
      <c r="Y28" s="22" t="s">
        <v>15</v>
      </c>
      <c r="Z28" s="22" t="s">
        <v>15</v>
      </c>
      <c r="AA28" s="22" t="s">
        <v>15</v>
      </c>
      <c r="AB28" s="22" t="s">
        <v>15</v>
      </c>
      <c r="AC28" s="22">
        <v>3</v>
      </c>
    </row>
    <row r="29" spans="1:32" s="22" customFormat="1" x14ac:dyDescent="0.25">
      <c r="A29" s="22">
        <v>1024</v>
      </c>
      <c r="B29" s="105" t="s">
        <v>3</v>
      </c>
      <c r="C29" s="22" t="s">
        <v>8</v>
      </c>
      <c r="D29" s="22" t="s">
        <v>9</v>
      </c>
      <c r="E29" s="22" t="s">
        <v>10</v>
      </c>
      <c r="F29" s="22" t="s">
        <v>4</v>
      </c>
      <c r="G29" s="22" t="s">
        <v>4</v>
      </c>
      <c r="H29" s="22" t="s">
        <v>4</v>
      </c>
      <c r="I29" s="101" t="s">
        <v>364</v>
      </c>
      <c r="J29" s="101" t="s">
        <v>364</v>
      </c>
      <c r="K29" s="101" t="s">
        <v>364</v>
      </c>
      <c r="L29" s="101" t="s">
        <v>364</v>
      </c>
      <c r="M29" s="101" t="s">
        <v>364</v>
      </c>
      <c r="N29" s="22" t="s">
        <v>5</v>
      </c>
      <c r="O29" s="22" t="s">
        <v>6</v>
      </c>
      <c r="P29" s="22" t="s">
        <v>11</v>
      </c>
      <c r="Q29" s="71">
        <v>189.83</v>
      </c>
      <c r="R29" s="71">
        <v>24</v>
      </c>
      <c r="S29" s="22" t="s">
        <v>12</v>
      </c>
      <c r="T29" s="22" t="s">
        <v>13</v>
      </c>
      <c r="U29" s="22" t="s">
        <v>7</v>
      </c>
      <c r="V29" s="22" t="s">
        <v>14</v>
      </c>
      <c r="W29" s="72">
        <v>811.19970507319999</v>
      </c>
      <c r="X29" s="73">
        <v>-3.6755</v>
      </c>
      <c r="Y29" s="22" t="s">
        <v>15</v>
      </c>
      <c r="Z29" s="22" t="s">
        <v>15</v>
      </c>
      <c r="AA29" s="22" t="s">
        <v>16</v>
      </c>
      <c r="AB29" s="22" t="s">
        <v>16</v>
      </c>
      <c r="AC29" s="22">
        <v>3</v>
      </c>
      <c r="AD29" s="22">
        <v>3</v>
      </c>
    </row>
    <row r="30" spans="1:32" s="22" customFormat="1" x14ac:dyDescent="0.25">
      <c r="A30" s="22">
        <v>1024</v>
      </c>
      <c r="B30" s="105" t="s">
        <v>3</v>
      </c>
      <c r="C30" s="22" t="s">
        <v>8</v>
      </c>
      <c r="D30" s="22" t="s">
        <v>9</v>
      </c>
      <c r="E30" s="22" t="s">
        <v>10</v>
      </c>
      <c r="F30" s="22" t="s">
        <v>4</v>
      </c>
      <c r="G30" s="22" t="s">
        <v>4</v>
      </c>
      <c r="H30" s="22" t="s">
        <v>4</v>
      </c>
      <c r="I30" s="101" t="s">
        <v>364</v>
      </c>
      <c r="J30" s="101" t="s">
        <v>364</v>
      </c>
      <c r="K30" s="101" t="s">
        <v>364</v>
      </c>
      <c r="L30" s="101" t="s">
        <v>364</v>
      </c>
      <c r="M30" s="101" t="s">
        <v>364</v>
      </c>
      <c r="N30" s="22" t="s">
        <v>5</v>
      </c>
      <c r="O30" s="22" t="s">
        <v>17</v>
      </c>
      <c r="P30" s="22" t="s">
        <v>11</v>
      </c>
      <c r="Q30" s="71">
        <v>190</v>
      </c>
      <c r="R30" s="71">
        <v>30</v>
      </c>
      <c r="S30" s="22" t="s">
        <v>12</v>
      </c>
      <c r="T30" s="22" t="s">
        <v>13</v>
      </c>
      <c r="U30" s="22" t="s">
        <v>7</v>
      </c>
      <c r="V30" s="22" t="s">
        <v>14</v>
      </c>
      <c r="W30" s="72">
        <v>1214.99955826422</v>
      </c>
      <c r="X30" s="73">
        <v>-4.5999999999999996</v>
      </c>
      <c r="Y30" s="22" t="s">
        <v>15</v>
      </c>
      <c r="Z30" s="22" t="s">
        <v>15</v>
      </c>
      <c r="AA30" s="22" t="s">
        <v>16</v>
      </c>
      <c r="AB30" s="22" t="s">
        <v>16</v>
      </c>
      <c r="AC30" s="22">
        <v>3</v>
      </c>
      <c r="AD30" s="22">
        <v>3</v>
      </c>
    </row>
    <row r="31" spans="1:32" s="22" customFormat="1" x14ac:dyDescent="0.25">
      <c r="A31" s="22">
        <v>1024</v>
      </c>
      <c r="B31" s="105" t="s">
        <v>3</v>
      </c>
      <c r="C31" s="22" t="s">
        <v>8</v>
      </c>
      <c r="D31" s="22" t="s">
        <v>9</v>
      </c>
      <c r="E31" s="22" t="s">
        <v>10</v>
      </c>
      <c r="F31" s="22" t="s">
        <v>4</v>
      </c>
      <c r="G31" s="22" t="s">
        <v>4</v>
      </c>
      <c r="H31" s="22" t="s">
        <v>4</v>
      </c>
      <c r="I31" s="101" t="s">
        <v>364</v>
      </c>
      <c r="J31" s="101" t="s">
        <v>364</v>
      </c>
      <c r="K31" s="101" t="s">
        <v>364</v>
      </c>
      <c r="L31" s="101" t="s">
        <v>364</v>
      </c>
      <c r="M31" s="101" t="s">
        <v>364</v>
      </c>
      <c r="N31" s="22" t="s">
        <v>5</v>
      </c>
      <c r="O31" s="22" t="s">
        <v>18</v>
      </c>
      <c r="P31" s="22" t="s">
        <v>11</v>
      </c>
      <c r="Q31" s="71">
        <v>190</v>
      </c>
      <c r="R31" s="71">
        <v>30</v>
      </c>
      <c r="S31" s="22" t="s">
        <v>12</v>
      </c>
      <c r="T31" s="22" t="s">
        <v>13</v>
      </c>
      <c r="U31" s="22" t="s">
        <v>7</v>
      </c>
      <c r="V31" s="22" t="s">
        <v>14</v>
      </c>
      <c r="W31" s="72">
        <v>1304.9995255430599</v>
      </c>
      <c r="X31" s="73">
        <v>-4.6245000000000003</v>
      </c>
      <c r="Y31" s="22" t="s">
        <v>15</v>
      </c>
      <c r="Z31" s="22" t="s">
        <v>15</v>
      </c>
      <c r="AA31" s="22" t="s">
        <v>16</v>
      </c>
      <c r="AB31" s="22" t="s">
        <v>16</v>
      </c>
      <c r="AC31" s="22">
        <v>3</v>
      </c>
      <c r="AD31" s="22">
        <v>3</v>
      </c>
    </row>
    <row r="32" spans="1:32" s="22" customFormat="1" x14ac:dyDescent="0.25">
      <c r="A32" s="22">
        <v>1026</v>
      </c>
      <c r="B32" s="105" t="s">
        <v>26</v>
      </c>
      <c r="C32" s="22" t="s">
        <v>28</v>
      </c>
      <c r="D32" s="22" t="s">
        <v>24</v>
      </c>
      <c r="E32" s="22" t="s">
        <v>10</v>
      </c>
      <c r="F32" s="109" t="s">
        <v>4</v>
      </c>
      <c r="G32" s="109" t="s">
        <v>4</v>
      </c>
      <c r="H32" s="22" t="s">
        <v>4</v>
      </c>
      <c r="I32" s="101" t="s">
        <v>364</v>
      </c>
      <c r="J32" s="101" t="s">
        <v>364</v>
      </c>
      <c r="K32" s="102" t="s">
        <v>364</v>
      </c>
      <c r="L32" s="101" t="s">
        <v>364</v>
      </c>
      <c r="M32" s="101" t="s">
        <v>364</v>
      </c>
      <c r="N32" s="22" t="s">
        <v>27</v>
      </c>
      <c r="O32" s="22" t="s">
        <v>6</v>
      </c>
      <c r="P32" s="22" t="s">
        <v>11</v>
      </c>
      <c r="Q32" s="71">
        <v>75</v>
      </c>
      <c r="R32" s="71">
        <v>48</v>
      </c>
      <c r="S32" s="22" t="s">
        <v>12</v>
      </c>
      <c r="T32" s="22" t="s">
        <v>13</v>
      </c>
      <c r="U32" s="22" t="s">
        <v>7</v>
      </c>
      <c r="V32" s="22" t="s">
        <v>14</v>
      </c>
      <c r="W32" s="72">
        <v>1771.99999313486</v>
      </c>
      <c r="X32" s="73">
        <v>-4.0773999999999999</v>
      </c>
      <c r="Y32" s="22" t="s">
        <v>15</v>
      </c>
      <c r="Z32" s="22" t="s">
        <v>15</v>
      </c>
      <c r="AA32" s="22" t="s">
        <v>16</v>
      </c>
      <c r="AB32" s="22" t="s">
        <v>15</v>
      </c>
      <c r="AC32" s="22">
        <v>4</v>
      </c>
      <c r="AD32" s="22">
        <v>5</v>
      </c>
    </row>
    <row r="33" spans="1:30" s="22" customFormat="1" x14ac:dyDescent="0.25">
      <c r="A33" s="22">
        <v>1026</v>
      </c>
      <c r="B33" s="105" t="s">
        <v>26</v>
      </c>
      <c r="C33" s="22" t="s">
        <v>28</v>
      </c>
      <c r="D33" s="22" t="s">
        <v>24</v>
      </c>
      <c r="E33" s="22" t="s">
        <v>10</v>
      </c>
      <c r="F33" s="109" t="s">
        <v>4</v>
      </c>
      <c r="G33" s="109" t="s">
        <v>4</v>
      </c>
      <c r="H33" s="22" t="s">
        <v>4</v>
      </c>
      <c r="I33" s="101" t="s">
        <v>364</v>
      </c>
      <c r="J33" s="101" t="s">
        <v>364</v>
      </c>
      <c r="K33" s="101" t="s">
        <v>364</v>
      </c>
      <c r="L33" s="101" t="s">
        <v>364</v>
      </c>
      <c r="M33" s="101" t="s">
        <v>364</v>
      </c>
      <c r="N33" s="22" t="s">
        <v>27</v>
      </c>
      <c r="O33" s="22" t="s">
        <v>29</v>
      </c>
      <c r="P33" s="22" t="s">
        <v>11</v>
      </c>
      <c r="Q33" s="71">
        <v>100</v>
      </c>
      <c r="R33" s="71">
        <v>48</v>
      </c>
      <c r="S33" s="22" t="s">
        <v>12</v>
      </c>
      <c r="T33" s="22" t="s">
        <v>13</v>
      </c>
      <c r="U33" s="22" t="s">
        <v>7</v>
      </c>
      <c r="V33" s="22" t="s">
        <v>14</v>
      </c>
      <c r="W33" s="72">
        <v>2599.9999899270001</v>
      </c>
      <c r="X33" s="73">
        <v>-5.3128000000000002</v>
      </c>
      <c r="Y33" s="22" t="s">
        <v>15</v>
      </c>
      <c r="Z33" s="22" t="s">
        <v>15</v>
      </c>
      <c r="AA33" s="22" t="s">
        <v>16</v>
      </c>
      <c r="AB33" s="22" t="s">
        <v>15</v>
      </c>
      <c r="AC33" s="22">
        <v>4</v>
      </c>
      <c r="AD33" s="22">
        <v>5</v>
      </c>
    </row>
    <row r="34" spans="1:30" s="22" customFormat="1" x14ac:dyDescent="0.25">
      <c r="A34" s="22">
        <v>1031</v>
      </c>
      <c r="B34" s="105" t="s">
        <v>40</v>
      </c>
      <c r="C34" s="22" t="s">
        <v>8</v>
      </c>
      <c r="D34" s="22" t="s">
        <v>9</v>
      </c>
      <c r="E34" s="22" t="s">
        <v>10</v>
      </c>
      <c r="F34" s="22" t="s">
        <v>4</v>
      </c>
      <c r="G34" s="22" t="s">
        <v>4</v>
      </c>
      <c r="H34" s="22" t="s">
        <v>4</v>
      </c>
      <c r="I34" s="101" t="s">
        <v>364</v>
      </c>
      <c r="J34" s="101" t="s">
        <v>364</v>
      </c>
      <c r="K34" s="101" t="s">
        <v>364</v>
      </c>
      <c r="L34" s="101" t="s">
        <v>364</v>
      </c>
      <c r="M34" s="101" t="s">
        <v>364</v>
      </c>
      <c r="N34" s="22" t="s">
        <v>5</v>
      </c>
      <c r="O34" s="22" t="s">
        <v>41</v>
      </c>
      <c r="P34" s="22" t="s">
        <v>11</v>
      </c>
      <c r="Q34" s="71">
        <v>160.5</v>
      </c>
      <c r="R34" s="71">
        <v>30</v>
      </c>
      <c r="S34" s="22" t="s">
        <v>12</v>
      </c>
      <c r="T34" s="22" t="s">
        <v>13</v>
      </c>
      <c r="U34" s="22" t="s">
        <v>7</v>
      </c>
      <c r="V34" s="22" t="s">
        <v>42</v>
      </c>
      <c r="W34" s="72">
        <v>830.39969809268496</v>
      </c>
      <c r="X34" s="73">
        <v>-4.4954999999999998</v>
      </c>
      <c r="Y34" s="22" t="s">
        <v>15</v>
      </c>
      <c r="Z34" s="22" t="s">
        <v>15</v>
      </c>
      <c r="AA34" s="22" t="s">
        <v>16</v>
      </c>
      <c r="AB34" s="22" t="s">
        <v>16</v>
      </c>
      <c r="AC34" s="22">
        <v>3</v>
      </c>
      <c r="AD34" s="22">
        <v>2</v>
      </c>
    </row>
    <row r="35" spans="1:30" s="22" customFormat="1" x14ac:dyDescent="0.25">
      <c r="A35" s="22">
        <v>1031</v>
      </c>
      <c r="B35" s="105" t="s">
        <v>40</v>
      </c>
      <c r="C35" s="22" t="s">
        <v>8</v>
      </c>
      <c r="D35" s="22" t="s">
        <v>9</v>
      </c>
      <c r="E35" s="22" t="s">
        <v>10</v>
      </c>
      <c r="F35" s="22" t="s">
        <v>4</v>
      </c>
      <c r="G35" s="22" t="s">
        <v>4</v>
      </c>
      <c r="H35" s="22" t="s">
        <v>4</v>
      </c>
      <c r="I35" s="101" t="s">
        <v>364</v>
      </c>
      <c r="J35" s="101" t="s">
        <v>364</v>
      </c>
      <c r="K35" s="101" t="s">
        <v>364</v>
      </c>
      <c r="L35" s="101" t="s">
        <v>364</v>
      </c>
      <c r="M35" s="101" t="s">
        <v>364</v>
      </c>
      <c r="N35" s="22" t="s">
        <v>5</v>
      </c>
      <c r="O35" s="22" t="s">
        <v>43</v>
      </c>
      <c r="P35" s="22" t="s">
        <v>11</v>
      </c>
      <c r="Q35" s="71">
        <v>170.3</v>
      </c>
      <c r="R35" s="71">
        <v>30</v>
      </c>
      <c r="S35" s="22" t="s">
        <v>25</v>
      </c>
      <c r="T35" s="22" t="s">
        <v>13</v>
      </c>
      <c r="U35" s="22" t="s">
        <v>7</v>
      </c>
      <c r="V35" s="22" t="s">
        <v>42</v>
      </c>
      <c r="W35" s="72">
        <v>1059.9996146173501</v>
      </c>
      <c r="X35" s="73">
        <v>-4.4980000000000002</v>
      </c>
      <c r="Y35" s="22" t="s">
        <v>15</v>
      </c>
      <c r="Z35" s="22" t="s">
        <v>15</v>
      </c>
      <c r="AA35" s="22" t="s">
        <v>16</v>
      </c>
      <c r="AB35" s="22" t="s">
        <v>16</v>
      </c>
      <c r="AC35" s="22">
        <v>3</v>
      </c>
      <c r="AD35" s="22">
        <v>2</v>
      </c>
    </row>
    <row r="36" spans="1:30" s="22" customFormat="1" x14ac:dyDescent="0.25">
      <c r="A36" s="22">
        <v>1031</v>
      </c>
      <c r="B36" s="105" t="s">
        <v>40</v>
      </c>
      <c r="C36" s="22" t="s">
        <v>8</v>
      </c>
      <c r="D36" s="22" t="s">
        <v>9</v>
      </c>
      <c r="E36" s="22" t="s">
        <v>10</v>
      </c>
      <c r="F36" s="22" t="s">
        <v>4</v>
      </c>
      <c r="G36" s="22" t="s">
        <v>4</v>
      </c>
      <c r="H36" s="22" t="s">
        <v>4</v>
      </c>
      <c r="I36" s="101" t="s">
        <v>364</v>
      </c>
      <c r="J36" s="101" t="s">
        <v>364</v>
      </c>
      <c r="K36" s="101" t="s">
        <v>364</v>
      </c>
      <c r="L36" s="101" t="s">
        <v>364</v>
      </c>
      <c r="M36" s="101" t="s">
        <v>364</v>
      </c>
      <c r="N36" s="22" t="s">
        <v>5</v>
      </c>
      <c r="O36" s="22" t="s">
        <v>44</v>
      </c>
      <c r="P36" s="22" t="s">
        <v>11</v>
      </c>
      <c r="Q36" s="71">
        <v>161</v>
      </c>
      <c r="R36" s="71">
        <v>30</v>
      </c>
      <c r="S36" s="22" t="s">
        <v>25</v>
      </c>
      <c r="T36" s="22" t="s">
        <v>13</v>
      </c>
      <c r="U36" s="22" t="s">
        <v>7</v>
      </c>
      <c r="V36" s="22" t="s">
        <v>42</v>
      </c>
      <c r="W36" s="72">
        <v>899.599672933742</v>
      </c>
      <c r="X36" s="73">
        <v>-4.5925000000000002</v>
      </c>
      <c r="Y36" s="22" t="s">
        <v>15</v>
      </c>
      <c r="Z36" s="22" t="s">
        <v>15</v>
      </c>
      <c r="AA36" s="22" t="s">
        <v>16</v>
      </c>
      <c r="AB36" s="22" t="s">
        <v>16</v>
      </c>
      <c r="AC36" s="22">
        <v>3</v>
      </c>
      <c r="AD36" s="22">
        <v>2</v>
      </c>
    </row>
    <row r="37" spans="1:30" s="22" customFormat="1" x14ac:dyDescent="0.25">
      <c r="A37" s="22">
        <v>1031</v>
      </c>
      <c r="B37" s="105" t="s">
        <v>40</v>
      </c>
      <c r="C37" s="22" t="s">
        <v>8</v>
      </c>
      <c r="D37" s="22" t="s">
        <v>9</v>
      </c>
      <c r="E37" s="22" t="s">
        <v>10</v>
      </c>
      <c r="F37" s="22" t="s">
        <v>4</v>
      </c>
      <c r="G37" s="22" t="s">
        <v>4</v>
      </c>
      <c r="H37" s="22" t="s">
        <v>4</v>
      </c>
      <c r="I37" s="101" t="s">
        <v>364</v>
      </c>
      <c r="J37" s="101" t="s">
        <v>364</v>
      </c>
      <c r="K37" s="101" t="s">
        <v>364</v>
      </c>
      <c r="L37" s="101" t="s">
        <v>364</v>
      </c>
      <c r="M37" s="101" t="s">
        <v>364</v>
      </c>
      <c r="N37" s="22" t="s">
        <v>5</v>
      </c>
      <c r="O37" s="22" t="s">
        <v>124</v>
      </c>
      <c r="P37" s="22" t="s">
        <v>11</v>
      </c>
      <c r="Q37" s="71">
        <v>150</v>
      </c>
      <c r="R37" s="71">
        <v>30</v>
      </c>
      <c r="S37" s="22" t="s">
        <v>25</v>
      </c>
      <c r="T37" s="22" t="s">
        <v>13</v>
      </c>
      <c r="U37" s="22" t="s">
        <v>7</v>
      </c>
      <c r="V37" s="22" t="s">
        <v>42</v>
      </c>
      <c r="W37" s="72">
        <v>830.39969809268496</v>
      </c>
      <c r="X37" s="73">
        <v>-4.4779999999999998</v>
      </c>
      <c r="Y37" s="22" t="s">
        <v>15</v>
      </c>
      <c r="Z37" s="22" t="s">
        <v>15</v>
      </c>
      <c r="AA37" s="22" t="s">
        <v>16</v>
      </c>
      <c r="AB37" s="22" t="s">
        <v>16</v>
      </c>
      <c r="AC37" s="22">
        <v>3</v>
      </c>
      <c r="AD37" s="22">
        <v>2</v>
      </c>
    </row>
    <row r="38" spans="1:30" s="22" customFormat="1" x14ac:dyDescent="0.25">
      <c r="A38" s="22">
        <v>1072</v>
      </c>
      <c r="B38" s="105" t="s">
        <v>213</v>
      </c>
      <c r="C38" s="22" t="s">
        <v>215</v>
      </c>
      <c r="E38" s="22" t="s">
        <v>83</v>
      </c>
      <c r="F38" s="22" t="s">
        <v>4</v>
      </c>
      <c r="G38" s="157" t="s">
        <v>4</v>
      </c>
      <c r="H38" s="22" t="s">
        <v>4</v>
      </c>
      <c r="I38" s="101" t="s">
        <v>364</v>
      </c>
      <c r="J38" s="101" t="s">
        <v>364</v>
      </c>
      <c r="K38" s="101" t="s">
        <v>364</v>
      </c>
      <c r="L38" s="101" t="s">
        <v>364</v>
      </c>
      <c r="M38" s="101" t="s">
        <v>364</v>
      </c>
      <c r="O38" s="22" t="s">
        <v>214</v>
      </c>
      <c r="P38" s="22" t="s">
        <v>11</v>
      </c>
      <c r="Q38" s="71">
        <v>109.90813648293999</v>
      </c>
      <c r="R38" s="71">
        <v>30</v>
      </c>
      <c r="S38" s="22" t="s">
        <v>70</v>
      </c>
      <c r="T38" s="22" t="s">
        <v>13</v>
      </c>
      <c r="U38" s="22" t="s">
        <v>7</v>
      </c>
      <c r="V38" s="22" t="s">
        <v>14</v>
      </c>
      <c r="W38" s="72">
        <v>3626.1682505899998</v>
      </c>
      <c r="X38" s="73">
        <v>-4.0243841838582703</v>
      </c>
      <c r="Y38" s="22" t="s">
        <v>16</v>
      </c>
      <c r="Z38" s="22" t="s">
        <v>16</v>
      </c>
      <c r="AA38" s="22" t="s">
        <v>15</v>
      </c>
      <c r="AB38" s="22" t="s">
        <v>16</v>
      </c>
      <c r="AC38" s="22">
        <v>1</v>
      </c>
    </row>
    <row r="39" spans="1:30" s="57" customFormat="1" x14ac:dyDescent="0.25">
      <c r="A39" s="57">
        <v>1001</v>
      </c>
      <c r="B39" s="106" t="s">
        <v>45</v>
      </c>
      <c r="C39" s="57" t="s">
        <v>47</v>
      </c>
      <c r="E39" s="57" t="s">
        <v>48</v>
      </c>
      <c r="F39" s="57" t="s">
        <v>20</v>
      </c>
      <c r="G39" s="63" t="s">
        <v>20</v>
      </c>
      <c r="H39" s="63" t="s">
        <v>4</v>
      </c>
      <c r="I39" s="98" t="s">
        <v>364</v>
      </c>
      <c r="J39" s="97" t="s">
        <v>364</v>
      </c>
      <c r="K39" s="97" t="s">
        <v>364</v>
      </c>
      <c r="L39" s="97"/>
      <c r="M39" s="98" t="s">
        <v>364</v>
      </c>
      <c r="O39" s="57" t="s">
        <v>46</v>
      </c>
      <c r="P39" s="57" t="s">
        <v>11</v>
      </c>
      <c r="Q39" s="59">
        <v>246.06299212598401</v>
      </c>
      <c r="R39" s="59">
        <v>72.047244094488207</v>
      </c>
      <c r="S39" s="57" t="s">
        <v>12</v>
      </c>
      <c r="T39" s="57" t="s">
        <v>13</v>
      </c>
      <c r="U39" s="57" t="s">
        <v>7</v>
      </c>
      <c r="V39" s="57" t="s">
        <v>14</v>
      </c>
      <c r="W39" s="60">
        <v>12072.2402391</v>
      </c>
      <c r="X39" s="61">
        <v>-6.6098425196850403</v>
      </c>
      <c r="Y39" s="57" t="s">
        <v>15</v>
      </c>
      <c r="Z39" s="57" t="s">
        <v>16</v>
      </c>
      <c r="AA39" s="57" t="s">
        <v>15</v>
      </c>
      <c r="AB39" s="57" t="s">
        <v>16</v>
      </c>
      <c r="AC39" s="57">
        <v>3</v>
      </c>
    </row>
    <row r="40" spans="1:30" s="57" customFormat="1" x14ac:dyDescent="0.25">
      <c r="A40" s="57">
        <v>1021</v>
      </c>
      <c r="B40" s="106" t="s">
        <v>113</v>
      </c>
      <c r="C40" s="57" t="s">
        <v>115</v>
      </c>
      <c r="E40" s="57" t="s">
        <v>48</v>
      </c>
      <c r="F40" s="57" t="s">
        <v>20</v>
      </c>
      <c r="G40" s="63" t="s">
        <v>20</v>
      </c>
      <c r="H40" s="63" t="s">
        <v>4</v>
      </c>
      <c r="I40" s="98" t="s">
        <v>364</v>
      </c>
      <c r="J40" s="98" t="s">
        <v>364</v>
      </c>
      <c r="K40" s="98" t="s">
        <v>364</v>
      </c>
      <c r="L40" s="98" t="s">
        <v>364</v>
      </c>
      <c r="M40" s="98" t="s">
        <v>364</v>
      </c>
      <c r="O40" s="57" t="s">
        <v>114</v>
      </c>
      <c r="P40" s="57" t="s">
        <v>11</v>
      </c>
      <c r="Q40" s="59">
        <v>256.88976377952798</v>
      </c>
      <c r="R40" s="62">
        <f>915/25.4</f>
        <v>36.023622047244096</v>
      </c>
      <c r="S40" s="57" t="s">
        <v>25</v>
      </c>
      <c r="T40" s="57" t="s">
        <v>13</v>
      </c>
      <c r="U40" s="57" t="s">
        <v>7</v>
      </c>
      <c r="V40" s="57" t="s">
        <v>14</v>
      </c>
      <c r="W40" s="60">
        <v>1592.0969343260001</v>
      </c>
      <c r="X40" s="61">
        <v>-3.7182630686220501</v>
      </c>
      <c r="Y40" s="57" t="s">
        <v>15</v>
      </c>
      <c r="Z40" s="57" t="s">
        <v>15</v>
      </c>
      <c r="AA40" s="57" t="s">
        <v>15</v>
      </c>
      <c r="AB40" s="57" t="s">
        <v>15</v>
      </c>
      <c r="AD40" s="57">
        <v>1</v>
      </c>
    </row>
    <row r="41" spans="1:30" s="57" customFormat="1" x14ac:dyDescent="0.25">
      <c r="A41" s="57">
        <v>1021</v>
      </c>
      <c r="B41" s="106" t="s">
        <v>113</v>
      </c>
      <c r="C41" s="57" t="s">
        <v>115</v>
      </c>
      <c r="E41" s="57" t="s">
        <v>48</v>
      </c>
      <c r="F41" s="57" t="s">
        <v>20</v>
      </c>
      <c r="G41" s="57" t="s">
        <v>20</v>
      </c>
      <c r="H41" s="57" t="s">
        <v>4</v>
      </c>
      <c r="I41" s="98" t="s">
        <v>364</v>
      </c>
      <c r="J41" s="98" t="s">
        <v>364</v>
      </c>
      <c r="K41" s="98" t="s">
        <v>364</v>
      </c>
      <c r="L41" s="98" t="s">
        <v>364</v>
      </c>
      <c r="M41" s="96" t="s">
        <v>364</v>
      </c>
      <c r="O41" s="57" t="s">
        <v>116</v>
      </c>
      <c r="P41" s="57" t="s">
        <v>11</v>
      </c>
      <c r="Q41" s="59">
        <v>220.80052493438299</v>
      </c>
      <c r="R41" s="59">
        <v>36.023622047244103</v>
      </c>
      <c r="S41" s="57" t="s">
        <v>25</v>
      </c>
      <c r="T41" s="57" t="s">
        <v>13</v>
      </c>
      <c r="U41" s="57" t="s">
        <v>7</v>
      </c>
      <c r="V41" s="57" t="s">
        <v>14</v>
      </c>
      <c r="W41" s="60">
        <v>1693.036149733</v>
      </c>
      <c r="X41" s="61">
        <v>-3.7153882065747998</v>
      </c>
      <c r="Y41" s="57" t="s">
        <v>15</v>
      </c>
      <c r="Z41" s="57" t="s">
        <v>15</v>
      </c>
      <c r="AA41" s="57" t="s">
        <v>15</v>
      </c>
      <c r="AB41" s="57" t="s">
        <v>15</v>
      </c>
      <c r="AD41" s="57">
        <v>1</v>
      </c>
    </row>
    <row r="42" spans="1:30" s="57" customFormat="1" x14ac:dyDescent="0.25">
      <c r="A42" s="57">
        <v>1021</v>
      </c>
      <c r="B42" s="106" t="s">
        <v>113</v>
      </c>
      <c r="C42" s="57" t="s">
        <v>115</v>
      </c>
      <c r="E42" s="57" t="s">
        <v>48</v>
      </c>
      <c r="F42" s="57" t="s">
        <v>20</v>
      </c>
      <c r="G42" s="57" t="s">
        <v>20</v>
      </c>
      <c r="H42" s="57" t="s">
        <v>4</v>
      </c>
      <c r="I42" s="96" t="s">
        <v>364</v>
      </c>
      <c r="J42" s="97" t="s">
        <v>364</v>
      </c>
      <c r="K42" s="97" t="s">
        <v>364</v>
      </c>
      <c r="L42" s="97" t="s">
        <v>364</v>
      </c>
      <c r="M42" s="96" t="s">
        <v>364</v>
      </c>
      <c r="O42" s="57" t="s">
        <v>117</v>
      </c>
      <c r="P42" s="57" t="s">
        <v>11</v>
      </c>
      <c r="Q42" s="59">
        <v>309.38320209973801</v>
      </c>
      <c r="R42" s="59">
        <v>36.023622047244103</v>
      </c>
      <c r="S42" s="57" t="s">
        <v>25</v>
      </c>
      <c r="T42" s="57" t="s">
        <v>13</v>
      </c>
      <c r="U42" s="57" t="s">
        <v>7</v>
      </c>
      <c r="V42" s="57" t="s">
        <v>14</v>
      </c>
      <c r="W42" s="60">
        <v>1801.843678145</v>
      </c>
      <c r="X42" s="61">
        <v>-3.51008162972441</v>
      </c>
      <c r="Y42" s="57" t="s">
        <v>15</v>
      </c>
      <c r="Z42" s="57" t="s">
        <v>15</v>
      </c>
      <c r="AA42" s="57" t="s">
        <v>15</v>
      </c>
      <c r="AB42" s="57" t="s">
        <v>15</v>
      </c>
      <c r="AD42" s="57">
        <v>1</v>
      </c>
    </row>
    <row r="43" spans="1:30" s="57" customFormat="1" x14ac:dyDescent="0.25">
      <c r="A43" s="57">
        <v>1035</v>
      </c>
      <c r="B43" s="106" t="s">
        <v>132</v>
      </c>
      <c r="C43" s="57" t="s">
        <v>133</v>
      </c>
      <c r="D43" s="57" t="s">
        <v>24</v>
      </c>
      <c r="E43" s="57" t="s">
        <v>10</v>
      </c>
      <c r="F43" s="57" t="s">
        <v>20</v>
      </c>
      <c r="G43" s="57" t="s">
        <v>20</v>
      </c>
      <c r="H43" s="57" t="s">
        <v>4</v>
      </c>
      <c r="I43" s="96" t="s">
        <v>364</v>
      </c>
      <c r="J43" s="96" t="s">
        <v>364</v>
      </c>
      <c r="K43" s="96" t="s">
        <v>364</v>
      </c>
      <c r="L43" s="96" t="s">
        <v>364</v>
      </c>
      <c r="M43" s="96" t="s">
        <v>364</v>
      </c>
      <c r="O43" s="57" t="s">
        <v>124</v>
      </c>
      <c r="P43" s="57" t="s">
        <v>11</v>
      </c>
      <c r="Q43" s="59">
        <v>169.94750656168</v>
      </c>
      <c r="R43" s="59">
        <v>96.062992125984294</v>
      </c>
      <c r="S43" s="57" t="s">
        <v>25</v>
      </c>
      <c r="T43" s="57" t="s">
        <v>13</v>
      </c>
      <c r="U43" s="57" t="s">
        <v>7</v>
      </c>
      <c r="W43" s="60">
        <v>7859.3206472800002</v>
      </c>
      <c r="X43" s="61">
        <v>-10.512036212598399</v>
      </c>
      <c r="Y43" s="57" t="s">
        <v>15</v>
      </c>
      <c r="Z43" s="57" t="s">
        <v>15</v>
      </c>
      <c r="AA43" s="57" t="s">
        <v>16</v>
      </c>
      <c r="AB43" s="57" t="s">
        <v>15</v>
      </c>
      <c r="AC43" s="57">
        <v>1</v>
      </c>
    </row>
    <row r="44" spans="1:30" s="57" customFormat="1" x14ac:dyDescent="0.25">
      <c r="A44" s="57">
        <v>1055</v>
      </c>
      <c r="B44" s="106" t="s">
        <v>166</v>
      </c>
      <c r="C44" s="57" t="s">
        <v>168</v>
      </c>
      <c r="D44" s="57" t="s">
        <v>24</v>
      </c>
      <c r="E44" s="57" t="s">
        <v>10</v>
      </c>
      <c r="F44" s="57" t="s">
        <v>20</v>
      </c>
      <c r="G44" s="57" t="s">
        <v>20</v>
      </c>
      <c r="H44" s="57" t="s">
        <v>4</v>
      </c>
      <c r="I44" s="96" t="s">
        <v>364</v>
      </c>
      <c r="J44" s="96" t="s">
        <v>364</v>
      </c>
      <c r="K44" s="97" t="s">
        <v>364</v>
      </c>
      <c r="L44" s="96" t="s">
        <v>364</v>
      </c>
      <c r="M44" s="96" t="s">
        <v>364</v>
      </c>
      <c r="O44" s="57" t="s">
        <v>167</v>
      </c>
      <c r="P44" s="57" t="s">
        <v>11</v>
      </c>
      <c r="Q44" s="59">
        <v>173.1</v>
      </c>
      <c r="R44" s="59">
        <v>48</v>
      </c>
      <c r="S44" s="57" t="s">
        <v>25</v>
      </c>
      <c r="T44" s="57" t="s">
        <v>13</v>
      </c>
      <c r="U44" s="57" t="s">
        <v>7</v>
      </c>
      <c r="W44" s="60">
        <v>2499.9999903144198</v>
      </c>
      <c r="X44" s="61">
        <v>-3.6</v>
      </c>
      <c r="Y44" s="57" t="s">
        <v>15</v>
      </c>
      <c r="Z44" s="57" t="s">
        <v>15</v>
      </c>
      <c r="AA44" s="57" t="s">
        <v>16</v>
      </c>
      <c r="AB44" s="57" t="s">
        <v>15</v>
      </c>
      <c r="AC44" s="57">
        <v>1</v>
      </c>
    </row>
    <row r="45" spans="1:30" s="57" customFormat="1" x14ac:dyDescent="0.25">
      <c r="A45" s="57">
        <v>1063</v>
      </c>
      <c r="B45" s="106" t="s">
        <v>183</v>
      </c>
      <c r="C45" s="57" t="s">
        <v>23</v>
      </c>
      <c r="D45" s="57" t="s">
        <v>24</v>
      </c>
      <c r="E45" s="57" t="s">
        <v>10</v>
      </c>
      <c r="F45" s="57" t="s">
        <v>20</v>
      </c>
      <c r="G45" s="57" t="s">
        <v>20</v>
      </c>
      <c r="H45" s="57" t="s">
        <v>4</v>
      </c>
      <c r="I45" s="96" t="s">
        <v>364</v>
      </c>
      <c r="J45" s="96" t="s">
        <v>364</v>
      </c>
      <c r="K45" s="97" t="s">
        <v>364</v>
      </c>
      <c r="L45" s="96" t="s">
        <v>364</v>
      </c>
      <c r="M45" s="96" t="s">
        <v>364</v>
      </c>
      <c r="N45" s="57" t="s">
        <v>31</v>
      </c>
      <c r="O45" s="57" t="s">
        <v>184</v>
      </c>
      <c r="P45" s="57" t="s">
        <v>11</v>
      </c>
      <c r="Q45" s="59">
        <v>98</v>
      </c>
      <c r="R45" s="59">
        <v>42</v>
      </c>
      <c r="S45" s="57" t="s">
        <v>25</v>
      </c>
      <c r="T45" s="57" t="s">
        <v>13</v>
      </c>
      <c r="U45" s="57" t="s">
        <v>7</v>
      </c>
      <c r="V45" s="57" t="s">
        <v>14</v>
      </c>
      <c r="W45" s="60">
        <v>844.79999672704901</v>
      </c>
      <c r="X45" s="61">
        <v>-3.50262715716535</v>
      </c>
      <c r="Y45" s="57" t="s">
        <v>15</v>
      </c>
      <c r="Z45" s="57" t="s">
        <v>15</v>
      </c>
      <c r="AA45" s="57" t="s">
        <v>16</v>
      </c>
      <c r="AB45" s="57" t="s">
        <v>16</v>
      </c>
      <c r="AC45" s="57">
        <v>12</v>
      </c>
    </row>
    <row r="46" spans="1:30" s="57" customFormat="1" x14ac:dyDescent="0.25">
      <c r="A46" s="57">
        <v>1063</v>
      </c>
      <c r="B46" s="106" t="s">
        <v>183</v>
      </c>
      <c r="C46" s="57" t="s">
        <v>23</v>
      </c>
      <c r="D46" s="57" t="s">
        <v>24</v>
      </c>
      <c r="E46" s="57" t="s">
        <v>10</v>
      </c>
      <c r="F46" s="57" t="s">
        <v>20</v>
      </c>
      <c r="G46" s="57" t="s">
        <v>20</v>
      </c>
      <c r="H46" s="57" t="s">
        <v>4</v>
      </c>
      <c r="I46" s="97" t="s">
        <v>364</v>
      </c>
      <c r="J46" s="97" t="s">
        <v>364</v>
      </c>
      <c r="K46" s="96"/>
      <c r="L46" s="96" t="s">
        <v>364</v>
      </c>
      <c r="M46" s="96"/>
      <c r="N46" s="57" t="s">
        <v>31</v>
      </c>
      <c r="O46" s="57" t="s">
        <v>185</v>
      </c>
      <c r="P46" s="57" t="s">
        <v>11</v>
      </c>
      <c r="Q46" s="59">
        <v>103</v>
      </c>
      <c r="R46" s="59">
        <v>42</v>
      </c>
      <c r="S46" s="57" t="s">
        <v>25</v>
      </c>
      <c r="T46" s="57" t="s">
        <v>13</v>
      </c>
      <c r="U46" s="57" t="s">
        <v>7</v>
      </c>
      <c r="V46" s="57" t="s">
        <v>14</v>
      </c>
      <c r="W46" s="60">
        <v>1036.7999959832</v>
      </c>
      <c r="X46" s="61">
        <v>-0.82629406531496097</v>
      </c>
      <c r="Y46" s="57" t="s">
        <v>15</v>
      </c>
      <c r="Z46" s="57" t="s">
        <v>15</v>
      </c>
      <c r="AA46" s="57" t="s">
        <v>16</v>
      </c>
      <c r="AB46" s="57" t="s">
        <v>16</v>
      </c>
      <c r="AC46" s="57">
        <v>12</v>
      </c>
    </row>
    <row r="47" spans="1:30" s="57" customFormat="1" x14ac:dyDescent="0.25">
      <c r="A47" s="57">
        <v>1063</v>
      </c>
      <c r="B47" s="106" t="s">
        <v>183</v>
      </c>
      <c r="C47" s="57" t="s">
        <v>23</v>
      </c>
      <c r="D47" s="57" t="s">
        <v>24</v>
      </c>
      <c r="E47" s="57" t="s">
        <v>10</v>
      </c>
      <c r="F47" s="57" t="s">
        <v>20</v>
      </c>
      <c r="G47" s="57" t="s">
        <v>20</v>
      </c>
      <c r="H47" s="57" t="s">
        <v>4</v>
      </c>
      <c r="I47" s="96" t="s">
        <v>364</v>
      </c>
      <c r="J47" s="97" t="s">
        <v>364</v>
      </c>
      <c r="K47" s="96"/>
      <c r="L47" s="96" t="s">
        <v>364</v>
      </c>
      <c r="M47" s="96"/>
      <c r="N47" s="57" t="s">
        <v>31</v>
      </c>
      <c r="O47" s="57" t="s">
        <v>186</v>
      </c>
      <c r="P47" s="57" t="s">
        <v>11</v>
      </c>
      <c r="Q47" s="59">
        <v>97</v>
      </c>
      <c r="R47" s="59">
        <v>42</v>
      </c>
      <c r="S47" s="57" t="s">
        <v>25</v>
      </c>
      <c r="T47" s="57" t="s">
        <v>13</v>
      </c>
      <c r="U47" s="57" t="s">
        <v>7</v>
      </c>
      <c r="V47" s="57" t="s">
        <v>14</v>
      </c>
      <c r="W47" s="60">
        <v>0.28959888037260001</v>
      </c>
      <c r="X47" s="61">
        <v>-1.2131000000000001</v>
      </c>
      <c r="Y47" s="57" t="s">
        <v>15</v>
      </c>
      <c r="Z47" s="57" t="s">
        <v>15</v>
      </c>
      <c r="AA47" s="57" t="s">
        <v>16</v>
      </c>
      <c r="AB47" s="57" t="s">
        <v>16</v>
      </c>
      <c r="AC47" s="57">
        <v>12</v>
      </c>
    </row>
    <row r="48" spans="1:30" s="75" customFormat="1" x14ac:dyDescent="0.25">
      <c r="A48" s="75">
        <v>1002</v>
      </c>
      <c r="B48" s="107" t="s">
        <v>50</v>
      </c>
      <c r="E48" s="75" t="s">
        <v>52</v>
      </c>
      <c r="F48" s="75" t="s">
        <v>21</v>
      </c>
      <c r="G48" s="75" t="s">
        <v>21</v>
      </c>
      <c r="H48" s="75" t="s">
        <v>21</v>
      </c>
      <c r="I48" s="99" t="s">
        <v>364</v>
      </c>
      <c r="J48" s="99" t="s">
        <v>364</v>
      </c>
      <c r="K48" s="99"/>
      <c r="L48" s="99" t="s">
        <v>364</v>
      </c>
      <c r="M48" s="99" t="s">
        <v>364</v>
      </c>
      <c r="O48" s="75" t="s">
        <v>51</v>
      </c>
      <c r="P48" s="75" t="s">
        <v>11</v>
      </c>
      <c r="Q48" s="76">
        <v>239.501312335958</v>
      </c>
      <c r="R48" s="76">
        <v>55.984251968503898</v>
      </c>
      <c r="S48" s="75" t="s">
        <v>25</v>
      </c>
      <c r="T48" s="75" t="s">
        <v>13</v>
      </c>
      <c r="U48" s="75" t="s">
        <v>7</v>
      </c>
      <c r="V48" s="75" t="s">
        <v>13</v>
      </c>
      <c r="W48" s="77">
        <v>1453.6595872266</v>
      </c>
      <c r="X48" s="78">
        <v>-3.9370078740157499</v>
      </c>
      <c r="Y48" s="75" t="s">
        <v>15</v>
      </c>
      <c r="Z48" s="75" t="s">
        <v>15</v>
      </c>
      <c r="AA48" s="75" t="s">
        <v>16</v>
      </c>
      <c r="AB48" s="75" t="s">
        <v>15</v>
      </c>
      <c r="AC48" s="75">
        <v>2</v>
      </c>
    </row>
    <row r="49" spans="1:30" s="75" customFormat="1" x14ac:dyDescent="0.25">
      <c r="A49" s="75">
        <v>1002</v>
      </c>
      <c r="B49" s="107" t="s">
        <v>50</v>
      </c>
      <c r="E49" s="75" t="s">
        <v>52</v>
      </c>
      <c r="F49" s="75" t="s">
        <v>21</v>
      </c>
      <c r="G49" s="75" t="s">
        <v>21</v>
      </c>
      <c r="H49" s="75" t="s">
        <v>21</v>
      </c>
      <c r="I49" s="99" t="s">
        <v>364</v>
      </c>
      <c r="J49" s="99" t="s">
        <v>364</v>
      </c>
      <c r="K49" s="99"/>
      <c r="L49" s="99" t="s">
        <v>364</v>
      </c>
      <c r="M49" s="99" t="s">
        <v>364</v>
      </c>
      <c r="O49" s="75" t="s">
        <v>53</v>
      </c>
      <c r="P49" s="75" t="s">
        <v>11</v>
      </c>
      <c r="Q49" s="76">
        <v>216.53543307086599</v>
      </c>
      <c r="R49" s="76">
        <v>55.984251968503898</v>
      </c>
      <c r="S49" s="75" t="s">
        <v>25</v>
      </c>
      <c r="T49" s="75" t="s">
        <v>13</v>
      </c>
      <c r="U49" s="75" t="s">
        <v>7</v>
      </c>
      <c r="V49" s="75" t="s">
        <v>13</v>
      </c>
      <c r="W49" s="77">
        <v>1396.7829246476001</v>
      </c>
      <c r="X49" s="78">
        <v>-3.9370078740157499</v>
      </c>
      <c r="Y49" s="75" t="s">
        <v>15</v>
      </c>
      <c r="Z49" s="75" t="s">
        <v>15</v>
      </c>
      <c r="AA49" s="75" t="s">
        <v>16</v>
      </c>
      <c r="AB49" s="75" t="s">
        <v>15</v>
      </c>
      <c r="AC49" s="75">
        <v>2</v>
      </c>
    </row>
    <row r="50" spans="1:30" s="75" customFormat="1" x14ac:dyDescent="0.25">
      <c r="A50" s="75">
        <v>1002</v>
      </c>
      <c r="B50" s="107" t="s">
        <v>50</v>
      </c>
      <c r="E50" s="75" t="s">
        <v>52</v>
      </c>
      <c r="F50" s="75" t="s">
        <v>21</v>
      </c>
      <c r="G50" s="75" t="s">
        <v>21</v>
      </c>
      <c r="H50" s="75" t="s">
        <v>21</v>
      </c>
      <c r="I50" s="99"/>
      <c r="J50" s="99"/>
      <c r="K50" s="99"/>
      <c r="L50" s="99"/>
      <c r="M50" s="99"/>
      <c r="O50" s="75" t="s">
        <v>54</v>
      </c>
      <c r="P50" s="75" t="s">
        <v>11</v>
      </c>
      <c r="Q50" s="76">
        <v>157.48031496063001</v>
      </c>
      <c r="R50" s="76">
        <v>55.984251968503898</v>
      </c>
      <c r="S50" s="75" t="s">
        <v>25</v>
      </c>
      <c r="T50" s="75" t="s">
        <v>13</v>
      </c>
      <c r="U50" s="75" t="s">
        <v>7</v>
      </c>
      <c r="V50" s="75" t="s">
        <v>13</v>
      </c>
      <c r="W50" s="77">
        <v>1403.8419254578</v>
      </c>
      <c r="X50" s="78">
        <v>-0.78740157480314998</v>
      </c>
      <c r="Y50" s="75" t="s">
        <v>15</v>
      </c>
      <c r="Z50" s="75" t="s">
        <v>15</v>
      </c>
      <c r="AA50" s="75" t="s">
        <v>16</v>
      </c>
      <c r="AB50" s="75" t="s">
        <v>15</v>
      </c>
      <c r="AC50" s="75">
        <v>2</v>
      </c>
    </row>
    <row r="51" spans="1:30" s="75" customFormat="1" x14ac:dyDescent="0.25">
      <c r="A51" s="75">
        <v>1002</v>
      </c>
      <c r="B51" s="107" t="s">
        <v>50</v>
      </c>
      <c r="E51" s="75" t="s">
        <v>52</v>
      </c>
      <c r="F51" s="75" t="s">
        <v>21</v>
      </c>
      <c r="G51" s="75" t="s">
        <v>21</v>
      </c>
      <c r="H51" s="75" t="s">
        <v>21</v>
      </c>
      <c r="I51" s="99" t="s">
        <v>364</v>
      </c>
      <c r="J51" s="99" t="s">
        <v>364</v>
      </c>
      <c r="K51" s="99"/>
      <c r="L51" s="99"/>
      <c r="M51" s="99" t="s">
        <v>364</v>
      </c>
      <c r="O51" s="75" t="s">
        <v>55</v>
      </c>
      <c r="P51" s="75" t="s">
        <v>11</v>
      </c>
      <c r="Q51" s="76">
        <v>134.514435695538</v>
      </c>
      <c r="R51" s="76">
        <v>55.984251968503898</v>
      </c>
      <c r="S51" s="75" t="s">
        <v>25</v>
      </c>
      <c r="T51" s="75" t="s">
        <v>13</v>
      </c>
      <c r="U51" s="75" t="s">
        <v>7</v>
      </c>
      <c r="V51" s="75" t="s">
        <v>13</v>
      </c>
      <c r="W51" s="77">
        <v>1493.5856555033999</v>
      </c>
      <c r="X51" s="78">
        <v>-3.9370078740157499</v>
      </c>
      <c r="Y51" s="75" t="s">
        <v>15</v>
      </c>
      <c r="Z51" s="75" t="s">
        <v>15</v>
      </c>
      <c r="AA51" s="75" t="s">
        <v>16</v>
      </c>
      <c r="AB51" s="75" t="s">
        <v>15</v>
      </c>
      <c r="AC51" s="75">
        <v>2</v>
      </c>
    </row>
    <row r="52" spans="1:30" s="75" customFormat="1" x14ac:dyDescent="0.25">
      <c r="A52" s="75">
        <v>1002</v>
      </c>
      <c r="B52" s="107" t="s">
        <v>50</v>
      </c>
      <c r="E52" s="75" t="s">
        <v>52</v>
      </c>
      <c r="F52" s="75" t="s">
        <v>21</v>
      </c>
      <c r="G52" s="75" t="s">
        <v>21</v>
      </c>
      <c r="H52" s="75" t="s">
        <v>21</v>
      </c>
      <c r="I52" s="99" t="s">
        <v>364</v>
      </c>
      <c r="J52" s="99" t="s">
        <v>364</v>
      </c>
      <c r="K52" s="99"/>
      <c r="L52" s="99"/>
      <c r="M52" s="99" t="s">
        <v>364</v>
      </c>
      <c r="O52" s="75" t="s">
        <v>56</v>
      </c>
      <c r="P52" s="75" t="s">
        <v>11</v>
      </c>
      <c r="Q52" s="76">
        <v>72.178477690288702</v>
      </c>
      <c r="R52" s="76">
        <v>55.984251968503898</v>
      </c>
      <c r="S52" s="75" t="s">
        <v>25</v>
      </c>
      <c r="T52" s="75" t="s">
        <v>13</v>
      </c>
      <c r="U52" s="75" t="s">
        <v>7</v>
      </c>
      <c r="V52" s="75" t="s">
        <v>13</v>
      </c>
      <c r="W52" s="77">
        <v>649.33815096119997</v>
      </c>
      <c r="X52" s="78">
        <v>-3.9370078740157499</v>
      </c>
      <c r="Y52" s="75" t="s">
        <v>15</v>
      </c>
      <c r="Z52" s="75" t="s">
        <v>15</v>
      </c>
      <c r="AA52" s="75" t="s">
        <v>16</v>
      </c>
      <c r="AB52" s="75" t="s">
        <v>15</v>
      </c>
      <c r="AC52" s="75">
        <v>2</v>
      </c>
    </row>
    <row r="53" spans="1:30" s="75" customFormat="1" x14ac:dyDescent="0.25">
      <c r="A53" s="75">
        <v>1011</v>
      </c>
      <c r="B53" s="107" t="s">
        <v>84</v>
      </c>
      <c r="C53" s="75" t="s">
        <v>86</v>
      </c>
      <c r="D53" s="75" t="s">
        <v>87</v>
      </c>
      <c r="E53" s="75" t="s">
        <v>10</v>
      </c>
      <c r="F53" s="120" t="s">
        <v>21</v>
      </c>
      <c r="G53" s="120" t="s">
        <v>21</v>
      </c>
      <c r="H53" s="120" t="s">
        <v>21</v>
      </c>
      <c r="I53" s="103" t="s">
        <v>364</v>
      </c>
      <c r="J53" s="103" t="s">
        <v>364</v>
      </c>
      <c r="K53" s="99"/>
      <c r="L53" s="103" t="s">
        <v>364</v>
      </c>
      <c r="M53" s="99"/>
      <c r="O53" s="75" t="s">
        <v>89</v>
      </c>
      <c r="P53" s="75" t="s">
        <v>11</v>
      </c>
      <c r="Q53" s="76">
        <v>96.3</v>
      </c>
      <c r="R53" s="76">
        <v>36</v>
      </c>
      <c r="S53" s="75" t="s">
        <v>25</v>
      </c>
      <c r="T53" s="75" t="s">
        <v>13</v>
      </c>
      <c r="U53" s="75" t="s">
        <v>7</v>
      </c>
      <c r="W53" s="77">
        <v>1763.5601588301699</v>
      </c>
      <c r="X53" s="78">
        <v>-0.75419999999999998</v>
      </c>
      <c r="Y53" s="75" t="s">
        <v>15</v>
      </c>
      <c r="Z53" s="75" t="s">
        <v>15</v>
      </c>
      <c r="AA53" s="75" t="s">
        <v>15</v>
      </c>
      <c r="AB53" s="75" t="s">
        <v>15</v>
      </c>
      <c r="AC53" s="75">
        <v>3</v>
      </c>
    </row>
    <row r="54" spans="1:30" s="75" customFormat="1" x14ac:dyDescent="0.25">
      <c r="A54" s="75">
        <v>1013</v>
      </c>
      <c r="B54" s="107" t="s">
        <v>95</v>
      </c>
      <c r="C54" s="75" t="s">
        <v>96</v>
      </c>
      <c r="E54" s="75" t="s">
        <v>62</v>
      </c>
      <c r="F54" s="75" t="s">
        <v>21</v>
      </c>
      <c r="G54" s="75" t="s">
        <v>21</v>
      </c>
      <c r="H54" s="75" t="s">
        <v>21</v>
      </c>
      <c r="I54" s="99" t="s">
        <v>364</v>
      </c>
      <c r="J54" s="99" t="s">
        <v>364</v>
      </c>
      <c r="K54" s="103" t="s">
        <v>364</v>
      </c>
      <c r="L54" s="99" t="s">
        <v>364</v>
      </c>
      <c r="M54" s="99" t="s">
        <v>364</v>
      </c>
      <c r="O54" s="75" t="s">
        <v>22</v>
      </c>
      <c r="P54" s="75" t="s">
        <v>11</v>
      </c>
      <c r="Q54" s="76">
        <v>134.514435695538</v>
      </c>
      <c r="R54" s="76">
        <v>40</v>
      </c>
      <c r="S54" s="75" t="s">
        <v>25</v>
      </c>
      <c r="T54" s="75" t="s">
        <v>13</v>
      </c>
      <c r="U54" s="75" t="s">
        <v>7</v>
      </c>
      <c r="V54" s="75" t="s">
        <v>13</v>
      </c>
      <c r="W54" s="77">
        <v>3596.943088</v>
      </c>
      <c r="X54" s="78">
        <v>-3.8410802369685002</v>
      </c>
      <c r="Y54" s="75" t="s">
        <v>15</v>
      </c>
      <c r="Z54" s="75" t="s">
        <v>16</v>
      </c>
      <c r="AA54" s="75" t="s">
        <v>16</v>
      </c>
      <c r="AB54" s="75" t="s">
        <v>15</v>
      </c>
      <c r="AC54" s="75">
        <v>1</v>
      </c>
    </row>
    <row r="55" spans="1:30" s="75" customFormat="1" x14ac:dyDescent="0.25">
      <c r="A55" s="75">
        <v>1019</v>
      </c>
      <c r="B55" s="107" t="s">
        <v>101</v>
      </c>
      <c r="C55" s="75" t="s">
        <v>103</v>
      </c>
      <c r="E55" s="75" t="s">
        <v>104</v>
      </c>
      <c r="F55" s="111" t="s">
        <v>21</v>
      </c>
      <c r="G55" s="111" t="s">
        <v>21</v>
      </c>
      <c r="H55" s="75" t="s">
        <v>21</v>
      </c>
      <c r="I55" s="99" t="s">
        <v>364</v>
      </c>
      <c r="J55" s="99" t="s">
        <v>364</v>
      </c>
      <c r="K55" s="99" t="s">
        <v>364</v>
      </c>
      <c r="L55" s="99"/>
      <c r="M55" s="99" t="s">
        <v>364</v>
      </c>
      <c r="O55" s="75" t="s">
        <v>102</v>
      </c>
      <c r="P55" s="75" t="s">
        <v>11</v>
      </c>
      <c r="Q55" s="76">
        <v>100.885826771654</v>
      </c>
      <c r="R55" s="76">
        <v>29.921259842519699</v>
      </c>
      <c r="S55" s="75" t="s">
        <v>25</v>
      </c>
      <c r="T55" s="75" t="s">
        <v>13</v>
      </c>
      <c r="U55" s="75" t="s">
        <v>7</v>
      </c>
      <c r="W55" s="77">
        <v>2652.7455273999999</v>
      </c>
      <c r="X55" s="78">
        <v>-10.274189680315001</v>
      </c>
      <c r="Y55" s="75" t="s">
        <v>15</v>
      </c>
      <c r="Z55" s="75" t="s">
        <v>16</v>
      </c>
      <c r="AA55" s="75" t="s">
        <v>15</v>
      </c>
      <c r="AB55" s="75" t="s">
        <v>15</v>
      </c>
      <c r="AD55" s="75">
        <v>2</v>
      </c>
    </row>
    <row r="56" spans="1:30" s="75" customFormat="1" x14ac:dyDescent="0.25">
      <c r="A56" s="75">
        <v>1019</v>
      </c>
      <c r="B56" s="107" t="s">
        <v>101</v>
      </c>
      <c r="C56" s="75" t="s">
        <v>103</v>
      </c>
      <c r="E56" s="75" t="s">
        <v>104</v>
      </c>
      <c r="F56" s="111" t="s">
        <v>21</v>
      </c>
      <c r="G56" s="111" t="s">
        <v>21</v>
      </c>
      <c r="H56" s="75" t="s">
        <v>21</v>
      </c>
      <c r="I56" s="99" t="s">
        <v>364</v>
      </c>
      <c r="J56" s="99" t="s">
        <v>364</v>
      </c>
      <c r="K56" s="99" t="s">
        <v>364</v>
      </c>
      <c r="L56" s="99" t="s">
        <v>364</v>
      </c>
      <c r="M56" s="99" t="s">
        <v>364</v>
      </c>
      <c r="O56" s="75" t="s">
        <v>106</v>
      </c>
      <c r="P56" s="75" t="s">
        <v>11</v>
      </c>
      <c r="Q56" s="76">
        <v>155.01968503936999</v>
      </c>
      <c r="R56" s="76">
        <v>29.921259842519699</v>
      </c>
      <c r="S56" s="75" t="s">
        <v>25</v>
      </c>
      <c r="T56" s="75" t="s">
        <v>13</v>
      </c>
      <c r="U56" s="75" t="s">
        <v>7</v>
      </c>
      <c r="W56" s="77">
        <v>5203.1284258257701</v>
      </c>
      <c r="X56" s="78">
        <v>-15.3334721314961</v>
      </c>
      <c r="Y56" s="75" t="s">
        <v>15</v>
      </c>
      <c r="Z56" s="75" t="s">
        <v>16</v>
      </c>
      <c r="AA56" s="75" t="s">
        <v>15</v>
      </c>
      <c r="AB56" s="75" t="s">
        <v>15</v>
      </c>
      <c r="AD56" s="75">
        <v>2</v>
      </c>
    </row>
    <row r="57" spans="1:30" s="75" customFormat="1" x14ac:dyDescent="0.25">
      <c r="A57" s="75">
        <v>1019</v>
      </c>
      <c r="B57" s="107" t="s">
        <v>101</v>
      </c>
      <c r="C57" s="75" t="s">
        <v>103</v>
      </c>
      <c r="E57" s="75" t="s">
        <v>104</v>
      </c>
      <c r="F57" s="111" t="s">
        <v>21</v>
      </c>
      <c r="G57" s="111" t="s">
        <v>21</v>
      </c>
      <c r="H57" s="75" t="s">
        <v>21</v>
      </c>
      <c r="I57" s="99" t="s">
        <v>364</v>
      </c>
      <c r="J57" s="99" t="s">
        <v>364</v>
      </c>
      <c r="K57" s="99" t="s">
        <v>364</v>
      </c>
      <c r="L57" s="103" t="s">
        <v>364</v>
      </c>
      <c r="M57" s="99" t="s">
        <v>364</v>
      </c>
      <c r="O57" s="75" t="s">
        <v>107</v>
      </c>
      <c r="P57" s="75" t="s">
        <v>11</v>
      </c>
      <c r="Q57" s="76">
        <v>154.03543307086599</v>
      </c>
      <c r="R57" s="76">
        <v>29.921259842519699</v>
      </c>
      <c r="S57" s="75" t="s">
        <v>25</v>
      </c>
      <c r="T57" s="75" t="s">
        <v>13</v>
      </c>
      <c r="U57" s="75" t="s">
        <v>7</v>
      </c>
      <c r="W57" s="77">
        <v>5194.2145028219402</v>
      </c>
      <c r="X57" s="78">
        <v>-13.565842953543299</v>
      </c>
      <c r="Y57" s="75" t="s">
        <v>15</v>
      </c>
      <c r="Z57" s="75" t="s">
        <v>16</v>
      </c>
      <c r="AA57" s="75" t="s">
        <v>15</v>
      </c>
      <c r="AB57" s="75" t="s">
        <v>15</v>
      </c>
      <c r="AD57" s="75">
        <v>2</v>
      </c>
    </row>
    <row r="58" spans="1:30" s="75" customFormat="1" x14ac:dyDescent="0.25">
      <c r="A58" s="75">
        <v>1019</v>
      </c>
      <c r="B58" s="107" t="s">
        <v>101</v>
      </c>
      <c r="C58" s="75" t="s">
        <v>103</v>
      </c>
      <c r="E58" s="75" t="s">
        <v>104</v>
      </c>
      <c r="F58" s="111" t="s">
        <v>21</v>
      </c>
      <c r="G58" s="111" t="s">
        <v>21</v>
      </c>
      <c r="H58" s="75" t="s">
        <v>21</v>
      </c>
      <c r="I58" s="99"/>
      <c r="J58" s="99"/>
      <c r="K58" s="103" t="s">
        <v>364</v>
      </c>
      <c r="L58" s="99"/>
      <c r="M58" s="99" t="s">
        <v>364</v>
      </c>
      <c r="O58" s="75" t="s">
        <v>108</v>
      </c>
      <c r="P58" s="75" t="s">
        <v>11</v>
      </c>
      <c r="Q58" s="76">
        <v>155.01968503936999</v>
      </c>
      <c r="R58" s="76">
        <v>29.921259842519699</v>
      </c>
      <c r="S58" s="75" t="s">
        <v>25</v>
      </c>
      <c r="T58" s="75" t="s">
        <v>13</v>
      </c>
      <c r="U58" s="75" t="s">
        <v>7</v>
      </c>
      <c r="W58" s="77">
        <v>6708.6722220373404</v>
      </c>
      <c r="X58" s="78">
        <v>-2.58931008755905</v>
      </c>
      <c r="Y58" s="75" t="s">
        <v>15</v>
      </c>
      <c r="Z58" s="75" t="s">
        <v>16</v>
      </c>
      <c r="AA58" s="75" t="s">
        <v>15</v>
      </c>
      <c r="AB58" s="75" t="s">
        <v>15</v>
      </c>
      <c r="AD58" s="75">
        <v>2</v>
      </c>
    </row>
    <row r="59" spans="1:30" s="75" customFormat="1" x14ac:dyDescent="0.25">
      <c r="A59" s="75">
        <v>1020</v>
      </c>
      <c r="B59" s="107" t="s">
        <v>109</v>
      </c>
      <c r="C59" s="75" t="s">
        <v>110</v>
      </c>
      <c r="D59" s="75" t="s">
        <v>111</v>
      </c>
      <c r="E59" s="75" t="s">
        <v>10</v>
      </c>
      <c r="F59" s="75" t="s">
        <v>21</v>
      </c>
      <c r="G59" s="75" t="s">
        <v>21</v>
      </c>
      <c r="H59" s="75" t="s">
        <v>21</v>
      </c>
      <c r="I59" s="99" t="s">
        <v>364</v>
      </c>
      <c r="J59" s="103" t="s">
        <v>364</v>
      </c>
      <c r="K59" s="99"/>
      <c r="L59" s="99"/>
      <c r="M59" s="99"/>
      <c r="O59" s="75" t="s">
        <v>22</v>
      </c>
      <c r="P59" s="75" t="s">
        <v>11</v>
      </c>
      <c r="Q59" s="76">
        <v>136.15485564304501</v>
      </c>
      <c r="R59" s="76">
        <v>72.047244094488207</v>
      </c>
      <c r="S59" s="75" t="s">
        <v>12</v>
      </c>
      <c r="T59" s="75" t="s">
        <v>13</v>
      </c>
      <c r="U59" s="75" t="s">
        <v>7</v>
      </c>
      <c r="V59" s="75" t="s">
        <v>112</v>
      </c>
      <c r="W59" s="77">
        <v>2989.9589418999999</v>
      </c>
      <c r="X59" s="78">
        <v>-2.8548031496063002</v>
      </c>
      <c r="Y59" s="75" t="s">
        <v>15</v>
      </c>
      <c r="Z59" s="75" t="s">
        <v>16</v>
      </c>
      <c r="AA59" s="75" t="s">
        <v>16</v>
      </c>
      <c r="AB59" s="75" t="s">
        <v>15</v>
      </c>
      <c r="AC59" s="75">
        <v>1</v>
      </c>
    </row>
    <row r="60" spans="1:30" s="75" customFormat="1" x14ac:dyDescent="0.25">
      <c r="A60" s="75">
        <v>1023</v>
      </c>
      <c r="B60" s="107" t="s">
        <v>122</v>
      </c>
      <c r="C60" s="75" t="s">
        <v>123</v>
      </c>
      <c r="D60" s="75" t="s">
        <v>24</v>
      </c>
      <c r="E60" s="75" t="s">
        <v>10</v>
      </c>
      <c r="F60" s="75" t="s">
        <v>21</v>
      </c>
      <c r="G60" s="75" t="s">
        <v>21</v>
      </c>
      <c r="H60" s="75" t="s">
        <v>21</v>
      </c>
      <c r="I60" s="99" t="s">
        <v>364</v>
      </c>
      <c r="J60" s="103" t="s">
        <v>364</v>
      </c>
      <c r="K60" s="99"/>
      <c r="L60" s="99" t="s">
        <v>364</v>
      </c>
      <c r="M60" s="103" t="s">
        <v>364</v>
      </c>
      <c r="O60" s="75" t="s">
        <v>22</v>
      </c>
      <c r="P60" s="75" t="s">
        <v>11</v>
      </c>
      <c r="Q60" s="76">
        <v>106</v>
      </c>
      <c r="R60" s="76">
        <v>42</v>
      </c>
      <c r="S60" s="75" t="s">
        <v>25</v>
      </c>
      <c r="T60" s="75" t="s">
        <v>13</v>
      </c>
      <c r="U60" s="75" t="s">
        <v>7</v>
      </c>
      <c r="V60" s="75" t="s">
        <v>14</v>
      </c>
      <c r="W60" s="77">
        <v>1617.9999937314899</v>
      </c>
      <c r="X60" s="78">
        <v>-1.85</v>
      </c>
      <c r="Y60" s="75" t="s">
        <v>15</v>
      </c>
      <c r="Z60" s="75" t="s">
        <v>15</v>
      </c>
      <c r="AA60" s="75" t="s">
        <v>15</v>
      </c>
      <c r="AB60" s="75" t="s">
        <v>15</v>
      </c>
      <c r="AC60" s="75">
        <v>1</v>
      </c>
    </row>
    <row r="61" spans="1:30" s="75" customFormat="1" x14ac:dyDescent="0.25">
      <c r="A61" s="75">
        <v>1033</v>
      </c>
      <c r="B61" s="107" t="s">
        <v>125</v>
      </c>
      <c r="D61" s="75" t="s">
        <v>128</v>
      </c>
      <c r="E61" s="75" t="s">
        <v>10</v>
      </c>
      <c r="F61" s="111" t="s">
        <v>21</v>
      </c>
      <c r="G61" s="143" t="s">
        <v>21</v>
      </c>
      <c r="H61" s="75" t="s">
        <v>21</v>
      </c>
      <c r="I61" s="99"/>
      <c r="J61" s="99"/>
      <c r="K61" s="99"/>
      <c r="L61" s="99"/>
      <c r="M61" s="99"/>
      <c r="N61" s="75" t="s">
        <v>126</v>
      </c>
      <c r="O61" s="75" t="s">
        <v>127</v>
      </c>
      <c r="P61" s="75" t="s">
        <v>11</v>
      </c>
      <c r="Q61" s="76">
        <v>154.69999999999999</v>
      </c>
      <c r="R61" s="76">
        <v>48</v>
      </c>
      <c r="S61" s="75" t="s">
        <v>12</v>
      </c>
      <c r="T61" s="75" t="s">
        <v>13</v>
      </c>
      <c r="U61" s="75" t="s">
        <v>7</v>
      </c>
      <c r="V61" s="75" t="s">
        <v>13</v>
      </c>
      <c r="W61" s="77">
        <v>6024.9999766577603</v>
      </c>
      <c r="X61" s="78">
        <v>-1.4450338279527599</v>
      </c>
      <c r="Y61" s="75" t="s">
        <v>15</v>
      </c>
      <c r="Z61" s="75" t="s">
        <v>16</v>
      </c>
      <c r="AA61" s="75" t="s">
        <v>16</v>
      </c>
      <c r="AB61" s="75" t="s">
        <v>16</v>
      </c>
      <c r="AC61" s="75">
        <v>14</v>
      </c>
      <c r="AD61" s="75">
        <v>6</v>
      </c>
    </row>
    <row r="62" spans="1:30" s="75" customFormat="1" x14ac:dyDescent="0.25">
      <c r="A62" s="75">
        <v>1057</v>
      </c>
      <c r="B62" s="107" t="s">
        <v>171</v>
      </c>
      <c r="C62" s="75" t="s">
        <v>172</v>
      </c>
      <c r="D62" s="75" t="s">
        <v>24</v>
      </c>
      <c r="E62" s="75" t="s">
        <v>10</v>
      </c>
      <c r="F62" s="111" t="s">
        <v>21</v>
      </c>
      <c r="G62" s="111" t="s">
        <v>21</v>
      </c>
      <c r="H62" s="75" t="s">
        <v>21</v>
      </c>
      <c r="I62" s="103" t="s">
        <v>364</v>
      </c>
      <c r="J62" s="99"/>
      <c r="K62" s="99"/>
      <c r="L62" s="103" t="s">
        <v>364</v>
      </c>
      <c r="M62" s="99"/>
      <c r="O62" s="75" t="s">
        <v>46</v>
      </c>
      <c r="P62" s="75" t="s">
        <v>11</v>
      </c>
      <c r="Q62" s="76">
        <v>120.7</v>
      </c>
      <c r="R62" s="76">
        <v>66</v>
      </c>
      <c r="S62" s="75" t="s">
        <v>25</v>
      </c>
      <c r="T62" s="75" t="s">
        <v>13</v>
      </c>
      <c r="U62" s="75" t="s">
        <v>7</v>
      </c>
      <c r="W62" s="77">
        <v>3199.9999876024599</v>
      </c>
      <c r="X62" s="78">
        <v>-1.3</v>
      </c>
      <c r="Y62" s="75" t="s">
        <v>15</v>
      </c>
      <c r="Z62" s="75" t="s">
        <v>15</v>
      </c>
      <c r="AA62" s="75" t="s">
        <v>16</v>
      </c>
      <c r="AB62" s="75" t="s">
        <v>15</v>
      </c>
      <c r="AC62" s="75">
        <v>1</v>
      </c>
    </row>
    <row r="63" spans="1:30" s="75" customFormat="1" x14ac:dyDescent="0.25">
      <c r="A63" s="75">
        <v>1058</v>
      </c>
      <c r="B63" s="107" t="s">
        <v>173</v>
      </c>
      <c r="C63" s="75" t="s">
        <v>174</v>
      </c>
      <c r="D63" s="75" t="s">
        <v>24</v>
      </c>
      <c r="E63" s="75" t="s">
        <v>10</v>
      </c>
      <c r="F63" s="111" t="s">
        <v>21</v>
      </c>
      <c r="G63" s="111" t="s">
        <v>21</v>
      </c>
      <c r="H63" s="111" t="s">
        <v>21</v>
      </c>
      <c r="I63" s="99"/>
      <c r="J63" s="99"/>
      <c r="K63" s="99"/>
      <c r="L63" s="99"/>
      <c r="M63" s="99"/>
      <c r="O63" s="75" t="s">
        <v>46</v>
      </c>
      <c r="P63" s="75" t="s">
        <v>11</v>
      </c>
      <c r="Q63" s="76">
        <v>188.5</v>
      </c>
      <c r="R63" s="76">
        <v>74.5</v>
      </c>
      <c r="S63" s="75" t="s">
        <v>25</v>
      </c>
      <c r="T63" s="75" t="s">
        <v>13</v>
      </c>
      <c r="U63" s="75" t="s">
        <v>7</v>
      </c>
      <c r="W63" s="77">
        <v>8011.6999689608201</v>
      </c>
      <c r="X63" s="78">
        <v>-2.15</v>
      </c>
      <c r="Y63" s="75" t="s">
        <v>15</v>
      </c>
      <c r="Z63" s="75" t="s">
        <v>15</v>
      </c>
      <c r="AA63" s="75" t="s">
        <v>15</v>
      </c>
      <c r="AB63" s="75" t="s">
        <v>15</v>
      </c>
      <c r="AC63" s="75">
        <v>2</v>
      </c>
    </row>
    <row r="64" spans="1:30" s="75" customFormat="1" x14ac:dyDescent="0.25">
      <c r="A64" s="75">
        <v>1059</v>
      </c>
      <c r="B64" s="107" t="s">
        <v>175</v>
      </c>
      <c r="C64" s="75" t="s">
        <v>176</v>
      </c>
      <c r="D64" s="75" t="s">
        <v>24</v>
      </c>
      <c r="E64" s="75" t="s">
        <v>10</v>
      </c>
      <c r="F64" s="75" t="s">
        <v>21</v>
      </c>
      <c r="G64" s="75" t="s">
        <v>21</v>
      </c>
      <c r="H64" s="75" t="s">
        <v>21</v>
      </c>
      <c r="I64" s="99"/>
      <c r="J64" s="99"/>
      <c r="K64" s="99"/>
      <c r="L64" s="103" t="s">
        <v>364</v>
      </c>
      <c r="M64" s="99"/>
      <c r="O64" s="75" t="s">
        <v>46</v>
      </c>
      <c r="P64" s="75" t="s">
        <v>11</v>
      </c>
      <c r="Q64" s="76">
        <v>127</v>
      </c>
      <c r="R64" s="76">
        <v>108</v>
      </c>
      <c r="S64" s="75" t="s">
        <v>25</v>
      </c>
      <c r="T64" s="75" t="s">
        <v>13</v>
      </c>
      <c r="U64" s="75" t="s">
        <v>7</v>
      </c>
      <c r="W64" s="77">
        <v>7999.9999690061504</v>
      </c>
      <c r="X64" s="78">
        <v>-0.97</v>
      </c>
      <c r="Y64" s="75" t="s">
        <v>15</v>
      </c>
      <c r="Z64" s="75" t="s">
        <v>15</v>
      </c>
      <c r="AA64" s="75" t="s">
        <v>16</v>
      </c>
      <c r="AB64" s="75" t="s">
        <v>15</v>
      </c>
      <c r="AC64" s="75">
        <v>1</v>
      </c>
    </row>
    <row r="65" spans="1:30" s="75" customFormat="1" x14ac:dyDescent="0.25">
      <c r="A65" s="75">
        <v>1061</v>
      </c>
      <c r="B65" s="107" t="s">
        <v>179</v>
      </c>
      <c r="C65" s="75" t="s">
        <v>180</v>
      </c>
      <c r="D65" s="75" t="s">
        <v>24</v>
      </c>
      <c r="E65" s="75" t="s">
        <v>10</v>
      </c>
      <c r="F65" s="111" t="s">
        <v>21</v>
      </c>
      <c r="G65" s="75" t="s">
        <v>21</v>
      </c>
      <c r="H65" s="75" t="s">
        <v>21</v>
      </c>
      <c r="I65" s="99" t="s">
        <v>364</v>
      </c>
      <c r="J65" s="99" t="s">
        <v>364</v>
      </c>
      <c r="K65" s="103" t="s">
        <v>364</v>
      </c>
      <c r="L65" s="99" t="s">
        <v>364</v>
      </c>
      <c r="M65" s="99" t="s">
        <v>364</v>
      </c>
      <c r="O65" s="75" t="s">
        <v>22</v>
      </c>
      <c r="P65" s="75" t="s">
        <v>11</v>
      </c>
      <c r="Q65" s="76">
        <v>136</v>
      </c>
      <c r="R65" s="76">
        <v>90</v>
      </c>
      <c r="S65" s="75" t="s">
        <v>25</v>
      </c>
      <c r="T65" s="75" t="s">
        <v>13</v>
      </c>
      <c r="U65" s="75" t="s">
        <v>7</v>
      </c>
      <c r="W65" s="77">
        <v>4089.9999841543899</v>
      </c>
      <c r="X65" s="78">
        <v>-8</v>
      </c>
      <c r="Y65" s="75" t="s">
        <v>15</v>
      </c>
      <c r="Z65" s="75" t="s">
        <v>15</v>
      </c>
      <c r="AA65" s="75" t="s">
        <v>16</v>
      </c>
      <c r="AB65" s="75" t="s">
        <v>15</v>
      </c>
      <c r="AC65" s="75">
        <v>1</v>
      </c>
    </row>
    <row r="66" spans="1:30" s="75" customFormat="1" x14ac:dyDescent="0.25">
      <c r="A66" s="75">
        <v>1061</v>
      </c>
      <c r="B66" s="107" t="s">
        <v>179</v>
      </c>
      <c r="C66" s="75" t="s">
        <v>180</v>
      </c>
      <c r="D66" s="75" t="s">
        <v>24</v>
      </c>
      <c r="E66" s="75" t="s">
        <v>10</v>
      </c>
      <c r="F66" s="111" t="s">
        <v>21</v>
      </c>
      <c r="G66" s="111" t="s">
        <v>21</v>
      </c>
      <c r="H66" s="75" t="s">
        <v>21</v>
      </c>
      <c r="I66" s="99" t="s">
        <v>364</v>
      </c>
      <c r="J66" s="103" t="s">
        <v>364</v>
      </c>
      <c r="K66" s="99"/>
      <c r="L66" s="99" t="s">
        <v>364</v>
      </c>
      <c r="M66" s="99"/>
      <c r="O66" s="75" t="s">
        <v>78</v>
      </c>
      <c r="P66" s="75" t="s">
        <v>11</v>
      </c>
      <c r="Q66" s="76">
        <v>202</v>
      </c>
      <c r="R66" s="76">
        <v>90</v>
      </c>
      <c r="S66" s="75" t="s">
        <v>25</v>
      </c>
      <c r="T66" s="75" t="s">
        <v>13</v>
      </c>
      <c r="U66" s="75" t="s">
        <v>7</v>
      </c>
      <c r="W66" s="77">
        <v>7999.9999690061504</v>
      </c>
      <c r="X66" s="78">
        <v>-3</v>
      </c>
      <c r="Y66" s="75" t="s">
        <v>15</v>
      </c>
      <c r="Z66" s="75" t="s">
        <v>15</v>
      </c>
      <c r="AA66" s="75" t="s">
        <v>16</v>
      </c>
      <c r="AB66" s="75" t="s">
        <v>15</v>
      </c>
      <c r="AC66" s="75">
        <v>1</v>
      </c>
    </row>
    <row r="67" spans="1:30" s="75" customFormat="1" x14ac:dyDescent="0.25">
      <c r="A67" s="75">
        <v>1068</v>
      </c>
      <c r="B67" s="107" t="s">
        <v>192</v>
      </c>
      <c r="C67" s="75" t="s">
        <v>195</v>
      </c>
      <c r="E67" s="75" t="s">
        <v>196</v>
      </c>
      <c r="F67" s="111" t="s">
        <v>21</v>
      </c>
      <c r="G67" s="111" t="s">
        <v>21</v>
      </c>
      <c r="H67" s="75" t="s">
        <v>21</v>
      </c>
      <c r="I67" s="99"/>
      <c r="J67" s="99"/>
      <c r="K67" s="99"/>
      <c r="L67" s="99"/>
      <c r="M67" s="99"/>
      <c r="N67" s="75" t="s">
        <v>193</v>
      </c>
      <c r="O67" s="75" t="s">
        <v>194</v>
      </c>
      <c r="P67" s="75" t="s">
        <v>11</v>
      </c>
      <c r="Q67" s="76">
        <v>213.25459317585299</v>
      </c>
      <c r="R67" s="76">
        <v>40</v>
      </c>
      <c r="S67" s="75" t="s">
        <v>12</v>
      </c>
      <c r="T67" s="75" t="s">
        <v>13</v>
      </c>
      <c r="U67" s="75" t="s">
        <v>7</v>
      </c>
      <c r="V67" s="75" t="s">
        <v>14</v>
      </c>
      <c r="W67" s="77">
        <v>2204.7013040010002</v>
      </c>
      <c r="X67" s="78">
        <v>-1.37894881889764</v>
      </c>
      <c r="Y67" s="75" t="s">
        <v>15</v>
      </c>
      <c r="Z67" s="75" t="s">
        <v>15</v>
      </c>
      <c r="AA67" s="75" t="s">
        <v>16</v>
      </c>
      <c r="AB67" s="75" t="s">
        <v>16</v>
      </c>
      <c r="AC67" s="75">
        <v>4</v>
      </c>
    </row>
    <row r="68" spans="1:30" s="75" customFormat="1" x14ac:dyDescent="0.25">
      <c r="A68" s="75">
        <v>1068</v>
      </c>
      <c r="B68" s="107" t="s">
        <v>192</v>
      </c>
      <c r="C68" s="75" t="s">
        <v>195</v>
      </c>
      <c r="E68" s="75" t="s">
        <v>196</v>
      </c>
      <c r="F68" s="111" t="s">
        <v>21</v>
      </c>
      <c r="G68" s="111" t="s">
        <v>21</v>
      </c>
      <c r="H68" s="75" t="s">
        <v>21</v>
      </c>
      <c r="I68" s="99" t="s">
        <v>364</v>
      </c>
      <c r="J68" s="103" t="s">
        <v>364</v>
      </c>
      <c r="K68" s="103" t="s">
        <v>364</v>
      </c>
      <c r="L68" s="103" t="s">
        <v>364</v>
      </c>
      <c r="M68" s="99" t="s">
        <v>364</v>
      </c>
      <c r="N68" s="75" t="s">
        <v>193</v>
      </c>
      <c r="O68" s="75" t="s">
        <v>197</v>
      </c>
      <c r="P68" s="75" t="s">
        <v>11</v>
      </c>
      <c r="Q68" s="76">
        <v>213.25459317585299</v>
      </c>
      <c r="R68" s="76">
        <v>40</v>
      </c>
      <c r="S68" s="75" t="s">
        <v>12</v>
      </c>
      <c r="T68" s="75" t="s">
        <v>13</v>
      </c>
      <c r="U68" s="75" t="s">
        <v>7</v>
      </c>
      <c r="V68" s="75" t="s">
        <v>14</v>
      </c>
      <c r="W68" s="77">
        <v>2028.9007105749999</v>
      </c>
      <c r="X68" s="78">
        <v>-2.60172834645669</v>
      </c>
      <c r="Y68" s="75" t="s">
        <v>15</v>
      </c>
      <c r="Z68" s="75" t="s">
        <v>15</v>
      </c>
      <c r="AA68" s="75" t="s">
        <v>16</v>
      </c>
      <c r="AB68" s="75" t="s">
        <v>16</v>
      </c>
      <c r="AC68" s="75">
        <v>4</v>
      </c>
    </row>
    <row r="69" spans="1:30" s="108" customFormat="1" x14ac:dyDescent="0.25">
      <c r="A69" s="108">
        <v>1003</v>
      </c>
      <c r="B69" s="128" t="s">
        <v>57</v>
      </c>
      <c r="C69" s="108" t="s">
        <v>59</v>
      </c>
      <c r="D69" s="108" t="s">
        <v>9</v>
      </c>
      <c r="E69" s="108" t="s">
        <v>10</v>
      </c>
      <c r="F69" s="108" t="s">
        <v>20</v>
      </c>
      <c r="G69" s="108" t="s">
        <v>20</v>
      </c>
      <c r="H69" s="108" t="s">
        <v>21</v>
      </c>
      <c r="I69" s="131" t="s">
        <v>364</v>
      </c>
      <c r="J69" s="131" t="s">
        <v>364</v>
      </c>
      <c r="K69" s="131" t="s">
        <v>364</v>
      </c>
      <c r="L69" s="131" t="s">
        <v>364</v>
      </c>
      <c r="M69" s="131" t="s">
        <v>364</v>
      </c>
      <c r="O69" s="108" t="s">
        <v>58</v>
      </c>
      <c r="P69" s="108" t="s">
        <v>11</v>
      </c>
      <c r="Q69" s="132">
        <v>195</v>
      </c>
      <c r="R69" s="132">
        <v>30</v>
      </c>
      <c r="S69" s="108" t="s">
        <v>25</v>
      </c>
      <c r="T69" s="108" t="s">
        <v>13</v>
      </c>
      <c r="U69" s="108" t="s">
        <v>7</v>
      </c>
      <c r="V69" s="108" t="s">
        <v>14</v>
      </c>
      <c r="W69" s="133">
        <v>1596.9999938128501</v>
      </c>
      <c r="X69" s="134">
        <v>-3.2250000000000001</v>
      </c>
      <c r="Y69" s="108" t="s">
        <v>15</v>
      </c>
      <c r="Z69" s="108" t="s">
        <v>16</v>
      </c>
      <c r="AA69" s="108" t="s">
        <v>16</v>
      </c>
      <c r="AB69" s="108" t="s">
        <v>16</v>
      </c>
      <c r="AC69" s="108">
        <v>11</v>
      </c>
      <c r="AD69" s="108">
        <v>5</v>
      </c>
    </row>
    <row r="70" spans="1:30" s="108" customFormat="1" x14ac:dyDescent="0.25">
      <c r="A70" s="108">
        <v>1004</v>
      </c>
      <c r="B70" s="128" t="s">
        <v>60</v>
      </c>
      <c r="C70" s="108" t="s">
        <v>61</v>
      </c>
      <c r="E70" s="108" t="s">
        <v>62</v>
      </c>
      <c r="F70" s="108" t="s">
        <v>20</v>
      </c>
      <c r="G70" s="108" t="s">
        <v>20</v>
      </c>
      <c r="H70" s="108" t="s">
        <v>21</v>
      </c>
      <c r="I70" s="131" t="s">
        <v>364</v>
      </c>
      <c r="J70" s="131" t="s">
        <v>364</v>
      </c>
      <c r="K70" s="131" t="s">
        <v>364</v>
      </c>
      <c r="L70" s="131"/>
      <c r="M70" s="131" t="s">
        <v>364</v>
      </c>
      <c r="O70" s="108" t="s">
        <v>43</v>
      </c>
      <c r="P70" s="108" t="s">
        <v>11</v>
      </c>
      <c r="Q70" s="132">
        <v>260.82677165354301</v>
      </c>
      <c r="R70" s="132">
        <v>59.055118110236201</v>
      </c>
      <c r="S70" s="108" t="s">
        <v>25</v>
      </c>
      <c r="T70" s="108" t="s">
        <v>13</v>
      </c>
      <c r="U70" s="108" t="s">
        <v>7</v>
      </c>
      <c r="V70" s="108" t="s">
        <v>13</v>
      </c>
      <c r="W70" s="133">
        <v>7193.886176</v>
      </c>
      <c r="X70" s="134">
        <v>-10.084795275590601</v>
      </c>
      <c r="Y70" s="108" t="s">
        <v>15</v>
      </c>
      <c r="Z70" s="108" t="s">
        <v>16</v>
      </c>
      <c r="AA70" s="108" t="s">
        <v>15</v>
      </c>
      <c r="AB70" s="108" t="s">
        <v>15</v>
      </c>
      <c r="AC70" s="108">
        <v>1</v>
      </c>
      <c r="AD70" s="108">
        <v>1</v>
      </c>
    </row>
    <row r="71" spans="1:30" s="108" customFormat="1" x14ac:dyDescent="0.25">
      <c r="A71" s="108">
        <v>1004</v>
      </c>
      <c r="B71" s="128" t="s">
        <v>60</v>
      </c>
      <c r="C71" s="108" t="s">
        <v>61</v>
      </c>
      <c r="E71" s="108" t="s">
        <v>62</v>
      </c>
      <c r="F71" s="108" t="s">
        <v>20</v>
      </c>
      <c r="G71" s="108" t="s">
        <v>20</v>
      </c>
      <c r="H71" s="108" t="s">
        <v>21</v>
      </c>
      <c r="I71" s="131" t="s">
        <v>364</v>
      </c>
      <c r="J71" s="131" t="s">
        <v>364</v>
      </c>
      <c r="K71" s="131" t="s">
        <v>364</v>
      </c>
      <c r="L71" s="130" t="s">
        <v>364</v>
      </c>
      <c r="M71" s="131" t="s">
        <v>364</v>
      </c>
      <c r="O71" s="108" t="s">
        <v>44</v>
      </c>
      <c r="P71" s="108" t="s">
        <v>11</v>
      </c>
      <c r="Q71" s="132">
        <v>301.83727034120699</v>
      </c>
      <c r="R71" s="132">
        <v>59.055118110236201</v>
      </c>
      <c r="S71" s="108" t="s">
        <v>25</v>
      </c>
      <c r="T71" s="108" t="s">
        <v>13</v>
      </c>
      <c r="U71" s="108" t="s">
        <v>7</v>
      </c>
      <c r="V71" s="108" t="s">
        <v>13</v>
      </c>
      <c r="W71" s="133">
        <v>8093.121948</v>
      </c>
      <c r="X71" s="134">
        <v>-9.2356574803149591</v>
      </c>
      <c r="Y71" s="108" t="s">
        <v>15</v>
      </c>
      <c r="Z71" s="108" t="s">
        <v>16</v>
      </c>
      <c r="AA71" s="108" t="s">
        <v>15</v>
      </c>
      <c r="AB71" s="108" t="s">
        <v>15</v>
      </c>
      <c r="AC71" s="108">
        <v>1</v>
      </c>
      <c r="AD71" s="108">
        <v>1</v>
      </c>
    </row>
    <row r="72" spans="1:30" s="108" customFormat="1" x14ac:dyDescent="0.25">
      <c r="A72" s="108">
        <v>1005</v>
      </c>
      <c r="B72" s="128" t="s">
        <v>63</v>
      </c>
      <c r="C72" s="108" t="s">
        <v>64</v>
      </c>
      <c r="D72" s="108" t="s">
        <v>24</v>
      </c>
      <c r="E72" s="108" t="s">
        <v>10</v>
      </c>
      <c r="F72" s="108" t="s">
        <v>20</v>
      </c>
      <c r="G72" s="108" t="s">
        <v>20</v>
      </c>
      <c r="H72" s="108" t="s">
        <v>21</v>
      </c>
      <c r="I72" s="130" t="s">
        <v>364</v>
      </c>
      <c r="J72" s="130" t="s">
        <v>364</v>
      </c>
      <c r="K72" s="131"/>
      <c r="L72" s="131" t="s">
        <v>364</v>
      </c>
      <c r="M72" s="131"/>
      <c r="O72" s="108" t="s">
        <v>46</v>
      </c>
      <c r="P72" s="108" t="s">
        <v>11</v>
      </c>
      <c r="Q72" s="132">
        <v>118</v>
      </c>
      <c r="R72" s="132">
        <v>72</v>
      </c>
      <c r="S72" s="108" t="s">
        <v>25</v>
      </c>
      <c r="T72" s="108" t="s">
        <v>13</v>
      </c>
      <c r="U72" s="108" t="s">
        <v>7</v>
      </c>
      <c r="V72" s="108" t="s">
        <v>14</v>
      </c>
      <c r="W72" s="133">
        <v>1512.99999413829</v>
      </c>
      <c r="X72" s="134">
        <v>-0.96</v>
      </c>
      <c r="Y72" s="108" t="s">
        <v>15</v>
      </c>
      <c r="Z72" s="108" t="s">
        <v>15</v>
      </c>
      <c r="AA72" s="108" t="s">
        <v>16</v>
      </c>
      <c r="AB72" s="108" t="s">
        <v>15</v>
      </c>
      <c r="AC72" s="108">
        <v>1</v>
      </c>
    </row>
    <row r="73" spans="1:30" s="108" customFormat="1" x14ac:dyDescent="0.25">
      <c r="A73" s="108">
        <v>1008</v>
      </c>
      <c r="B73" s="128" t="s">
        <v>72</v>
      </c>
      <c r="C73" s="108" t="s">
        <v>74</v>
      </c>
      <c r="D73" s="108" t="s">
        <v>24</v>
      </c>
      <c r="E73" s="108" t="s">
        <v>10</v>
      </c>
      <c r="F73" s="108" t="s">
        <v>20</v>
      </c>
      <c r="G73" s="108" t="s">
        <v>20</v>
      </c>
      <c r="H73" s="108" t="s">
        <v>21</v>
      </c>
      <c r="I73" s="131" t="s">
        <v>364</v>
      </c>
      <c r="J73" s="131" t="s">
        <v>364</v>
      </c>
      <c r="K73" s="130" t="s">
        <v>364</v>
      </c>
      <c r="L73" s="131" t="s">
        <v>364</v>
      </c>
      <c r="M73" s="131" t="s">
        <v>364</v>
      </c>
      <c r="O73" s="108" t="s">
        <v>73</v>
      </c>
      <c r="P73" s="108" t="s">
        <v>11</v>
      </c>
      <c r="Q73" s="132">
        <v>68.7</v>
      </c>
      <c r="R73" s="132">
        <v>84</v>
      </c>
      <c r="S73" s="108" t="s">
        <v>12</v>
      </c>
      <c r="T73" s="108" t="s">
        <v>13</v>
      </c>
      <c r="U73" s="108" t="s">
        <v>7</v>
      </c>
      <c r="W73" s="133">
        <v>1994.9999922709101</v>
      </c>
      <c r="X73" s="134">
        <v>-8.1</v>
      </c>
      <c r="Y73" s="108" t="s">
        <v>15</v>
      </c>
      <c r="Z73" s="108" t="s">
        <v>15</v>
      </c>
      <c r="AA73" s="108" t="s">
        <v>16</v>
      </c>
      <c r="AB73" s="108" t="s">
        <v>15</v>
      </c>
      <c r="AC73" s="108">
        <v>1</v>
      </c>
    </row>
    <row r="74" spans="1:30" s="108" customFormat="1" x14ac:dyDescent="0.25">
      <c r="A74" s="108">
        <v>1008</v>
      </c>
      <c r="B74" s="128" t="s">
        <v>72</v>
      </c>
      <c r="C74" s="108" t="s">
        <v>74</v>
      </c>
      <c r="D74" s="108" t="s">
        <v>24</v>
      </c>
      <c r="E74" s="108" t="s">
        <v>10</v>
      </c>
      <c r="F74" s="108" t="s">
        <v>20</v>
      </c>
      <c r="G74" s="108" t="s">
        <v>20</v>
      </c>
      <c r="H74" s="108" t="s">
        <v>21</v>
      </c>
      <c r="I74" s="131" t="s">
        <v>364</v>
      </c>
      <c r="J74" s="131" t="s">
        <v>364</v>
      </c>
      <c r="K74" s="131"/>
      <c r="L74" s="131"/>
      <c r="M74" s="130" t="s">
        <v>364</v>
      </c>
      <c r="O74" s="108" t="s">
        <v>75</v>
      </c>
      <c r="P74" s="108" t="s">
        <v>11</v>
      </c>
      <c r="Q74" s="132">
        <v>134</v>
      </c>
      <c r="R74" s="132">
        <v>84</v>
      </c>
      <c r="S74" s="108" t="s">
        <v>12</v>
      </c>
      <c r="T74" s="108" t="s">
        <v>13</v>
      </c>
      <c r="U74" s="108" t="s">
        <v>7</v>
      </c>
      <c r="W74" s="133">
        <v>7999.9999690061504</v>
      </c>
      <c r="X74" s="134">
        <v>-4.0999999999999996</v>
      </c>
      <c r="Y74" s="108" t="s">
        <v>15</v>
      </c>
      <c r="Z74" s="108" t="s">
        <v>15</v>
      </c>
      <c r="AA74" s="108" t="s">
        <v>16</v>
      </c>
      <c r="AB74" s="108" t="s">
        <v>15</v>
      </c>
      <c r="AC74" s="108">
        <v>1</v>
      </c>
    </row>
    <row r="75" spans="1:30" s="108" customFormat="1" x14ac:dyDescent="0.25">
      <c r="A75" s="108">
        <v>1011</v>
      </c>
      <c r="B75" s="128" t="s">
        <v>84</v>
      </c>
      <c r="C75" s="108" t="s">
        <v>86</v>
      </c>
      <c r="D75" s="108" t="s">
        <v>87</v>
      </c>
      <c r="E75" s="108" t="s">
        <v>10</v>
      </c>
      <c r="F75" s="108" t="s">
        <v>20</v>
      </c>
      <c r="G75" s="108" t="s">
        <v>20</v>
      </c>
      <c r="H75" s="129" t="s">
        <v>21</v>
      </c>
      <c r="I75" s="131" t="s">
        <v>364</v>
      </c>
      <c r="J75" s="131" t="s">
        <v>364</v>
      </c>
      <c r="K75" s="131"/>
      <c r="L75" s="131" t="s">
        <v>364</v>
      </c>
      <c r="M75" s="131" t="s">
        <v>364</v>
      </c>
      <c r="O75" s="108" t="s">
        <v>88</v>
      </c>
      <c r="P75" s="108" t="s">
        <v>11</v>
      </c>
      <c r="Q75" s="132">
        <v>125.5</v>
      </c>
      <c r="R75" s="132">
        <v>42</v>
      </c>
      <c r="S75" s="108" t="s">
        <v>25</v>
      </c>
      <c r="T75" s="108" t="s">
        <v>13</v>
      </c>
      <c r="U75" s="108" t="s">
        <v>7</v>
      </c>
      <c r="W75" s="133">
        <v>2920.4863381064401</v>
      </c>
      <c r="X75" s="134">
        <v>-2.6785000000000001</v>
      </c>
      <c r="Y75" s="108" t="s">
        <v>15</v>
      </c>
      <c r="Z75" s="108" t="s">
        <v>15</v>
      </c>
      <c r="AA75" s="108" t="s">
        <v>15</v>
      </c>
      <c r="AB75" s="108" t="s">
        <v>15</v>
      </c>
      <c r="AC75" s="108">
        <v>3</v>
      </c>
    </row>
    <row r="76" spans="1:30" s="108" customFormat="1" x14ac:dyDescent="0.25">
      <c r="A76" s="108">
        <v>1012</v>
      </c>
      <c r="B76" s="128" t="s">
        <v>90</v>
      </c>
      <c r="C76" s="108" t="s">
        <v>92</v>
      </c>
      <c r="E76" s="108" t="s">
        <v>93</v>
      </c>
      <c r="F76" s="108" t="s">
        <v>20</v>
      </c>
      <c r="G76" s="108" t="s">
        <v>20</v>
      </c>
      <c r="H76" s="108" t="s">
        <v>21</v>
      </c>
      <c r="I76" s="131" t="s">
        <v>364</v>
      </c>
      <c r="J76" s="131" t="s">
        <v>364</v>
      </c>
      <c r="K76" s="131" t="s">
        <v>364</v>
      </c>
      <c r="L76" s="131" t="s">
        <v>364</v>
      </c>
      <c r="M76" s="131" t="s">
        <v>364</v>
      </c>
      <c r="N76" s="108" t="s">
        <v>31</v>
      </c>
      <c r="O76" s="108" t="s">
        <v>91</v>
      </c>
      <c r="P76" s="108" t="s">
        <v>11</v>
      </c>
      <c r="Q76" s="132">
        <v>262.46719160104999</v>
      </c>
      <c r="R76" s="132">
        <v>35.984251968503898</v>
      </c>
      <c r="S76" s="108" t="s">
        <v>25</v>
      </c>
      <c r="T76" s="108" t="s">
        <v>13</v>
      </c>
      <c r="U76" s="108" t="s">
        <v>7</v>
      </c>
      <c r="V76" s="108" t="s">
        <v>14</v>
      </c>
      <c r="W76" s="133">
        <v>3698.3993639759001</v>
      </c>
      <c r="X76" s="134">
        <v>-9.9767401574803092</v>
      </c>
      <c r="Y76" s="108" t="s">
        <v>15</v>
      </c>
      <c r="Z76" s="108" t="s">
        <v>16</v>
      </c>
      <c r="AA76" s="108" t="s">
        <v>16</v>
      </c>
      <c r="AB76" s="108" t="s">
        <v>16</v>
      </c>
      <c r="AC76" s="108">
        <v>1</v>
      </c>
    </row>
    <row r="77" spans="1:30" s="108" customFormat="1" x14ac:dyDescent="0.25">
      <c r="A77" s="108">
        <v>1012</v>
      </c>
      <c r="B77" s="128" t="s">
        <v>90</v>
      </c>
      <c r="C77" s="108" t="s">
        <v>92</v>
      </c>
      <c r="E77" s="108" t="s">
        <v>93</v>
      </c>
      <c r="F77" s="108" t="s">
        <v>20</v>
      </c>
      <c r="G77" s="108" t="s">
        <v>20</v>
      </c>
      <c r="H77" s="108" t="s">
        <v>21</v>
      </c>
      <c r="I77" s="131" t="s">
        <v>364</v>
      </c>
      <c r="J77" s="131" t="s">
        <v>364</v>
      </c>
      <c r="K77" s="131" t="s">
        <v>364</v>
      </c>
      <c r="L77" s="131" t="s">
        <v>364</v>
      </c>
      <c r="M77" s="131" t="s">
        <v>364</v>
      </c>
      <c r="N77" s="108" t="s">
        <v>31</v>
      </c>
      <c r="O77" s="108" t="s">
        <v>94</v>
      </c>
      <c r="P77" s="108" t="s">
        <v>11</v>
      </c>
      <c r="Q77" s="132">
        <v>262.46719160104999</v>
      </c>
      <c r="R77" s="132">
        <v>35.984251968503898</v>
      </c>
      <c r="S77" s="108" t="s">
        <v>25</v>
      </c>
      <c r="T77" s="108" t="s">
        <v>13</v>
      </c>
      <c r="U77" s="108" t="s">
        <v>7</v>
      </c>
      <c r="V77" s="108" t="s">
        <v>14</v>
      </c>
      <c r="W77" s="133">
        <v>4073.4031617942001</v>
      </c>
      <c r="X77" s="134">
        <v>-7.6274527559055096</v>
      </c>
      <c r="Y77" s="108" t="s">
        <v>15</v>
      </c>
      <c r="Z77" s="108" t="s">
        <v>16</v>
      </c>
      <c r="AA77" s="108" t="s">
        <v>16</v>
      </c>
      <c r="AB77" s="108" t="s">
        <v>16</v>
      </c>
      <c r="AC77" s="108">
        <v>1</v>
      </c>
    </row>
    <row r="78" spans="1:30" s="108" customFormat="1" x14ac:dyDescent="0.25">
      <c r="A78" s="108">
        <v>1014</v>
      </c>
      <c r="B78" s="128" t="s">
        <v>97</v>
      </c>
      <c r="C78" s="108" t="s">
        <v>98</v>
      </c>
      <c r="E78" s="108" t="s">
        <v>62</v>
      </c>
      <c r="F78" s="108" t="s">
        <v>20</v>
      </c>
      <c r="G78" s="108" t="s">
        <v>20</v>
      </c>
      <c r="H78" s="108" t="s">
        <v>21</v>
      </c>
      <c r="I78" s="131" t="s">
        <v>364</v>
      </c>
      <c r="J78" s="131" t="s">
        <v>364</v>
      </c>
      <c r="K78" s="130" t="s">
        <v>364</v>
      </c>
      <c r="L78" s="130" t="s">
        <v>364</v>
      </c>
      <c r="M78" s="131" t="s">
        <v>364</v>
      </c>
      <c r="O78" s="108" t="s">
        <v>78</v>
      </c>
      <c r="P78" s="108" t="s">
        <v>11</v>
      </c>
      <c r="Q78" s="132">
        <v>157.48031496063001</v>
      </c>
      <c r="R78" s="132">
        <v>31.496062992125999</v>
      </c>
      <c r="S78" s="108" t="s">
        <v>25</v>
      </c>
      <c r="T78" s="108" t="s">
        <v>13</v>
      </c>
      <c r="U78" s="108" t="s">
        <v>7</v>
      </c>
      <c r="V78" s="108" t="s">
        <v>13</v>
      </c>
      <c r="W78" s="133">
        <v>1888.3951211999999</v>
      </c>
      <c r="X78" s="134">
        <v>-2.7837281691732301</v>
      </c>
      <c r="Y78" s="108" t="s">
        <v>15</v>
      </c>
      <c r="Z78" s="108" t="s">
        <v>16</v>
      </c>
      <c r="AA78" s="108" t="s">
        <v>16</v>
      </c>
      <c r="AB78" s="108" t="s">
        <v>15</v>
      </c>
      <c r="AC78" s="108">
        <v>1</v>
      </c>
    </row>
    <row r="79" spans="1:30" s="108" customFormat="1" x14ac:dyDescent="0.25">
      <c r="A79" s="108">
        <v>1025</v>
      </c>
      <c r="B79" s="128" t="s">
        <v>19</v>
      </c>
      <c r="C79" s="108" t="s">
        <v>23</v>
      </c>
      <c r="D79" s="108" t="s">
        <v>24</v>
      </c>
      <c r="E79" s="108" t="s">
        <v>10</v>
      </c>
      <c r="F79" s="108" t="s">
        <v>20</v>
      </c>
      <c r="G79" s="108" t="s">
        <v>20</v>
      </c>
      <c r="H79" s="108" t="s">
        <v>21</v>
      </c>
      <c r="I79" s="131" t="s">
        <v>364</v>
      </c>
      <c r="J79" s="131" t="s">
        <v>364</v>
      </c>
      <c r="K79" s="130" t="s">
        <v>364</v>
      </c>
      <c r="L79" s="131" t="s">
        <v>364</v>
      </c>
      <c r="M79" s="131" t="s">
        <v>364</v>
      </c>
      <c r="O79" s="108" t="s">
        <v>22</v>
      </c>
      <c r="P79" s="108" t="s">
        <v>11</v>
      </c>
      <c r="Q79" s="132">
        <v>136.6</v>
      </c>
      <c r="R79" s="132">
        <v>96</v>
      </c>
      <c r="S79" s="108" t="s">
        <v>25</v>
      </c>
      <c r="T79" s="108" t="s">
        <v>13</v>
      </c>
      <c r="U79" s="108" t="s">
        <v>7</v>
      </c>
      <c r="W79" s="133">
        <v>6741.5730075894498</v>
      </c>
      <c r="X79" s="134">
        <v>-8.8582677165354298</v>
      </c>
      <c r="Y79" s="108" t="s">
        <v>15</v>
      </c>
      <c r="Z79" s="108" t="s">
        <v>15</v>
      </c>
      <c r="AA79" s="108" t="s">
        <v>16</v>
      </c>
      <c r="AB79" s="108" t="s">
        <v>15</v>
      </c>
      <c r="AC79" s="108">
        <v>1</v>
      </c>
    </row>
    <row r="80" spans="1:30" s="108" customFormat="1" x14ac:dyDescent="0.25">
      <c r="A80" s="108">
        <v>1027</v>
      </c>
      <c r="B80" s="128" t="s">
        <v>30</v>
      </c>
      <c r="C80" s="108" t="s">
        <v>33</v>
      </c>
      <c r="D80" s="108" t="s">
        <v>24</v>
      </c>
      <c r="E80" s="108" t="s">
        <v>10</v>
      </c>
      <c r="F80" s="108" t="s">
        <v>20</v>
      </c>
      <c r="G80" s="108" t="s">
        <v>20</v>
      </c>
      <c r="H80" s="108" t="s">
        <v>21</v>
      </c>
      <c r="I80" s="131"/>
      <c r="J80" s="131"/>
      <c r="K80" s="131"/>
      <c r="L80" s="131"/>
      <c r="M80" s="131"/>
      <c r="N80" s="108" t="s">
        <v>31</v>
      </c>
      <c r="O80" s="108" t="s">
        <v>32</v>
      </c>
      <c r="P80" s="108" t="s">
        <v>11</v>
      </c>
      <c r="Q80" s="132">
        <v>112.5</v>
      </c>
      <c r="R80" s="149">
        <v>48</v>
      </c>
      <c r="S80" s="108" t="s">
        <v>34</v>
      </c>
      <c r="T80" s="108" t="s">
        <v>13</v>
      </c>
      <c r="U80" s="108" t="s">
        <v>7</v>
      </c>
      <c r="V80" s="108" t="s">
        <v>14</v>
      </c>
      <c r="W80" s="133">
        <v>3002.9999883656801</v>
      </c>
      <c r="X80" s="134">
        <v>-0.87536895169291296</v>
      </c>
      <c r="Y80" s="108" t="s">
        <v>15</v>
      </c>
      <c r="Z80" s="108" t="s">
        <v>15</v>
      </c>
      <c r="AA80" s="108" t="s">
        <v>16</v>
      </c>
      <c r="AB80" s="108" t="s">
        <v>15</v>
      </c>
      <c r="AC80" s="108">
        <v>5</v>
      </c>
      <c r="AD80" s="108">
        <v>2</v>
      </c>
    </row>
    <row r="81" spans="1:30" s="108" customFormat="1" x14ac:dyDescent="0.25">
      <c r="A81" s="108">
        <v>1034</v>
      </c>
      <c r="B81" s="128" t="s">
        <v>129</v>
      </c>
      <c r="C81" s="108" t="s">
        <v>131</v>
      </c>
      <c r="D81" s="108" t="s">
        <v>128</v>
      </c>
      <c r="E81" s="108" t="s">
        <v>10</v>
      </c>
      <c r="F81" s="129" t="s">
        <v>20</v>
      </c>
      <c r="G81" s="129" t="s">
        <v>20</v>
      </c>
      <c r="H81" s="129" t="s">
        <v>21</v>
      </c>
      <c r="I81" s="131"/>
      <c r="J81" s="131"/>
      <c r="K81" s="131"/>
      <c r="L81" s="131"/>
      <c r="M81" s="131"/>
      <c r="O81" s="108" t="s">
        <v>130</v>
      </c>
      <c r="P81" s="108" t="s">
        <v>11</v>
      </c>
      <c r="Q81" s="132">
        <v>97.1</v>
      </c>
      <c r="R81" s="132">
        <v>30</v>
      </c>
      <c r="S81" s="108" t="s">
        <v>25</v>
      </c>
      <c r="T81" s="108" t="s">
        <v>13</v>
      </c>
      <c r="U81" s="108" t="s">
        <v>7</v>
      </c>
      <c r="V81" s="108" t="s">
        <v>14</v>
      </c>
      <c r="W81" s="133">
        <v>1442.99999440948</v>
      </c>
      <c r="X81" s="134">
        <v>-0.41399999999999998</v>
      </c>
      <c r="Y81" s="108" t="s">
        <v>15</v>
      </c>
      <c r="Z81" s="108" t="s">
        <v>16</v>
      </c>
      <c r="AA81" s="108" t="s">
        <v>16</v>
      </c>
      <c r="AB81" s="108" t="s">
        <v>15</v>
      </c>
      <c r="AC81" s="108">
        <v>7</v>
      </c>
      <c r="AD81" s="108">
        <v>1</v>
      </c>
    </row>
    <row r="82" spans="1:30" s="108" customFormat="1" x14ac:dyDescent="0.25">
      <c r="A82" s="108">
        <v>1056</v>
      </c>
      <c r="B82" s="128" t="s">
        <v>169</v>
      </c>
      <c r="C82" s="108" t="s">
        <v>170</v>
      </c>
      <c r="D82" s="108" t="s">
        <v>24</v>
      </c>
      <c r="E82" s="108" t="s">
        <v>10</v>
      </c>
      <c r="F82" s="108" t="s">
        <v>20</v>
      </c>
      <c r="G82" s="150" t="s">
        <v>20</v>
      </c>
      <c r="H82" s="150" t="s">
        <v>21</v>
      </c>
      <c r="I82" s="131" t="s">
        <v>364</v>
      </c>
      <c r="J82" s="131" t="s">
        <v>364</v>
      </c>
      <c r="K82" s="131" t="s">
        <v>364</v>
      </c>
      <c r="L82" s="148" t="s">
        <v>364</v>
      </c>
      <c r="M82" s="148" t="s">
        <v>364</v>
      </c>
      <c r="O82" s="108" t="s">
        <v>46</v>
      </c>
      <c r="P82" s="108" t="s">
        <v>11</v>
      </c>
      <c r="Q82" s="132">
        <v>136.4</v>
      </c>
      <c r="R82" s="132">
        <v>87</v>
      </c>
      <c r="S82" s="108" t="s">
        <v>25</v>
      </c>
      <c r="T82" s="108" t="s">
        <v>13</v>
      </c>
      <c r="U82" s="108" t="s">
        <v>7</v>
      </c>
      <c r="W82" s="133">
        <v>7190.9999721404001</v>
      </c>
      <c r="X82" s="134">
        <v>-11.0236220472441</v>
      </c>
      <c r="Y82" s="108" t="s">
        <v>15</v>
      </c>
      <c r="Z82" s="108" t="s">
        <v>15</v>
      </c>
      <c r="AA82" s="108" t="s">
        <v>16</v>
      </c>
      <c r="AB82" s="108" t="s">
        <v>15</v>
      </c>
      <c r="AC82" s="108">
        <v>1</v>
      </c>
    </row>
    <row r="83" spans="1:30" s="108" customFormat="1" x14ac:dyDescent="0.25">
      <c r="A83" s="108">
        <v>1060</v>
      </c>
      <c r="B83" s="128" t="s">
        <v>177</v>
      </c>
      <c r="C83" s="108" t="s">
        <v>178</v>
      </c>
      <c r="D83" s="108" t="s">
        <v>24</v>
      </c>
      <c r="E83" s="108" t="s">
        <v>10</v>
      </c>
      <c r="F83" s="108" t="s">
        <v>20</v>
      </c>
      <c r="G83" s="108" t="s">
        <v>20</v>
      </c>
      <c r="H83" s="108" t="s">
        <v>21</v>
      </c>
      <c r="I83" s="131" t="s">
        <v>364</v>
      </c>
      <c r="J83" s="131" t="s">
        <v>364</v>
      </c>
      <c r="K83" s="131" t="s">
        <v>364</v>
      </c>
      <c r="L83" s="130" t="s">
        <v>364</v>
      </c>
      <c r="M83" s="131" t="s">
        <v>364</v>
      </c>
      <c r="O83" s="108" t="s">
        <v>46</v>
      </c>
      <c r="P83" s="108" t="s">
        <v>11</v>
      </c>
      <c r="Q83" s="132">
        <v>143.30000000000001</v>
      </c>
      <c r="R83" s="132">
        <v>48</v>
      </c>
      <c r="S83" s="108" t="s">
        <v>25</v>
      </c>
      <c r="T83" s="108" t="s">
        <v>13</v>
      </c>
      <c r="U83" s="108" t="s">
        <v>7</v>
      </c>
      <c r="W83" s="133">
        <v>3974.99998459993</v>
      </c>
      <c r="X83" s="134">
        <v>-5.2</v>
      </c>
      <c r="Y83" s="108" t="s">
        <v>15</v>
      </c>
      <c r="Z83" s="108" t="s">
        <v>15</v>
      </c>
      <c r="AA83" s="108" t="s">
        <v>16</v>
      </c>
      <c r="AB83" s="108" t="s">
        <v>15</v>
      </c>
      <c r="AC83" s="108">
        <v>1</v>
      </c>
    </row>
    <row r="84" spans="1:30" s="108" customFormat="1" x14ac:dyDescent="0.25">
      <c r="A84" s="108">
        <v>1062</v>
      </c>
      <c r="B84" s="128" t="s">
        <v>181</v>
      </c>
      <c r="C84" s="108" t="s">
        <v>182</v>
      </c>
      <c r="D84" s="108" t="s">
        <v>24</v>
      </c>
      <c r="E84" s="108" t="s">
        <v>10</v>
      </c>
      <c r="F84" s="108" t="s">
        <v>20</v>
      </c>
      <c r="G84" s="108" t="s">
        <v>20</v>
      </c>
      <c r="H84" s="108" t="s">
        <v>21</v>
      </c>
      <c r="I84" s="131" t="s">
        <v>364</v>
      </c>
      <c r="J84" s="131" t="s">
        <v>364</v>
      </c>
      <c r="K84" s="131" t="s">
        <v>364</v>
      </c>
      <c r="L84" s="131" t="s">
        <v>364</v>
      </c>
      <c r="M84" s="131" t="s">
        <v>364</v>
      </c>
      <c r="O84" s="108" t="s">
        <v>46</v>
      </c>
      <c r="P84" s="108" t="s">
        <v>11</v>
      </c>
      <c r="Q84" s="132">
        <v>128.69999999999999</v>
      </c>
      <c r="R84" s="132">
        <v>72</v>
      </c>
      <c r="S84" s="108" t="s">
        <v>12</v>
      </c>
      <c r="T84" s="108" t="s">
        <v>13</v>
      </c>
      <c r="U84" s="108" t="s">
        <v>7</v>
      </c>
      <c r="W84" s="133">
        <v>8009.9999689674096</v>
      </c>
      <c r="X84" s="134">
        <v>-7.4</v>
      </c>
      <c r="Y84" s="108" t="s">
        <v>15</v>
      </c>
      <c r="Z84" s="108" t="s">
        <v>15</v>
      </c>
      <c r="AA84" s="108" t="s">
        <v>16</v>
      </c>
      <c r="AB84" s="108" t="s">
        <v>15</v>
      </c>
      <c r="AC84" s="108">
        <v>1</v>
      </c>
    </row>
    <row r="85" spans="1:30" s="108" customFormat="1" x14ac:dyDescent="0.25">
      <c r="A85" s="108">
        <v>1069</v>
      </c>
      <c r="B85" s="128" t="s">
        <v>199</v>
      </c>
      <c r="C85" s="108" t="s">
        <v>61</v>
      </c>
      <c r="E85" s="108" t="s">
        <v>62</v>
      </c>
      <c r="F85" s="108" t="s">
        <v>20</v>
      </c>
      <c r="G85" s="108" t="s">
        <v>20</v>
      </c>
      <c r="H85" s="108" t="s">
        <v>21</v>
      </c>
      <c r="I85" s="131" t="s">
        <v>364</v>
      </c>
      <c r="J85" s="131" t="s">
        <v>364</v>
      </c>
      <c r="K85" s="131" t="s">
        <v>364</v>
      </c>
      <c r="L85" s="131" t="s">
        <v>364</v>
      </c>
      <c r="M85" s="131" t="s">
        <v>364</v>
      </c>
      <c r="O85" s="108" t="s">
        <v>22</v>
      </c>
      <c r="P85" s="108" t="s">
        <v>11</v>
      </c>
      <c r="Q85" s="132">
        <v>203.41207349081401</v>
      </c>
      <c r="R85" s="132">
        <v>78.740157480315006</v>
      </c>
      <c r="S85" s="108" t="s">
        <v>25</v>
      </c>
      <c r="T85" s="108" t="s">
        <v>13</v>
      </c>
      <c r="U85" s="108" t="s">
        <v>7</v>
      </c>
      <c r="V85" s="108" t="s">
        <v>14</v>
      </c>
      <c r="W85" s="133">
        <v>7944.9101778296899</v>
      </c>
      <c r="X85" s="134">
        <v>-8.2027559055118093</v>
      </c>
      <c r="Y85" s="108" t="s">
        <v>15</v>
      </c>
      <c r="Z85" s="108" t="s">
        <v>16</v>
      </c>
      <c r="AA85" s="108" t="s">
        <v>15</v>
      </c>
      <c r="AB85" s="108" t="s">
        <v>15</v>
      </c>
      <c r="AC85" s="108">
        <v>1</v>
      </c>
      <c r="AD85" s="108">
        <v>1</v>
      </c>
    </row>
    <row r="86" spans="1:30" s="108" customFormat="1" x14ac:dyDescent="0.25">
      <c r="A86" s="108">
        <v>1070</v>
      </c>
      <c r="B86" s="128" t="s">
        <v>200</v>
      </c>
      <c r="C86" s="108" t="s">
        <v>202</v>
      </c>
      <c r="D86" s="108" t="s">
        <v>203</v>
      </c>
      <c r="E86" s="108" t="s">
        <v>10</v>
      </c>
      <c r="F86" s="108" t="s">
        <v>20</v>
      </c>
      <c r="G86" s="108" t="s">
        <v>20</v>
      </c>
      <c r="H86" s="108" t="s">
        <v>21</v>
      </c>
      <c r="I86" s="131" t="s">
        <v>364</v>
      </c>
      <c r="J86" s="131" t="s">
        <v>364</v>
      </c>
      <c r="K86" s="131" t="s">
        <v>364</v>
      </c>
      <c r="L86" s="130" t="s">
        <v>364</v>
      </c>
      <c r="M86" s="131" t="s">
        <v>364</v>
      </c>
      <c r="O86" s="108" t="s">
        <v>201</v>
      </c>
      <c r="P86" s="108" t="s">
        <v>11</v>
      </c>
      <c r="Q86" s="132">
        <v>96</v>
      </c>
      <c r="R86" s="132">
        <v>30</v>
      </c>
      <c r="S86" s="108" t="s">
        <v>25</v>
      </c>
      <c r="T86" s="108" t="s">
        <v>13</v>
      </c>
      <c r="U86" s="108" t="s">
        <v>7</v>
      </c>
      <c r="V86" s="108" t="s">
        <v>14</v>
      </c>
      <c r="W86" s="133">
        <v>1436.3998777700001</v>
      </c>
      <c r="X86" s="134">
        <v>-4.1470000000000002</v>
      </c>
      <c r="Y86" s="108" t="s">
        <v>15</v>
      </c>
      <c r="Z86" s="108" t="s">
        <v>15</v>
      </c>
      <c r="AA86" s="108" t="s">
        <v>16</v>
      </c>
      <c r="AB86" s="108" t="s">
        <v>15</v>
      </c>
      <c r="AC86" s="108">
        <v>4</v>
      </c>
    </row>
    <row r="87" spans="1:30" s="108" customFormat="1" x14ac:dyDescent="0.25">
      <c r="A87" s="108">
        <v>1070</v>
      </c>
      <c r="B87" s="128" t="s">
        <v>200</v>
      </c>
      <c r="C87" s="108" t="s">
        <v>202</v>
      </c>
      <c r="D87" s="108" t="s">
        <v>203</v>
      </c>
      <c r="E87" s="108" t="s">
        <v>10</v>
      </c>
      <c r="F87" s="108" t="s">
        <v>20</v>
      </c>
      <c r="G87" s="108" t="s">
        <v>20</v>
      </c>
      <c r="H87" s="108" t="s">
        <v>21</v>
      </c>
      <c r="I87" s="131" t="s">
        <v>364</v>
      </c>
      <c r="J87" s="130" t="s">
        <v>364</v>
      </c>
      <c r="K87" s="131"/>
      <c r="L87" s="130" t="s">
        <v>364</v>
      </c>
      <c r="M87" s="130" t="s">
        <v>364</v>
      </c>
      <c r="O87" s="108" t="s">
        <v>204</v>
      </c>
      <c r="P87" s="108" t="s">
        <v>11</v>
      </c>
      <c r="Q87" s="132">
        <v>64.2</v>
      </c>
      <c r="R87" s="132">
        <v>30</v>
      </c>
      <c r="S87" s="108" t="s">
        <v>25</v>
      </c>
      <c r="T87" s="108" t="s">
        <v>13</v>
      </c>
      <c r="U87" s="108" t="s">
        <v>7</v>
      </c>
      <c r="V87" s="108" t="s">
        <v>14</v>
      </c>
      <c r="W87" s="133">
        <v>1499.3016549008901</v>
      </c>
      <c r="X87" s="134">
        <v>-1.3049999999999999</v>
      </c>
      <c r="Y87" s="108" t="s">
        <v>15</v>
      </c>
      <c r="Z87" s="108" t="s">
        <v>15</v>
      </c>
      <c r="AA87" s="108" t="s">
        <v>16</v>
      </c>
      <c r="AB87" s="108" t="s">
        <v>15</v>
      </c>
      <c r="AC87" s="108">
        <v>4</v>
      </c>
    </row>
    <row r="88" spans="1:30" s="108" customFormat="1" x14ac:dyDescent="0.25">
      <c r="A88" s="108">
        <v>1070</v>
      </c>
      <c r="B88" s="128" t="s">
        <v>200</v>
      </c>
      <c r="C88" s="108" t="s">
        <v>202</v>
      </c>
      <c r="D88" s="108" t="s">
        <v>203</v>
      </c>
      <c r="E88" s="108" t="s">
        <v>10</v>
      </c>
      <c r="F88" s="108" t="s">
        <v>20</v>
      </c>
      <c r="G88" s="108" t="s">
        <v>20</v>
      </c>
      <c r="H88" s="108" t="s">
        <v>21</v>
      </c>
      <c r="I88" s="131" t="s">
        <v>364</v>
      </c>
      <c r="J88" s="131" t="s">
        <v>364</v>
      </c>
      <c r="K88" s="130" t="s">
        <v>364</v>
      </c>
      <c r="L88" s="131" t="s">
        <v>364</v>
      </c>
      <c r="M88" s="131" t="s">
        <v>364</v>
      </c>
      <c r="O88" s="108" t="s">
        <v>205</v>
      </c>
      <c r="P88" s="108" t="s">
        <v>11</v>
      </c>
      <c r="Q88" s="132">
        <v>86.2</v>
      </c>
      <c r="R88" s="132">
        <v>30</v>
      </c>
      <c r="S88" s="108" t="s">
        <v>25</v>
      </c>
      <c r="T88" s="108" t="s">
        <v>13</v>
      </c>
      <c r="U88" s="108" t="s">
        <v>7</v>
      </c>
      <c r="V88" s="108" t="s">
        <v>14</v>
      </c>
      <c r="W88" s="133">
        <v>896.25327415038703</v>
      </c>
      <c r="X88" s="134">
        <v>-2.742</v>
      </c>
      <c r="Y88" s="108" t="s">
        <v>15</v>
      </c>
      <c r="Z88" s="108" t="s">
        <v>15</v>
      </c>
      <c r="AA88" s="108" t="s">
        <v>16</v>
      </c>
      <c r="AB88" s="108" t="s">
        <v>15</v>
      </c>
      <c r="AC88" s="108">
        <v>4</v>
      </c>
    </row>
    <row r="89" spans="1:30" s="108" customFormat="1" x14ac:dyDescent="0.25">
      <c r="A89" s="108">
        <v>1071</v>
      </c>
      <c r="B89" s="128" t="s">
        <v>206</v>
      </c>
      <c r="C89" s="108" t="s">
        <v>98</v>
      </c>
      <c r="E89" s="108" t="s">
        <v>62</v>
      </c>
      <c r="F89" s="108" t="s">
        <v>20</v>
      </c>
      <c r="G89" s="108" t="s">
        <v>20</v>
      </c>
      <c r="H89" s="108" t="s">
        <v>21</v>
      </c>
      <c r="I89" s="131" t="s">
        <v>364</v>
      </c>
      <c r="J89" s="131" t="s">
        <v>364</v>
      </c>
      <c r="K89" s="131"/>
      <c r="L89" s="130" t="s">
        <v>364</v>
      </c>
      <c r="M89" s="131" t="s">
        <v>364</v>
      </c>
      <c r="O89" s="108" t="s">
        <v>208</v>
      </c>
      <c r="P89" s="108" t="s">
        <v>11</v>
      </c>
      <c r="Q89" s="132">
        <v>80.872703412073506</v>
      </c>
      <c r="R89" s="132">
        <v>47.244094488188999</v>
      </c>
      <c r="S89" s="108" t="s">
        <v>25</v>
      </c>
      <c r="T89" s="108" t="s">
        <v>13</v>
      </c>
      <c r="U89" s="108" t="s">
        <v>7</v>
      </c>
      <c r="W89" s="133">
        <v>1285.8985256578801</v>
      </c>
      <c r="X89" s="134">
        <v>-2.6923363184645699</v>
      </c>
      <c r="Y89" s="108" t="s">
        <v>15</v>
      </c>
      <c r="Z89" s="108" t="s">
        <v>15</v>
      </c>
      <c r="AA89" s="108" t="s">
        <v>16</v>
      </c>
      <c r="AB89" s="108" t="s">
        <v>15</v>
      </c>
      <c r="AC89" s="108">
        <v>2</v>
      </c>
    </row>
    <row r="90" spans="1:30" s="108" customFormat="1" x14ac:dyDescent="0.25">
      <c r="A90" s="108">
        <v>1071</v>
      </c>
      <c r="B90" s="128" t="s">
        <v>206</v>
      </c>
      <c r="C90" s="108" t="s">
        <v>98</v>
      </c>
      <c r="E90" s="108" t="s">
        <v>62</v>
      </c>
      <c r="F90" s="108" t="s">
        <v>20</v>
      </c>
      <c r="G90" s="108" t="s">
        <v>20</v>
      </c>
      <c r="H90" s="108" t="s">
        <v>21</v>
      </c>
      <c r="I90" s="131" t="s">
        <v>364</v>
      </c>
      <c r="J90" s="130" t="s">
        <v>364</v>
      </c>
      <c r="K90" s="131"/>
      <c r="L90" s="131" t="s">
        <v>364</v>
      </c>
      <c r="M90" s="131"/>
      <c r="O90" s="108" t="s">
        <v>209</v>
      </c>
      <c r="P90" s="108" t="s">
        <v>11</v>
      </c>
      <c r="Q90" s="132">
        <v>63.156167979002603</v>
      </c>
      <c r="R90" s="132">
        <v>47.244094488188999</v>
      </c>
      <c r="S90" s="108" t="s">
        <v>25</v>
      </c>
      <c r="T90" s="108" t="s">
        <v>13</v>
      </c>
      <c r="U90" s="108" t="s">
        <v>7</v>
      </c>
      <c r="W90" s="133">
        <v>1469.12605381034</v>
      </c>
      <c r="X90" s="134">
        <v>-1.68021145259843</v>
      </c>
      <c r="Y90" s="108" t="s">
        <v>15</v>
      </c>
      <c r="Z90" s="108" t="s">
        <v>15</v>
      </c>
      <c r="AA90" s="108" t="s">
        <v>16</v>
      </c>
      <c r="AB90" s="108" t="s">
        <v>15</v>
      </c>
      <c r="AC90" s="108">
        <v>2</v>
      </c>
    </row>
    <row r="91" spans="1:30" s="108" customFormat="1" x14ac:dyDescent="0.25">
      <c r="A91" s="108">
        <v>1071</v>
      </c>
      <c r="B91" s="128" t="s">
        <v>206</v>
      </c>
      <c r="C91" s="108" t="s">
        <v>98</v>
      </c>
      <c r="E91" s="108" t="s">
        <v>62</v>
      </c>
      <c r="F91" s="108" t="s">
        <v>20</v>
      </c>
      <c r="G91" s="108" t="s">
        <v>20</v>
      </c>
      <c r="H91" s="108" t="s">
        <v>21</v>
      </c>
      <c r="I91" s="131"/>
      <c r="J91" s="131"/>
      <c r="K91" s="131"/>
      <c r="L91" s="131"/>
      <c r="M91" s="131"/>
      <c r="O91" s="108" t="s">
        <v>210</v>
      </c>
      <c r="P91" s="108" t="s">
        <v>11</v>
      </c>
      <c r="Q91" s="132">
        <v>87.762467191601004</v>
      </c>
      <c r="R91" s="132">
        <v>47.244094488188999</v>
      </c>
      <c r="S91" s="108" t="s">
        <v>25</v>
      </c>
      <c r="T91" s="108" t="s">
        <v>13</v>
      </c>
      <c r="U91" s="108" t="s">
        <v>7</v>
      </c>
      <c r="W91" s="133">
        <v>1827.0536518040301</v>
      </c>
      <c r="X91" s="134">
        <v>-0.88508242921259805</v>
      </c>
      <c r="Y91" s="108" t="s">
        <v>15</v>
      </c>
      <c r="Z91" s="108" t="s">
        <v>15</v>
      </c>
      <c r="AA91" s="108" t="s">
        <v>16</v>
      </c>
      <c r="AB91" s="108" t="s">
        <v>15</v>
      </c>
      <c r="AC91" s="108">
        <v>2</v>
      </c>
    </row>
    <row r="92" spans="1:30" s="108" customFormat="1" x14ac:dyDescent="0.25">
      <c r="A92" s="108">
        <v>1071</v>
      </c>
      <c r="B92" s="128" t="s">
        <v>206</v>
      </c>
      <c r="C92" s="108" t="s">
        <v>98</v>
      </c>
      <c r="E92" s="108" t="s">
        <v>62</v>
      </c>
      <c r="F92" s="108" t="s">
        <v>20</v>
      </c>
      <c r="G92" s="108" t="s">
        <v>20</v>
      </c>
      <c r="H92" s="108" t="s">
        <v>21</v>
      </c>
      <c r="I92" s="131"/>
      <c r="J92" s="131"/>
      <c r="K92" s="131"/>
      <c r="L92" s="131"/>
      <c r="M92" s="131"/>
      <c r="O92" s="108" t="s">
        <v>211</v>
      </c>
      <c r="P92" s="108" t="s">
        <v>11</v>
      </c>
      <c r="Q92" s="132">
        <v>75.623359580052494</v>
      </c>
      <c r="R92" s="132">
        <v>47.244094488188999</v>
      </c>
      <c r="S92" s="108" t="s">
        <v>25</v>
      </c>
      <c r="T92" s="108" t="s">
        <v>13</v>
      </c>
      <c r="U92" s="108" t="s">
        <v>7</v>
      </c>
      <c r="W92" s="133">
        <v>1833.8059604083601</v>
      </c>
      <c r="X92" s="134">
        <v>-0.78247066877952798</v>
      </c>
      <c r="Y92" s="108" t="s">
        <v>15</v>
      </c>
      <c r="Z92" s="108" t="s">
        <v>15</v>
      </c>
      <c r="AA92" s="108" t="s">
        <v>16</v>
      </c>
      <c r="AB92" s="108" t="s">
        <v>15</v>
      </c>
      <c r="AC92" s="108">
        <v>2</v>
      </c>
    </row>
    <row r="93" spans="1:30" s="108" customFormat="1" ht="15.75" customHeight="1" x14ac:dyDescent="0.25">
      <c r="A93" s="108">
        <v>1071</v>
      </c>
      <c r="B93" s="128" t="s">
        <v>206</v>
      </c>
      <c r="C93" s="108" t="s">
        <v>98</v>
      </c>
      <c r="E93" s="108" t="s">
        <v>62</v>
      </c>
      <c r="F93" s="108" t="s">
        <v>20</v>
      </c>
      <c r="G93" s="152" t="s">
        <v>20</v>
      </c>
      <c r="H93" s="108" t="s">
        <v>21</v>
      </c>
      <c r="I93" s="131"/>
      <c r="J93" s="131"/>
      <c r="K93" s="131"/>
      <c r="L93" s="131"/>
      <c r="M93" s="131"/>
      <c r="O93" s="108" t="s">
        <v>212</v>
      </c>
      <c r="P93" s="108" t="s">
        <v>11</v>
      </c>
      <c r="Q93" s="132">
        <v>82.020997375328093</v>
      </c>
      <c r="R93" s="132">
        <v>47.244094488188999</v>
      </c>
      <c r="S93" s="108" t="s">
        <v>25</v>
      </c>
      <c r="T93" s="108" t="s">
        <v>13</v>
      </c>
      <c r="U93" s="108" t="s">
        <v>7</v>
      </c>
      <c r="W93" s="133">
        <v>1822.1668347183499</v>
      </c>
      <c r="X93" s="134">
        <v>-0.94441103303149598</v>
      </c>
      <c r="Y93" s="108" t="s">
        <v>15</v>
      </c>
      <c r="Z93" s="108" t="s">
        <v>15</v>
      </c>
      <c r="AA93" s="108" t="s">
        <v>16</v>
      </c>
      <c r="AB93" s="108" t="s">
        <v>15</v>
      </c>
      <c r="AC93" s="108">
        <v>2</v>
      </c>
    </row>
    <row r="94" spans="1:30" s="108" customFormat="1" x14ac:dyDescent="0.25">
      <c r="A94" s="108">
        <v>1071</v>
      </c>
      <c r="B94" s="128" t="s">
        <v>206</v>
      </c>
      <c r="C94" s="108" t="s">
        <v>98</v>
      </c>
      <c r="E94" s="108" t="s">
        <v>62</v>
      </c>
      <c r="F94" s="108" t="s">
        <v>20</v>
      </c>
      <c r="G94" s="152" t="s">
        <v>20</v>
      </c>
      <c r="H94" s="108" t="s">
        <v>21</v>
      </c>
      <c r="I94" s="131"/>
      <c r="J94" s="131"/>
      <c r="K94" s="131"/>
      <c r="L94" s="131"/>
      <c r="M94" s="131"/>
      <c r="O94" s="108" t="s">
        <v>207</v>
      </c>
      <c r="P94" s="108" t="s">
        <v>11</v>
      </c>
      <c r="Q94" s="132">
        <v>69.717847769028893</v>
      </c>
      <c r="R94" s="132">
        <v>47.244094488188999</v>
      </c>
      <c r="S94" s="108" t="s">
        <v>25</v>
      </c>
      <c r="T94" s="108" t="s">
        <v>13</v>
      </c>
      <c r="U94" s="108" t="s">
        <v>7</v>
      </c>
      <c r="W94" s="133">
        <v>2517.8601616000001</v>
      </c>
      <c r="X94" s="134">
        <v>-0.91535433070866101</v>
      </c>
      <c r="Y94" s="108" t="s">
        <v>16</v>
      </c>
      <c r="Z94" s="108" t="s">
        <v>16</v>
      </c>
      <c r="AA94" s="108" t="s">
        <v>16</v>
      </c>
      <c r="AB94" s="108" t="s">
        <v>15</v>
      </c>
      <c r="AC94" s="108">
        <v>2</v>
      </c>
    </row>
    <row r="95" spans="1:30" s="135" customFormat="1" x14ac:dyDescent="0.25">
      <c r="A95" s="135">
        <v>1067</v>
      </c>
      <c r="B95" s="136" t="s">
        <v>187</v>
      </c>
      <c r="C95" s="135" t="s">
        <v>187</v>
      </c>
      <c r="E95" s="135" t="s">
        <v>189</v>
      </c>
      <c r="F95" s="153" t="s">
        <v>4</v>
      </c>
      <c r="G95" s="153" t="s">
        <v>4</v>
      </c>
      <c r="H95" s="135" t="s">
        <v>21</v>
      </c>
      <c r="I95" s="139"/>
      <c r="J95" s="139"/>
      <c r="K95" s="139"/>
      <c r="L95" s="139"/>
      <c r="M95" s="139" t="s">
        <v>364</v>
      </c>
      <c r="O95" s="135" t="s">
        <v>188</v>
      </c>
      <c r="P95" s="135" t="s">
        <v>11</v>
      </c>
      <c r="Q95" s="140">
        <v>167.32283464566899</v>
      </c>
      <c r="R95" s="140">
        <v>28</v>
      </c>
      <c r="S95" s="135" t="s">
        <v>25</v>
      </c>
      <c r="T95" s="135" t="s">
        <v>13</v>
      </c>
      <c r="U95" s="135" t="s">
        <v>7</v>
      </c>
      <c r="W95" s="141">
        <v>899.235772</v>
      </c>
      <c r="X95" s="142">
        <v>-1.25393700787402</v>
      </c>
      <c r="Y95" s="135" t="s">
        <v>15</v>
      </c>
      <c r="Z95" s="135" t="s">
        <v>15</v>
      </c>
      <c r="AA95" s="135" t="s">
        <v>16</v>
      </c>
      <c r="AB95" s="135" t="s">
        <v>16</v>
      </c>
      <c r="AC95" s="135">
        <v>1</v>
      </c>
    </row>
    <row r="96" spans="1:30" s="135" customFormat="1" x14ac:dyDescent="0.25">
      <c r="A96" s="135">
        <v>1067</v>
      </c>
      <c r="B96" s="136" t="s">
        <v>187</v>
      </c>
      <c r="C96" s="135" t="s">
        <v>187</v>
      </c>
      <c r="E96" s="135" t="s">
        <v>189</v>
      </c>
      <c r="F96" s="153" t="s">
        <v>4</v>
      </c>
      <c r="G96" s="153" t="s">
        <v>4</v>
      </c>
      <c r="H96" s="135" t="s">
        <v>21</v>
      </c>
      <c r="I96" s="139"/>
      <c r="J96" s="139"/>
      <c r="K96" s="139"/>
      <c r="L96" s="139"/>
      <c r="M96" s="139" t="s">
        <v>364</v>
      </c>
      <c r="O96" s="135" t="s">
        <v>190</v>
      </c>
      <c r="P96" s="135" t="s">
        <v>11</v>
      </c>
      <c r="Q96" s="140">
        <v>167.32283464566899</v>
      </c>
      <c r="R96" s="140">
        <v>28</v>
      </c>
      <c r="S96" s="135" t="s">
        <v>25</v>
      </c>
      <c r="T96" s="135" t="s">
        <v>13</v>
      </c>
      <c r="U96" s="135" t="s">
        <v>7</v>
      </c>
      <c r="W96" s="141">
        <v>899.235772</v>
      </c>
      <c r="X96" s="142">
        <v>-1.1948818897637801</v>
      </c>
      <c r="Y96" s="135" t="s">
        <v>15</v>
      </c>
      <c r="Z96" s="135" t="s">
        <v>15</v>
      </c>
      <c r="AA96" s="135" t="s">
        <v>16</v>
      </c>
      <c r="AB96" s="135" t="s">
        <v>16</v>
      </c>
      <c r="AC96" s="135">
        <v>1</v>
      </c>
    </row>
    <row r="97" spans="1:30" s="135" customFormat="1" x14ac:dyDescent="0.25">
      <c r="A97" s="135">
        <v>1067</v>
      </c>
      <c r="B97" s="136" t="s">
        <v>187</v>
      </c>
      <c r="C97" s="135" t="s">
        <v>187</v>
      </c>
      <c r="E97" s="135" t="s">
        <v>189</v>
      </c>
      <c r="F97" s="153" t="s">
        <v>4</v>
      </c>
      <c r="G97" s="153" t="s">
        <v>4</v>
      </c>
      <c r="H97" s="135" t="s">
        <v>21</v>
      </c>
      <c r="I97" s="139"/>
      <c r="J97" s="139"/>
      <c r="K97" s="139"/>
      <c r="L97" s="139"/>
      <c r="M97" s="139"/>
      <c r="O97" s="135" t="s">
        <v>191</v>
      </c>
      <c r="P97" s="135" t="s">
        <v>11</v>
      </c>
      <c r="Q97" s="140">
        <v>167.32283464566899</v>
      </c>
      <c r="R97" s="156">
        <v>28</v>
      </c>
      <c r="S97" s="135" t="s">
        <v>25</v>
      </c>
      <c r="T97" s="135" t="s">
        <v>13</v>
      </c>
      <c r="U97" s="135" t="s">
        <v>7</v>
      </c>
      <c r="V97" s="135" t="s">
        <v>14</v>
      </c>
      <c r="W97" s="141">
        <v>899.235772</v>
      </c>
      <c r="X97" s="142">
        <v>-1.11889763779528</v>
      </c>
      <c r="Y97" s="135" t="s">
        <v>15</v>
      </c>
      <c r="Z97" s="135" t="s">
        <v>15</v>
      </c>
      <c r="AA97" s="135" t="s">
        <v>16</v>
      </c>
      <c r="AB97" s="135" t="s">
        <v>16</v>
      </c>
      <c r="AC97" s="135">
        <v>1</v>
      </c>
    </row>
    <row r="98" spans="1:30" s="158" customFormat="1" x14ac:dyDescent="0.25">
      <c r="A98" s="158">
        <v>1022</v>
      </c>
      <c r="B98" s="159" t="s">
        <v>118</v>
      </c>
      <c r="C98" s="158" t="s">
        <v>121</v>
      </c>
      <c r="E98" s="158" t="s">
        <v>48</v>
      </c>
      <c r="F98" s="160" t="s">
        <v>4</v>
      </c>
      <c r="G98" s="160" t="s">
        <v>4</v>
      </c>
      <c r="H98" s="158" t="s">
        <v>119</v>
      </c>
      <c r="I98" s="161"/>
      <c r="J98" s="161"/>
      <c r="K98" s="161"/>
      <c r="L98" s="161"/>
      <c r="M98" s="161"/>
      <c r="O98" s="158" t="s">
        <v>120</v>
      </c>
      <c r="P98" s="158" t="s">
        <v>11</v>
      </c>
      <c r="Q98" s="162">
        <v>328.08398950131198</v>
      </c>
      <c r="R98" s="162">
        <v>71.811023622047202</v>
      </c>
      <c r="S98" s="158" t="s">
        <v>70</v>
      </c>
      <c r="T98" s="158" t="s">
        <v>13</v>
      </c>
      <c r="U98" s="158" t="s">
        <v>7</v>
      </c>
      <c r="V98" s="158" t="s">
        <v>42</v>
      </c>
      <c r="W98" s="163">
        <v>10029.2836640964</v>
      </c>
      <c r="X98" s="164">
        <v>-3.26377952755906</v>
      </c>
      <c r="Y98" s="158" t="s">
        <v>15</v>
      </c>
      <c r="Z98" s="158" t="s">
        <v>15</v>
      </c>
      <c r="AA98" s="158" t="s">
        <v>16</v>
      </c>
      <c r="AB98" s="158" t="s">
        <v>16</v>
      </c>
      <c r="AC98" s="158">
        <v>1</v>
      </c>
      <c r="AD98" s="158">
        <v>1</v>
      </c>
    </row>
  </sheetData>
  <sortState ref="A21:AA98">
    <sortCondition ref="H21:H98"/>
    <sortCondition ref="G21:G98"/>
  </sortState>
  <mergeCells count="2">
    <mergeCell ref="E1:I1"/>
    <mergeCell ref="O9:S9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zoomScale="70" zoomScaleNormal="70" workbookViewId="0">
      <pane xSplit="2" ySplit="18" topLeftCell="C19" activePane="bottomRight" state="frozen"/>
      <selection pane="topRight" activeCell="C1" sqref="C1"/>
      <selection pane="bottomLeft" activeCell="A2" sqref="A2"/>
      <selection pane="bottomRight" activeCell="Q26" sqref="Q26"/>
    </sheetView>
  </sheetViews>
  <sheetFormatPr defaultColWidth="9.140625" defaultRowHeight="15" x14ac:dyDescent="0.25"/>
  <cols>
    <col min="1" max="1" width="9.140625" style="3"/>
    <col min="2" max="2" width="41.85546875" style="3" customWidth="1"/>
    <col min="3" max="3" width="15" style="3" customWidth="1"/>
    <col min="4" max="5" width="9.140625" style="3"/>
    <col min="6" max="8" width="11.85546875" style="3" customWidth="1"/>
    <col min="9" max="10" width="9.140625" style="24" customWidth="1"/>
    <col min="11" max="11" width="9.140625" style="3"/>
    <col min="12" max="12" width="11" style="3" customWidth="1"/>
    <col min="13" max="15" width="9.140625" style="3"/>
    <col min="16" max="16" width="10.42578125" style="3" customWidth="1"/>
    <col min="17" max="17" width="9.140625" style="3"/>
    <col min="18" max="18" width="9.140625" style="24"/>
    <col min="19" max="19" width="9.140625" style="3"/>
    <col min="20" max="20" width="9.140625" style="20"/>
    <col min="21" max="21" width="11.7109375" style="3" bestFit="1" customWidth="1"/>
    <col min="22" max="30" width="9.140625" style="3"/>
    <col min="31" max="32" width="9.140625" style="4"/>
    <col min="33" max="16384" width="9.140625" style="3"/>
  </cols>
  <sheetData>
    <row r="1" spans="2:30" ht="15.75" thickBot="1" x14ac:dyDescent="0.3">
      <c r="D1" s="3" t="s">
        <v>318</v>
      </c>
      <c r="E1" s="3" t="s">
        <v>288</v>
      </c>
      <c r="I1" s="15" t="s">
        <v>292</v>
      </c>
      <c r="J1" s="15" t="s">
        <v>293</v>
      </c>
      <c r="M1" s="29" t="s">
        <v>289</v>
      </c>
      <c r="N1" s="29" t="s">
        <v>291</v>
      </c>
      <c r="R1" s="3" t="s">
        <v>272</v>
      </c>
      <c r="T1" s="15"/>
      <c r="X1" s="29" t="s">
        <v>289</v>
      </c>
      <c r="Y1" s="29" t="s">
        <v>291</v>
      </c>
      <c r="AC1" s="29" t="s">
        <v>289</v>
      </c>
      <c r="AD1" s="29" t="s">
        <v>291</v>
      </c>
    </row>
    <row r="2" spans="2:30" x14ac:dyDescent="0.25">
      <c r="B2" s="32" t="s">
        <v>286</v>
      </c>
      <c r="C2" s="8">
        <f>COUNT(A19:A98)</f>
        <v>80</v>
      </c>
      <c r="D2" s="15">
        <v>64</v>
      </c>
      <c r="E2" s="3">
        <v>16</v>
      </c>
      <c r="H2" s="29" t="s">
        <v>289</v>
      </c>
      <c r="I2" s="29" t="s">
        <v>291</v>
      </c>
      <c r="J2" s="29" t="s">
        <v>291</v>
      </c>
      <c r="L2" s="30" t="s">
        <v>349</v>
      </c>
      <c r="M2" s="26">
        <v>36.1</v>
      </c>
      <c r="N2" s="27">
        <v>28</v>
      </c>
      <c r="Q2" s="29" t="s">
        <v>289</v>
      </c>
      <c r="R2" s="29" t="s">
        <v>291</v>
      </c>
      <c r="T2" s="15"/>
      <c r="W2" s="31" t="s">
        <v>305</v>
      </c>
      <c r="X2" s="26">
        <v>1</v>
      </c>
      <c r="Y2" s="27">
        <v>28</v>
      </c>
      <c r="AB2" s="31" t="s">
        <v>307</v>
      </c>
      <c r="AC2" s="26">
        <v>1</v>
      </c>
      <c r="AD2" s="27">
        <v>28</v>
      </c>
    </row>
    <row r="3" spans="2:30" x14ac:dyDescent="0.25">
      <c r="B3" s="32"/>
      <c r="C3" s="8"/>
      <c r="D3" s="15"/>
      <c r="G3" s="3" t="s">
        <v>4</v>
      </c>
      <c r="H3" s="26">
        <v>1</v>
      </c>
      <c r="I3" s="27">
        <v>17</v>
      </c>
      <c r="J3" s="27">
        <v>39</v>
      </c>
      <c r="L3" s="30" t="s">
        <v>299</v>
      </c>
      <c r="M3" s="26">
        <v>42.1</v>
      </c>
      <c r="N3" s="27">
        <v>20</v>
      </c>
      <c r="P3" s="3" t="s">
        <v>287</v>
      </c>
      <c r="Q3" s="26">
        <v>1</v>
      </c>
      <c r="R3" s="27">
        <v>64</v>
      </c>
      <c r="T3" s="15"/>
      <c r="W3" s="31" t="s">
        <v>306</v>
      </c>
      <c r="X3" s="26">
        <v>2</v>
      </c>
      <c r="Y3" s="27">
        <v>52</v>
      </c>
      <c r="AB3" s="31" t="s">
        <v>308</v>
      </c>
      <c r="AC3" s="26">
        <v>2</v>
      </c>
      <c r="AD3" s="27">
        <v>52</v>
      </c>
    </row>
    <row r="4" spans="2:30" ht="15.75" thickBot="1" x14ac:dyDescent="0.3">
      <c r="B4" s="32" t="s">
        <v>301</v>
      </c>
      <c r="C4" s="8">
        <v>64</v>
      </c>
      <c r="D4" s="15">
        <v>64</v>
      </c>
      <c r="E4" s="66" t="s">
        <v>320</v>
      </c>
      <c r="G4" s="3" t="s">
        <v>21</v>
      </c>
      <c r="H4" s="26">
        <v>2</v>
      </c>
      <c r="I4" s="27">
        <v>13</v>
      </c>
      <c r="J4" s="27">
        <v>41</v>
      </c>
      <c r="L4" s="30" t="s">
        <v>300</v>
      </c>
      <c r="M4" s="26">
        <v>48.1</v>
      </c>
      <c r="N4" s="27">
        <v>13</v>
      </c>
      <c r="P4" s="3" t="s">
        <v>288</v>
      </c>
      <c r="Q4" s="26">
        <v>2</v>
      </c>
      <c r="R4" s="27">
        <v>16</v>
      </c>
      <c r="T4" s="15"/>
      <c r="X4" s="28" t="s">
        <v>290</v>
      </c>
      <c r="Y4" s="28">
        <v>0</v>
      </c>
      <c r="AC4" s="28" t="s">
        <v>290</v>
      </c>
      <c r="AD4" s="28">
        <v>0</v>
      </c>
    </row>
    <row r="5" spans="2:30" ht="15.75" thickBot="1" x14ac:dyDescent="0.3">
      <c r="B5" s="32" t="s">
        <v>302</v>
      </c>
      <c r="C5" s="8">
        <v>16</v>
      </c>
      <c r="D5" s="67" t="s">
        <v>320</v>
      </c>
      <c r="E5" s="3">
        <v>16</v>
      </c>
      <c r="G5" s="3" t="s">
        <v>20</v>
      </c>
      <c r="H5" s="26">
        <v>3</v>
      </c>
      <c r="I5" s="27">
        <v>50</v>
      </c>
      <c r="J5" s="27">
        <v>0</v>
      </c>
      <c r="L5" s="30" t="s">
        <v>295</v>
      </c>
      <c r="M5" s="26">
        <v>54.1</v>
      </c>
      <c r="N5" s="27">
        <v>3</v>
      </c>
      <c r="Q5" s="28" t="s">
        <v>290</v>
      </c>
      <c r="R5" s="28">
        <v>0</v>
      </c>
      <c r="T5" s="15"/>
    </row>
    <row r="6" spans="2:30" ht="15.75" thickBot="1" x14ac:dyDescent="0.3">
      <c r="B6" s="32"/>
      <c r="C6" s="8"/>
      <c r="D6" s="15"/>
      <c r="H6" s="28" t="s">
        <v>290</v>
      </c>
      <c r="I6" s="28">
        <v>0</v>
      </c>
      <c r="J6" s="28">
        <v>0</v>
      </c>
      <c r="L6" s="30" t="s">
        <v>298</v>
      </c>
      <c r="M6" s="26">
        <v>60.1</v>
      </c>
      <c r="N6" s="27">
        <v>8</v>
      </c>
      <c r="R6" s="3"/>
      <c r="T6" s="15"/>
    </row>
    <row r="7" spans="2:30" x14ac:dyDescent="0.25">
      <c r="B7" s="32" t="s">
        <v>303</v>
      </c>
      <c r="C7" s="8">
        <v>17</v>
      </c>
      <c r="D7" s="15">
        <v>14</v>
      </c>
      <c r="E7" s="3">
        <v>3</v>
      </c>
      <c r="H7" s="15"/>
      <c r="I7" s="15"/>
      <c r="J7" s="3"/>
      <c r="L7" s="30" t="s">
        <v>297</v>
      </c>
      <c r="M7" s="26">
        <v>66.099999999999994</v>
      </c>
      <c r="N7" s="27">
        <v>2</v>
      </c>
      <c r="R7" s="3"/>
      <c r="T7" s="15"/>
    </row>
    <row r="8" spans="2:30" x14ac:dyDescent="0.25">
      <c r="B8" s="32" t="s">
        <v>317</v>
      </c>
      <c r="C8" s="8">
        <v>13</v>
      </c>
      <c r="D8" s="15">
        <v>8</v>
      </c>
      <c r="E8" s="3">
        <v>5</v>
      </c>
      <c r="I8" s="3"/>
      <c r="J8" s="3"/>
      <c r="L8" s="30" t="s">
        <v>296</v>
      </c>
      <c r="M8" s="26">
        <v>72.099999999999994</v>
      </c>
      <c r="N8" s="27">
        <v>6</v>
      </c>
      <c r="R8" s="3"/>
      <c r="T8" s="15"/>
    </row>
    <row r="9" spans="2:30" ht="15.75" thickBot="1" x14ac:dyDescent="0.3">
      <c r="B9" s="32" t="s">
        <v>304</v>
      </c>
      <c r="C9" s="8">
        <v>50</v>
      </c>
      <c r="D9" s="15">
        <v>42</v>
      </c>
      <c r="E9" s="3">
        <v>8</v>
      </c>
      <c r="I9" s="15"/>
      <c r="J9" s="15"/>
      <c r="M9" s="28" t="s">
        <v>290</v>
      </c>
      <c r="N9" s="28">
        <v>0</v>
      </c>
      <c r="R9" s="3"/>
      <c r="T9" s="15"/>
    </row>
    <row r="10" spans="2:30" x14ac:dyDescent="0.25">
      <c r="B10" s="32"/>
      <c r="C10" s="8"/>
      <c r="D10" s="15"/>
      <c r="I10" s="15"/>
      <c r="J10" s="15"/>
      <c r="M10" s="27"/>
      <c r="N10" s="27"/>
      <c r="R10" s="3"/>
      <c r="T10" s="15"/>
    </row>
    <row r="11" spans="2:30" x14ac:dyDescent="0.25">
      <c r="B11" s="32" t="s">
        <v>311</v>
      </c>
      <c r="C11" s="8">
        <v>32</v>
      </c>
      <c r="D11" s="15">
        <v>29</v>
      </c>
      <c r="E11" s="3">
        <v>3</v>
      </c>
      <c r="I11" s="15"/>
      <c r="J11" s="15"/>
      <c r="M11" s="27"/>
      <c r="N11" s="27"/>
      <c r="R11" s="3"/>
      <c r="T11" s="15"/>
    </row>
    <row r="12" spans="2:30" x14ac:dyDescent="0.25">
      <c r="B12" s="32" t="s">
        <v>319</v>
      </c>
      <c r="C12" s="8">
        <v>40</v>
      </c>
      <c r="D12" s="15">
        <v>34</v>
      </c>
      <c r="E12" s="3">
        <v>6</v>
      </c>
      <c r="I12" s="15"/>
      <c r="J12" s="15"/>
      <c r="M12" s="27"/>
      <c r="N12" s="27"/>
      <c r="R12" s="3"/>
      <c r="T12" s="15"/>
    </row>
    <row r="13" spans="2:30" x14ac:dyDescent="0.25">
      <c r="B13" s="32" t="s">
        <v>314</v>
      </c>
      <c r="C13" s="8">
        <v>8</v>
      </c>
      <c r="D13" s="15">
        <v>1</v>
      </c>
      <c r="E13" s="3">
        <v>7</v>
      </c>
      <c r="I13" s="15"/>
      <c r="J13" s="15"/>
      <c r="M13" s="27"/>
      <c r="N13" s="27"/>
      <c r="R13" s="3"/>
      <c r="T13" s="15"/>
    </row>
    <row r="14" spans="2:30" x14ac:dyDescent="0.25">
      <c r="B14" s="32"/>
      <c r="C14" s="8"/>
      <c r="D14" s="15"/>
      <c r="I14" s="15"/>
      <c r="J14" s="15"/>
      <c r="R14" s="3"/>
      <c r="T14" s="15"/>
    </row>
    <row r="15" spans="2:30" x14ac:dyDescent="0.25">
      <c r="B15" s="32" t="s">
        <v>309</v>
      </c>
      <c r="C15" s="8">
        <v>28</v>
      </c>
      <c r="D15" s="15">
        <v>20</v>
      </c>
      <c r="E15" s="3">
        <v>8</v>
      </c>
      <c r="I15" s="15"/>
      <c r="J15" s="15"/>
      <c r="R15" s="3"/>
      <c r="T15" s="15"/>
    </row>
    <row r="16" spans="2:30" x14ac:dyDescent="0.25">
      <c r="B16" s="32" t="s">
        <v>310</v>
      </c>
      <c r="C16" s="8">
        <v>28</v>
      </c>
      <c r="D16" s="15">
        <v>20</v>
      </c>
      <c r="E16" s="3">
        <v>8</v>
      </c>
      <c r="I16" s="15"/>
      <c r="J16" s="15"/>
      <c r="R16" s="3"/>
      <c r="T16" s="15"/>
    </row>
    <row r="17" spans="1:32" x14ac:dyDescent="0.25">
      <c r="B17" s="32"/>
      <c r="I17" s="15"/>
      <c r="J17" s="15"/>
      <c r="R17" s="3"/>
      <c r="T17" s="15"/>
    </row>
    <row r="18" spans="1:32" s="9" customFormat="1" ht="45" x14ac:dyDescent="0.25">
      <c r="A18" s="9" t="s">
        <v>259</v>
      </c>
      <c r="B18" s="9" t="s">
        <v>260</v>
      </c>
      <c r="C18" s="9" t="s">
        <v>267</v>
      </c>
      <c r="D18" s="9" t="s">
        <v>268</v>
      </c>
      <c r="E18" s="9" t="s">
        <v>269</v>
      </c>
      <c r="F18" s="9" t="s">
        <v>261</v>
      </c>
      <c r="G18" s="9" t="s">
        <v>262</v>
      </c>
      <c r="H18" s="9" t="s">
        <v>263</v>
      </c>
      <c r="I18" s="23" t="s">
        <v>262</v>
      </c>
      <c r="J18" s="23" t="s">
        <v>263</v>
      </c>
      <c r="K18" s="9" t="s">
        <v>264</v>
      </c>
      <c r="L18" s="9" t="s">
        <v>265</v>
      </c>
      <c r="M18" s="9" t="s">
        <v>270</v>
      </c>
      <c r="N18" s="9" t="s">
        <v>276</v>
      </c>
      <c r="O18" s="9" t="s">
        <v>277</v>
      </c>
      <c r="P18" s="9" t="s">
        <v>271</v>
      </c>
      <c r="Q18" s="9" t="s">
        <v>272</v>
      </c>
      <c r="R18" s="23" t="s">
        <v>272</v>
      </c>
      <c r="S18" s="9" t="s">
        <v>266</v>
      </c>
      <c r="T18" s="19" t="s">
        <v>273</v>
      </c>
      <c r="U18" s="9" t="s">
        <v>284</v>
      </c>
      <c r="V18" s="9" t="s">
        <v>285</v>
      </c>
      <c r="W18" s="9" t="s">
        <v>275</v>
      </c>
      <c r="X18" s="9" t="s">
        <v>274</v>
      </c>
      <c r="Y18" s="23" t="s">
        <v>274</v>
      </c>
      <c r="Z18" s="9" t="s">
        <v>278</v>
      </c>
      <c r="AA18" s="9" t="s">
        <v>279</v>
      </c>
      <c r="AB18" s="23" t="s">
        <v>279</v>
      </c>
      <c r="AC18" s="9" t="s">
        <v>280</v>
      </c>
      <c r="AD18" s="9" t="s">
        <v>281</v>
      </c>
      <c r="AE18" s="10" t="s">
        <v>282</v>
      </c>
      <c r="AF18" s="10" t="s">
        <v>283</v>
      </c>
    </row>
    <row r="19" spans="1:32" x14ac:dyDescent="0.25">
      <c r="A19" s="3">
        <v>1043</v>
      </c>
      <c r="B19" s="11" t="s">
        <v>135</v>
      </c>
      <c r="C19" s="3" t="s">
        <v>61</v>
      </c>
      <c r="E19" s="3" t="s">
        <v>62</v>
      </c>
      <c r="F19" s="3" t="s">
        <v>20</v>
      </c>
      <c r="G19" s="3" t="s">
        <v>4</v>
      </c>
      <c r="H19" s="3" t="s">
        <v>4</v>
      </c>
      <c r="I19" s="24">
        <f t="shared" ref="I19:I50" si="0">IF(G19="Cohesive", 1, IF(G19="Non-Cohesive", 2, IF(G19="Variable",3,0)))</f>
        <v>1</v>
      </c>
      <c r="J19" s="24">
        <f t="shared" ref="J19:J50" si="1">IF(H19="Cohesive", 1, IF(H19="Non-Cohesive", 2, IF(H19="Variable",3,0)))</f>
        <v>1</v>
      </c>
      <c r="L19" s="3" t="s">
        <v>136</v>
      </c>
      <c r="M19" s="3" t="s">
        <v>11</v>
      </c>
      <c r="N19" s="7">
        <v>260.17060367454098</v>
      </c>
      <c r="O19" s="7">
        <v>62.992125984251999</v>
      </c>
      <c r="P19" s="3" t="s">
        <v>12</v>
      </c>
      <c r="Q19" s="3" t="s">
        <v>39</v>
      </c>
      <c r="R19" s="24">
        <f t="shared" ref="R19:R50" si="2">IF(Q19="STD",1,IF(Q19="STA",2,0))</f>
        <v>2</v>
      </c>
      <c r="S19" s="3" t="s">
        <v>7</v>
      </c>
      <c r="U19" s="5">
        <v>7490.6339807599998</v>
      </c>
      <c r="V19" s="6">
        <v>-4.3527559055118097</v>
      </c>
      <c r="W19" s="3" t="s">
        <v>15</v>
      </c>
      <c r="X19" s="3" t="s">
        <v>16</v>
      </c>
      <c r="Y19" s="24">
        <f t="shared" ref="Y19:Y50" si="3">IF(X19="Y",1,IF(X19="N",2,0))</f>
        <v>1</v>
      </c>
      <c r="Z19" s="3" t="s">
        <v>15</v>
      </c>
      <c r="AA19" s="3" t="s">
        <v>16</v>
      </c>
      <c r="AB19" s="24">
        <f t="shared" ref="AB19:AB50" si="4">IF(AA19="Y",1,IF(AA19="N",2,0))</f>
        <v>1</v>
      </c>
      <c r="AC19" s="3">
        <v>2</v>
      </c>
    </row>
    <row r="20" spans="1:32" s="13" customFormat="1" x14ac:dyDescent="0.25">
      <c r="A20" s="3">
        <v>1043</v>
      </c>
      <c r="B20" s="11" t="s">
        <v>135</v>
      </c>
      <c r="C20" s="3" t="s">
        <v>61</v>
      </c>
      <c r="D20" s="3"/>
      <c r="E20" s="3" t="s">
        <v>62</v>
      </c>
      <c r="F20" s="3" t="s">
        <v>20</v>
      </c>
      <c r="G20" s="3" t="s">
        <v>4</v>
      </c>
      <c r="H20" s="3" t="s">
        <v>4</v>
      </c>
      <c r="I20" s="24">
        <f t="shared" si="0"/>
        <v>1</v>
      </c>
      <c r="J20" s="24">
        <f t="shared" si="1"/>
        <v>1</v>
      </c>
      <c r="K20" s="3"/>
      <c r="L20" s="3" t="s">
        <v>137</v>
      </c>
      <c r="M20" s="3" t="s">
        <v>11</v>
      </c>
      <c r="N20" s="7">
        <v>260.17060367454098</v>
      </c>
      <c r="O20" s="7">
        <v>56</v>
      </c>
      <c r="P20" s="3" t="s">
        <v>12</v>
      </c>
      <c r="Q20" s="3" t="s">
        <v>39</v>
      </c>
      <c r="R20" s="24">
        <f t="shared" si="2"/>
        <v>2</v>
      </c>
      <c r="S20" s="3" t="s">
        <v>7</v>
      </c>
      <c r="T20" s="20"/>
      <c r="U20" s="5">
        <v>7247.8403223200003</v>
      </c>
      <c r="V20" s="6">
        <v>-3.1909448818897599</v>
      </c>
      <c r="W20" s="3" t="s">
        <v>15</v>
      </c>
      <c r="X20" s="3" t="s">
        <v>16</v>
      </c>
      <c r="Y20" s="24">
        <f t="shared" si="3"/>
        <v>1</v>
      </c>
      <c r="Z20" s="3" t="s">
        <v>15</v>
      </c>
      <c r="AA20" s="3" t="s">
        <v>16</v>
      </c>
      <c r="AB20" s="24">
        <f t="shared" si="4"/>
        <v>1</v>
      </c>
      <c r="AC20" s="3">
        <v>2</v>
      </c>
      <c r="AD20" s="3"/>
      <c r="AE20" s="4"/>
      <c r="AF20" s="4"/>
    </row>
    <row r="21" spans="1:32" x14ac:dyDescent="0.25">
      <c r="A21" s="3">
        <v>1049</v>
      </c>
      <c r="B21" s="11" t="s">
        <v>154</v>
      </c>
      <c r="C21" s="3" t="s">
        <v>156</v>
      </c>
      <c r="E21" s="3" t="s">
        <v>157</v>
      </c>
      <c r="F21" s="3" t="s">
        <v>4</v>
      </c>
      <c r="G21" s="3" t="s">
        <v>4</v>
      </c>
      <c r="H21" s="3" t="s">
        <v>4</v>
      </c>
      <c r="I21" s="24">
        <f t="shared" si="0"/>
        <v>1</v>
      </c>
      <c r="J21" s="24">
        <f t="shared" si="1"/>
        <v>1</v>
      </c>
      <c r="L21" s="3" t="s">
        <v>155</v>
      </c>
      <c r="M21" s="3" t="s">
        <v>11</v>
      </c>
      <c r="N21" s="7">
        <v>59.383202099737503</v>
      </c>
      <c r="O21" s="7">
        <v>51.968503937007902</v>
      </c>
      <c r="P21" s="3" t="s">
        <v>25</v>
      </c>
      <c r="Q21" s="3" t="s">
        <v>39</v>
      </c>
      <c r="R21" s="24">
        <f t="shared" si="2"/>
        <v>2</v>
      </c>
      <c r="S21" s="3" t="s">
        <v>7</v>
      </c>
      <c r="U21" s="5">
        <v>1379.2970237198101</v>
      </c>
      <c r="V21" s="6">
        <v>-3.2761154088611302</v>
      </c>
      <c r="W21" s="3" t="s">
        <v>16</v>
      </c>
      <c r="X21" s="3" t="s">
        <v>16</v>
      </c>
      <c r="Y21" s="24">
        <f t="shared" si="3"/>
        <v>1</v>
      </c>
      <c r="Z21" s="3" t="s">
        <v>15</v>
      </c>
      <c r="AA21" s="3" t="s">
        <v>15</v>
      </c>
      <c r="AB21" s="24">
        <f t="shared" si="4"/>
        <v>2</v>
      </c>
      <c r="AC21" s="3">
        <v>2</v>
      </c>
    </row>
    <row r="22" spans="1:32" x14ac:dyDescent="0.25">
      <c r="A22" s="3">
        <v>1030</v>
      </c>
      <c r="B22" s="11" t="s">
        <v>35</v>
      </c>
      <c r="C22" s="3" t="s">
        <v>37</v>
      </c>
      <c r="D22" s="3" t="s">
        <v>38</v>
      </c>
      <c r="E22" s="3" t="s">
        <v>10</v>
      </c>
      <c r="F22" s="3" t="s">
        <v>21</v>
      </c>
      <c r="G22" s="3" t="s">
        <v>21</v>
      </c>
      <c r="H22" s="3" t="s">
        <v>21</v>
      </c>
      <c r="I22" s="24">
        <f t="shared" si="0"/>
        <v>2</v>
      </c>
      <c r="J22" s="24">
        <f t="shared" si="1"/>
        <v>2</v>
      </c>
      <c r="L22" s="3" t="s">
        <v>36</v>
      </c>
      <c r="M22" s="3" t="s">
        <v>11</v>
      </c>
      <c r="N22" s="7">
        <v>110.564304461942</v>
      </c>
      <c r="O22" s="7">
        <v>42.007874015748001</v>
      </c>
      <c r="P22" s="3" t="s">
        <v>12</v>
      </c>
      <c r="Q22" s="3" t="s">
        <v>39</v>
      </c>
      <c r="R22" s="24">
        <f t="shared" si="2"/>
        <v>2</v>
      </c>
      <c r="S22" s="3" t="s">
        <v>7</v>
      </c>
      <c r="U22" s="5">
        <v>2751.6614623199998</v>
      </c>
      <c r="V22" s="6">
        <v>-3.02362204724409</v>
      </c>
      <c r="W22" s="3" t="s">
        <v>15</v>
      </c>
      <c r="X22" s="3" t="s">
        <v>15</v>
      </c>
      <c r="Y22" s="24">
        <f t="shared" si="3"/>
        <v>2</v>
      </c>
      <c r="Z22" s="3" t="s">
        <v>15</v>
      </c>
      <c r="AA22" s="3" t="s">
        <v>16</v>
      </c>
      <c r="AB22" s="24">
        <f t="shared" si="4"/>
        <v>1</v>
      </c>
      <c r="AC22" s="3">
        <v>4</v>
      </c>
      <c r="AD22" s="3">
        <v>2</v>
      </c>
    </row>
    <row r="23" spans="1:32" x14ac:dyDescent="0.25">
      <c r="A23" s="3">
        <v>1048</v>
      </c>
      <c r="B23" s="11" t="s">
        <v>150</v>
      </c>
      <c r="C23" s="3" t="s">
        <v>151</v>
      </c>
      <c r="D23" s="3" t="s">
        <v>38</v>
      </c>
      <c r="F23" s="3" t="s">
        <v>21</v>
      </c>
      <c r="G23" s="3" t="s">
        <v>21</v>
      </c>
      <c r="H23" s="3" t="s">
        <v>119</v>
      </c>
      <c r="I23" s="24">
        <f t="shared" si="0"/>
        <v>2</v>
      </c>
      <c r="J23" s="24">
        <f t="shared" si="1"/>
        <v>0</v>
      </c>
      <c r="L23" s="3" t="s">
        <v>44</v>
      </c>
      <c r="M23" s="3" t="s">
        <v>11</v>
      </c>
      <c r="N23" s="7">
        <v>170</v>
      </c>
      <c r="O23" s="7">
        <v>42</v>
      </c>
      <c r="P23" s="3" t="s">
        <v>25</v>
      </c>
      <c r="Q23" s="3" t="s">
        <v>39</v>
      </c>
      <c r="R23" s="24">
        <f t="shared" si="2"/>
        <v>2</v>
      </c>
      <c r="S23" s="3" t="s">
        <v>7</v>
      </c>
      <c r="T23" s="20" t="s">
        <v>14</v>
      </c>
      <c r="U23" s="5">
        <v>3853.99998506871</v>
      </c>
      <c r="V23" s="6">
        <v>-3.15</v>
      </c>
      <c r="W23" s="3" t="s">
        <v>16</v>
      </c>
      <c r="X23" s="3" t="s">
        <v>16</v>
      </c>
      <c r="Y23" s="24">
        <f t="shared" si="3"/>
        <v>1</v>
      </c>
      <c r="Z23" s="3" t="s">
        <v>16</v>
      </c>
      <c r="AA23" s="3" t="s">
        <v>15</v>
      </c>
      <c r="AB23" s="24">
        <f t="shared" si="4"/>
        <v>2</v>
      </c>
      <c r="AC23" s="3">
        <v>8</v>
      </c>
    </row>
    <row r="24" spans="1:32" x14ac:dyDescent="0.25">
      <c r="A24" s="3">
        <v>1048</v>
      </c>
      <c r="B24" s="11" t="s">
        <v>150</v>
      </c>
      <c r="C24" s="3" t="s">
        <v>151</v>
      </c>
      <c r="D24" s="3" t="s">
        <v>38</v>
      </c>
      <c r="F24" s="3" t="s">
        <v>21</v>
      </c>
      <c r="G24" s="3" t="s">
        <v>21</v>
      </c>
      <c r="H24" s="3" t="s">
        <v>21</v>
      </c>
      <c r="I24" s="24">
        <f t="shared" si="0"/>
        <v>2</v>
      </c>
      <c r="J24" s="24">
        <f t="shared" si="1"/>
        <v>2</v>
      </c>
      <c r="L24" s="3" t="s">
        <v>152</v>
      </c>
      <c r="M24" s="3" t="s">
        <v>11</v>
      </c>
      <c r="N24" s="7">
        <v>160</v>
      </c>
      <c r="O24" s="7">
        <v>42</v>
      </c>
      <c r="P24" s="3" t="s">
        <v>25</v>
      </c>
      <c r="Q24" s="3" t="s">
        <v>39</v>
      </c>
      <c r="R24" s="24">
        <f t="shared" si="2"/>
        <v>2</v>
      </c>
      <c r="S24" s="3" t="s">
        <v>7</v>
      </c>
      <c r="T24" s="20" t="s">
        <v>14</v>
      </c>
      <c r="U24" s="5">
        <v>3891.9999849214901</v>
      </c>
      <c r="V24" s="6">
        <v>-3.23</v>
      </c>
      <c r="W24" s="3" t="s">
        <v>15</v>
      </c>
      <c r="X24" s="3" t="s">
        <v>15</v>
      </c>
      <c r="Y24" s="24">
        <f t="shared" si="3"/>
        <v>2</v>
      </c>
      <c r="Z24" s="3" t="s">
        <v>16</v>
      </c>
      <c r="AA24" s="3" t="s">
        <v>15</v>
      </c>
      <c r="AB24" s="24">
        <f t="shared" si="4"/>
        <v>2</v>
      </c>
      <c r="AC24" s="3">
        <v>8</v>
      </c>
    </row>
    <row r="25" spans="1:32" x14ac:dyDescent="0.25">
      <c r="A25" s="3">
        <v>1048</v>
      </c>
      <c r="B25" s="11" t="s">
        <v>150</v>
      </c>
      <c r="C25" s="3" t="s">
        <v>151</v>
      </c>
      <c r="D25" s="3" t="s">
        <v>38</v>
      </c>
      <c r="F25" s="3" t="s">
        <v>21</v>
      </c>
      <c r="G25" s="3" t="s">
        <v>21</v>
      </c>
      <c r="H25" s="3" t="s">
        <v>153</v>
      </c>
      <c r="I25" s="24">
        <f t="shared" si="0"/>
        <v>2</v>
      </c>
      <c r="J25" s="24">
        <f t="shared" si="1"/>
        <v>0</v>
      </c>
      <c r="L25" s="3" t="s">
        <v>41</v>
      </c>
      <c r="M25" s="3" t="s">
        <v>11</v>
      </c>
      <c r="N25" s="7">
        <v>150</v>
      </c>
      <c r="O25" s="7">
        <v>42</v>
      </c>
      <c r="P25" s="3" t="s">
        <v>25</v>
      </c>
      <c r="Q25" s="3" t="s">
        <v>39</v>
      </c>
      <c r="R25" s="24">
        <f t="shared" si="2"/>
        <v>2</v>
      </c>
      <c r="S25" s="3" t="s">
        <v>7</v>
      </c>
      <c r="T25" s="20" t="s">
        <v>14</v>
      </c>
      <c r="U25" s="5">
        <v>3838.9999851268299</v>
      </c>
      <c r="V25" s="6">
        <v>-2.88</v>
      </c>
      <c r="W25" s="3" t="s">
        <v>16</v>
      </c>
      <c r="X25" s="3" t="s">
        <v>16</v>
      </c>
      <c r="Y25" s="24">
        <f t="shared" si="3"/>
        <v>1</v>
      </c>
      <c r="Z25" s="3" t="s">
        <v>16</v>
      </c>
      <c r="AA25" s="3" t="s">
        <v>15</v>
      </c>
      <c r="AB25" s="24">
        <f t="shared" si="4"/>
        <v>2</v>
      </c>
      <c r="AC25" s="3">
        <v>8</v>
      </c>
    </row>
    <row r="26" spans="1:32" x14ac:dyDescent="0.25">
      <c r="A26" s="3">
        <v>1052</v>
      </c>
      <c r="B26" s="11" t="s">
        <v>164</v>
      </c>
      <c r="C26" s="3" t="s">
        <v>165</v>
      </c>
      <c r="D26" s="3" t="s">
        <v>38</v>
      </c>
      <c r="E26" s="3" t="s">
        <v>10</v>
      </c>
      <c r="F26" s="3" t="s">
        <v>21</v>
      </c>
      <c r="G26" s="3" t="s">
        <v>21</v>
      </c>
      <c r="H26" s="3" t="s">
        <v>119</v>
      </c>
      <c r="I26" s="24">
        <f t="shared" si="0"/>
        <v>2</v>
      </c>
      <c r="J26" s="24">
        <f t="shared" si="1"/>
        <v>0</v>
      </c>
      <c r="L26" s="3" t="s">
        <v>22</v>
      </c>
      <c r="M26" s="3" t="s">
        <v>11</v>
      </c>
      <c r="N26" s="7">
        <v>141.4</v>
      </c>
      <c r="O26" s="7">
        <v>42</v>
      </c>
      <c r="P26" s="3" t="s">
        <v>12</v>
      </c>
      <c r="Q26" s="3" t="s">
        <v>39</v>
      </c>
      <c r="R26" s="24">
        <f t="shared" si="2"/>
        <v>2</v>
      </c>
      <c r="S26" s="3" t="s">
        <v>7</v>
      </c>
      <c r="T26" s="20" t="s">
        <v>14</v>
      </c>
      <c r="U26" s="17">
        <v>3721</v>
      </c>
      <c r="V26" s="18">
        <v>-2.29</v>
      </c>
      <c r="W26" s="3" t="s">
        <v>15</v>
      </c>
      <c r="X26" s="3" t="s">
        <v>15</v>
      </c>
      <c r="Y26" s="24">
        <f t="shared" si="3"/>
        <v>2</v>
      </c>
      <c r="Z26" s="3" t="s">
        <v>16</v>
      </c>
      <c r="AA26" s="3" t="s">
        <v>16</v>
      </c>
      <c r="AB26" s="24">
        <f t="shared" si="4"/>
        <v>1</v>
      </c>
      <c r="AC26" s="3">
        <v>3</v>
      </c>
    </row>
    <row r="27" spans="1:32" x14ac:dyDescent="0.25">
      <c r="A27" s="3">
        <v>1044</v>
      </c>
      <c r="B27" s="11" t="s">
        <v>138</v>
      </c>
      <c r="D27" s="3" t="s">
        <v>128</v>
      </c>
      <c r="E27" s="3" t="s">
        <v>10</v>
      </c>
      <c r="F27" s="3" t="s">
        <v>20</v>
      </c>
      <c r="G27" s="3" t="s">
        <v>20</v>
      </c>
      <c r="H27" s="3" t="s">
        <v>21</v>
      </c>
      <c r="I27" s="24">
        <f t="shared" si="0"/>
        <v>3</v>
      </c>
      <c r="J27" s="24">
        <f t="shared" si="1"/>
        <v>2</v>
      </c>
      <c r="K27" s="3" t="s">
        <v>126</v>
      </c>
      <c r="L27" s="3" t="s">
        <v>139</v>
      </c>
      <c r="M27" s="3" t="s">
        <v>11</v>
      </c>
      <c r="N27" s="7">
        <v>170.5</v>
      </c>
      <c r="O27" s="7">
        <v>48</v>
      </c>
      <c r="P27" s="3" t="s">
        <v>12</v>
      </c>
      <c r="Q27" s="3" t="s">
        <v>39</v>
      </c>
      <c r="R27" s="24">
        <f t="shared" si="2"/>
        <v>2</v>
      </c>
      <c r="S27" s="3" t="s">
        <v>7</v>
      </c>
      <c r="T27" s="20" t="s">
        <v>13</v>
      </c>
      <c r="U27" s="5">
        <v>6951.9999730663503</v>
      </c>
      <c r="V27" s="6">
        <v>-4.13</v>
      </c>
      <c r="W27" s="3" t="s">
        <v>16</v>
      </c>
      <c r="X27" s="3" t="s">
        <v>15</v>
      </c>
      <c r="Y27" s="24">
        <f t="shared" si="3"/>
        <v>2</v>
      </c>
      <c r="Z27" s="3" t="s">
        <v>16</v>
      </c>
      <c r="AA27" s="3" t="s">
        <v>16</v>
      </c>
      <c r="AB27" s="24">
        <f t="shared" si="4"/>
        <v>1</v>
      </c>
      <c r="AC27" s="3">
        <v>14</v>
      </c>
      <c r="AD27" s="3">
        <v>6</v>
      </c>
    </row>
    <row r="28" spans="1:32" x14ac:dyDescent="0.25">
      <c r="A28" s="3">
        <v>1045</v>
      </c>
      <c r="B28" s="11" t="s">
        <v>140</v>
      </c>
      <c r="D28" s="3" t="s">
        <v>128</v>
      </c>
      <c r="E28" s="3" t="s">
        <v>10</v>
      </c>
      <c r="F28" s="3" t="s">
        <v>20</v>
      </c>
      <c r="G28" s="3" t="s">
        <v>20</v>
      </c>
      <c r="H28" s="3" t="s">
        <v>21</v>
      </c>
      <c r="I28" s="24">
        <f t="shared" si="0"/>
        <v>3</v>
      </c>
      <c r="J28" s="24">
        <f t="shared" si="1"/>
        <v>2</v>
      </c>
      <c r="K28" s="3" t="s">
        <v>126</v>
      </c>
      <c r="L28" s="3" t="s">
        <v>141</v>
      </c>
      <c r="M28" s="3" t="s">
        <v>11</v>
      </c>
      <c r="N28" s="7">
        <v>169.8</v>
      </c>
      <c r="O28" s="7">
        <v>72</v>
      </c>
      <c r="P28" s="3" t="s">
        <v>12</v>
      </c>
      <c r="Q28" s="3" t="s">
        <v>39</v>
      </c>
      <c r="R28" s="24">
        <f t="shared" si="2"/>
        <v>2</v>
      </c>
      <c r="S28" s="3" t="s">
        <v>7</v>
      </c>
      <c r="T28" s="20" t="s">
        <v>13</v>
      </c>
      <c r="U28" s="5">
        <v>8510.9999670264206</v>
      </c>
      <c r="V28" s="6">
        <v>-2.6459999999999999</v>
      </c>
      <c r="W28" s="3" t="s">
        <v>16</v>
      </c>
      <c r="X28" s="3" t="s">
        <v>15</v>
      </c>
      <c r="Y28" s="24">
        <f t="shared" si="3"/>
        <v>2</v>
      </c>
      <c r="Z28" s="3" t="s">
        <v>16</v>
      </c>
      <c r="AA28" s="3" t="s">
        <v>16</v>
      </c>
      <c r="AB28" s="24">
        <f t="shared" si="4"/>
        <v>1</v>
      </c>
      <c r="AC28" s="3">
        <v>14</v>
      </c>
      <c r="AD28" s="3">
        <v>6</v>
      </c>
    </row>
    <row r="29" spans="1:32" x14ac:dyDescent="0.25">
      <c r="A29" s="3">
        <v>1046</v>
      </c>
      <c r="B29" s="11" t="s">
        <v>142</v>
      </c>
      <c r="C29" s="3" t="s">
        <v>143</v>
      </c>
      <c r="D29" s="3" t="s">
        <v>38</v>
      </c>
      <c r="E29" s="3" t="s">
        <v>10</v>
      </c>
      <c r="F29" s="3" t="s">
        <v>20</v>
      </c>
      <c r="G29" s="3" t="s">
        <v>20</v>
      </c>
      <c r="H29" s="3" t="s">
        <v>119</v>
      </c>
      <c r="I29" s="24">
        <f t="shared" si="0"/>
        <v>3</v>
      </c>
      <c r="J29" s="24">
        <f t="shared" si="1"/>
        <v>0</v>
      </c>
      <c r="L29" s="3" t="s">
        <v>124</v>
      </c>
      <c r="M29" s="3" t="s">
        <v>11</v>
      </c>
      <c r="N29" s="7">
        <v>180.8</v>
      </c>
      <c r="O29" s="7">
        <v>42</v>
      </c>
      <c r="P29" s="3" t="s">
        <v>25</v>
      </c>
      <c r="Q29" s="3" t="s">
        <v>39</v>
      </c>
      <c r="R29" s="24">
        <f t="shared" si="2"/>
        <v>2</v>
      </c>
      <c r="S29" s="3" t="s">
        <v>7</v>
      </c>
      <c r="U29" s="5">
        <v>4639.9999820235698</v>
      </c>
      <c r="V29" s="6">
        <v>-2.76</v>
      </c>
      <c r="W29" s="3" t="s">
        <v>15</v>
      </c>
      <c r="X29" s="3" t="s">
        <v>15</v>
      </c>
      <c r="Y29" s="24">
        <f t="shared" si="3"/>
        <v>2</v>
      </c>
      <c r="Z29" s="3" t="s">
        <v>16</v>
      </c>
      <c r="AA29" s="3" t="s">
        <v>15</v>
      </c>
      <c r="AB29" s="24">
        <f t="shared" si="4"/>
        <v>2</v>
      </c>
      <c r="AC29" s="3">
        <v>7</v>
      </c>
    </row>
    <row r="30" spans="1:32" x14ac:dyDescent="0.25">
      <c r="A30" s="3">
        <v>1046</v>
      </c>
      <c r="B30" s="11" t="s">
        <v>142</v>
      </c>
      <c r="C30" s="3" t="s">
        <v>143</v>
      </c>
      <c r="D30" s="3" t="s">
        <v>38</v>
      </c>
      <c r="E30" s="3" t="s">
        <v>10</v>
      </c>
      <c r="F30" s="3" t="s">
        <v>20</v>
      </c>
      <c r="G30" s="3" t="s">
        <v>20</v>
      </c>
      <c r="H30" s="3" t="s">
        <v>21</v>
      </c>
      <c r="I30" s="24">
        <f t="shared" si="0"/>
        <v>3</v>
      </c>
      <c r="J30" s="24">
        <f t="shared" si="1"/>
        <v>2</v>
      </c>
      <c r="L30" s="3" t="s">
        <v>29</v>
      </c>
      <c r="M30" s="3" t="s">
        <v>11</v>
      </c>
      <c r="N30" s="7">
        <v>194</v>
      </c>
      <c r="O30" s="7">
        <v>42</v>
      </c>
      <c r="P30" s="3" t="s">
        <v>25</v>
      </c>
      <c r="Q30" s="3" t="s">
        <v>39</v>
      </c>
      <c r="R30" s="24">
        <f t="shared" si="2"/>
        <v>2</v>
      </c>
      <c r="S30" s="3" t="s">
        <v>7</v>
      </c>
      <c r="U30" s="5">
        <v>4165.9999838599497</v>
      </c>
      <c r="V30" s="6">
        <v>-2.52</v>
      </c>
      <c r="W30" s="3" t="s">
        <v>15</v>
      </c>
      <c r="X30" s="3" t="s">
        <v>15</v>
      </c>
      <c r="Y30" s="24">
        <f t="shared" si="3"/>
        <v>2</v>
      </c>
      <c r="Z30" s="3" t="s">
        <v>16</v>
      </c>
      <c r="AA30" s="3" t="s">
        <v>15</v>
      </c>
      <c r="AB30" s="24">
        <f t="shared" si="4"/>
        <v>2</v>
      </c>
      <c r="AC30" s="3">
        <v>7</v>
      </c>
    </row>
    <row r="31" spans="1:32" x14ac:dyDescent="0.25">
      <c r="A31" s="3">
        <v>1047</v>
      </c>
      <c r="B31" s="11" t="s">
        <v>144</v>
      </c>
      <c r="C31" s="3" t="s">
        <v>146</v>
      </c>
      <c r="D31" s="3" t="s">
        <v>38</v>
      </c>
      <c r="E31" s="3" t="s">
        <v>10</v>
      </c>
      <c r="F31" s="3" t="s">
        <v>20</v>
      </c>
      <c r="G31" s="3" t="s">
        <v>20</v>
      </c>
      <c r="H31" s="3" t="s">
        <v>119</v>
      </c>
      <c r="I31" s="24">
        <f t="shared" si="0"/>
        <v>3</v>
      </c>
      <c r="J31" s="24">
        <f t="shared" si="1"/>
        <v>0</v>
      </c>
      <c r="L31" s="3" t="s">
        <v>145</v>
      </c>
      <c r="M31" s="3" t="s">
        <v>11</v>
      </c>
      <c r="N31" s="7">
        <v>140</v>
      </c>
      <c r="O31" s="7">
        <v>42</v>
      </c>
      <c r="P31" s="3" t="s">
        <v>25</v>
      </c>
      <c r="Q31" s="3" t="s">
        <v>39</v>
      </c>
      <c r="R31" s="24">
        <f t="shared" si="2"/>
        <v>2</v>
      </c>
      <c r="S31" s="3" t="s">
        <v>7</v>
      </c>
      <c r="U31" s="5">
        <v>4127.9999840071696</v>
      </c>
      <c r="V31" s="6">
        <v>-1.76</v>
      </c>
      <c r="W31" s="3" t="s">
        <v>15</v>
      </c>
      <c r="X31" s="3" t="s">
        <v>16</v>
      </c>
      <c r="Y31" s="24">
        <f t="shared" si="3"/>
        <v>1</v>
      </c>
      <c r="Z31" s="3" t="s">
        <v>15</v>
      </c>
      <c r="AA31" s="3" t="s">
        <v>16</v>
      </c>
      <c r="AB31" s="24">
        <f t="shared" si="4"/>
        <v>1</v>
      </c>
      <c r="AC31" s="3">
        <v>2</v>
      </c>
    </row>
    <row r="32" spans="1:32" x14ac:dyDescent="0.25">
      <c r="A32" s="3">
        <v>1047</v>
      </c>
      <c r="B32" s="11" t="s">
        <v>144</v>
      </c>
      <c r="C32" s="3" t="s">
        <v>146</v>
      </c>
      <c r="D32" s="3" t="s">
        <v>38</v>
      </c>
      <c r="E32" s="3" t="s">
        <v>10</v>
      </c>
      <c r="F32" s="3" t="s">
        <v>20</v>
      </c>
      <c r="G32" s="3" t="s">
        <v>20</v>
      </c>
      <c r="H32" s="3" t="s">
        <v>119</v>
      </c>
      <c r="I32" s="24">
        <f t="shared" si="0"/>
        <v>3</v>
      </c>
      <c r="J32" s="24">
        <f t="shared" si="1"/>
        <v>0</v>
      </c>
      <c r="L32" s="3" t="s">
        <v>147</v>
      </c>
      <c r="M32" s="3" t="s">
        <v>11</v>
      </c>
      <c r="N32" s="7">
        <v>140</v>
      </c>
      <c r="O32" s="7">
        <v>42</v>
      </c>
      <c r="P32" s="3" t="s">
        <v>25</v>
      </c>
      <c r="Q32" s="3" t="s">
        <v>39</v>
      </c>
      <c r="R32" s="24">
        <f t="shared" si="2"/>
        <v>2</v>
      </c>
      <c r="S32" s="3" t="s">
        <v>7</v>
      </c>
      <c r="U32" s="5">
        <v>3789.9999853166601</v>
      </c>
      <c r="V32" s="6">
        <v>-2.2200000000000002</v>
      </c>
      <c r="W32" s="3" t="s">
        <v>15</v>
      </c>
      <c r="X32" s="3" t="s">
        <v>16</v>
      </c>
      <c r="Y32" s="24">
        <f t="shared" si="3"/>
        <v>1</v>
      </c>
      <c r="Z32" s="3" t="s">
        <v>15</v>
      </c>
      <c r="AA32" s="3" t="s">
        <v>16</v>
      </c>
      <c r="AB32" s="24">
        <f t="shared" si="4"/>
        <v>1</v>
      </c>
      <c r="AC32" s="3">
        <v>2</v>
      </c>
    </row>
    <row r="33" spans="1:30" x14ac:dyDescent="0.25">
      <c r="A33" s="3">
        <v>1049</v>
      </c>
      <c r="B33" s="11" t="s">
        <v>154</v>
      </c>
      <c r="C33" s="3" t="s">
        <v>156</v>
      </c>
      <c r="E33" s="3" t="s">
        <v>157</v>
      </c>
      <c r="F33" s="3" t="s">
        <v>4</v>
      </c>
      <c r="G33" s="3" t="s">
        <v>20</v>
      </c>
      <c r="H33" s="3" t="s">
        <v>21</v>
      </c>
      <c r="I33" s="24">
        <f t="shared" si="0"/>
        <v>3</v>
      </c>
      <c r="J33" s="24">
        <f t="shared" si="1"/>
        <v>2</v>
      </c>
      <c r="L33" s="3" t="s">
        <v>158</v>
      </c>
      <c r="M33" s="3" t="s">
        <v>11</v>
      </c>
      <c r="N33" s="7">
        <v>82.677165354330697</v>
      </c>
      <c r="O33" s="7">
        <v>51.968503937007902</v>
      </c>
      <c r="P33" s="3" t="s">
        <v>25</v>
      </c>
      <c r="Q33" s="3" t="s">
        <v>39</v>
      </c>
      <c r="R33" s="24">
        <f t="shared" si="2"/>
        <v>2</v>
      </c>
      <c r="S33" s="3" t="s">
        <v>7</v>
      </c>
      <c r="U33" s="5">
        <v>1719.94603427581</v>
      </c>
      <c r="V33" s="6">
        <v>-0.97690194941964603</v>
      </c>
      <c r="W33" s="3" t="s">
        <v>16</v>
      </c>
      <c r="X33" s="3" t="s">
        <v>16</v>
      </c>
      <c r="Y33" s="24">
        <f t="shared" si="3"/>
        <v>1</v>
      </c>
      <c r="Z33" s="3" t="s">
        <v>15</v>
      </c>
      <c r="AA33" s="3" t="s">
        <v>15</v>
      </c>
      <c r="AB33" s="24">
        <f t="shared" si="4"/>
        <v>2</v>
      </c>
      <c r="AC33" s="3">
        <v>2</v>
      </c>
    </row>
    <row r="34" spans="1:30" x14ac:dyDescent="0.25">
      <c r="A34" s="3">
        <v>1050</v>
      </c>
      <c r="B34" s="11" t="s">
        <v>159</v>
      </c>
      <c r="D34" s="3" t="s">
        <v>38</v>
      </c>
      <c r="E34" s="3" t="s">
        <v>10</v>
      </c>
      <c r="F34" s="3" t="s">
        <v>20</v>
      </c>
      <c r="G34" s="3" t="s">
        <v>20</v>
      </c>
      <c r="H34" s="3" t="s">
        <v>119</v>
      </c>
      <c r="I34" s="65">
        <f t="shared" si="0"/>
        <v>3</v>
      </c>
      <c r="J34" s="65">
        <f t="shared" si="1"/>
        <v>0</v>
      </c>
      <c r="L34" s="3" t="s">
        <v>22</v>
      </c>
      <c r="M34" s="3" t="s">
        <v>11</v>
      </c>
      <c r="N34" s="7">
        <v>167.5</v>
      </c>
      <c r="O34" s="7">
        <v>32</v>
      </c>
      <c r="P34" s="3" t="s">
        <v>12</v>
      </c>
      <c r="Q34" s="3" t="s">
        <v>39</v>
      </c>
      <c r="R34" s="24">
        <f t="shared" si="2"/>
        <v>2</v>
      </c>
      <c r="S34" s="3" t="s">
        <v>7</v>
      </c>
      <c r="U34" s="5">
        <v>2725.9999894388502</v>
      </c>
      <c r="V34" s="6">
        <v>-1.2501521026553599</v>
      </c>
      <c r="W34" s="3" t="s">
        <v>16</v>
      </c>
      <c r="X34" s="3" t="s">
        <v>15</v>
      </c>
      <c r="Y34" s="24">
        <f t="shared" si="3"/>
        <v>2</v>
      </c>
      <c r="Z34" s="3" t="s">
        <v>16</v>
      </c>
      <c r="AA34" s="3" t="s">
        <v>15</v>
      </c>
      <c r="AB34" s="24">
        <f t="shared" si="4"/>
        <v>2</v>
      </c>
      <c r="AC34" s="3">
        <v>3</v>
      </c>
    </row>
    <row r="35" spans="1:30" x14ac:dyDescent="0.25">
      <c r="A35" s="3">
        <v>1024</v>
      </c>
      <c r="B35" s="11" t="s">
        <v>3</v>
      </c>
      <c r="C35" s="3" t="s">
        <v>8</v>
      </c>
      <c r="D35" s="3" t="s">
        <v>9</v>
      </c>
      <c r="E35" s="3" t="s">
        <v>10</v>
      </c>
      <c r="F35" s="3" t="s">
        <v>4</v>
      </c>
      <c r="G35" s="3" t="s">
        <v>4</v>
      </c>
      <c r="H35" s="3" t="s">
        <v>4</v>
      </c>
      <c r="I35" s="24">
        <f t="shared" si="0"/>
        <v>1</v>
      </c>
      <c r="J35" s="24">
        <f t="shared" si="1"/>
        <v>1</v>
      </c>
      <c r="K35" s="3" t="s">
        <v>5</v>
      </c>
      <c r="L35" s="3" t="s">
        <v>17</v>
      </c>
      <c r="M35" s="3" t="s">
        <v>11</v>
      </c>
      <c r="N35" s="7">
        <v>190</v>
      </c>
      <c r="O35" s="7">
        <v>30</v>
      </c>
      <c r="P35" s="3" t="s">
        <v>12</v>
      </c>
      <c r="Q35" s="3" t="s">
        <v>13</v>
      </c>
      <c r="R35" s="24">
        <f t="shared" si="2"/>
        <v>1</v>
      </c>
      <c r="S35" s="3" t="s">
        <v>7</v>
      </c>
      <c r="T35" s="20" t="s">
        <v>14</v>
      </c>
      <c r="U35" s="5">
        <v>1214.99955826422</v>
      </c>
      <c r="V35" s="6">
        <v>-4.5999999999999996</v>
      </c>
      <c r="W35" s="3" t="s">
        <v>15</v>
      </c>
      <c r="X35" s="3" t="s">
        <v>15</v>
      </c>
      <c r="Y35" s="24">
        <f t="shared" si="3"/>
        <v>2</v>
      </c>
      <c r="Z35" s="3" t="s">
        <v>16</v>
      </c>
      <c r="AA35" s="3" t="s">
        <v>16</v>
      </c>
      <c r="AB35" s="24">
        <f t="shared" si="4"/>
        <v>1</v>
      </c>
      <c r="AC35" s="3">
        <v>3</v>
      </c>
      <c r="AD35" s="3">
        <v>3</v>
      </c>
    </row>
    <row r="36" spans="1:30" x14ac:dyDescent="0.25">
      <c r="A36" s="3">
        <v>1024</v>
      </c>
      <c r="B36" s="11" t="s">
        <v>3</v>
      </c>
      <c r="C36" s="3" t="s">
        <v>8</v>
      </c>
      <c r="D36" s="3" t="s">
        <v>9</v>
      </c>
      <c r="E36" s="3" t="s">
        <v>10</v>
      </c>
      <c r="F36" s="3" t="s">
        <v>4</v>
      </c>
      <c r="G36" s="3" t="s">
        <v>4</v>
      </c>
      <c r="H36" s="3" t="s">
        <v>4</v>
      </c>
      <c r="I36" s="24">
        <f t="shared" si="0"/>
        <v>1</v>
      </c>
      <c r="J36" s="24">
        <f t="shared" si="1"/>
        <v>1</v>
      </c>
      <c r="K36" s="3" t="s">
        <v>5</v>
      </c>
      <c r="L36" s="3" t="s">
        <v>18</v>
      </c>
      <c r="M36" s="3" t="s">
        <v>11</v>
      </c>
      <c r="N36" s="7">
        <v>190</v>
      </c>
      <c r="O36" s="7">
        <v>30</v>
      </c>
      <c r="P36" s="3" t="s">
        <v>12</v>
      </c>
      <c r="Q36" s="3" t="s">
        <v>13</v>
      </c>
      <c r="R36" s="24">
        <f t="shared" si="2"/>
        <v>1</v>
      </c>
      <c r="S36" s="3" t="s">
        <v>7</v>
      </c>
      <c r="T36" s="20" t="s">
        <v>14</v>
      </c>
      <c r="U36" s="5">
        <v>1304.9995255430599</v>
      </c>
      <c r="V36" s="6">
        <v>-4.6245000000000003</v>
      </c>
      <c r="W36" s="3" t="s">
        <v>15</v>
      </c>
      <c r="X36" s="3" t="s">
        <v>15</v>
      </c>
      <c r="Y36" s="24">
        <f t="shared" si="3"/>
        <v>2</v>
      </c>
      <c r="Z36" s="3" t="s">
        <v>16</v>
      </c>
      <c r="AA36" s="3" t="s">
        <v>16</v>
      </c>
      <c r="AB36" s="24">
        <f t="shared" si="4"/>
        <v>1</v>
      </c>
      <c r="AC36" s="3">
        <v>3</v>
      </c>
      <c r="AD36" s="3">
        <v>3</v>
      </c>
    </row>
    <row r="37" spans="1:30" x14ac:dyDescent="0.25">
      <c r="A37" s="3">
        <v>1031</v>
      </c>
      <c r="B37" s="11" t="s">
        <v>40</v>
      </c>
      <c r="C37" s="3" t="s">
        <v>8</v>
      </c>
      <c r="D37" s="3" t="s">
        <v>9</v>
      </c>
      <c r="E37" s="3" t="s">
        <v>10</v>
      </c>
      <c r="F37" s="3" t="s">
        <v>4</v>
      </c>
      <c r="G37" s="3" t="s">
        <v>4</v>
      </c>
      <c r="H37" s="3" t="s">
        <v>4</v>
      </c>
      <c r="I37" s="24">
        <f t="shared" si="0"/>
        <v>1</v>
      </c>
      <c r="J37" s="24">
        <f t="shared" si="1"/>
        <v>1</v>
      </c>
      <c r="K37" s="3" t="s">
        <v>5</v>
      </c>
      <c r="L37" s="3" t="s">
        <v>41</v>
      </c>
      <c r="M37" s="3" t="s">
        <v>11</v>
      </c>
      <c r="N37" s="7">
        <v>160.5</v>
      </c>
      <c r="O37" s="7">
        <v>30</v>
      </c>
      <c r="P37" s="3" t="s">
        <v>12</v>
      </c>
      <c r="Q37" s="3" t="s">
        <v>13</v>
      </c>
      <c r="R37" s="24">
        <f t="shared" si="2"/>
        <v>1</v>
      </c>
      <c r="S37" s="3" t="s">
        <v>7</v>
      </c>
      <c r="T37" s="20" t="s">
        <v>42</v>
      </c>
      <c r="U37" s="5">
        <v>830.39969809268496</v>
      </c>
      <c r="V37" s="6">
        <v>-4.4954999999999998</v>
      </c>
      <c r="W37" s="3" t="s">
        <v>15</v>
      </c>
      <c r="X37" s="3" t="s">
        <v>15</v>
      </c>
      <c r="Y37" s="24">
        <f t="shared" si="3"/>
        <v>2</v>
      </c>
      <c r="Z37" s="3" t="s">
        <v>16</v>
      </c>
      <c r="AA37" s="3" t="s">
        <v>16</v>
      </c>
      <c r="AB37" s="24">
        <f t="shared" si="4"/>
        <v>1</v>
      </c>
      <c r="AC37" s="3">
        <v>3</v>
      </c>
      <c r="AD37" s="3">
        <v>2</v>
      </c>
    </row>
    <row r="38" spans="1:30" x14ac:dyDescent="0.25">
      <c r="A38" s="3">
        <v>1031</v>
      </c>
      <c r="B38" s="11" t="s">
        <v>40</v>
      </c>
      <c r="C38" s="3" t="s">
        <v>8</v>
      </c>
      <c r="D38" s="3" t="s">
        <v>9</v>
      </c>
      <c r="E38" s="3" t="s">
        <v>10</v>
      </c>
      <c r="F38" s="3" t="s">
        <v>4</v>
      </c>
      <c r="G38" s="3" t="s">
        <v>4</v>
      </c>
      <c r="H38" s="3" t="s">
        <v>4</v>
      </c>
      <c r="I38" s="24">
        <f t="shared" si="0"/>
        <v>1</v>
      </c>
      <c r="J38" s="24">
        <f t="shared" si="1"/>
        <v>1</v>
      </c>
      <c r="K38" s="3" t="s">
        <v>5</v>
      </c>
      <c r="L38" s="3" t="s">
        <v>43</v>
      </c>
      <c r="M38" s="3" t="s">
        <v>11</v>
      </c>
      <c r="N38" s="7">
        <v>170.3</v>
      </c>
      <c r="O38" s="7">
        <v>30</v>
      </c>
      <c r="P38" s="3" t="s">
        <v>25</v>
      </c>
      <c r="Q38" s="3" t="s">
        <v>13</v>
      </c>
      <c r="R38" s="24">
        <f t="shared" si="2"/>
        <v>1</v>
      </c>
      <c r="S38" s="3" t="s">
        <v>7</v>
      </c>
      <c r="T38" s="20" t="s">
        <v>42</v>
      </c>
      <c r="U38" s="5">
        <v>1059.9996146173501</v>
      </c>
      <c r="V38" s="6">
        <v>-4.4980000000000002</v>
      </c>
      <c r="W38" s="3" t="s">
        <v>15</v>
      </c>
      <c r="X38" s="3" t="s">
        <v>15</v>
      </c>
      <c r="Y38" s="24">
        <f t="shared" si="3"/>
        <v>2</v>
      </c>
      <c r="Z38" s="3" t="s">
        <v>16</v>
      </c>
      <c r="AA38" s="3" t="s">
        <v>16</v>
      </c>
      <c r="AB38" s="24">
        <f t="shared" si="4"/>
        <v>1</v>
      </c>
      <c r="AC38" s="3">
        <v>3</v>
      </c>
      <c r="AD38" s="3">
        <v>2</v>
      </c>
    </row>
    <row r="39" spans="1:30" x14ac:dyDescent="0.25">
      <c r="A39" s="3">
        <v>1031</v>
      </c>
      <c r="B39" s="11" t="s">
        <v>40</v>
      </c>
      <c r="C39" s="3" t="s">
        <v>8</v>
      </c>
      <c r="D39" s="3" t="s">
        <v>9</v>
      </c>
      <c r="E39" s="3" t="s">
        <v>10</v>
      </c>
      <c r="F39" s="3" t="s">
        <v>4</v>
      </c>
      <c r="G39" s="3" t="s">
        <v>4</v>
      </c>
      <c r="H39" s="3" t="s">
        <v>4</v>
      </c>
      <c r="I39" s="24">
        <f t="shared" si="0"/>
        <v>1</v>
      </c>
      <c r="J39" s="24">
        <f t="shared" si="1"/>
        <v>1</v>
      </c>
      <c r="K39" s="3" t="s">
        <v>5</v>
      </c>
      <c r="L39" s="3" t="s">
        <v>44</v>
      </c>
      <c r="M39" s="3" t="s">
        <v>11</v>
      </c>
      <c r="N39" s="7">
        <v>161</v>
      </c>
      <c r="O39" s="7">
        <v>30</v>
      </c>
      <c r="P39" s="3" t="s">
        <v>25</v>
      </c>
      <c r="Q39" s="3" t="s">
        <v>13</v>
      </c>
      <c r="R39" s="24">
        <f t="shared" si="2"/>
        <v>1</v>
      </c>
      <c r="S39" s="3" t="s">
        <v>7</v>
      </c>
      <c r="T39" s="20" t="s">
        <v>42</v>
      </c>
      <c r="U39" s="5">
        <v>899.599672933742</v>
      </c>
      <c r="V39" s="6">
        <v>-4.5925000000000002</v>
      </c>
      <c r="W39" s="3" t="s">
        <v>15</v>
      </c>
      <c r="X39" s="3" t="s">
        <v>15</v>
      </c>
      <c r="Y39" s="24">
        <f t="shared" si="3"/>
        <v>2</v>
      </c>
      <c r="Z39" s="3" t="s">
        <v>16</v>
      </c>
      <c r="AA39" s="3" t="s">
        <v>16</v>
      </c>
      <c r="AB39" s="24">
        <f t="shared" si="4"/>
        <v>1</v>
      </c>
      <c r="AC39" s="3">
        <v>3</v>
      </c>
      <c r="AD39" s="3">
        <v>2</v>
      </c>
    </row>
    <row r="40" spans="1:30" x14ac:dyDescent="0.25">
      <c r="A40" s="3">
        <v>1009</v>
      </c>
      <c r="B40" s="11" t="s">
        <v>76</v>
      </c>
      <c r="C40" s="3" t="s">
        <v>77</v>
      </c>
      <c r="E40" s="3" t="s">
        <v>62</v>
      </c>
      <c r="F40" s="3" t="s">
        <v>4</v>
      </c>
      <c r="G40" s="3" t="s">
        <v>4</v>
      </c>
      <c r="H40" s="3" t="s">
        <v>4</v>
      </c>
      <c r="I40" s="24">
        <f t="shared" si="0"/>
        <v>1</v>
      </c>
      <c r="J40" s="24">
        <f t="shared" si="1"/>
        <v>1</v>
      </c>
      <c r="L40" s="3" t="s">
        <v>22</v>
      </c>
      <c r="M40" s="3" t="s">
        <v>11</v>
      </c>
      <c r="N40" s="7">
        <v>36.089238845144401</v>
      </c>
      <c r="O40" s="7">
        <v>31.496062992125999</v>
      </c>
      <c r="P40" s="3" t="s">
        <v>25</v>
      </c>
      <c r="Q40" s="3" t="s">
        <v>13</v>
      </c>
      <c r="R40" s="24">
        <f t="shared" si="2"/>
        <v>1</v>
      </c>
      <c r="S40" s="3" t="s">
        <v>7</v>
      </c>
      <c r="T40" s="20" t="s">
        <v>14</v>
      </c>
      <c r="U40" s="5">
        <v>1056.6020321000001</v>
      </c>
      <c r="V40" s="6">
        <v>-7.7880751259842498</v>
      </c>
      <c r="W40" s="3" t="s">
        <v>15</v>
      </c>
      <c r="X40" s="3" t="s">
        <v>16</v>
      </c>
      <c r="Y40" s="24">
        <f t="shared" si="3"/>
        <v>1</v>
      </c>
      <c r="Z40" s="3" t="s">
        <v>15</v>
      </c>
      <c r="AA40" s="3" t="s">
        <v>15</v>
      </c>
      <c r="AB40" s="24">
        <f t="shared" si="4"/>
        <v>2</v>
      </c>
      <c r="AC40" s="3">
        <v>2</v>
      </c>
      <c r="AD40" s="3">
        <v>3</v>
      </c>
    </row>
    <row r="41" spans="1:30" x14ac:dyDescent="0.25">
      <c r="A41" s="3">
        <v>1009</v>
      </c>
      <c r="B41" s="11" t="s">
        <v>76</v>
      </c>
      <c r="C41" s="3" t="s">
        <v>77</v>
      </c>
      <c r="E41" s="3" t="s">
        <v>62</v>
      </c>
      <c r="F41" s="3" t="s">
        <v>4</v>
      </c>
      <c r="G41" s="3" t="s">
        <v>4</v>
      </c>
      <c r="H41" s="3" t="s">
        <v>4</v>
      </c>
      <c r="I41" s="24">
        <f t="shared" si="0"/>
        <v>1</v>
      </c>
      <c r="J41" s="24">
        <f t="shared" si="1"/>
        <v>1</v>
      </c>
      <c r="L41" s="3" t="s">
        <v>78</v>
      </c>
      <c r="M41" s="3" t="s">
        <v>11</v>
      </c>
      <c r="N41" s="7">
        <v>36.089238845144401</v>
      </c>
      <c r="O41" s="7">
        <v>31.496062992125999</v>
      </c>
      <c r="P41" s="3" t="s">
        <v>25</v>
      </c>
      <c r="Q41" s="3" t="s">
        <v>13</v>
      </c>
      <c r="R41" s="24">
        <f t="shared" si="2"/>
        <v>1</v>
      </c>
      <c r="S41" s="3" t="s">
        <v>7</v>
      </c>
      <c r="T41" s="20" t="s">
        <v>14</v>
      </c>
      <c r="U41" s="5">
        <v>831.79308909999997</v>
      </c>
      <c r="V41" s="6">
        <v>-1.29742913385827</v>
      </c>
      <c r="W41" s="3" t="s">
        <v>15</v>
      </c>
      <c r="X41" s="3" t="s">
        <v>16</v>
      </c>
      <c r="Y41" s="24">
        <f t="shared" si="3"/>
        <v>1</v>
      </c>
      <c r="Z41" s="3" t="s">
        <v>15</v>
      </c>
      <c r="AA41" s="3" t="s">
        <v>15</v>
      </c>
      <c r="AB41" s="24">
        <f t="shared" si="4"/>
        <v>2</v>
      </c>
      <c r="AC41" s="3">
        <v>2</v>
      </c>
      <c r="AD41" s="3">
        <v>3</v>
      </c>
    </row>
    <row r="42" spans="1:30" x14ac:dyDescent="0.25">
      <c r="A42" s="3">
        <v>1009</v>
      </c>
      <c r="B42" s="11" t="s">
        <v>76</v>
      </c>
      <c r="C42" s="3" t="s">
        <v>77</v>
      </c>
      <c r="E42" s="3" t="s">
        <v>62</v>
      </c>
      <c r="F42" s="3" t="s">
        <v>4</v>
      </c>
      <c r="G42" s="3" t="s">
        <v>4</v>
      </c>
      <c r="H42" s="3" t="s">
        <v>4</v>
      </c>
      <c r="I42" s="24">
        <f t="shared" si="0"/>
        <v>1</v>
      </c>
      <c r="J42" s="24">
        <f t="shared" si="1"/>
        <v>1</v>
      </c>
      <c r="L42" s="3" t="s">
        <v>79</v>
      </c>
      <c r="M42" s="3" t="s">
        <v>11</v>
      </c>
      <c r="N42" s="7">
        <v>36.089238845144401</v>
      </c>
      <c r="O42" s="7">
        <v>31.496062992125999</v>
      </c>
      <c r="P42" s="3" t="s">
        <v>25</v>
      </c>
      <c r="Q42" s="3" t="s">
        <v>13</v>
      </c>
      <c r="R42" s="24">
        <f t="shared" si="2"/>
        <v>1</v>
      </c>
      <c r="S42" s="3" t="s">
        <v>7</v>
      </c>
      <c r="T42" s="20" t="s">
        <v>14</v>
      </c>
      <c r="U42" s="5">
        <v>157.36626010000001</v>
      </c>
      <c r="V42" s="6">
        <v>-2.4831929133858299</v>
      </c>
      <c r="W42" s="3" t="s">
        <v>15</v>
      </c>
      <c r="X42" s="3" t="s">
        <v>15</v>
      </c>
      <c r="Y42" s="24">
        <f t="shared" si="3"/>
        <v>2</v>
      </c>
      <c r="Z42" s="3" t="s">
        <v>15</v>
      </c>
      <c r="AA42" s="3" t="s">
        <v>15</v>
      </c>
      <c r="AB42" s="24">
        <f t="shared" si="4"/>
        <v>2</v>
      </c>
      <c r="AC42" s="3">
        <v>2</v>
      </c>
      <c r="AD42" s="3">
        <v>3</v>
      </c>
    </row>
    <row r="43" spans="1:30" x14ac:dyDescent="0.25">
      <c r="A43" s="3">
        <v>1010</v>
      </c>
      <c r="B43" s="11" t="s">
        <v>80</v>
      </c>
      <c r="C43" s="3" t="s">
        <v>82</v>
      </c>
      <c r="E43" s="3" t="s">
        <v>83</v>
      </c>
      <c r="F43" s="3" t="s">
        <v>4</v>
      </c>
      <c r="G43" s="3" t="s">
        <v>4</v>
      </c>
      <c r="H43" s="3" t="s">
        <v>4</v>
      </c>
      <c r="I43" s="24">
        <f t="shared" si="0"/>
        <v>1</v>
      </c>
      <c r="J43" s="24">
        <f t="shared" si="1"/>
        <v>1</v>
      </c>
      <c r="L43" s="3" t="s">
        <v>81</v>
      </c>
      <c r="M43" s="3" t="s">
        <v>11</v>
      </c>
      <c r="N43" s="7">
        <v>191.92913385826799</v>
      </c>
      <c r="O43" s="7">
        <v>30</v>
      </c>
      <c r="P43" s="3" t="s">
        <v>70</v>
      </c>
      <c r="Q43" s="3" t="s">
        <v>13</v>
      </c>
      <c r="R43" s="24">
        <f t="shared" si="2"/>
        <v>1</v>
      </c>
      <c r="S43" s="3" t="s">
        <v>7</v>
      </c>
      <c r="T43" s="20" t="s">
        <v>14</v>
      </c>
      <c r="U43" s="5">
        <v>1348.853658</v>
      </c>
      <c r="V43" s="6">
        <v>-4.2224782834645698</v>
      </c>
      <c r="W43" s="3" t="s">
        <v>16</v>
      </c>
      <c r="X43" s="3" t="s">
        <v>16</v>
      </c>
      <c r="Y43" s="24">
        <f t="shared" si="3"/>
        <v>1</v>
      </c>
      <c r="Z43" s="3" t="s">
        <v>15</v>
      </c>
      <c r="AA43" s="3" t="s">
        <v>16</v>
      </c>
      <c r="AB43" s="24">
        <f t="shared" si="4"/>
        <v>1</v>
      </c>
      <c r="AC43" s="3">
        <v>1</v>
      </c>
    </row>
    <row r="44" spans="1:30" x14ac:dyDescent="0.25">
      <c r="A44" s="3">
        <v>1011</v>
      </c>
      <c r="B44" s="11" t="s">
        <v>84</v>
      </c>
      <c r="C44" s="3" t="s">
        <v>86</v>
      </c>
      <c r="D44" s="3" t="s">
        <v>87</v>
      </c>
      <c r="E44" s="3" t="s">
        <v>10</v>
      </c>
      <c r="F44" s="3" t="s">
        <v>20</v>
      </c>
      <c r="G44" s="3" t="s">
        <v>4</v>
      </c>
      <c r="H44" s="3" t="s">
        <v>4</v>
      </c>
      <c r="I44" s="24">
        <f t="shared" si="0"/>
        <v>1</v>
      </c>
      <c r="J44" s="24">
        <f t="shared" si="1"/>
        <v>1</v>
      </c>
      <c r="L44" s="3" t="s">
        <v>85</v>
      </c>
      <c r="M44" s="3" t="s">
        <v>11</v>
      </c>
      <c r="N44" s="7">
        <v>165.2</v>
      </c>
      <c r="O44" s="7">
        <v>54</v>
      </c>
      <c r="P44" s="3" t="s">
        <v>25</v>
      </c>
      <c r="Q44" s="3" t="s">
        <v>13</v>
      </c>
      <c r="R44" s="24">
        <f t="shared" si="2"/>
        <v>1</v>
      </c>
      <c r="S44" s="3" t="s">
        <v>7</v>
      </c>
      <c r="U44" s="5">
        <v>2925.4427363925802</v>
      </c>
      <c r="V44" s="6">
        <v>-2.6846000000000001</v>
      </c>
      <c r="W44" s="3" t="s">
        <v>15</v>
      </c>
      <c r="X44" s="3" t="s">
        <v>15</v>
      </c>
      <c r="Y44" s="24">
        <f t="shared" si="3"/>
        <v>2</v>
      </c>
      <c r="Z44" s="3" t="s">
        <v>15</v>
      </c>
      <c r="AA44" s="3" t="s">
        <v>15</v>
      </c>
      <c r="AB44" s="24">
        <f t="shared" si="4"/>
        <v>2</v>
      </c>
      <c r="AC44" s="3">
        <v>3</v>
      </c>
    </row>
    <row r="45" spans="1:30" x14ac:dyDescent="0.25">
      <c r="A45" s="3">
        <v>1011</v>
      </c>
      <c r="B45" s="11" t="s">
        <v>84</v>
      </c>
      <c r="C45" s="3" t="s">
        <v>86</v>
      </c>
      <c r="D45" s="3" t="s">
        <v>87</v>
      </c>
      <c r="E45" s="3" t="s">
        <v>10</v>
      </c>
      <c r="F45" s="3" t="s">
        <v>20</v>
      </c>
      <c r="G45" s="3" t="s">
        <v>4</v>
      </c>
      <c r="H45" s="3" t="s">
        <v>4</v>
      </c>
      <c r="I45" s="24">
        <f t="shared" si="0"/>
        <v>1</v>
      </c>
      <c r="J45" s="24">
        <f t="shared" si="1"/>
        <v>1</v>
      </c>
      <c r="L45" s="3" t="s">
        <v>88</v>
      </c>
      <c r="M45" s="3" t="s">
        <v>11</v>
      </c>
      <c r="N45" s="7">
        <v>125.5</v>
      </c>
      <c r="O45" s="7">
        <v>42</v>
      </c>
      <c r="P45" s="3" t="s">
        <v>25</v>
      </c>
      <c r="Q45" s="3" t="s">
        <v>13</v>
      </c>
      <c r="R45" s="24">
        <f t="shared" si="2"/>
        <v>1</v>
      </c>
      <c r="S45" s="3" t="s">
        <v>7</v>
      </c>
      <c r="U45" s="5">
        <v>2920.4863381064401</v>
      </c>
      <c r="V45" s="6">
        <v>-2.6785000000000001</v>
      </c>
      <c r="W45" s="3" t="s">
        <v>15</v>
      </c>
      <c r="X45" s="3" t="s">
        <v>15</v>
      </c>
      <c r="Y45" s="24">
        <f t="shared" si="3"/>
        <v>2</v>
      </c>
      <c r="Z45" s="3" t="s">
        <v>15</v>
      </c>
      <c r="AA45" s="3" t="s">
        <v>15</v>
      </c>
      <c r="AB45" s="24">
        <f t="shared" si="4"/>
        <v>2</v>
      </c>
      <c r="AC45" s="3">
        <v>3</v>
      </c>
    </row>
    <row r="46" spans="1:30" x14ac:dyDescent="0.25">
      <c r="A46" s="3">
        <v>1031</v>
      </c>
      <c r="B46" s="11" t="s">
        <v>40</v>
      </c>
      <c r="C46" s="3" t="s">
        <v>8</v>
      </c>
      <c r="D46" s="3" t="s">
        <v>9</v>
      </c>
      <c r="E46" s="3" t="s">
        <v>10</v>
      </c>
      <c r="F46" s="3" t="s">
        <v>4</v>
      </c>
      <c r="G46" s="3" t="s">
        <v>4</v>
      </c>
      <c r="H46" s="3" t="s">
        <v>4</v>
      </c>
      <c r="I46" s="24">
        <f t="shared" si="0"/>
        <v>1</v>
      </c>
      <c r="J46" s="24">
        <f t="shared" si="1"/>
        <v>1</v>
      </c>
      <c r="K46" s="3" t="s">
        <v>5</v>
      </c>
      <c r="L46" s="3" t="s">
        <v>124</v>
      </c>
      <c r="M46" s="3" t="s">
        <v>11</v>
      </c>
      <c r="N46" s="7">
        <v>150</v>
      </c>
      <c r="O46" s="7">
        <v>30</v>
      </c>
      <c r="P46" s="3" t="s">
        <v>25</v>
      </c>
      <c r="Q46" s="3" t="s">
        <v>13</v>
      </c>
      <c r="R46" s="24">
        <f t="shared" si="2"/>
        <v>1</v>
      </c>
      <c r="S46" s="3" t="s">
        <v>7</v>
      </c>
      <c r="T46" s="20" t="s">
        <v>42</v>
      </c>
      <c r="U46" s="5">
        <v>830.39969809268496</v>
      </c>
      <c r="V46" s="6">
        <v>-4.4779999999999998</v>
      </c>
      <c r="W46" s="3" t="s">
        <v>15</v>
      </c>
      <c r="X46" s="3" t="s">
        <v>15</v>
      </c>
      <c r="Y46" s="24">
        <f t="shared" si="3"/>
        <v>2</v>
      </c>
      <c r="Z46" s="3" t="s">
        <v>16</v>
      </c>
      <c r="AA46" s="3" t="s">
        <v>16</v>
      </c>
      <c r="AB46" s="24">
        <f t="shared" si="4"/>
        <v>1</v>
      </c>
      <c r="AC46" s="3">
        <v>3</v>
      </c>
      <c r="AD46" s="3">
        <v>2</v>
      </c>
    </row>
    <row r="47" spans="1:30" x14ac:dyDescent="0.25">
      <c r="A47" s="3">
        <v>1034</v>
      </c>
      <c r="B47" s="11" t="s">
        <v>129</v>
      </c>
      <c r="C47" s="3" t="s">
        <v>131</v>
      </c>
      <c r="D47" s="3" t="s">
        <v>128</v>
      </c>
      <c r="E47" s="3" t="s">
        <v>10</v>
      </c>
      <c r="F47" s="3" t="s">
        <v>4</v>
      </c>
      <c r="G47" s="3" t="s">
        <v>4</v>
      </c>
      <c r="H47" s="3" t="s">
        <v>4</v>
      </c>
      <c r="I47" s="24">
        <f t="shared" si="0"/>
        <v>1</v>
      </c>
      <c r="J47" s="24">
        <f t="shared" si="1"/>
        <v>1</v>
      </c>
      <c r="L47" s="3" t="s">
        <v>130</v>
      </c>
      <c r="M47" s="3" t="s">
        <v>11</v>
      </c>
      <c r="N47" s="7">
        <v>97.1</v>
      </c>
      <c r="O47" s="7">
        <v>30</v>
      </c>
      <c r="P47" s="3" t="s">
        <v>25</v>
      </c>
      <c r="Q47" s="3" t="s">
        <v>13</v>
      </c>
      <c r="R47" s="24">
        <f t="shared" si="2"/>
        <v>1</v>
      </c>
      <c r="S47" s="3" t="s">
        <v>7</v>
      </c>
      <c r="T47" s="20" t="s">
        <v>14</v>
      </c>
      <c r="U47" s="5">
        <v>1442.99999440948</v>
      </c>
      <c r="V47" s="6">
        <v>-0.41399999999999998</v>
      </c>
      <c r="W47" s="3" t="s">
        <v>15</v>
      </c>
      <c r="X47" s="3" t="s">
        <v>16</v>
      </c>
      <c r="Y47" s="24">
        <f t="shared" si="3"/>
        <v>1</v>
      </c>
      <c r="Z47" s="3" t="s">
        <v>16</v>
      </c>
      <c r="AA47" s="3" t="s">
        <v>15</v>
      </c>
      <c r="AB47" s="24">
        <f t="shared" si="4"/>
        <v>2</v>
      </c>
      <c r="AC47" s="3">
        <v>7</v>
      </c>
      <c r="AD47" s="3">
        <v>1</v>
      </c>
    </row>
    <row r="48" spans="1:30" x14ac:dyDescent="0.25">
      <c r="A48" s="3">
        <v>1072</v>
      </c>
      <c r="B48" s="11" t="s">
        <v>213</v>
      </c>
      <c r="C48" s="3" t="s">
        <v>215</v>
      </c>
      <c r="E48" s="3" t="s">
        <v>83</v>
      </c>
      <c r="F48" s="3" t="s">
        <v>4</v>
      </c>
      <c r="G48" s="3" t="s">
        <v>4</v>
      </c>
      <c r="H48" s="3" t="s">
        <v>4</v>
      </c>
      <c r="I48" s="24">
        <f t="shared" si="0"/>
        <v>1</v>
      </c>
      <c r="J48" s="24">
        <f t="shared" si="1"/>
        <v>1</v>
      </c>
      <c r="L48" s="3" t="s">
        <v>214</v>
      </c>
      <c r="M48" s="3" t="s">
        <v>11</v>
      </c>
      <c r="N48" s="7">
        <v>109.90813648293999</v>
      </c>
      <c r="O48" s="7">
        <v>30</v>
      </c>
      <c r="P48" s="3" t="s">
        <v>70</v>
      </c>
      <c r="Q48" s="3" t="s">
        <v>13</v>
      </c>
      <c r="R48" s="24">
        <f t="shared" si="2"/>
        <v>1</v>
      </c>
      <c r="S48" s="3" t="s">
        <v>7</v>
      </c>
      <c r="T48" s="20" t="s">
        <v>14</v>
      </c>
      <c r="U48" s="5">
        <v>3626.1682505899998</v>
      </c>
      <c r="V48" s="6">
        <v>-4.0243841838582703</v>
      </c>
      <c r="W48" s="3" t="s">
        <v>16</v>
      </c>
      <c r="X48" s="3" t="s">
        <v>16</v>
      </c>
      <c r="Y48" s="24">
        <f t="shared" si="3"/>
        <v>1</v>
      </c>
      <c r="Z48" s="3" t="s">
        <v>15</v>
      </c>
      <c r="AA48" s="3" t="s">
        <v>16</v>
      </c>
      <c r="AB48" s="24">
        <f t="shared" si="4"/>
        <v>1</v>
      </c>
      <c r="AC48" s="3">
        <v>1</v>
      </c>
    </row>
    <row r="49" spans="1:30" x14ac:dyDescent="0.25">
      <c r="A49" s="3">
        <v>1002</v>
      </c>
      <c r="B49" s="11" t="s">
        <v>50</v>
      </c>
      <c r="E49" s="3" t="s">
        <v>52</v>
      </c>
      <c r="F49" s="3" t="s">
        <v>21</v>
      </c>
      <c r="G49" s="3" t="s">
        <v>21</v>
      </c>
      <c r="H49" s="3" t="s">
        <v>21</v>
      </c>
      <c r="I49" s="24">
        <f t="shared" si="0"/>
        <v>2</v>
      </c>
      <c r="J49" s="24">
        <f t="shared" si="1"/>
        <v>2</v>
      </c>
      <c r="L49" s="3" t="s">
        <v>51</v>
      </c>
      <c r="M49" s="3" t="s">
        <v>11</v>
      </c>
      <c r="N49" s="7">
        <v>239.501312335958</v>
      </c>
      <c r="O49" s="7">
        <v>55.984251968503898</v>
      </c>
      <c r="P49" s="3" t="s">
        <v>25</v>
      </c>
      <c r="Q49" s="3" t="s">
        <v>13</v>
      </c>
      <c r="R49" s="24">
        <f t="shared" si="2"/>
        <v>1</v>
      </c>
      <c r="S49" s="3" t="s">
        <v>7</v>
      </c>
      <c r="T49" s="20" t="s">
        <v>13</v>
      </c>
      <c r="U49" s="5">
        <v>1453.6595872266</v>
      </c>
      <c r="V49" s="6">
        <v>-3.9370078740157499</v>
      </c>
      <c r="W49" s="3" t="s">
        <v>15</v>
      </c>
      <c r="X49" s="3" t="s">
        <v>15</v>
      </c>
      <c r="Y49" s="24">
        <f t="shared" si="3"/>
        <v>2</v>
      </c>
      <c r="Z49" s="3" t="s">
        <v>16</v>
      </c>
      <c r="AA49" s="3" t="s">
        <v>15</v>
      </c>
      <c r="AB49" s="24">
        <f t="shared" si="4"/>
        <v>2</v>
      </c>
      <c r="AC49" s="3">
        <v>2</v>
      </c>
    </row>
    <row r="50" spans="1:30" x14ac:dyDescent="0.25">
      <c r="A50" s="3">
        <v>1002</v>
      </c>
      <c r="B50" s="11" t="s">
        <v>50</v>
      </c>
      <c r="E50" s="3" t="s">
        <v>52</v>
      </c>
      <c r="F50" s="3" t="s">
        <v>21</v>
      </c>
      <c r="G50" s="3" t="s">
        <v>21</v>
      </c>
      <c r="H50" s="3" t="s">
        <v>21</v>
      </c>
      <c r="I50" s="24">
        <f t="shared" si="0"/>
        <v>2</v>
      </c>
      <c r="J50" s="24">
        <f t="shared" si="1"/>
        <v>2</v>
      </c>
      <c r="L50" s="3" t="s">
        <v>53</v>
      </c>
      <c r="M50" s="3" t="s">
        <v>11</v>
      </c>
      <c r="N50" s="7">
        <v>216.53543307086599</v>
      </c>
      <c r="O50" s="7">
        <v>55.984251968503898</v>
      </c>
      <c r="P50" s="3" t="s">
        <v>25</v>
      </c>
      <c r="Q50" s="3" t="s">
        <v>13</v>
      </c>
      <c r="R50" s="24">
        <f t="shared" si="2"/>
        <v>1</v>
      </c>
      <c r="S50" s="3" t="s">
        <v>7</v>
      </c>
      <c r="T50" s="20" t="s">
        <v>13</v>
      </c>
      <c r="U50" s="5">
        <v>1396.7829246476001</v>
      </c>
      <c r="V50" s="6">
        <v>-3.9370078740157499</v>
      </c>
      <c r="W50" s="3" t="s">
        <v>15</v>
      </c>
      <c r="X50" s="3" t="s">
        <v>15</v>
      </c>
      <c r="Y50" s="24">
        <f t="shared" si="3"/>
        <v>2</v>
      </c>
      <c r="Z50" s="3" t="s">
        <v>16</v>
      </c>
      <c r="AA50" s="3" t="s">
        <v>15</v>
      </c>
      <c r="AB50" s="24">
        <f t="shared" si="4"/>
        <v>2</v>
      </c>
      <c r="AC50" s="3">
        <v>2</v>
      </c>
    </row>
    <row r="51" spans="1:30" x14ac:dyDescent="0.25">
      <c r="A51" s="3">
        <v>1002</v>
      </c>
      <c r="B51" s="11" t="s">
        <v>50</v>
      </c>
      <c r="E51" s="3" t="s">
        <v>52</v>
      </c>
      <c r="F51" s="3" t="s">
        <v>21</v>
      </c>
      <c r="G51" s="3" t="s">
        <v>21</v>
      </c>
      <c r="H51" s="3" t="s">
        <v>21</v>
      </c>
      <c r="I51" s="24">
        <f t="shared" ref="I51:I82" si="5">IF(G51="Cohesive", 1, IF(G51="Non-Cohesive", 2, IF(G51="Variable",3,0)))</f>
        <v>2</v>
      </c>
      <c r="J51" s="24">
        <f t="shared" ref="J51:J82" si="6">IF(H51="Cohesive", 1, IF(H51="Non-Cohesive", 2, IF(H51="Variable",3,0)))</f>
        <v>2</v>
      </c>
      <c r="L51" s="3" t="s">
        <v>54</v>
      </c>
      <c r="M51" s="3" t="s">
        <v>11</v>
      </c>
      <c r="N51" s="7">
        <v>157.48031496063001</v>
      </c>
      <c r="O51" s="7">
        <v>55.984251968503898</v>
      </c>
      <c r="P51" s="3" t="s">
        <v>25</v>
      </c>
      <c r="Q51" s="3" t="s">
        <v>13</v>
      </c>
      <c r="R51" s="24">
        <f t="shared" ref="R51:R82" si="7">IF(Q51="STD",1,IF(Q51="STA",2,0))</f>
        <v>1</v>
      </c>
      <c r="S51" s="3" t="s">
        <v>7</v>
      </c>
      <c r="T51" s="20" t="s">
        <v>13</v>
      </c>
      <c r="U51" s="5">
        <v>1403.8419254578</v>
      </c>
      <c r="V51" s="6">
        <v>-0.78740157480314998</v>
      </c>
      <c r="W51" s="3" t="s">
        <v>15</v>
      </c>
      <c r="X51" s="3" t="s">
        <v>15</v>
      </c>
      <c r="Y51" s="24">
        <f t="shared" ref="Y51:Y82" si="8">IF(X51="Y",1,IF(X51="N",2,0))</f>
        <v>2</v>
      </c>
      <c r="Z51" s="3" t="s">
        <v>16</v>
      </c>
      <c r="AA51" s="3" t="s">
        <v>15</v>
      </c>
      <c r="AB51" s="24">
        <f t="shared" ref="AB51:AB82" si="9">IF(AA51="Y",1,IF(AA51="N",2,0))</f>
        <v>2</v>
      </c>
      <c r="AC51" s="3">
        <v>2</v>
      </c>
    </row>
    <row r="52" spans="1:30" x14ac:dyDescent="0.25">
      <c r="A52" s="3">
        <v>1002</v>
      </c>
      <c r="B52" s="11" t="s">
        <v>50</v>
      </c>
      <c r="E52" s="3" t="s">
        <v>52</v>
      </c>
      <c r="F52" s="3" t="s">
        <v>21</v>
      </c>
      <c r="G52" s="3" t="s">
        <v>21</v>
      </c>
      <c r="H52" s="3" t="s">
        <v>21</v>
      </c>
      <c r="I52" s="24">
        <f t="shared" si="5"/>
        <v>2</v>
      </c>
      <c r="J52" s="24">
        <f t="shared" si="6"/>
        <v>2</v>
      </c>
      <c r="L52" s="3" t="s">
        <v>55</v>
      </c>
      <c r="M52" s="3" t="s">
        <v>11</v>
      </c>
      <c r="N52" s="7">
        <v>134.514435695538</v>
      </c>
      <c r="O52" s="7">
        <v>55.984251968503898</v>
      </c>
      <c r="P52" s="3" t="s">
        <v>25</v>
      </c>
      <c r="Q52" s="3" t="s">
        <v>13</v>
      </c>
      <c r="R52" s="24">
        <f t="shared" si="7"/>
        <v>1</v>
      </c>
      <c r="S52" s="3" t="s">
        <v>7</v>
      </c>
      <c r="T52" s="20" t="s">
        <v>13</v>
      </c>
      <c r="U52" s="5">
        <v>1493.5856555033999</v>
      </c>
      <c r="V52" s="6">
        <v>-3.9370078740157499</v>
      </c>
      <c r="W52" s="3" t="s">
        <v>15</v>
      </c>
      <c r="X52" s="3" t="s">
        <v>15</v>
      </c>
      <c r="Y52" s="24">
        <f t="shared" si="8"/>
        <v>2</v>
      </c>
      <c r="Z52" s="3" t="s">
        <v>16</v>
      </c>
      <c r="AA52" s="3" t="s">
        <v>15</v>
      </c>
      <c r="AB52" s="24">
        <f t="shared" si="9"/>
        <v>2</v>
      </c>
      <c r="AC52" s="3">
        <v>2</v>
      </c>
    </row>
    <row r="53" spans="1:30" x14ac:dyDescent="0.25">
      <c r="A53" s="3">
        <v>1002</v>
      </c>
      <c r="B53" s="11" t="s">
        <v>50</v>
      </c>
      <c r="E53" s="3" t="s">
        <v>52</v>
      </c>
      <c r="F53" s="3" t="s">
        <v>21</v>
      </c>
      <c r="G53" s="3" t="s">
        <v>21</v>
      </c>
      <c r="H53" s="3" t="s">
        <v>21</v>
      </c>
      <c r="I53" s="24">
        <f t="shared" si="5"/>
        <v>2</v>
      </c>
      <c r="J53" s="24">
        <f t="shared" si="6"/>
        <v>2</v>
      </c>
      <c r="L53" s="3" t="s">
        <v>56</v>
      </c>
      <c r="M53" s="3" t="s">
        <v>11</v>
      </c>
      <c r="N53" s="7">
        <v>72.178477690288702</v>
      </c>
      <c r="O53" s="7">
        <v>55.984251968503898</v>
      </c>
      <c r="P53" s="3" t="s">
        <v>25</v>
      </c>
      <c r="Q53" s="3" t="s">
        <v>13</v>
      </c>
      <c r="R53" s="24">
        <f t="shared" si="7"/>
        <v>1</v>
      </c>
      <c r="S53" s="3" t="s">
        <v>7</v>
      </c>
      <c r="T53" s="20" t="s">
        <v>13</v>
      </c>
      <c r="U53" s="5">
        <v>649.33815096119997</v>
      </c>
      <c r="V53" s="6">
        <v>-3.9370078740157499</v>
      </c>
      <c r="W53" s="3" t="s">
        <v>15</v>
      </c>
      <c r="X53" s="3" t="s">
        <v>15</v>
      </c>
      <c r="Y53" s="24">
        <f t="shared" si="8"/>
        <v>2</v>
      </c>
      <c r="Z53" s="3" t="s">
        <v>16</v>
      </c>
      <c r="AA53" s="3" t="s">
        <v>15</v>
      </c>
      <c r="AB53" s="24">
        <f t="shared" si="9"/>
        <v>2</v>
      </c>
      <c r="AC53" s="3">
        <v>2</v>
      </c>
    </row>
    <row r="54" spans="1:30" x14ac:dyDescent="0.25">
      <c r="A54" s="3">
        <v>1013</v>
      </c>
      <c r="B54" s="11" t="s">
        <v>95</v>
      </c>
      <c r="C54" s="3" t="s">
        <v>96</v>
      </c>
      <c r="E54" s="3" t="s">
        <v>62</v>
      </c>
      <c r="F54" s="3" t="s">
        <v>21</v>
      </c>
      <c r="G54" s="3" t="s">
        <v>21</v>
      </c>
      <c r="H54" s="3" t="s">
        <v>21</v>
      </c>
      <c r="I54" s="24">
        <f t="shared" si="5"/>
        <v>2</v>
      </c>
      <c r="J54" s="24">
        <f t="shared" si="6"/>
        <v>2</v>
      </c>
      <c r="L54" s="3" t="s">
        <v>22</v>
      </c>
      <c r="M54" s="3" t="s">
        <v>11</v>
      </c>
      <c r="N54" s="7">
        <v>134.514435695538</v>
      </c>
      <c r="O54" s="7">
        <v>40</v>
      </c>
      <c r="P54" s="3" t="s">
        <v>25</v>
      </c>
      <c r="Q54" s="3" t="s">
        <v>13</v>
      </c>
      <c r="R54" s="24">
        <f t="shared" si="7"/>
        <v>1</v>
      </c>
      <c r="S54" s="3" t="s">
        <v>7</v>
      </c>
      <c r="T54" s="20" t="s">
        <v>13</v>
      </c>
      <c r="U54" s="5">
        <v>3596.943088</v>
      </c>
      <c r="V54" s="6">
        <v>-3.8410802369685002</v>
      </c>
      <c r="W54" s="3" t="s">
        <v>15</v>
      </c>
      <c r="X54" s="3" t="s">
        <v>16</v>
      </c>
      <c r="Y54" s="24">
        <f t="shared" si="8"/>
        <v>1</v>
      </c>
      <c r="Z54" s="3" t="s">
        <v>16</v>
      </c>
      <c r="AA54" s="3" t="s">
        <v>15</v>
      </c>
      <c r="AB54" s="24">
        <f t="shared" si="9"/>
        <v>2</v>
      </c>
      <c r="AC54" s="3">
        <v>1</v>
      </c>
    </row>
    <row r="55" spans="1:30" x14ac:dyDescent="0.25">
      <c r="A55" s="3">
        <v>1020</v>
      </c>
      <c r="B55" s="11" t="s">
        <v>109</v>
      </c>
      <c r="C55" s="3" t="s">
        <v>110</v>
      </c>
      <c r="D55" s="3" t="s">
        <v>111</v>
      </c>
      <c r="E55" s="3" t="s">
        <v>10</v>
      </c>
      <c r="F55" s="3" t="s">
        <v>21</v>
      </c>
      <c r="G55" s="3" t="s">
        <v>21</v>
      </c>
      <c r="H55" s="3" t="s">
        <v>21</v>
      </c>
      <c r="I55" s="24">
        <f t="shared" si="5"/>
        <v>2</v>
      </c>
      <c r="J55" s="24">
        <f t="shared" si="6"/>
        <v>2</v>
      </c>
      <c r="L55" s="3" t="s">
        <v>22</v>
      </c>
      <c r="M55" s="3" t="s">
        <v>11</v>
      </c>
      <c r="N55" s="7">
        <v>136.15485564304501</v>
      </c>
      <c r="O55" s="7">
        <v>72.047244094488207</v>
      </c>
      <c r="P55" s="3" t="s">
        <v>12</v>
      </c>
      <c r="Q55" s="3" t="s">
        <v>13</v>
      </c>
      <c r="R55" s="24">
        <f t="shared" si="7"/>
        <v>1</v>
      </c>
      <c r="S55" s="3" t="s">
        <v>7</v>
      </c>
      <c r="T55" s="20" t="s">
        <v>112</v>
      </c>
      <c r="U55" s="5">
        <v>2989.9589418999999</v>
      </c>
      <c r="V55" s="6">
        <v>-2.8548031496063002</v>
      </c>
      <c r="W55" s="3" t="s">
        <v>15</v>
      </c>
      <c r="X55" s="3" t="s">
        <v>16</v>
      </c>
      <c r="Y55" s="24">
        <f t="shared" si="8"/>
        <v>1</v>
      </c>
      <c r="Z55" s="3" t="s">
        <v>16</v>
      </c>
      <c r="AA55" s="3" t="s">
        <v>15</v>
      </c>
      <c r="AB55" s="24">
        <f t="shared" si="9"/>
        <v>2</v>
      </c>
      <c r="AC55" s="3">
        <v>1</v>
      </c>
    </row>
    <row r="56" spans="1:30" x14ac:dyDescent="0.25">
      <c r="A56" s="3">
        <v>1023</v>
      </c>
      <c r="B56" s="11" t="s">
        <v>122</v>
      </c>
      <c r="C56" s="3" t="s">
        <v>123</v>
      </c>
      <c r="D56" s="3" t="s">
        <v>24</v>
      </c>
      <c r="E56" s="3" t="s">
        <v>10</v>
      </c>
      <c r="F56" s="3" t="s">
        <v>21</v>
      </c>
      <c r="G56" s="3" t="s">
        <v>21</v>
      </c>
      <c r="H56" s="3" t="s">
        <v>21</v>
      </c>
      <c r="I56" s="24">
        <f t="shared" si="5"/>
        <v>2</v>
      </c>
      <c r="J56" s="24">
        <f t="shared" si="6"/>
        <v>2</v>
      </c>
      <c r="L56" s="3" t="s">
        <v>22</v>
      </c>
      <c r="M56" s="3" t="s">
        <v>11</v>
      </c>
      <c r="N56" s="7">
        <v>106</v>
      </c>
      <c r="O56" s="7">
        <v>42</v>
      </c>
      <c r="P56" s="3" t="s">
        <v>25</v>
      </c>
      <c r="Q56" s="3" t="s">
        <v>13</v>
      </c>
      <c r="R56" s="24">
        <f t="shared" si="7"/>
        <v>1</v>
      </c>
      <c r="S56" s="3" t="s">
        <v>7</v>
      </c>
      <c r="T56" s="20" t="s">
        <v>14</v>
      </c>
      <c r="U56" s="5">
        <v>1617.9999937314899</v>
      </c>
      <c r="V56" s="6">
        <v>-1.85</v>
      </c>
      <c r="W56" s="3" t="s">
        <v>15</v>
      </c>
      <c r="X56" s="3" t="s">
        <v>15</v>
      </c>
      <c r="Y56" s="24">
        <f t="shared" si="8"/>
        <v>2</v>
      </c>
      <c r="Z56" s="3" t="s">
        <v>15</v>
      </c>
      <c r="AA56" s="3" t="s">
        <v>15</v>
      </c>
      <c r="AB56" s="24">
        <f t="shared" si="9"/>
        <v>2</v>
      </c>
      <c r="AC56" s="3">
        <v>1</v>
      </c>
    </row>
    <row r="57" spans="1:30" x14ac:dyDescent="0.25">
      <c r="A57" s="3">
        <v>1026</v>
      </c>
      <c r="B57" s="11" t="s">
        <v>26</v>
      </c>
      <c r="C57" s="3" t="s">
        <v>28</v>
      </c>
      <c r="D57" s="3" t="s">
        <v>24</v>
      </c>
      <c r="E57" s="3" t="s">
        <v>10</v>
      </c>
      <c r="F57" s="3" t="s">
        <v>20</v>
      </c>
      <c r="G57" s="3" t="s">
        <v>20</v>
      </c>
      <c r="H57" s="3" t="s">
        <v>4</v>
      </c>
      <c r="I57" s="24">
        <f t="shared" si="5"/>
        <v>3</v>
      </c>
      <c r="J57" s="24">
        <f t="shared" si="6"/>
        <v>1</v>
      </c>
      <c r="K57" s="3" t="s">
        <v>27</v>
      </c>
      <c r="L57" s="3" t="s">
        <v>6</v>
      </c>
      <c r="M57" s="3" t="s">
        <v>11</v>
      </c>
      <c r="N57" s="7">
        <v>75</v>
      </c>
      <c r="O57" s="7">
        <v>48</v>
      </c>
      <c r="P57" s="3" t="s">
        <v>12</v>
      </c>
      <c r="Q57" s="3" t="s">
        <v>13</v>
      </c>
      <c r="R57" s="24">
        <f t="shared" si="7"/>
        <v>1</v>
      </c>
      <c r="S57" s="3" t="s">
        <v>7</v>
      </c>
      <c r="T57" s="20" t="s">
        <v>14</v>
      </c>
      <c r="U57" s="5">
        <v>1771.99999313486</v>
      </c>
      <c r="V57" s="6">
        <v>-4.0773999999999999</v>
      </c>
      <c r="W57" s="3" t="s">
        <v>15</v>
      </c>
      <c r="X57" s="3" t="s">
        <v>15</v>
      </c>
      <c r="Y57" s="24">
        <f t="shared" si="8"/>
        <v>2</v>
      </c>
      <c r="Z57" s="3" t="s">
        <v>16</v>
      </c>
      <c r="AA57" s="3" t="s">
        <v>15</v>
      </c>
      <c r="AB57" s="24">
        <f t="shared" si="9"/>
        <v>2</v>
      </c>
      <c r="AC57" s="3">
        <v>4</v>
      </c>
      <c r="AD57" s="3">
        <v>5</v>
      </c>
    </row>
    <row r="58" spans="1:30" x14ac:dyDescent="0.25">
      <c r="A58" s="3">
        <v>1026</v>
      </c>
      <c r="B58" s="11" t="s">
        <v>26</v>
      </c>
      <c r="C58" s="3" t="s">
        <v>28</v>
      </c>
      <c r="D58" s="3" t="s">
        <v>24</v>
      </c>
      <c r="E58" s="3" t="s">
        <v>10</v>
      </c>
      <c r="F58" s="3" t="s">
        <v>20</v>
      </c>
      <c r="G58" s="3" t="s">
        <v>20</v>
      </c>
      <c r="H58" s="3" t="s">
        <v>4</v>
      </c>
      <c r="I58" s="24">
        <f t="shared" si="5"/>
        <v>3</v>
      </c>
      <c r="J58" s="24">
        <f t="shared" si="6"/>
        <v>1</v>
      </c>
      <c r="K58" s="3" t="s">
        <v>27</v>
      </c>
      <c r="L58" s="3" t="s">
        <v>29</v>
      </c>
      <c r="M58" s="3" t="s">
        <v>11</v>
      </c>
      <c r="N58" s="7">
        <v>100</v>
      </c>
      <c r="O58" s="7">
        <v>48</v>
      </c>
      <c r="P58" s="3" t="s">
        <v>12</v>
      </c>
      <c r="Q58" s="3" t="s">
        <v>13</v>
      </c>
      <c r="R58" s="24">
        <f t="shared" si="7"/>
        <v>1</v>
      </c>
      <c r="S58" s="3" t="s">
        <v>7</v>
      </c>
      <c r="T58" s="20" t="s">
        <v>14</v>
      </c>
      <c r="U58" s="5">
        <v>2599.9999899270001</v>
      </c>
      <c r="V58" s="6">
        <v>-5.3128000000000002</v>
      </c>
      <c r="W58" s="3" t="s">
        <v>15</v>
      </c>
      <c r="X58" s="3" t="s">
        <v>15</v>
      </c>
      <c r="Y58" s="24">
        <f t="shared" si="8"/>
        <v>2</v>
      </c>
      <c r="Z58" s="3" t="s">
        <v>16</v>
      </c>
      <c r="AA58" s="3" t="s">
        <v>15</v>
      </c>
      <c r="AB58" s="24">
        <f t="shared" si="9"/>
        <v>2</v>
      </c>
      <c r="AC58" s="3">
        <v>4</v>
      </c>
      <c r="AD58" s="3">
        <v>5</v>
      </c>
    </row>
    <row r="59" spans="1:30" x14ac:dyDescent="0.25">
      <c r="A59" s="3">
        <v>1027</v>
      </c>
      <c r="B59" s="11" t="s">
        <v>30</v>
      </c>
      <c r="C59" s="3" t="s">
        <v>33</v>
      </c>
      <c r="D59" s="3" t="s">
        <v>24</v>
      </c>
      <c r="E59" s="3" t="s">
        <v>10</v>
      </c>
      <c r="F59" s="3" t="s">
        <v>20</v>
      </c>
      <c r="G59" s="3" t="s">
        <v>20</v>
      </c>
      <c r="H59" s="3" t="s">
        <v>21</v>
      </c>
      <c r="I59" s="24">
        <f t="shared" si="5"/>
        <v>3</v>
      </c>
      <c r="J59" s="24">
        <f t="shared" si="6"/>
        <v>2</v>
      </c>
      <c r="K59" s="3" t="s">
        <v>31</v>
      </c>
      <c r="L59" s="3" t="s">
        <v>32</v>
      </c>
      <c r="M59" s="3" t="s">
        <v>11</v>
      </c>
      <c r="N59" s="7">
        <v>112.5</v>
      </c>
      <c r="O59" s="16">
        <v>48</v>
      </c>
      <c r="P59" s="3" t="s">
        <v>34</v>
      </c>
      <c r="Q59" s="3" t="s">
        <v>13</v>
      </c>
      <c r="R59" s="24">
        <f t="shared" si="7"/>
        <v>1</v>
      </c>
      <c r="S59" s="3" t="s">
        <v>7</v>
      </c>
      <c r="T59" s="20" t="s">
        <v>14</v>
      </c>
      <c r="U59" s="5">
        <v>3002.9999883656801</v>
      </c>
      <c r="V59" s="6">
        <v>-0.87536895169291296</v>
      </c>
      <c r="W59" s="3" t="s">
        <v>15</v>
      </c>
      <c r="X59" s="3" t="s">
        <v>15</v>
      </c>
      <c r="Y59" s="24">
        <f t="shared" si="8"/>
        <v>2</v>
      </c>
      <c r="Z59" s="3" t="s">
        <v>16</v>
      </c>
      <c r="AA59" s="3" t="s">
        <v>15</v>
      </c>
      <c r="AB59" s="24">
        <f t="shared" si="9"/>
        <v>2</v>
      </c>
      <c r="AC59" s="3">
        <v>5</v>
      </c>
      <c r="AD59" s="3">
        <v>2</v>
      </c>
    </row>
    <row r="60" spans="1:30" x14ac:dyDescent="0.25">
      <c r="A60" s="3">
        <v>1001</v>
      </c>
      <c r="B60" s="11" t="s">
        <v>45</v>
      </c>
      <c r="C60" s="3" t="s">
        <v>47</v>
      </c>
      <c r="E60" s="3" t="s">
        <v>48</v>
      </c>
      <c r="F60" s="3" t="s">
        <v>20</v>
      </c>
      <c r="G60" s="12" t="s">
        <v>20</v>
      </c>
      <c r="H60" s="12" t="s">
        <v>4</v>
      </c>
      <c r="I60" s="24">
        <f t="shared" si="5"/>
        <v>3</v>
      </c>
      <c r="J60" s="24">
        <f t="shared" si="6"/>
        <v>1</v>
      </c>
      <c r="L60" s="3" t="s">
        <v>46</v>
      </c>
      <c r="M60" s="3" t="s">
        <v>11</v>
      </c>
      <c r="N60" s="7">
        <v>246.06299212598401</v>
      </c>
      <c r="O60" s="7">
        <v>72.047244094488207</v>
      </c>
      <c r="P60" s="3" t="s">
        <v>12</v>
      </c>
      <c r="Q60" s="3" t="s">
        <v>13</v>
      </c>
      <c r="R60" s="24">
        <f t="shared" si="7"/>
        <v>1</v>
      </c>
      <c r="S60" s="3" t="s">
        <v>7</v>
      </c>
      <c r="T60" s="20" t="s">
        <v>14</v>
      </c>
      <c r="U60" s="5">
        <v>12072.2402391</v>
      </c>
      <c r="V60" s="6">
        <v>-6.6098425196850403</v>
      </c>
      <c r="W60" s="3" t="s">
        <v>15</v>
      </c>
      <c r="X60" s="3" t="s">
        <v>16</v>
      </c>
      <c r="Y60" s="24">
        <f t="shared" si="8"/>
        <v>1</v>
      </c>
      <c r="Z60" s="3" t="s">
        <v>15</v>
      </c>
      <c r="AA60" s="3" t="s">
        <v>16</v>
      </c>
      <c r="AB60" s="24">
        <f t="shared" si="9"/>
        <v>1</v>
      </c>
      <c r="AC60" s="3">
        <v>3</v>
      </c>
    </row>
    <row r="61" spans="1:30" x14ac:dyDescent="0.25">
      <c r="A61" s="3">
        <v>1003</v>
      </c>
      <c r="B61" s="11" t="s">
        <v>57</v>
      </c>
      <c r="C61" s="3" t="s">
        <v>59</v>
      </c>
      <c r="D61" s="3" t="s">
        <v>9</v>
      </c>
      <c r="E61" s="3" t="s">
        <v>10</v>
      </c>
      <c r="F61" s="3" t="s">
        <v>20</v>
      </c>
      <c r="G61" s="3" t="s">
        <v>20</v>
      </c>
      <c r="H61" s="3" t="s">
        <v>21</v>
      </c>
      <c r="I61" s="24">
        <f t="shared" si="5"/>
        <v>3</v>
      </c>
      <c r="J61" s="24">
        <f t="shared" si="6"/>
        <v>2</v>
      </c>
      <c r="L61" s="3" t="s">
        <v>58</v>
      </c>
      <c r="M61" s="3" t="s">
        <v>11</v>
      </c>
      <c r="N61" s="7">
        <v>195</v>
      </c>
      <c r="O61" s="7">
        <v>30</v>
      </c>
      <c r="P61" s="3" t="s">
        <v>25</v>
      </c>
      <c r="Q61" s="3" t="s">
        <v>13</v>
      </c>
      <c r="R61" s="24">
        <f t="shared" si="7"/>
        <v>1</v>
      </c>
      <c r="S61" s="3" t="s">
        <v>7</v>
      </c>
      <c r="T61" s="20" t="s">
        <v>14</v>
      </c>
      <c r="U61" s="5">
        <v>1596.9999938128501</v>
      </c>
      <c r="V61" s="6">
        <v>-3.2250000000000001</v>
      </c>
      <c r="W61" s="3" t="s">
        <v>15</v>
      </c>
      <c r="X61" s="3" t="s">
        <v>16</v>
      </c>
      <c r="Y61" s="24">
        <f t="shared" si="8"/>
        <v>1</v>
      </c>
      <c r="Z61" s="3" t="s">
        <v>16</v>
      </c>
      <c r="AA61" s="3" t="s">
        <v>16</v>
      </c>
      <c r="AB61" s="24">
        <f t="shared" si="9"/>
        <v>1</v>
      </c>
      <c r="AC61" s="3">
        <v>11</v>
      </c>
      <c r="AD61" s="3">
        <v>5</v>
      </c>
    </row>
    <row r="62" spans="1:30" x14ac:dyDescent="0.25">
      <c r="A62" s="3">
        <v>1004</v>
      </c>
      <c r="B62" s="11" t="s">
        <v>60</v>
      </c>
      <c r="C62" s="3" t="s">
        <v>61</v>
      </c>
      <c r="E62" s="3" t="s">
        <v>62</v>
      </c>
      <c r="F62" s="3" t="s">
        <v>20</v>
      </c>
      <c r="G62" s="3" t="s">
        <v>20</v>
      </c>
      <c r="H62" s="3" t="s">
        <v>21</v>
      </c>
      <c r="I62" s="24">
        <f t="shared" si="5"/>
        <v>3</v>
      </c>
      <c r="J62" s="24">
        <f t="shared" si="6"/>
        <v>2</v>
      </c>
      <c r="L62" s="3" t="s">
        <v>43</v>
      </c>
      <c r="M62" s="3" t="s">
        <v>11</v>
      </c>
      <c r="N62" s="7">
        <v>260.82677165354301</v>
      </c>
      <c r="O62" s="7">
        <v>59.055118110236201</v>
      </c>
      <c r="P62" s="3" t="s">
        <v>25</v>
      </c>
      <c r="Q62" s="3" t="s">
        <v>13</v>
      </c>
      <c r="R62" s="24">
        <f t="shared" si="7"/>
        <v>1</v>
      </c>
      <c r="S62" s="3" t="s">
        <v>7</v>
      </c>
      <c r="T62" s="20" t="s">
        <v>13</v>
      </c>
      <c r="U62" s="5">
        <v>7193.886176</v>
      </c>
      <c r="V62" s="6">
        <v>-10.084795275590601</v>
      </c>
      <c r="W62" s="3" t="s">
        <v>15</v>
      </c>
      <c r="X62" s="3" t="s">
        <v>16</v>
      </c>
      <c r="Y62" s="24">
        <f t="shared" si="8"/>
        <v>1</v>
      </c>
      <c r="Z62" s="3" t="s">
        <v>15</v>
      </c>
      <c r="AA62" s="3" t="s">
        <v>15</v>
      </c>
      <c r="AB62" s="24">
        <f t="shared" si="9"/>
        <v>2</v>
      </c>
      <c r="AC62" s="3">
        <v>1</v>
      </c>
      <c r="AD62" s="3">
        <v>1</v>
      </c>
    </row>
    <row r="63" spans="1:30" x14ac:dyDescent="0.25">
      <c r="A63" s="3">
        <v>1004</v>
      </c>
      <c r="B63" s="11" t="s">
        <v>60</v>
      </c>
      <c r="C63" s="3" t="s">
        <v>61</v>
      </c>
      <c r="E63" s="3" t="s">
        <v>62</v>
      </c>
      <c r="F63" s="3" t="s">
        <v>20</v>
      </c>
      <c r="G63" s="3" t="s">
        <v>20</v>
      </c>
      <c r="H63" s="3" t="s">
        <v>21</v>
      </c>
      <c r="I63" s="24">
        <f t="shared" si="5"/>
        <v>3</v>
      </c>
      <c r="J63" s="24">
        <f t="shared" si="6"/>
        <v>2</v>
      </c>
      <c r="L63" s="3" t="s">
        <v>44</v>
      </c>
      <c r="M63" s="3" t="s">
        <v>11</v>
      </c>
      <c r="N63" s="7">
        <v>301.83727034120699</v>
      </c>
      <c r="O63" s="7">
        <v>59.055118110236201</v>
      </c>
      <c r="P63" s="3" t="s">
        <v>25</v>
      </c>
      <c r="Q63" s="3" t="s">
        <v>13</v>
      </c>
      <c r="R63" s="24">
        <f t="shared" si="7"/>
        <v>1</v>
      </c>
      <c r="S63" s="3" t="s">
        <v>7</v>
      </c>
      <c r="T63" s="20" t="s">
        <v>13</v>
      </c>
      <c r="U63" s="5">
        <v>8093.121948</v>
      </c>
      <c r="V63" s="6">
        <v>-9.2356574803149591</v>
      </c>
      <c r="W63" s="3" t="s">
        <v>15</v>
      </c>
      <c r="X63" s="3" t="s">
        <v>16</v>
      </c>
      <c r="Y63" s="24">
        <f t="shared" si="8"/>
        <v>1</v>
      </c>
      <c r="Z63" s="3" t="s">
        <v>15</v>
      </c>
      <c r="AA63" s="3" t="s">
        <v>15</v>
      </c>
      <c r="AB63" s="24">
        <f t="shared" si="9"/>
        <v>2</v>
      </c>
      <c r="AC63" s="3">
        <v>1</v>
      </c>
      <c r="AD63" s="3">
        <v>1</v>
      </c>
    </row>
    <row r="64" spans="1:30" x14ac:dyDescent="0.25">
      <c r="A64" s="3">
        <v>1005</v>
      </c>
      <c r="B64" s="11" t="s">
        <v>63</v>
      </c>
      <c r="C64" s="3" t="s">
        <v>64</v>
      </c>
      <c r="D64" s="3" t="s">
        <v>24</v>
      </c>
      <c r="E64" s="3" t="s">
        <v>10</v>
      </c>
      <c r="F64" s="3" t="s">
        <v>20</v>
      </c>
      <c r="G64" s="3" t="s">
        <v>20</v>
      </c>
      <c r="H64" s="3" t="s">
        <v>21</v>
      </c>
      <c r="I64" s="24">
        <f t="shared" si="5"/>
        <v>3</v>
      </c>
      <c r="J64" s="24">
        <f t="shared" si="6"/>
        <v>2</v>
      </c>
      <c r="L64" s="3" t="s">
        <v>46</v>
      </c>
      <c r="M64" s="3" t="s">
        <v>11</v>
      </c>
      <c r="N64" s="7">
        <v>118</v>
      </c>
      <c r="O64" s="7">
        <v>72</v>
      </c>
      <c r="P64" s="3" t="s">
        <v>25</v>
      </c>
      <c r="Q64" s="3" t="s">
        <v>13</v>
      </c>
      <c r="R64" s="24">
        <f t="shared" si="7"/>
        <v>1</v>
      </c>
      <c r="S64" s="3" t="s">
        <v>7</v>
      </c>
      <c r="T64" s="20" t="s">
        <v>14</v>
      </c>
      <c r="U64" s="5">
        <v>1512.99999413829</v>
      </c>
      <c r="V64" s="6">
        <v>-0.96</v>
      </c>
      <c r="W64" s="3" t="s">
        <v>15</v>
      </c>
      <c r="X64" s="3" t="s">
        <v>15</v>
      </c>
      <c r="Y64" s="24">
        <f t="shared" si="8"/>
        <v>2</v>
      </c>
      <c r="Z64" s="3" t="s">
        <v>16</v>
      </c>
      <c r="AA64" s="3" t="s">
        <v>15</v>
      </c>
      <c r="AB64" s="24">
        <f t="shared" si="9"/>
        <v>2</v>
      </c>
      <c r="AC64" s="3">
        <v>1</v>
      </c>
    </row>
    <row r="65" spans="1:30" x14ac:dyDescent="0.25">
      <c r="A65" s="3">
        <v>1006</v>
      </c>
      <c r="B65" s="11" t="s">
        <v>65</v>
      </c>
      <c r="C65" s="3" t="s">
        <v>23</v>
      </c>
      <c r="D65" s="3" t="s">
        <v>24</v>
      </c>
      <c r="E65" s="3" t="s">
        <v>10</v>
      </c>
      <c r="F65" s="3" t="s">
        <v>20</v>
      </c>
      <c r="G65" s="3" t="s">
        <v>20</v>
      </c>
      <c r="H65" s="3" t="s">
        <v>4</v>
      </c>
      <c r="I65" s="24">
        <f t="shared" si="5"/>
        <v>3</v>
      </c>
      <c r="J65" s="24">
        <f t="shared" si="6"/>
        <v>1</v>
      </c>
      <c r="K65" s="3" t="s">
        <v>66</v>
      </c>
      <c r="L65" s="3" t="s">
        <v>6</v>
      </c>
      <c r="M65" s="3" t="s">
        <v>11</v>
      </c>
      <c r="N65" s="7">
        <v>88.3</v>
      </c>
      <c r="O65" s="21">
        <v>42</v>
      </c>
      <c r="P65" s="3" t="s">
        <v>25</v>
      </c>
      <c r="Q65" s="3" t="s">
        <v>13</v>
      </c>
      <c r="R65" s="24">
        <f t="shared" si="7"/>
        <v>1</v>
      </c>
      <c r="S65" s="3" t="s">
        <v>7</v>
      </c>
      <c r="T65" s="20" t="s">
        <v>67</v>
      </c>
      <c r="U65" s="5">
        <v>1244.9999951765799</v>
      </c>
      <c r="V65" s="6">
        <v>-1.3769610811417301</v>
      </c>
      <c r="W65" s="3" t="s">
        <v>15</v>
      </c>
      <c r="X65" s="3" t="s">
        <v>15</v>
      </c>
      <c r="Y65" s="24">
        <f t="shared" si="8"/>
        <v>2</v>
      </c>
      <c r="Z65" s="3" t="s">
        <v>16</v>
      </c>
      <c r="AA65" s="3" t="s">
        <v>16</v>
      </c>
      <c r="AB65" s="24">
        <f t="shared" si="9"/>
        <v>1</v>
      </c>
      <c r="AC65" s="3">
        <v>2</v>
      </c>
      <c r="AD65" s="3">
        <v>6</v>
      </c>
    </row>
    <row r="66" spans="1:30" x14ac:dyDescent="0.25">
      <c r="A66" s="3">
        <v>1007</v>
      </c>
      <c r="B66" s="11" t="s">
        <v>68</v>
      </c>
      <c r="C66" s="3" t="s">
        <v>23</v>
      </c>
      <c r="D66" s="3" t="s">
        <v>24</v>
      </c>
      <c r="E66" s="3" t="s">
        <v>10</v>
      </c>
      <c r="F66" s="3" t="s">
        <v>20</v>
      </c>
      <c r="G66" s="3" t="s">
        <v>20</v>
      </c>
      <c r="H66" s="3" t="s">
        <v>4</v>
      </c>
      <c r="I66" s="24">
        <f t="shared" si="5"/>
        <v>3</v>
      </c>
      <c r="J66" s="24">
        <f t="shared" si="6"/>
        <v>1</v>
      </c>
      <c r="L66" s="3" t="s">
        <v>69</v>
      </c>
      <c r="M66" s="3" t="s">
        <v>11</v>
      </c>
      <c r="N66" s="7">
        <v>105.5</v>
      </c>
      <c r="O66" s="7">
        <v>42</v>
      </c>
      <c r="P66" s="3" t="s">
        <v>70</v>
      </c>
      <c r="Q66" s="3" t="s">
        <v>13</v>
      </c>
      <c r="R66" s="24">
        <f t="shared" si="7"/>
        <v>1</v>
      </c>
      <c r="S66" s="3" t="s">
        <v>7</v>
      </c>
      <c r="U66" s="5">
        <v>874.79999661082195</v>
      </c>
      <c r="V66" s="6">
        <v>-1.32</v>
      </c>
      <c r="W66" s="3" t="s">
        <v>15</v>
      </c>
      <c r="X66" s="3" t="s">
        <v>15</v>
      </c>
      <c r="Y66" s="24">
        <f t="shared" si="8"/>
        <v>2</v>
      </c>
      <c r="Z66" s="3" t="s">
        <v>15</v>
      </c>
      <c r="AA66" s="3" t="s">
        <v>15</v>
      </c>
      <c r="AB66" s="24">
        <f t="shared" si="9"/>
        <v>2</v>
      </c>
      <c r="AC66" s="3">
        <v>2</v>
      </c>
    </row>
    <row r="67" spans="1:30" x14ac:dyDescent="0.25">
      <c r="A67" s="3">
        <v>1007</v>
      </c>
      <c r="B67" s="11" t="s">
        <v>68</v>
      </c>
      <c r="C67" s="3" t="s">
        <v>23</v>
      </c>
      <c r="D67" s="3" t="s">
        <v>24</v>
      </c>
      <c r="E67" s="3" t="s">
        <v>10</v>
      </c>
      <c r="F67" s="3" t="s">
        <v>20</v>
      </c>
      <c r="G67" s="3" t="s">
        <v>20</v>
      </c>
      <c r="H67" s="3" t="s">
        <v>4</v>
      </c>
      <c r="I67" s="24">
        <f t="shared" si="5"/>
        <v>3</v>
      </c>
      <c r="J67" s="24">
        <f t="shared" si="6"/>
        <v>1</v>
      </c>
      <c r="L67" s="3" t="s">
        <v>71</v>
      </c>
      <c r="M67" s="3" t="s">
        <v>11</v>
      </c>
      <c r="N67" s="7">
        <v>105.5</v>
      </c>
      <c r="O67" s="7">
        <v>42</v>
      </c>
      <c r="P67" s="3" t="s">
        <v>25</v>
      </c>
      <c r="Q67" s="3" t="s">
        <v>13</v>
      </c>
      <c r="R67" s="24">
        <f t="shared" si="7"/>
        <v>1</v>
      </c>
      <c r="S67" s="3" t="s">
        <v>7</v>
      </c>
      <c r="U67" s="5">
        <v>1208.99999531605</v>
      </c>
      <c r="V67" s="6">
        <v>-1.24</v>
      </c>
      <c r="W67" s="3" t="s">
        <v>15</v>
      </c>
      <c r="X67" s="3" t="s">
        <v>15</v>
      </c>
      <c r="Y67" s="24">
        <f t="shared" si="8"/>
        <v>2</v>
      </c>
      <c r="Z67" s="3" t="s">
        <v>16</v>
      </c>
      <c r="AA67" s="3" t="s">
        <v>15</v>
      </c>
      <c r="AB67" s="24">
        <f t="shared" si="9"/>
        <v>2</v>
      </c>
      <c r="AC67" s="3">
        <v>2</v>
      </c>
    </row>
    <row r="68" spans="1:30" x14ac:dyDescent="0.25">
      <c r="A68" s="3">
        <v>1011</v>
      </c>
      <c r="B68" s="11" t="s">
        <v>84</v>
      </c>
      <c r="C68" s="3" t="s">
        <v>86</v>
      </c>
      <c r="D68" s="3" t="s">
        <v>87</v>
      </c>
      <c r="E68" s="3" t="s">
        <v>10</v>
      </c>
      <c r="F68" s="3" t="s">
        <v>20</v>
      </c>
      <c r="G68" s="3" t="s">
        <v>20</v>
      </c>
      <c r="H68" s="3" t="s">
        <v>4</v>
      </c>
      <c r="I68" s="24">
        <f t="shared" si="5"/>
        <v>3</v>
      </c>
      <c r="J68" s="24">
        <f t="shared" si="6"/>
        <v>1</v>
      </c>
      <c r="L68" s="3" t="s">
        <v>89</v>
      </c>
      <c r="M68" s="3" t="s">
        <v>11</v>
      </c>
      <c r="N68" s="7">
        <v>96.3</v>
      </c>
      <c r="O68" s="7">
        <v>36</v>
      </c>
      <c r="P68" s="3" t="s">
        <v>25</v>
      </c>
      <c r="Q68" s="3" t="s">
        <v>13</v>
      </c>
      <c r="R68" s="24">
        <f t="shared" si="7"/>
        <v>1</v>
      </c>
      <c r="S68" s="3" t="s">
        <v>7</v>
      </c>
      <c r="U68" s="5">
        <v>1763.5601588301699</v>
      </c>
      <c r="V68" s="6">
        <v>-0.75419999999999998</v>
      </c>
      <c r="W68" s="3" t="s">
        <v>15</v>
      </c>
      <c r="X68" s="3" t="s">
        <v>15</v>
      </c>
      <c r="Y68" s="24">
        <f t="shared" si="8"/>
        <v>2</v>
      </c>
      <c r="Z68" s="3" t="s">
        <v>15</v>
      </c>
      <c r="AA68" s="3" t="s">
        <v>15</v>
      </c>
      <c r="AB68" s="24">
        <f t="shared" si="9"/>
        <v>2</v>
      </c>
      <c r="AC68" s="3">
        <v>3</v>
      </c>
    </row>
    <row r="69" spans="1:30" x14ac:dyDescent="0.25">
      <c r="A69" s="3">
        <v>1012</v>
      </c>
      <c r="B69" s="11" t="s">
        <v>90</v>
      </c>
      <c r="C69" s="3" t="s">
        <v>92</v>
      </c>
      <c r="E69" s="3" t="s">
        <v>93</v>
      </c>
      <c r="F69" s="3" t="s">
        <v>20</v>
      </c>
      <c r="G69" s="3" t="s">
        <v>20</v>
      </c>
      <c r="H69" s="3" t="s">
        <v>21</v>
      </c>
      <c r="I69" s="24">
        <f t="shared" si="5"/>
        <v>3</v>
      </c>
      <c r="J69" s="24">
        <f t="shared" si="6"/>
        <v>2</v>
      </c>
      <c r="K69" s="3" t="s">
        <v>31</v>
      </c>
      <c r="L69" s="3" t="s">
        <v>91</v>
      </c>
      <c r="M69" s="3" t="s">
        <v>11</v>
      </c>
      <c r="N69" s="7">
        <v>262.46719160104999</v>
      </c>
      <c r="O69" s="7">
        <v>35.984251968503898</v>
      </c>
      <c r="P69" s="3" t="s">
        <v>25</v>
      </c>
      <c r="Q69" s="3" t="s">
        <v>13</v>
      </c>
      <c r="R69" s="24">
        <f t="shared" si="7"/>
        <v>1</v>
      </c>
      <c r="S69" s="3" t="s">
        <v>7</v>
      </c>
      <c r="T69" s="20" t="s">
        <v>14</v>
      </c>
      <c r="U69" s="5">
        <v>3698.3993639759001</v>
      </c>
      <c r="V69" s="6">
        <v>-9.9767401574803092</v>
      </c>
      <c r="W69" s="3" t="s">
        <v>15</v>
      </c>
      <c r="X69" s="3" t="s">
        <v>16</v>
      </c>
      <c r="Y69" s="24">
        <f t="shared" si="8"/>
        <v>1</v>
      </c>
      <c r="Z69" s="3" t="s">
        <v>16</v>
      </c>
      <c r="AA69" s="3" t="s">
        <v>16</v>
      </c>
      <c r="AB69" s="24">
        <f t="shared" si="9"/>
        <v>1</v>
      </c>
      <c r="AC69" s="3">
        <v>1</v>
      </c>
    </row>
    <row r="70" spans="1:30" x14ac:dyDescent="0.25">
      <c r="A70" s="3">
        <v>1012</v>
      </c>
      <c r="B70" s="11" t="s">
        <v>90</v>
      </c>
      <c r="C70" s="3" t="s">
        <v>92</v>
      </c>
      <c r="E70" s="3" t="s">
        <v>93</v>
      </c>
      <c r="F70" s="3" t="s">
        <v>20</v>
      </c>
      <c r="G70" s="3" t="s">
        <v>20</v>
      </c>
      <c r="H70" s="3" t="s">
        <v>21</v>
      </c>
      <c r="I70" s="24">
        <f t="shared" si="5"/>
        <v>3</v>
      </c>
      <c r="J70" s="24">
        <f t="shared" si="6"/>
        <v>2</v>
      </c>
      <c r="K70" s="3" t="s">
        <v>31</v>
      </c>
      <c r="L70" s="3" t="s">
        <v>94</v>
      </c>
      <c r="M70" s="3" t="s">
        <v>11</v>
      </c>
      <c r="N70" s="7">
        <v>262.46719160104999</v>
      </c>
      <c r="O70" s="7">
        <v>35.984251968503898</v>
      </c>
      <c r="P70" s="3" t="s">
        <v>25</v>
      </c>
      <c r="Q70" s="3" t="s">
        <v>13</v>
      </c>
      <c r="R70" s="24">
        <f t="shared" si="7"/>
        <v>1</v>
      </c>
      <c r="S70" s="3" t="s">
        <v>7</v>
      </c>
      <c r="T70" s="20" t="s">
        <v>14</v>
      </c>
      <c r="U70" s="5">
        <v>4073.4031617942001</v>
      </c>
      <c r="V70" s="6">
        <v>-7.6274527559055096</v>
      </c>
      <c r="W70" s="3" t="s">
        <v>15</v>
      </c>
      <c r="X70" s="3" t="s">
        <v>16</v>
      </c>
      <c r="Y70" s="24">
        <f t="shared" si="8"/>
        <v>1</v>
      </c>
      <c r="Z70" s="3" t="s">
        <v>16</v>
      </c>
      <c r="AA70" s="3" t="s">
        <v>16</v>
      </c>
      <c r="AB70" s="24">
        <f t="shared" si="9"/>
        <v>1</v>
      </c>
      <c r="AC70" s="3">
        <v>1</v>
      </c>
    </row>
    <row r="71" spans="1:30" x14ac:dyDescent="0.25">
      <c r="A71" s="3">
        <v>1014</v>
      </c>
      <c r="B71" s="11" t="s">
        <v>97</v>
      </c>
      <c r="C71" s="3" t="s">
        <v>98</v>
      </c>
      <c r="E71" s="3" t="s">
        <v>62</v>
      </c>
      <c r="F71" s="3" t="s">
        <v>20</v>
      </c>
      <c r="G71" s="3" t="s">
        <v>20</v>
      </c>
      <c r="H71" s="3" t="s">
        <v>21</v>
      </c>
      <c r="I71" s="24">
        <f t="shared" si="5"/>
        <v>3</v>
      </c>
      <c r="J71" s="24">
        <f t="shared" si="6"/>
        <v>2</v>
      </c>
      <c r="L71" s="3" t="s">
        <v>78</v>
      </c>
      <c r="M71" s="3" t="s">
        <v>11</v>
      </c>
      <c r="N71" s="7">
        <v>157.48031496063001</v>
      </c>
      <c r="O71" s="7">
        <v>31.496062992125999</v>
      </c>
      <c r="P71" s="3" t="s">
        <v>25</v>
      </c>
      <c r="Q71" s="3" t="s">
        <v>13</v>
      </c>
      <c r="R71" s="24">
        <f t="shared" si="7"/>
        <v>1</v>
      </c>
      <c r="S71" s="3" t="s">
        <v>7</v>
      </c>
      <c r="T71" s="20" t="s">
        <v>13</v>
      </c>
      <c r="U71" s="5">
        <v>1888.3951211999999</v>
      </c>
      <c r="V71" s="6">
        <v>-2.7837281691732301</v>
      </c>
      <c r="W71" s="3" t="s">
        <v>15</v>
      </c>
      <c r="X71" s="3" t="s">
        <v>16</v>
      </c>
      <c r="Y71" s="24">
        <f t="shared" si="8"/>
        <v>1</v>
      </c>
      <c r="Z71" s="3" t="s">
        <v>16</v>
      </c>
      <c r="AA71" s="3" t="s">
        <v>15</v>
      </c>
      <c r="AB71" s="24">
        <f t="shared" si="9"/>
        <v>2</v>
      </c>
      <c r="AC71" s="3">
        <v>1</v>
      </c>
    </row>
    <row r="72" spans="1:30" x14ac:dyDescent="0.25">
      <c r="A72" s="3">
        <v>1019</v>
      </c>
      <c r="B72" s="11" t="s">
        <v>101</v>
      </c>
      <c r="C72" s="3" t="s">
        <v>103</v>
      </c>
      <c r="E72" s="3" t="s">
        <v>104</v>
      </c>
      <c r="F72" s="3" t="s">
        <v>20</v>
      </c>
      <c r="G72" s="3" t="s">
        <v>20</v>
      </c>
      <c r="H72" s="3" t="s">
        <v>21</v>
      </c>
      <c r="I72" s="24">
        <f t="shared" si="5"/>
        <v>3</v>
      </c>
      <c r="J72" s="24">
        <f t="shared" si="6"/>
        <v>2</v>
      </c>
      <c r="L72" s="3" t="s">
        <v>102</v>
      </c>
      <c r="M72" s="3" t="s">
        <v>11</v>
      </c>
      <c r="N72" s="7">
        <v>100.885826771654</v>
      </c>
      <c r="O72" s="7">
        <v>29.921259842519699</v>
      </c>
      <c r="P72" s="3" t="s">
        <v>25</v>
      </c>
      <c r="Q72" s="3" t="s">
        <v>13</v>
      </c>
      <c r="R72" s="24">
        <f t="shared" si="7"/>
        <v>1</v>
      </c>
      <c r="S72" s="3" t="s">
        <v>7</v>
      </c>
      <c r="U72" s="5">
        <v>2652.7455273999999</v>
      </c>
      <c r="V72" s="6">
        <v>-10.274189680315001</v>
      </c>
      <c r="W72" s="3" t="s">
        <v>15</v>
      </c>
      <c r="X72" s="3" t="s">
        <v>16</v>
      </c>
      <c r="Y72" s="24">
        <f t="shared" si="8"/>
        <v>1</v>
      </c>
      <c r="Z72" s="3" t="s">
        <v>15</v>
      </c>
      <c r="AA72" s="3" t="s">
        <v>15</v>
      </c>
      <c r="AB72" s="24">
        <f t="shared" si="9"/>
        <v>2</v>
      </c>
      <c r="AD72" s="3">
        <v>2</v>
      </c>
    </row>
    <row r="73" spans="1:30" x14ac:dyDescent="0.25">
      <c r="A73" s="3">
        <v>1019</v>
      </c>
      <c r="B73" s="11" t="s">
        <v>101</v>
      </c>
      <c r="C73" s="3" t="s">
        <v>103</v>
      </c>
      <c r="E73" s="3" t="s">
        <v>104</v>
      </c>
      <c r="F73" s="3" t="s">
        <v>20</v>
      </c>
      <c r="G73" s="3" t="s">
        <v>20</v>
      </c>
      <c r="H73" s="3" t="s">
        <v>21</v>
      </c>
      <c r="I73" s="24">
        <f t="shared" si="5"/>
        <v>3</v>
      </c>
      <c r="J73" s="24">
        <f t="shared" si="6"/>
        <v>2</v>
      </c>
      <c r="L73" s="3" t="s">
        <v>106</v>
      </c>
      <c r="M73" s="3" t="s">
        <v>11</v>
      </c>
      <c r="N73" s="7">
        <v>155.01968503936999</v>
      </c>
      <c r="O73" s="7">
        <v>29.921259842519699</v>
      </c>
      <c r="P73" s="3" t="s">
        <v>25</v>
      </c>
      <c r="Q73" s="3" t="s">
        <v>13</v>
      </c>
      <c r="R73" s="24">
        <f t="shared" si="7"/>
        <v>1</v>
      </c>
      <c r="S73" s="3" t="s">
        <v>7</v>
      </c>
      <c r="U73" s="5">
        <v>5203.1284258257701</v>
      </c>
      <c r="V73" s="6">
        <v>-15.3334721314961</v>
      </c>
      <c r="W73" s="3" t="s">
        <v>15</v>
      </c>
      <c r="X73" s="3" t="s">
        <v>16</v>
      </c>
      <c r="Y73" s="24">
        <f t="shared" si="8"/>
        <v>1</v>
      </c>
      <c r="Z73" s="3" t="s">
        <v>15</v>
      </c>
      <c r="AA73" s="3" t="s">
        <v>15</v>
      </c>
      <c r="AB73" s="24">
        <f t="shared" si="9"/>
        <v>2</v>
      </c>
      <c r="AD73" s="3">
        <v>2</v>
      </c>
    </row>
    <row r="74" spans="1:30" x14ac:dyDescent="0.25">
      <c r="A74" s="3">
        <v>1019</v>
      </c>
      <c r="B74" s="11" t="s">
        <v>101</v>
      </c>
      <c r="C74" s="3" t="s">
        <v>103</v>
      </c>
      <c r="E74" s="3" t="s">
        <v>104</v>
      </c>
      <c r="F74" s="3" t="s">
        <v>20</v>
      </c>
      <c r="G74" s="3" t="s">
        <v>20</v>
      </c>
      <c r="H74" s="3" t="s">
        <v>21</v>
      </c>
      <c r="I74" s="24">
        <f t="shared" si="5"/>
        <v>3</v>
      </c>
      <c r="J74" s="24">
        <f t="shared" si="6"/>
        <v>2</v>
      </c>
      <c r="L74" s="3" t="s">
        <v>107</v>
      </c>
      <c r="M74" s="3" t="s">
        <v>11</v>
      </c>
      <c r="N74" s="7">
        <v>154.03543307086599</v>
      </c>
      <c r="O74" s="7">
        <v>29.921259842519699</v>
      </c>
      <c r="P74" s="3" t="s">
        <v>25</v>
      </c>
      <c r="Q74" s="3" t="s">
        <v>13</v>
      </c>
      <c r="R74" s="24">
        <f t="shared" si="7"/>
        <v>1</v>
      </c>
      <c r="S74" s="3" t="s">
        <v>7</v>
      </c>
      <c r="U74" s="5">
        <v>5194.2145028219402</v>
      </c>
      <c r="V74" s="6">
        <v>-13.565842953543299</v>
      </c>
      <c r="W74" s="3" t="s">
        <v>15</v>
      </c>
      <c r="X74" s="3" t="s">
        <v>16</v>
      </c>
      <c r="Y74" s="24">
        <f t="shared" si="8"/>
        <v>1</v>
      </c>
      <c r="Z74" s="3" t="s">
        <v>15</v>
      </c>
      <c r="AA74" s="3" t="s">
        <v>15</v>
      </c>
      <c r="AB74" s="24">
        <f t="shared" si="9"/>
        <v>2</v>
      </c>
      <c r="AD74" s="3">
        <v>2</v>
      </c>
    </row>
    <row r="75" spans="1:30" x14ac:dyDescent="0.25">
      <c r="A75" s="3">
        <v>1019</v>
      </c>
      <c r="B75" s="11" t="s">
        <v>101</v>
      </c>
      <c r="C75" s="3" t="s">
        <v>103</v>
      </c>
      <c r="E75" s="3" t="s">
        <v>104</v>
      </c>
      <c r="F75" s="3" t="s">
        <v>20</v>
      </c>
      <c r="G75" s="3" t="s">
        <v>20</v>
      </c>
      <c r="H75" s="3" t="s">
        <v>21</v>
      </c>
      <c r="I75" s="24">
        <f t="shared" si="5"/>
        <v>3</v>
      </c>
      <c r="J75" s="24">
        <f t="shared" si="6"/>
        <v>2</v>
      </c>
      <c r="L75" s="3" t="s">
        <v>108</v>
      </c>
      <c r="M75" s="3" t="s">
        <v>11</v>
      </c>
      <c r="N75" s="7">
        <v>155.01968503936999</v>
      </c>
      <c r="O75" s="7">
        <v>29.921259842519699</v>
      </c>
      <c r="P75" s="3" t="s">
        <v>25</v>
      </c>
      <c r="Q75" s="3" t="s">
        <v>13</v>
      </c>
      <c r="R75" s="24">
        <f t="shared" si="7"/>
        <v>1</v>
      </c>
      <c r="S75" s="3" t="s">
        <v>7</v>
      </c>
      <c r="U75" s="5">
        <v>6708.6722220373404</v>
      </c>
      <c r="V75" s="6">
        <v>-2.58931008755905</v>
      </c>
      <c r="W75" s="3" t="s">
        <v>15</v>
      </c>
      <c r="X75" s="3" t="s">
        <v>16</v>
      </c>
      <c r="Y75" s="24">
        <f t="shared" si="8"/>
        <v>1</v>
      </c>
      <c r="Z75" s="3" t="s">
        <v>15</v>
      </c>
      <c r="AA75" s="3" t="s">
        <v>15</v>
      </c>
      <c r="AB75" s="24">
        <f t="shared" si="9"/>
        <v>2</v>
      </c>
      <c r="AD75" s="3">
        <v>2</v>
      </c>
    </row>
    <row r="76" spans="1:30" x14ac:dyDescent="0.25">
      <c r="A76" s="3">
        <v>1021</v>
      </c>
      <c r="B76" s="11" t="s">
        <v>113</v>
      </c>
      <c r="C76" s="3" t="s">
        <v>115</v>
      </c>
      <c r="E76" s="3" t="s">
        <v>48</v>
      </c>
      <c r="F76" s="3" t="s">
        <v>20</v>
      </c>
      <c r="G76" s="12" t="s">
        <v>20</v>
      </c>
      <c r="H76" s="12" t="s">
        <v>4</v>
      </c>
      <c r="I76" s="24">
        <f t="shared" si="5"/>
        <v>3</v>
      </c>
      <c r="J76" s="24">
        <f t="shared" si="6"/>
        <v>1</v>
      </c>
      <c r="L76" s="3" t="s">
        <v>114</v>
      </c>
      <c r="M76" s="3" t="s">
        <v>11</v>
      </c>
      <c r="N76" s="7">
        <v>256.88976377952798</v>
      </c>
      <c r="O76" s="16">
        <f>915/25.4</f>
        <v>36.023622047244096</v>
      </c>
      <c r="P76" s="3" t="s">
        <v>25</v>
      </c>
      <c r="Q76" s="3" t="s">
        <v>13</v>
      </c>
      <c r="R76" s="24">
        <f t="shared" si="7"/>
        <v>1</v>
      </c>
      <c r="S76" s="3" t="s">
        <v>7</v>
      </c>
      <c r="T76" s="20" t="s">
        <v>14</v>
      </c>
      <c r="U76" s="5">
        <v>1592.0969343260001</v>
      </c>
      <c r="V76" s="6">
        <v>-3.7182630686220501</v>
      </c>
      <c r="W76" s="3" t="s">
        <v>15</v>
      </c>
      <c r="X76" s="3" t="s">
        <v>15</v>
      </c>
      <c r="Y76" s="24">
        <f t="shared" si="8"/>
        <v>2</v>
      </c>
      <c r="Z76" s="3" t="s">
        <v>15</v>
      </c>
      <c r="AA76" s="3" t="s">
        <v>15</v>
      </c>
      <c r="AB76" s="24">
        <f t="shared" si="9"/>
        <v>2</v>
      </c>
      <c r="AD76" s="3">
        <v>1</v>
      </c>
    </row>
    <row r="77" spans="1:30" x14ac:dyDescent="0.25">
      <c r="A77" s="3">
        <v>1021</v>
      </c>
      <c r="B77" s="11" t="s">
        <v>113</v>
      </c>
      <c r="C77" s="3" t="s">
        <v>115</v>
      </c>
      <c r="E77" s="3" t="s">
        <v>48</v>
      </c>
      <c r="F77" s="3" t="s">
        <v>20</v>
      </c>
      <c r="G77" s="3" t="s">
        <v>20</v>
      </c>
      <c r="H77" s="3" t="s">
        <v>4</v>
      </c>
      <c r="I77" s="24">
        <f t="shared" si="5"/>
        <v>3</v>
      </c>
      <c r="J77" s="24">
        <f t="shared" si="6"/>
        <v>1</v>
      </c>
      <c r="L77" s="3" t="s">
        <v>116</v>
      </c>
      <c r="M77" s="3" t="s">
        <v>11</v>
      </c>
      <c r="N77" s="7">
        <v>220.80052493438299</v>
      </c>
      <c r="O77" s="7">
        <v>36.023622047244103</v>
      </c>
      <c r="P77" s="3" t="s">
        <v>25</v>
      </c>
      <c r="Q77" s="3" t="s">
        <v>13</v>
      </c>
      <c r="R77" s="24">
        <f t="shared" si="7"/>
        <v>1</v>
      </c>
      <c r="S77" s="3" t="s">
        <v>7</v>
      </c>
      <c r="T77" s="20" t="s">
        <v>14</v>
      </c>
      <c r="U77" s="5">
        <v>1693.036149733</v>
      </c>
      <c r="V77" s="6">
        <v>-3.7153882065747998</v>
      </c>
      <c r="W77" s="3" t="s">
        <v>15</v>
      </c>
      <c r="X77" s="3" t="s">
        <v>15</v>
      </c>
      <c r="Y77" s="24">
        <f t="shared" si="8"/>
        <v>2</v>
      </c>
      <c r="Z77" s="3" t="s">
        <v>15</v>
      </c>
      <c r="AA77" s="3" t="s">
        <v>15</v>
      </c>
      <c r="AB77" s="24">
        <f t="shared" si="9"/>
        <v>2</v>
      </c>
      <c r="AD77" s="3">
        <v>1</v>
      </c>
    </row>
    <row r="78" spans="1:30" x14ac:dyDescent="0.25">
      <c r="A78" s="3">
        <v>1021</v>
      </c>
      <c r="B78" s="11" t="s">
        <v>113</v>
      </c>
      <c r="C78" s="3" t="s">
        <v>115</v>
      </c>
      <c r="E78" s="3" t="s">
        <v>48</v>
      </c>
      <c r="F78" s="3" t="s">
        <v>20</v>
      </c>
      <c r="G78" s="3" t="s">
        <v>20</v>
      </c>
      <c r="H78" s="3" t="s">
        <v>4</v>
      </c>
      <c r="I78" s="24">
        <f t="shared" si="5"/>
        <v>3</v>
      </c>
      <c r="J78" s="24">
        <f t="shared" si="6"/>
        <v>1</v>
      </c>
      <c r="L78" s="3" t="s">
        <v>117</v>
      </c>
      <c r="M78" s="3" t="s">
        <v>11</v>
      </c>
      <c r="N78" s="7">
        <v>309.38320209973801</v>
      </c>
      <c r="O78" s="7">
        <v>36.023622047244103</v>
      </c>
      <c r="P78" s="3" t="s">
        <v>25</v>
      </c>
      <c r="Q78" s="3" t="s">
        <v>13</v>
      </c>
      <c r="R78" s="24">
        <f t="shared" si="7"/>
        <v>1</v>
      </c>
      <c r="S78" s="3" t="s">
        <v>7</v>
      </c>
      <c r="T78" s="20" t="s">
        <v>14</v>
      </c>
      <c r="U78" s="5">
        <v>1801.843678145</v>
      </c>
      <c r="V78" s="6">
        <v>-3.51008162972441</v>
      </c>
      <c r="W78" s="3" t="s">
        <v>15</v>
      </c>
      <c r="X78" s="3" t="s">
        <v>15</v>
      </c>
      <c r="Y78" s="24">
        <f t="shared" si="8"/>
        <v>2</v>
      </c>
      <c r="Z78" s="3" t="s">
        <v>15</v>
      </c>
      <c r="AA78" s="3" t="s">
        <v>15</v>
      </c>
      <c r="AB78" s="24">
        <f t="shared" si="9"/>
        <v>2</v>
      </c>
      <c r="AD78" s="3">
        <v>1</v>
      </c>
    </row>
    <row r="79" spans="1:30" x14ac:dyDescent="0.25">
      <c r="A79" s="3">
        <v>1022</v>
      </c>
      <c r="B79" s="11" t="s">
        <v>118</v>
      </c>
      <c r="C79" s="3" t="s">
        <v>121</v>
      </c>
      <c r="E79" s="3" t="s">
        <v>48</v>
      </c>
      <c r="F79" s="3" t="s">
        <v>20</v>
      </c>
      <c r="G79" s="3" t="s">
        <v>20</v>
      </c>
      <c r="H79" s="3" t="s">
        <v>119</v>
      </c>
      <c r="I79" s="24">
        <f t="shared" si="5"/>
        <v>3</v>
      </c>
      <c r="J79" s="24">
        <f t="shared" si="6"/>
        <v>0</v>
      </c>
      <c r="L79" s="3" t="s">
        <v>120</v>
      </c>
      <c r="M79" s="3" t="s">
        <v>11</v>
      </c>
      <c r="N79" s="7">
        <v>328.08398950131198</v>
      </c>
      <c r="O79" s="7">
        <v>71.811023622047202</v>
      </c>
      <c r="P79" s="3" t="s">
        <v>70</v>
      </c>
      <c r="Q79" s="3" t="s">
        <v>13</v>
      </c>
      <c r="R79" s="24">
        <f t="shared" si="7"/>
        <v>1</v>
      </c>
      <c r="S79" s="3" t="s">
        <v>7</v>
      </c>
      <c r="T79" s="20" t="s">
        <v>42</v>
      </c>
      <c r="U79" s="5">
        <v>10029.2836640964</v>
      </c>
      <c r="V79" s="6">
        <v>-3.26377952755906</v>
      </c>
      <c r="W79" s="3" t="s">
        <v>15</v>
      </c>
      <c r="X79" s="3" t="s">
        <v>15</v>
      </c>
      <c r="Y79" s="24">
        <f t="shared" si="8"/>
        <v>2</v>
      </c>
      <c r="Z79" s="3" t="s">
        <v>16</v>
      </c>
      <c r="AA79" s="3" t="s">
        <v>16</v>
      </c>
      <c r="AB79" s="24">
        <f t="shared" si="9"/>
        <v>1</v>
      </c>
      <c r="AC79" s="3">
        <v>1</v>
      </c>
      <c r="AD79" s="3">
        <v>1</v>
      </c>
    </row>
    <row r="80" spans="1:30" x14ac:dyDescent="0.25">
      <c r="A80" s="3">
        <v>1033</v>
      </c>
      <c r="B80" s="11" t="s">
        <v>125</v>
      </c>
      <c r="D80" s="3" t="s">
        <v>128</v>
      </c>
      <c r="E80" s="3" t="s">
        <v>10</v>
      </c>
      <c r="F80" s="3" t="s">
        <v>20</v>
      </c>
      <c r="G80" s="3" t="s">
        <v>20</v>
      </c>
      <c r="H80" s="3" t="s">
        <v>21</v>
      </c>
      <c r="I80" s="24">
        <f t="shared" si="5"/>
        <v>3</v>
      </c>
      <c r="J80" s="24">
        <f t="shared" si="6"/>
        <v>2</v>
      </c>
      <c r="K80" s="3" t="s">
        <v>126</v>
      </c>
      <c r="L80" s="3" t="s">
        <v>127</v>
      </c>
      <c r="M80" s="3" t="s">
        <v>11</v>
      </c>
      <c r="N80" s="7">
        <v>154.69999999999999</v>
      </c>
      <c r="O80" s="7">
        <v>48</v>
      </c>
      <c r="P80" s="3" t="s">
        <v>12</v>
      </c>
      <c r="Q80" s="3" t="s">
        <v>13</v>
      </c>
      <c r="R80" s="24">
        <f t="shared" si="7"/>
        <v>1</v>
      </c>
      <c r="S80" s="3" t="s">
        <v>7</v>
      </c>
      <c r="T80" s="20" t="s">
        <v>13</v>
      </c>
      <c r="U80" s="5">
        <v>6024.9999766577603</v>
      </c>
      <c r="V80" s="6">
        <v>-1.4450338279527599</v>
      </c>
      <c r="W80" s="3" t="s">
        <v>15</v>
      </c>
      <c r="X80" s="3" t="s">
        <v>16</v>
      </c>
      <c r="Y80" s="24">
        <f t="shared" si="8"/>
        <v>1</v>
      </c>
      <c r="Z80" s="3" t="s">
        <v>16</v>
      </c>
      <c r="AA80" s="3" t="s">
        <v>16</v>
      </c>
      <c r="AB80" s="24">
        <f t="shared" si="9"/>
        <v>1</v>
      </c>
      <c r="AC80" s="3">
        <v>14</v>
      </c>
      <c r="AD80" s="3">
        <v>6</v>
      </c>
    </row>
    <row r="81" spans="1:29" x14ac:dyDescent="0.25">
      <c r="A81" s="3">
        <v>1055</v>
      </c>
      <c r="B81" s="11" t="s">
        <v>166</v>
      </c>
      <c r="C81" s="3" t="s">
        <v>168</v>
      </c>
      <c r="D81" s="3" t="s">
        <v>24</v>
      </c>
      <c r="E81" s="3" t="s">
        <v>10</v>
      </c>
      <c r="F81" s="3" t="s">
        <v>20</v>
      </c>
      <c r="G81" s="3" t="s">
        <v>20</v>
      </c>
      <c r="H81" s="3" t="s">
        <v>4</v>
      </c>
      <c r="I81" s="24">
        <f t="shared" si="5"/>
        <v>3</v>
      </c>
      <c r="J81" s="24">
        <f t="shared" si="6"/>
        <v>1</v>
      </c>
      <c r="L81" s="3" t="s">
        <v>167</v>
      </c>
      <c r="M81" s="3" t="s">
        <v>11</v>
      </c>
      <c r="N81" s="7">
        <v>173.1</v>
      </c>
      <c r="O81" s="7">
        <v>48</v>
      </c>
      <c r="P81" s="3" t="s">
        <v>25</v>
      </c>
      <c r="Q81" s="3" t="s">
        <v>13</v>
      </c>
      <c r="R81" s="24">
        <f t="shared" si="7"/>
        <v>1</v>
      </c>
      <c r="S81" s="3" t="s">
        <v>7</v>
      </c>
      <c r="U81" s="5">
        <v>2499.9999903144198</v>
      </c>
      <c r="V81" s="6">
        <v>-3.6</v>
      </c>
      <c r="W81" s="3" t="s">
        <v>15</v>
      </c>
      <c r="X81" s="3" t="s">
        <v>15</v>
      </c>
      <c r="Y81" s="24">
        <f t="shared" si="8"/>
        <v>2</v>
      </c>
      <c r="Z81" s="3" t="s">
        <v>16</v>
      </c>
      <c r="AA81" s="3" t="s">
        <v>15</v>
      </c>
      <c r="AB81" s="24">
        <f t="shared" si="9"/>
        <v>2</v>
      </c>
      <c r="AC81" s="3">
        <v>1</v>
      </c>
    </row>
    <row r="82" spans="1:29" x14ac:dyDescent="0.25">
      <c r="A82" s="3">
        <v>1057</v>
      </c>
      <c r="B82" s="11" t="s">
        <v>171</v>
      </c>
      <c r="C82" s="3" t="s">
        <v>172</v>
      </c>
      <c r="D82" s="3" t="s">
        <v>24</v>
      </c>
      <c r="E82" s="3" t="s">
        <v>10</v>
      </c>
      <c r="F82" s="3" t="s">
        <v>20</v>
      </c>
      <c r="G82" s="3" t="s">
        <v>20</v>
      </c>
      <c r="H82" s="3" t="s">
        <v>21</v>
      </c>
      <c r="I82" s="24">
        <f t="shared" si="5"/>
        <v>3</v>
      </c>
      <c r="J82" s="24">
        <f t="shared" si="6"/>
        <v>2</v>
      </c>
      <c r="L82" s="3" t="s">
        <v>46</v>
      </c>
      <c r="M82" s="3" t="s">
        <v>11</v>
      </c>
      <c r="N82" s="7">
        <v>120.7</v>
      </c>
      <c r="O82" s="7">
        <v>66</v>
      </c>
      <c r="P82" s="3" t="s">
        <v>25</v>
      </c>
      <c r="Q82" s="3" t="s">
        <v>13</v>
      </c>
      <c r="R82" s="24">
        <f t="shared" si="7"/>
        <v>1</v>
      </c>
      <c r="S82" s="3" t="s">
        <v>7</v>
      </c>
      <c r="U82" s="5">
        <v>3199.9999876024599</v>
      </c>
      <c r="V82" s="6">
        <v>-1.3</v>
      </c>
      <c r="W82" s="3" t="s">
        <v>15</v>
      </c>
      <c r="X82" s="3" t="s">
        <v>15</v>
      </c>
      <c r="Y82" s="24">
        <f t="shared" si="8"/>
        <v>2</v>
      </c>
      <c r="Z82" s="3" t="s">
        <v>16</v>
      </c>
      <c r="AA82" s="3" t="s">
        <v>15</v>
      </c>
      <c r="AB82" s="24">
        <f t="shared" si="9"/>
        <v>2</v>
      </c>
      <c r="AC82" s="3">
        <v>1</v>
      </c>
    </row>
    <row r="83" spans="1:29" x14ac:dyDescent="0.25">
      <c r="A83" s="3">
        <v>1060</v>
      </c>
      <c r="B83" s="11" t="s">
        <v>177</v>
      </c>
      <c r="C83" s="3" t="s">
        <v>178</v>
      </c>
      <c r="D83" s="3" t="s">
        <v>24</v>
      </c>
      <c r="E83" s="3" t="s">
        <v>10</v>
      </c>
      <c r="F83" s="3" t="s">
        <v>20</v>
      </c>
      <c r="G83" s="3" t="s">
        <v>20</v>
      </c>
      <c r="H83" s="3" t="s">
        <v>21</v>
      </c>
      <c r="I83" s="24">
        <f t="shared" ref="I83:I98" si="10">IF(G83="Cohesive", 1, IF(G83="Non-Cohesive", 2, IF(G83="Variable",3,0)))</f>
        <v>3</v>
      </c>
      <c r="J83" s="24">
        <f t="shared" ref="J83:J98" si="11">IF(H83="Cohesive", 1, IF(H83="Non-Cohesive", 2, IF(H83="Variable",3,0)))</f>
        <v>2</v>
      </c>
      <c r="L83" s="3" t="s">
        <v>46</v>
      </c>
      <c r="M83" s="3" t="s">
        <v>11</v>
      </c>
      <c r="N83" s="7">
        <v>143.30000000000001</v>
      </c>
      <c r="O83" s="7">
        <v>48</v>
      </c>
      <c r="P83" s="3" t="s">
        <v>25</v>
      </c>
      <c r="Q83" s="3" t="s">
        <v>13</v>
      </c>
      <c r="R83" s="24">
        <f t="shared" ref="R83:R98" si="12">IF(Q83="STD",1,IF(Q83="STA",2,0))</f>
        <v>1</v>
      </c>
      <c r="S83" s="3" t="s">
        <v>7</v>
      </c>
      <c r="U83" s="5">
        <v>3974.99998459993</v>
      </c>
      <c r="V83" s="6">
        <v>-5.2</v>
      </c>
      <c r="W83" s="3" t="s">
        <v>15</v>
      </c>
      <c r="X83" s="3" t="s">
        <v>15</v>
      </c>
      <c r="Y83" s="24">
        <f t="shared" ref="Y83:Y98" si="13">IF(X83="Y",1,IF(X83="N",2,0))</f>
        <v>2</v>
      </c>
      <c r="Z83" s="3" t="s">
        <v>16</v>
      </c>
      <c r="AA83" s="3" t="s">
        <v>15</v>
      </c>
      <c r="AB83" s="24">
        <f t="shared" ref="AB83:AB98" si="14">IF(AA83="Y",1,IF(AA83="N",2,0))</f>
        <v>2</v>
      </c>
      <c r="AC83" s="3">
        <v>1</v>
      </c>
    </row>
    <row r="84" spans="1:29" x14ac:dyDescent="0.25">
      <c r="A84" s="3">
        <v>1062</v>
      </c>
      <c r="B84" s="11" t="s">
        <v>181</v>
      </c>
      <c r="C84" s="3" t="s">
        <v>182</v>
      </c>
      <c r="D84" s="3" t="s">
        <v>24</v>
      </c>
      <c r="E84" s="3" t="s">
        <v>10</v>
      </c>
      <c r="F84" s="3" t="s">
        <v>20</v>
      </c>
      <c r="G84" s="3" t="s">
        <v>20</v>
      </c>
      <c r="H84" s="3" t="s">
        <v>21</v>
      </c>
      <c r="I84" s="24">
        <f t="shared" si="10"/>
        <v>3</v>
      </c>
      <c r="J84" s="24">
        <f t="shared" si="11"/>
        <v>2</v>
      </c>
      <c r="L84" s="3" t="s">
        <v>46</v>
      </c>
      <c r="M84" s="3" t="s">
        <v>11</v>
      </c>
      <c r="N84" s="7">
        <v>128.69999999999999</v>
      </c>
      <c r="O84" s="7">
        <v>72</v>
      </c>
      <c r="P84" s="3" t="s">
        <v>12</v>
      </c>
      <c r="Q84" s="3" t="s">
        <v>13</v>
      </c>
      <c r="R84" s="24">
        <f t="shared" si="12"/>
        <v>1</v>
      </c>
      <c r="S84" s="3" t="s">
        <v>7</v>
      </c>
      <c r="U84" s="5">
        <v>8009.9999689674096</v>
      </c>
      <c r="V84" s="6">
        <v>-7.4</v>
      </c>
      <c r="W84" s="3" t="s">
        <v>15</v>
      </c>
      <c r="X84" s="3" t="s">
        <v>15</v>
      </c>
      <c r="Y84" s="24">
        <f t="shared" si="13"/>
        <v>2</v>
      </c>
      <c r="Z84" s="3" t="s">
        <v>16</v>
      </c>
      <c r="AA84" s="3" t="s">
        <v>15</v>
      </c>
      <c r="AB84" s="24">
        <f t="shared" si="14"/>
        <v>2</v>
      </c>
      <c r="AC84" s="3">
        <v>1</v>
      </c>
    </row>
    <row r="85" spans="1:29" x14ac:dyDescent="0.25">
      <c r="A85" s="3">
        <v>1063</v>
      </c>
      <c r="B85" s="11" t="s">
        <v>183</v>
      </c>
      <c r="C85" s="3" t="s">
        <v>23</v>
      </c>
      <c r="D85" s="3" t="s">
        <v>24</v>
      </c>
      <c r="E85" s="3" t="s">
        <v>10</v>
      </c>
      <c r="F85" s="3" t="s">
        <v>20</v>
      </c>
      <c r="G85" s="3" t="s">
        <v>20</v>
      </c>
      <c r="H85" s="3" t="s">
        <v>4</v>
      </c>
      <c r="I85" s="24">
        <f t="shared" si="10"/>
        <v>3</v>
      </c>
      <c r="J85" s="24">
        <f t="shared" si="11"/>
        <v>1</v>
      </c>
      <c r="K85" s="3" t="s">
        <v>31</v>
      </c>
      <c r="L85" s="3" t="s">
        <v>184</v>
      </c>
      <c r="M85" s="3" t="s">
        <v>11</v>
      </c>
      <c r="N85" s="7">
        <v>98</v>
      </c>
      <c r="O85" s="7">
        <v>42</v>
      </c>
      <c r="P85" s="3" t="s">
        <v>25</v>
      </c>
      <c r="Q85" s="3" t="s">
        <v>13</v>
      </c>
      <c r="R85" s="24">
        <f t="shared" si="12"/>
        <v>1</v>
      </c>
      <c r="S85" s="3" t="s">
        <v>7</v>
      </c>
      <c r="T85" s="20" t="s">
        <v>14</v>
      </c>
      <c r="U85" s="5">
        <v>844.79999672704901</v>
      </c>
      <c r="V85" s="6">
        <v>-3.50262715716535</v>
      </c>
      <c r="W85" s="3" t="s">
        <v>15</v>
      </c>
      <c r="X85" s="3" t="s">
        <v>15</v>
      </c>
      <c r="Y85" s="24">
        <f t="shared" si="13"/>
        <v>2</v>
      </c>
      <c r="Z85" s="3" t="s">
        <v>16</v>
      </c>
      <c r="AA85" s="3" t="s">
        <v>16</v>
      </c>
      <c r="AB85" s="24">
        <f t="shared" si="14"/>
        <v>1</v>
      </c>
      <c r="AC85" s="3">
        <v>12</v>
      </c>
    </row>
    <row r="86" spans="1:29" x14ac:dyDescent="0.25">
      <c r="A86" s="3">
        <v>1063</v>
      </c>
      <c r="B86" s="11" t="s">
        <v>183</v>
      </c>
      <c r="C86" s="3" t="s">
        <v>23</v>
      </c>
      <c r="D86" s="3" t="s">
        <v>24</v>
      </c>
      <c r="E86" s="3" t="s">
        <v>10</v>
      </c>
      <c r="F86" s="3" t="s">
        <v>20</v>
      </c>
      <c r="G86" s="3" t="s">
        <v>20</v>
      </c>
      <c r="H86" s="3" t="s">
        <v>4</v>
      </c>
      <c r="I86" s="24">
        <f t="shared" si="10"/>
        <v>3</v>
      </c>
      <c r="J86" s="24">
        <f t="shared" si="11"/>
        <v>1</v>
      </c>
      <c r="K86" s="3" t="s">
        <v>31</v>
      </c>
      <c r="L86" s="3" t="s">
        <v>185</v>
      </c>
      <c r="M86" s="3" t="s">
        <v>11</v>
      </c>
      <c r="N86" s="7">
        <v>103</v>
      </c>
      <c r="O86" s="7">
        <v>42</v>
      </c>
      <c r="P86" s="3" t="s">
        <v>25</v>
      </c>
      <c r="Q86" s="3" t="s">
        <v>13</v>
      </c>
      <c r="R86" s="24">
        <f t="shared" si="12"/>
        <v>1</v>
      </c>
      <c r="S86" s="3" t="s">
        <v>7</v>
      </c>
      <c r="T86" s="20" t="s">
        <v>14</v>
      </c>
      <c r="U86" s="5">
        <v>1036.7999959832</v>
      </c>
      <c r="V86" s="6">
        <v>-0.82629406531496097</v>
      </c>
      <c r="W86" s="3" t="s">
        <v>15</v>
      </c>
      <c r="X86" s="3" t="s">
        <v>15</v>
      </c>
      <c r="Y86" s="24">
        <f t="shared" si="13"/>
        <v>2</v>
      </c>
      <c r="Z86" s="3" t="s">
        <v>16</v>
      </c>
      <c r="AA86" s="3" t="s">
        <v>16</v>
      </c>
      <c r="AB86" s="24">
        <f t="shared" si="14"/>
        <v>1</v>
      </c>
      <c r="AC86" s="3">
        <v>12</v>
      </c>
    </row>
    <row r="87" spans="1:29" x14ac:dyDescent="0.25">
      <c r="A87" s="3">
        <v>1063</v>
      </c>
      <c r="B87" s="11" t="s">
        <v>183</v>
      </c>
      <c r="C87" s="3" t="s">
        <v>23</v>
      </c>
      <c r="D87" s="3" t="s">
        <v>24</v>
      </c>
      <c r="E87" s="3" t="s">
        <v>10</v>
      </c>
      <c r="F87" s="3" t="s">
        <v>20</v>
      </c>
      <c r="G87" s="3" t="s">
        <v>20</v>
      </c>
      <c r="H87" s="3" t="s">
        <v>4</v>
      </c>
      <c r="I87" s="24">
        <f t="shared" si="10"/>
        <v>3</v>
      </c>
      <c r="J87" s="24">
        <f t="shared" si="11"/>
        <v>1</v>
      </c>
      <c r="K87" s="3" t="s">
        <v>31</v>
      </c>
      <c r="L87" s="3" t="s">
        <v>186</v>
      </c>
      <c r="M87" s="3" t="s">
        <v>11</v>
      </c>
      <c r="N87" s="7">
        <v>97</v>
      </c>
      <c r="O87" s="7">
        <v>42</v>
      </c>
      <c r="P87" s="3" t="s">
        <v>25</v>
      </c>
      <c r="Q87" s="3" t="s">
        <v>13</v>
      </c>
      <c r="R87" s="24">
        <f t="shared" si="12"/>
        <v>1</v>
      </c>
      <c r="S87" s="3" t="s">
        <v>7</v>
      </c>
      <c r="T87" s="20" t="s">
        <v>14</v>
      </c>
      <c r="U87" s="5">
        <v>0.28959888037260001</v>
      </c>
      <c r="V87" s="6">
        <v>-1.2131000000000001</v>
      </c>
      <c r="W87" s="3" t="s">
        <v>15</v>
      </c>
      <c r="X87" s="3" t="s">
        <v>15</v>
      </c>
      <c r="Y87" s="24">
        <f t="shared" si="13"/>
        <v>2</v>
      </c>
      <c r="Z87" s="3" t="s">
        <v>16</v>
      </c>
      <c r="AA87" s="3" t="s">
        <v>16</v>
      </c>
      <c r="AB87" s="24">
        <f t="shared" si="14"/>
        <v>1</v>
      </c>
      <c r="AC87" s="3">
        <v>12</v>
      </c>
    </row>
    <row r="88" spans="1:29" x14ac:dyDescent="0.25">
      <c r="A88" s="3">
        <v>1068</v>
      </c>
      <c r="B88" s="11" t="s">
        <v>192</v>
      </c>
      <c r="C88" s="3" t="s">
        <v>195</v>
      </c>
      <c r="E88" s="3" t="s">
        <v>196</v>
      </c>
      <c r="F88" s="3" t="s">
        <v>20</v>
      </c>
      <c r="G88" s="3" t="s">
        <v>20</v>
      </c>
      <c r="H88" s="3" t="s">
        <v>21</v>
      </c>
      <c r="I88" s="24">
        <f t="shared" si="10"/>
        <v>3</v>
      </c>
      <c r="J88" s="24">
        <f t="shared" si="11"/>
        <v>2</v>
      </c>
      <c r="K88" s="3" t="s">
        <v>193</v>
      </c>
      <c r="L88" s="3" t="s">
        <v>194</v>
      </c>
      <c r="M88" s="3" t="s">
        <v>11</v>
      </c>
      <c r="N88" s="7">
        <v>213.25459317585299</v>
      </c>
      <c r="O88" s="7">
        <v>40</v>
      </c>
      <c r="P88" s="3" t="s">
        <v>12</v>
      </c>
      <c r="Q88" s="3" t="s">
        <v>13</v>
      </c>
      <c r="R88" s="24">
        <f t="shared" si="12"/>
        <v>1</v>
      </c>
      <c r="S88" s="3" t="s">
        <v>7</v>
      </c>
      <c r="T88" s="20" t="s">
        <v>14</v>
      </c>
      <c r="U88" s="5">
        <v>2204.7013040010002</v>
      </c>
      <c r="V88" s="6">
        <v>-1.37894881889764</v>
      </c>
      <c r="W88" s="3" t="s">
        <v>15</v>
      </c>
      <c r="X88" s="3" t="s">
        <v>15</v>
      </c>
      <c r="Y88" s="24">
        <f t="shared" si="13"/>
        <v>2</v>
      </c>
      <c r="Z88" s="3" t="s">
        <v>16</v>
      </c>
      <c r="AA88" s="3" t="s">
        <v>16</v>
      </c>
      <c r="AB88" s="24">
        <f t="shared" si="14"/>
        <v>1</v>
      </c>
      <c r="AC88" s="3">
        <v>4</v>
      </c>
    </row>
    <row r="89" spans="1:29" x14ac:dyDescent="0.25">
      <c r="A89" s="3">
        <v>1068</v>
      </c>
      <c r="B89" s="11" t="s">
        <v>192</v>
      </c>
      <c r="C89" s="3" t="s">
        <v>195</v>
      </c>
      <c r="E89" s="3" t="s">
        <v>196</v>
      </c>
      <c r="F89" s="3" t="s">
        <v>20</v>
      </c>
      <c r="G89" s="3" t="s">
        <v>20</v>
      </c>
      <c r="H89" s="3" t="s">
        <v>21</v>
      </c>
      <c r="I89" s="24">
        <f t="shared" si="10"/>
        <v>3</v>
      </c>
      <c r="J89" s="24">
        <f t="shared" si="11"/>
        <v>2</v>
      </c>
      <c r="K89" s="3" t="s">
        <v>193</v>
      </c>
      <c r="L89" s="3" t="s">
        <v>197</v>
      </c>
      <c r="M89" s="3" t="s">
        <v>11</v>
      </c>
      <c r="N89" s="7">
        <v>213.25459317585299</v>
      </c>
      <c r="O89" s="7">
        <v>40</v>
      </c>
      <c r="P89" s="3" t="s">
        <v>12</v>
      </c>
      <c r="Q89" s="3" t="s">
        <v>13</v>
      </c>
      <c r="R89" s="24">
        <f t="shared" si="12"/>
        <v>1</v>
      </c>
      <c r="S89" s="3" t="s">
        <v>7</v>
      </c>
      <c r="T89" s="20" t="s">
        <v>14</v>
      </c>
      <c r="U89" s="5">
        <v>2028.9007105749999</v>
      </c>
      <c r="V89" s="6">
        <v>-2.60172834645669</v>
      </c>
      <c r="W89" s="3" t="s">
        <v>15</v>
      </c>
      <c r="X89" s="3" t="s">
        <v>15</v>
      </c>
      <c r="Y89" s="24">
        <f t="shared" si="13"/>
        <v>2</v>
      </c>
      <c r="Z89" s="3" t="s">
        <v>16</v>
      </c>
      <c r="AA89" s="3" t="s">
        <v>16</v>
      </c>
      <c r="AB89" s="24">
        <f t="shared" si="14"/>
        <v>1</v>
      </c>
      <c r="AC89" s="3">
        <v>4</v>
      </c>
    </row>
    <row r="90" spans="1:29" x14ac:dyDescent="0.25">
      <c r="A90" s="3">
        <v>1070</v>
      </c>
      <c r="B90" s="11" t="s">
        <v>200</v>
      </c>
      <c r="C90" s="3" t="s">
        <v>202</v>
      </c>
      <c r="D90" s="3" t="s">
        <v>203</v>
      </c>
      <c r="E90" s="3" t="s">
        <v>10</v>
      </c>
      <c r="F90" s="3" t="s">
        <v>20</v>
      </c>
      <c r="G90" s="3" t="s">
        <v>20</v>
      </c>
      <c r="H90" s="3" t="s">
        <v>21</v>
      </c>
      <c r="I90" s="24">
        <f t="shared" si="10"/>
        <v>3</v>
      </c>
      <c r="J90" s="24">
        <f t="shared" si="11"/>
        <v>2</v>
      </c>
      <c r="L90" s="3" t="s">
        <v>201</v>
      </c>
      <c r="M90" s="3" t="s">
        <v>11</v>
      </c>
      <c r="N90" s="7">
        <v>96</v>
      </c>
      <c r="O90" s="7">
        <v>30</v>
      </c>
      <c r="P90" s="3" t="s">
        <v>25</v>
      </c>
      <c r="Q90" s="3" t="s">
        <v>13</v>
      </c>
      <c r="R90" s="24">
        <f t="shared" si="12"/>
        <v>1</v>
      </c>
      <c r="S90" s="3" t="s">
        <v>7</v>
      </c>
      <c r="T90" s="20" t="s">
        <v>14</v>
      </c>
      <c r="U90" s="5">
        <v>1436.3998777700001</v>
      </c>
      <c r="V90" s="6">
        <v>-4.1470000000000002</v>
      </c>
      <c r="W90" s="3" t="s">
        <v>15</v>
      </c>
      <c r="X90" s="3" t="s">
        <v>15</v>
      </c>
      <c r="Y90" s="24">
        <f t="shared" si="13"/>
        <v>2</v>
      </c>
      <c r="Z90" s="3" t="s">
        <v>16</v>
      </c>
      <c r="AA90" s="3" t="s">
        <v>15</v>
      </c>
      <c r="AB90" s="24">
        <f t="shared" si="14"/>
        <v>2</v>
      </c>
      <c r="AC90" s="3">
        <v>4</v>
      </c>
    </row>
    <row r="91" spans="1:29" x14ac:dyDescent="0.25">
      <c r="A91" s="3">
        <v>1070</v>
      </c>
      <c r="B91" s="11" t="s">
        <v>200</v>
      </c>
      <c r="C91" s="3" t="s">
        <v>202</v>
      </c>
      <c r="D91" s="3" t="s">
        <v>203</v>
      </c>
      <c r="E91" s="3" t="s">
        <v>10</v>
      </c>
      <c r="F91" s="3" t="s">
        <v>20</v>
      </c>
      <c r="G91" s="3" t="s">
        <v>20</v>
      </c>
      <c r="H91" s="3" t="s">
        <v>21</v>
      </c>
      <c r="I91" s="24">
        <f t="shared" si="10"/>
        <v>3</v>
      </c>
      <c r="J91" s="24">
        <f t="shared" si="11"/>
        <v>2</v>
      </c>
      <c r="L91" s="3" t="s">
        <v>204</v>
      </c>
      <c r="M91" s="3" t="s">
        <v>11</v>
      </c>
      <c r="N91" s="7">
        <v>64.2</v>
      </c>
      <c r="O91" s="7">
        <v>30</v>
      </c>
      <c r="P91" s="3" t="s">
        <v>25</v>
      </c>
      <c r="Q91" s="3" t="s">
        <v>13</v>
      </c>
      <c r="R91" s="24">
        <f t="shared" si="12"/>
        <v>1</v>
      </c>
      <c r="S91" s="3" t="s">
        <v>7</v>
      </c>
      <c r="T91" s="20" t="s">
        <v>14</v>
      </c>
      <c r="U91" s="5">
        <v>1499.3016549008901</v>
      </c>
      <c r="V91" s="6">
        <v>-1.3049999999999999</v>
      </c>
      <c r="W91" s="3" t="s">
        <v>15</v>
      </c>
      <c r="X91" s="3" t="s">
        <v>15</v>
      </c>
      <c r="Y91" s="24">
        <f t="shared" si="13"/>
        <v>2</v>
      </c>
      <c r="Z91" s="3" t="s">
        <v>16</v>
      </c>
      <c r="AA91" s="3" t="s">
        <v>15</v>
      </c>
      <c r="AB91" s="24">
        <f t="shared" si="14"/>
        <v>2</v>
      </c>
      <c r="AC91" s="3">
        <v>4</v>
      </c>
    </row>
    <row r="92" spans="1:29" x14ac:dyDescent="0.25">
      <c r="A92" s="3">
        <v>1070</v>
      </c>
      <c r="B92" s="11" t="s">
        <v>200</v>
      </c>
      <c r="C92" s="3" t="s">
        <v>202</v>
      </c>
      <c r="D92" s="3" t="s">
        <v>203</v>
      </c>
      <c r="E92" s="3" t="s">
        <v>10</v>
      </c>
      <c r="F92" s="3" t="s">
        <v>20</v>
      </c>
      <c r="G92" s="3" t="s">
        <v>20</v>
      </c>
      <c r="H92" s="3" t="s">
        <v>21</v>
      </c>
      <c r="I92" s="24">
        <f t="shared" si="10"/>
        <v>3</v>
      </c>
      <c r="J92" s="24">
        <f t="shared" si="11"/>
        <v>2</v>
      </c>
      <c r="L92" s="3" t="s">
        <v>205</v>
      </c>
      <c r="M92" s="3" t="s">
        <v>11</v>
      </c>
      <c r="N92" s="7">
        <v>86.2</v>
      </c>
      <c r="O92" s="7">
        <v>30</v>
      </c>
      <c r="P92" s="3" t="s">
        <v>25</v>
      </c>
      <c r="Q92" s="3" t="s">
        <v>13</v>
      </c>
      <c r="R92" s="24">
        <f t="shared" si="12"/>
        <v>1</v>
      </c>
      <c r="S92" s="3" t="s">
        <v>7</v>
      </c>
      <c r="T92" s="20" t="s">
        <v>14</v>
      </c>
      <c r="U92" s="5">
        <v>896.25327415038703</v>
      </c>
      <c r="V92" s="6">
        <v>-2.742</v>
      </c>
      <c r="W92" s="3" t="s">
        <v>15</v>
      </c>
      <c r="X92" s="3" t="s">
        <v>15</v>
      </c>
      <c r="Y92" s="24">
        <f t="shared" si="13"/>
        <v>2</v>
      </c>
      <c r="Z92" s="3" t="s">
        <v>16</v>
      </c>
      <c r="AA92" s="3" t="s">
        <v>15</v>
      </c>
      <c r="AB92" s="24">
        <f t="shared" si="14"/>
        <v>2</v>
      </c>
      <c r="AC92" s="3">
        <v>4</v>
      </c>
    </row>
    <row r="93" spans="1:29" x14ac:dyDescent="0.25">
      <c r="A93" s="3">
        <v>1071</v>
      </c>
      <c r="B93" s="11" t="s">
        <v>206</v>
      </c>
      <c r="C93" s="3" t="s">
        <v>98</v>
      </c>
      <c r="E93" s="3" t="s">
        <v>62</v>
      </c>
      <c r="F93" s="3" t="s">
        <v>20</v>
      </c>
      <c r="G93" s="3" t="s">
        <v>20</v>
      </c>
      <c r="H93" s="3" t="s">
        <v>21</v>
      </c>
      <c r="I93" s="24">
        <f t="shared" si="10"/>
        <v>3</v>
      </c>
      <c r="J93" s="24">
        <f t="shared" si="11"/>
        <v>2</v>
      </c>
      <c r="L93" s="3" t="s">
        <v>207</v>
      </c>
      <c r="M93" s="3" t="s">
        <v>11</v>
      </c>
      <c r="N93" s="7">
        <v>69.717847769028893</v>
      </c>
      <c r="O93" s="7">
        <v>47.244094488188999</v>
      </c>
      <c r="P93" s="3" t="s">
        <v>25</v>
      </c>
      <c r="Q93" s="3" t="s">
        <v>13</v>
      </c>
      <c r="R93" s="24">
        <f t="shared" si="12"/>
        <v>1</v>
      </c>
      <c r="S93" s="3" t="s">
        <v>7</v>
      </c>
      <c r="U93" s="5">
        <v>2517.8601616000001</v>
      </c>
      <c r="V93" s="6">
        <v>-0.91535433070866101</v>
      </c>
      <c r="W93" s="3" t="s">
        <v>16</v>
      </c>
      <c r="X93" s="3" t="s">
        <v>16</v>
      </c>
      <c r="Y93" s="24">
        <f t="shared" si="13"/>
        <v>1</v>
      </c>
      <c r="Z93" s="3" t="s">
        <v>16</v>
      </c>
      <c r="AA93" s="3" t="s">
        <v>15</v>
      </c>
      <c r="AB93" s="24">
        <f t="shared" si="14"/>
        <v>2</v>
      </c>
      <c r="AC93" s="3">
        <v>2</v>
      </c>
    </row>
    <row r="94" spans="1:29" x14ac:dyDescent="0.25">
      <c r="A94" s="3">
        <v>1071</v>
      </c>
      <c r="B94" s="11" t="s">
        <v>206</v>
      </c>
      <c r="C94" s="3" t="s">
        <v>98</v>
      </c>
      <c r="E94" s="3" t="s">
        <v>62</v>
      </c>
      <c r="F94" s="3" t="s">
        <v>20</v>
      </c>
      <c r="G94" s="3" t="s">
        <v>20</v>
      </c>
      <c r="H94" s="3" t="s">
        <v>21</v>
      </c>
      <c r="I94" s="24">
        <f t="shared" si="10"/>
        <v>3</v>
      </c>
      <c r="J94" s="24">
        <f t="shared" si="11"/>
        <v>2</v>
      </c>
      <c r="L94" s="3" t="s">
        <v>208</v>
      </c>
      <c r="M94" s="3" t="s">
        <v>11</v>
      </c>
      <c r="N94" s="7">
        <v>80.872703412073506</v>
      </c>
      <c r="O94" s="7">
        <v>47.244094488188999</v>
      </c>
      <c r="P94" s="3" t="s">
        <v>25</v>
      </c>
      <c r="Q94" s="3" t="s">
        <v>13</v>
      </c>
      <c r="R94" s="24">
        <f t="shared" si="12"/>
        <v>1</v>
      </c>
      <c r="S94" s="3" t="s">
        <v>7</v>
      </c>
      <c r="U94" s="5">
        <v>1285.8985256578801</v>
      </c>
      <c r="V94" s="6">
        <v>-2.6923363184645699</v>
      </c>
      <c r="W94" s="3" t="s">
        <v>15</v>
      </c>
      <c r="X94" s="3" t="s">
        <v>15</v>
      </c>
      <c r="Y94" s="24">
        <f t="shared" si="13"/>
        <v>2</v>
      </c>
      <c r="Z94" s="3" t="s">
        <v>16</v>
      </c>
      <c r="AA94" s="3" t="s">
        <v>15</v>
      </c>
      <c r="AB94" s="24">
        <f t="shared" si="14"/>
        <v>2</v>
      </c>
      <c r="AC94" s="3">
        <v>2</v>
      </c>
    </row>
    <row r="95" spans="1:29" x14ac:dyDescent="0.25">
      <c r="A95" s="3">
        <v>1071</v>
      </c>
      <c r="B95" s="11" t="s">
        <v>206</v>
      </c>
      <c r="C95" s="3" t="s">
        <v>98</v>
      </c>
      <c r="E95" s="3" t="s">
        <v>62</v>
      </c>
      <c r="F95" s="3" t="s">
        <v>20</v>
      </c>
      <c r="G95" s="3" t="s">
        <v>20</v>
      </c>
      <c r="H95" s="3" t="s">
        <v>21</v>
      </c>
      <c r="I95" s="24">
        <f t="shared" si="10"/>
        <v>3</v>
      </c>
      <c r="J95" s="24">
        <f t="shared" si="11"/>
        <v>2</v>
      </c>
      <c r="L95" s="3" t="s">
        <v>209</v>
      </c>
      <c r="M95" s="3" t="s">
        <v>11</v>
      </c>
      <c r="N95" s="7">
        <v>63.156167979002603</v>
      </c>
      <c r="O95" s="7">
        <v>47.244094488188999</v>
      </c>
      <c r="P95" s="3" t="s">
        <v>25</v>
      </c>
      <c r="Q95" s="3" t="s">
        <v>13</v>
      </c>
      <c r="R95" s="24">
        <f t="shared" si="12"/>
        <v>1</v>
      </c>
      <c r="S95" s="3" t="s">
        <v>7</v>
      </c>
      <c r="U95" s="5">
        <v>1469.12605381034</v>
      </c>
      <c r="V95" s="6">
        <v>-1.68021145259843</v>
      </c>
      <c r="W95" s="3" t="s">
        <v>15</v>
      </c>
      <c r="X95" s="3" t="s">
        <v>15</v>
      </c>
      <c r="Y95" s="24">
        <f t="shared" si="13"/>
        <v>2</v>
      </c>
      <c r="Z95" s="3" t="s">
        <v>16</v>
      </c>
      <c r="AA95" s="3" t="s">
        <v>15</v>
      </c>
      <c r="AB95" s="24">
        <f t="shared" si="14"/>
        <v>2</v>
      </c>
      <c r="AC95" s="3">
        <v>2</v>
      </c>
    </row>
    <row r="96" spans="1:29" x14ac:dyDescent="0.25">
      <c r="A96" s="3">
        <v>1071</v>
      </c>
      <c r="B96" s="11" t="s">
        <v>206</v>
      </c>
      <c r="C96" s="3" t="s">
        <v>98</v>
      </c>
      <c r="E96" s="3" t="s">
        <v>62</v>
      </c>
      <c r="F96" s="3" t="s">
        <v>20</v>
      </c>
      <c r="G96" s="3" t="s">
        <v>20</v>
      </c>
      <c r="H96" s="3" t="s">
        <v>21</v>
      </c>
      <c r="I96" s="24">
        <f t="shared" si="10"/>
        <v>3</v>
      </c>
      <c r="J96" s="24">
        <f t="shared" si="11"/>
        <v>2</v>
      </c>
      <c r="L96" s="3" t="s">
        <v>210</v>
      </c>
      <c r="M96" s="3" t="s">
        <v>11</v>
      </c>
      <c r="N96" s="7">
        <v>87.762467191601004</v>
      </c>
      <c r="O96" s="7">
        <v>47.244094488188999</v>
      </c>
      <c r="P96" s="3" t="s">
        <v>25</v>
      </c>
      <c r="Q96" s="3" t="s">
        <v>13</v>
      </c>
      <c r="R96" s="24">
        <f t="shared" si="12"/>
        <v>1</v>
      </c>
      <c r="S96" s="3" t="s">
        <v>7</v>
      </c>
      <c r="U96" s="5">
        <v>1827.0536518040301</v>
      </c>
      <c r="V96" s="6">
        <v>-0.88508242921259805</v>
      </c>
      <c r="W96" s="3" t="s">
        <v>15</v>
      </c>
      <c r="X96" s="3" t="s">
        <v>15</v>
      </c>
      <c r="Y96" s="24">
        <f t="shared" si="13"/>
        <v>2</v>
      </c>
      <c r="Z96" s="3" t="s">
        <v>16</v>
      </c>
      <c r="AA96" s="3" t="s">
        <v>15</v>
      </c>
      <c r="AB96" s="24">
        <f t="shared" si="14"/>
        <v>2</v>
      </c>
      <c r="AC96" s="3">
        <v>2</v>
      </c>
    </row>
    <row r="97" spans="1:29" x14ac:dyDescent="0.25">
      <c r="A97" s="3">
        <v>1071</v>
      </c>
      <c r="B97" s="11" t="s">
        <v>206</v>
      </c>
      <c r="C97" s="3" t="s">
        <v>98</v>
      </c>
      <c r="E97" s="3" t="s">
        <v>62</v>
      </c>
      <c r="F97" s="3" t="s">
        <v>20</v>
      </c>
      <c r="G97" s="3" t="s">
        <v>20</v>
      </c>
      <c r="H97" s="3" t="s">
        <v>21</v>
      </c>
      <c r="I97" s="24">
        <f t="shared" si="10"/>
        <v>3</v>
      </c>
      <c r="J97" s="24">
        <f t="shared" si="11"/>
        <v>2</v>
      </c>
      <c r="L97" s="3" t="s">
        <v>211</v>
      </c>
      <c r="M97" s="3" t="s">
        <v>11</v>
      </c>
      <c r="N97" s="7">
        <v>75.623359580052494</v>
      </c>
      <c r="O97" s="7">
        <v>47.244094488188999</v>
      </c>
      <c r="P97" s="3" t="s">
        <v>25</v>
      </c>
      <c r="Q97" s="3" t="s">
        <v>13</v>
      </c>
      <c r="R97" s="24">
        <f t="shared" si="12"/>
        <v>1</v>
      </c>
      <c r="S97" s="3" t="s">
        <v>7</v>
      </c>
      <c r="U97" s="5">
        <v>1833.8059604083601</v>
      </c>
      <c r="V97" s="6">
        <v>-0.78247066877952798</v>
      </c>
      <c r="W97" s="3" t="s">
        <v>15</v>
      </c>
      <c r="X97" s="3" t="s">
        <v>15</v>
      </c>
      <c r="Y97" s="24">
        <f t="shared" si="13"/>
        <v>2</v>
      </c>
      <c r="Z97" s="3" t="s">
        <v>16</v>
      </c>
      <c r="AA97" s="3" t="s">
        <v>15</v>
      </c>
      <c r="AB97" s="24">
        <f t="shared" si="14"/>
        <v>2</v>
      </c>
      <c r="AC97" s="3">
        <v>2</v>
      </c>
    </row>
    <row r="98" spans="1:29" x14ac:dyDescent="0.25">
      <c r="A98" s="3">
        <v>1071</v>
      </c>
      <c r="B98" s="11" t="s">
        <v>206</v>
      </c>
      <c r="C98" s="3" t="s">
        <v>98</v>
      </c>
      <c r="E98" s="3" t="s">
        <v>62</v>
      </c>
      <c r="F98" s="3" t="s">
        <v>20</v>
      </c>
      <c r="G98" s="3" t="s">
        <v>20</v>
      </c>
      <c r="H98" s="3" t="s">
        <v>21</v>
      </c>
      <c r="I98" s="24">
        <f t="shared" si="10"/>
        <v>3</v>
      </c>
      <c r="J98" s="24">
        <f t="shared" si="11"/>
        <v>2</v>
      </c>
      <c r="L98" s="3" t="s">
        <v>212</v>
      </c>
      <c r="M98" s="3" t="s">
        <v>11</v>
      </c>
      <c r="N98" s="7">
        <v>82.020997375328093</v>
      </c>
      <c r="O98" s="7">
        <v>47.244094488188999</v>
      </c>
      <c r="P98" s="3" t="s">
        <v>25</v>
      </c>
      <c r="Q98" s="3" t="s">
        <v>13</v>
      </c>
      <c r="R98" s="24">
        <f t="shared" si="12"/>
        <v>1</v>
      </c>
      <c r="S98" s="3" t="s">
        <v>7</v>
      </c>
      <c r="U98" s="5">
        <v>1822.1668347183499</v>
      </c>
      <c r="V98" s="6">
        <v>-0.94441103303149598</v>
      </c>
      <c r="W98" s="3" t="s">
        <v>15</v>
      </c>
      <c r="X98" s="3" t="s">
        <v>15</v>
      </c>
      <c r="Y98" s="24">
        <f t="shared" si="13"/>
        <v>2</v>
      </c>
      <c r="Z98" s="3" t="s">
        <v>16</v>
      </c>
      <c r="AA98" s="3" t="s">
        <v>15</v>
      </c>
      <c r="AB98" s="24">
        <f t="shared" si="14"/>
        <v>2</v>
      </c>
      <c r="AC98" s="3">
        <v>2</v>
      </c>
    </row>
  </sheetData>
  <sortState ref="A18:AF97">
    <sortCondition ref="Q18:Q97"/>
    <sortCondition ref="G18:G97"/>
  </sortState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zoomScale="85" zoomScaleNormal="85" workbookViewId="0">
      <pane xSplit="2" ySplit="18" topLeftCell="C19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9.140625" defaultRowHeight="15" x14ac:dyDescent="0.25"/>
  <cols>
    <col min="1" max="1" width="9.140625" style="3"/>
    <col min="2" max="2" width="41.85546875" style="3" customWidth="1"/>
    <col min="3" max="3" width="15" style="3" customWidth="1"/>
    <col min="4" max="5" width="9.140625" style="3"/>
    <col min="6" max="8" width="11.85546875" style="3" customWidth="1"/>
    <col min="9" max="10" width="9.140625" style="24" customWidth="1"/>
    <col min="11" max="11" width="9.140625" style="3"/>
    <col min="12" max="12" width="11" style="3" customWidth="1"/>
    <col min="13" max="15" width="9.140625" style="3"/>
    <col min="16" max="16" width="10.42578125" style="3" customWidth="1"/>
    <col min="17" max="17" width="9.140625" style="3"/>
    <col min="18" max="18" width="9.140625" style="24"/>
    <col min="19" max="19" width="9.140625" style="3"/>
    <col min="20" max="20" width="9.140625" style="20"/>
    <col min="21" max="21" width="11.7109375" style="3" bestFit="1" customWidth="1"/>
    <col min="22" max="30" width="9.140625" style="3"/>
    <col min="31" max="32" width="9.140625" style="4"/>
    <col min="33" max="16384" width="9.140625" style="3"/>
  </cols>
  <sheetData>
    <row r="1" spans="2:30" ht="15.75" thickBot="1" x14ac:dyDescent="0.3">
      <c r="I1" s="15" t="s">
        <v>292</v>
      </c>
      <c r="J1" s="15" t="s">
        <v>293</v>
      </c>
      <c r="M1" s="29" t="s">
        <v>289</v>
      </c>
      <c r="N1" s="29" t="s">
        <v>291</v>
      </c>
      <c r="R1" s="3" t="s">
        <v>272</v>
      </c>
      <c r="T1" s="15"/>
      <c r="X1" s="29" t="s">
        <v>289</v>
      </c>
      <c r="Y1" s="29" t="s">
        <v>291</v>
      </c>
      <c r="AC1" s="29" t="s">
        <v>289</v>
      </c>
      <c r="AD1" s="29" t="s">
        <v>291</v>
      </c>
    </row>
    <row r="2" spans="2:30" x14ac:dyDescent="0.25">
      <c r="B2" s="32" t="s">
        <v>286</v>
      </c>
      <c r="C2" s="3">
        <f>COUNT(A19:A82)</f>
        <v>64</v>
      </c>
      <c r="H2" s="29" t="s">
        <v>289</v>
      </c>
      <c r="I2" s="29" t="s">
        <v>291</v>
      </c>
      <c r="J2" s="29" t="s">
        <v>291</v>
      </c>
      <c r="L2" s="30" t="s">
        <v>294</v>
      </c>
      <c r="M2" s="26">
        <v>36.1</v>
      </c>
      <c r="N2" s="27">
        <v>27</v>
      </c>
      <c r="O2" s="25"/>
      <c r="Q2" s="29" t="s">
        <v>289</v>
      </c>
      <c r="R2" s="29" t="s">
        <v>291</v>
      </c>
      <c r="T2" s="15"/>
      <c r="W2" s="31" t="s">
        <v>305</v>
      </c>
      <c r="X2" s="26">
        <v>1</v>
      </c>
      <c r="Y2" s="27">
        <v>20</v>
      </c>
      <c r="AB2" s="31" t="s">
        <v>307</v>
      </c>
      <c r="AC2" s="26">
        <v>1</v>
      </c>
      <c r="AD2" s="27">
        <v>20</v>
      </c>
    </row>
    <row r="3" spans="2:30" x14ac:dyDescent="0.25">
      <c r="B3" s="32"/>
      <c r="G3" s="3" t="s">
        <v>4</v>
      </c>
      <c r="H3" s="26">
        <v>1</v>
      </c>
      <c r="I3" s="27">
        <v>14</v>
      </c>
      <c r="J3" s="27">
        <v>29</v>
      </c>
      <c r="L3" s="30" t="s">
        <v>299</v>
      </c>
      <c r="M3" s="26">
        <v>42.1</v>
      </c>
      <c r="N3" s="27">
        <v>11</v>
      </c>
      <c r="O3" s="26"/>
      <c r="P3" s="3" t="s">
        <v>287</v>
      </c>
      <c r="Q3" s="26">
        <v>1</v>
      </c>
      <c r="R3" s="27">
        <v>64</v>
      </c>
      <c r="T3" s="15"/>
      <c r="W3" s="31" t="s">
        <v>306</v>
      </c>
      <c r="X3" s="26">
        <v>2</v>
      </c>
      <c r="Y3" s="27">
        <v>44</v>
      </c>
      <c r="AB3" s="31" t="s">
        <v>308</v>
      </c>
      <c r="AC3" s="26">
        <v>2</v>
      </c>
      <c r="AD3" s="27">
        <v>44</v>
      </c>
    </row>
    <row r="4" spans="2:30" ht="15.75" thickBot="1" x14ac:dyDescent="0.3">
      <c r="B4" s="32" t="s">
        <v>301</v>
      </c>
      <c r="C4" s="3">
        <v>64</v>
      </c>
      <c r="G4" s="3" t="s">
        <v>21</v>
      </c>
      <c r="H4" s="26">
        <v>2</v>
      </c>
      <c r="I4" s="27">
        <v>8</v>
      </c>
      <c r="J4" s="27">
        <v>35</v>
      </c>
      <c r="L4" s="30" t="s">
        <v>300</v>
      </c>
      <c r="M4" s="26">
        <v>48.1</v>
      </c>
      <c r="N4" s="27">
        <v>12</v>
      </c>
      <c r="O4" s="26"/>
      <c r="P4" s="3" t="s">
        <v>288</v>
      </c>
      <c r="Q4" s="26">
        <v>2</v>
      </c>
      <c r="R4" s="27">
        <v>16</v>
      </c>
      <c r="T4" s="15"/>
      <c r="X4" s="28" t="s">
        <v>290</v>
      </c>
      <c r="Y4" s="28">
        <v>0</v>
      </c>
      <c r="AC4" s="28" t="s">
        <v>290</v>
      </c>
      <c r="AD4" s="28">
        <v>0</v>
      </c>
    </row>
    <row r="5" spans="2:30" ht="15.75" thickBot="1" x14ac:dyDescent="0.3">
      <c r="B5" s="32" t="s">
        <v>302</v>
      </c>
      <c r="C5" s="3">
        <v>0</v>
      </c>
      <c r="G5" s="3" t="s">
        <v>20</v>
      </c>
      <c r="H5" s="26">
        <v>3</v>
      </c>
      <c r="I5" s="27">
        <v>42</v>
      </c>
      <c r="J5" s="27">
        <v>0</v>
      </c>
      <c r="L5" s="30" t="s">
        <v>295</v>
      </c>
      <c r="M5" s="26">
        <v>54.1</v>
      </c>
      <c r="N5" s="27">
        <v>1</v>
      </c>
      <c r="O5" s="26"/>
      <c r="Q5" s="28" t="s">
        <v>290</v>
      </c>
      <c r="R5" s="28">
        <v>0</v>
      </c>
      <c r="T5" s="15"/>
    </row>
    <row r="6" spans="2:30" ht="15.75" thickBot="1" x14ac:dyDescent="0.3">
      <c r="B6" s="32"/>
      <c r="H6" s="28" t="s">
        <v>290</v>
      </c>
      <c r="I6" s="28">
        <v>0</v>
      </c>
      <c r="J6" s="28">
        <v>0</v>
      </c>
      <c r="L6" s="30" t="s">
        <v>298</v>
      </c>
      <c r="M6" s="26">
        <v>60.1</v>
      </c>
      <c r="N6" s="27">
        <v>7</v>
      </c>
      <c r="O6" s="26"/>
      <c r="R6" s="3"/>
      <c r="T6" s="15"/>
    </row>
    <row r="7" spans="2:30" x14ac:dyDescent="0.25">
      <c r="B7" s="32" t="s">
        <v>303</v>
      </c>
      <c r="C7" s="3">
        <v>14</v>
      </c>
      <c r="H7" s="15"/>
      <c r="I7" s="15"/>
      <c r="J7" s="3"/>
      <c r="L7" s="30" t="s">
        <v>297</v>
      </c>
      <c r="M7" s="26">
        <v>66.099999999999994</v>
      </c>
      <c r="N7" s="27">
        <v>1</v>
      </c>
      <c r="O7" s="26"/>
      <c r="R7" s="3"/>
      <c r="T7" s="15"/>
    </row>
    <row r="8" spans="2:30" x14ac:dyDescent="0.25">
      <c r="B8" s="32" t="s">
        <v>317</v>
      </c>
      <c r="C8" s="3">
        <v>8</v>
      </c>
      <c r="I8" s="3"/>
      <c r="J8" s="3"/>
      <c r="L8" s="30" t="s">
        <v>296</v>
      </c>
      <c r="M8" s="26">
        <v>72.099999999999994</v>
      </c>
      <c r="N8" s="27">
        <v>5</v>
      </c>
      <c r="O8" s="26"/>
      <c r="R8" s="3"/>
      <c r="T8" s="15"/>
    </row>
    <row r="9" spans="2:30" ht="15.75" thickBot="1" x14ac:dyDescent="0.3">
      <c r="B9" s="32" t="s">
        <v>304</v>
      </c>
      <c r="C9" s="3">
        <v>42</v>
      </c>
      <c r="I9" s="3"/>
      <c r="J9" s="15"/>
      <c r="M9" s="28" t="s">
        <v>290</v>
      </c>
      <c r="N9" s="28">
        <v>0</v>
      </c>
      <c r="R9" s="3"/>
      <c r="T9" s="15"/>
    </row>
    <row r="10" spans="2:30" x14ac:dyDescent="0.25">
      <c r="B10" s="32"/>
      <c r="I10" s="3"/>
      <c r="J10" s="15"/>
      <c r="M10" s="27"/>
      <c r="N10" s="27"/>
      <c r="R10" s="3"/>
      <c r="T10" s="15"/>
    </row>
    <row r="11" spans="2:30" x14ac:dyDescent="0.25">
      <c r="B11" s="32" t="s">
        <v>311</v>
      </c>
      <c r="C11" s="3">
        <v>29</v>
      </c>
      <c r="I11" s="3"/>
      <c r="J11" s="15"/>
      <c r="M11" s="27"/>
      <c r="N11" s="27"/>
      <c r="R11" s="3"/>
      <c r="T11" s="15"/>
    </row>
    <row r="12" spans="2:30" x14ac:dyDescent="0.25">
      <c r="B12" s="32" t="s">
        <v>316</v>
      </c>
      <c r="C12" s="3">
        <v>34</v>
      </c>
      <c r="I12" s="3"/>
      <c r="J12" s="15"/>
      <c r="M12" s="27"/>
      <c r="N12" s="27"/>
      <c r="R12" s="3"/>
      <c r="T12" s="15"/>
    </row>
    <row r="13" spans="2:30" x14ac:dyDescent="0.25">
      <c r="B13" s="32" t="s">
        <v>321</v>
      </c>
      <c r="C13" s="3">
        <v>1</v>
      </c>
      <c r="I13" s="3"/>
      <c r="J13" s="15"/>
      <c r="M13" s="27"/>
      <c r="N13" s="27"/>
      <c r="R13" s="3"/>
      <c r="T13" s="15"/>
    </row>
    <row r="14" spans="2:30" x14ac:dyDescent="0.25">
      <c r="B14" s="32"/>
      <c r="I14" s="3"/>
      <c r="J14" s="15"/>
      <c r="R14" s="3"/>
      <c r="T14" s="15"/>
    </row>
    <row r="15" spans="2:30" x14ac:dyDescent="0.25">
      <c r="B15" s="32" t="s">
        <v>309</v>
      </c>
      <c r="C15" s="3">
        <v>20</v>
      </c>
      <c r="I15" s="3"/>
      <c r="J15" s="15"/>
      <c r="R15" s="3"/>
      <c r="T15" s="15"/>
    </row>
    <row r="16" spans="2:30" x14ac:dyDescent="0.25">
      <c r="B16" s="32" t="s">
        <v>310</v>
      </c>
      <c r="C16" s="3">
        <v>20</v>
      </c>
      <c r="I16" s="3"/>
      <c r="J16" s="15"/>
      <c r="R16" s="3"/>
      <c r="T16" s="15"/>
    </row>
    <row r="17" spans="1:32" x14ac:dyDescent="0.25">
      <c r="B17" s="32"/>
      <c r="I17" s="15"/>
      <c r="J17" s="15"/>
      <c r="R17" s="3"/>
      <c r="T17" s="15"/>
    </row>
    <row r="18" spans="1:32" s="9" customFormat="1" ht="45" x14ac:dyDescent="0.25">
      <c r="A18" s="9" t="s">
        <v>259</v>
      </c>
      <c r="B18" s="9" t="s">
        <v>260</v>
      </c>
      <c r="C18" s="9" t="s">
        <v>267</v>
      </c>
      <c r="D18" s="9" t="s">
        <v>268</v>
      </c>
      <c r="E18" s="9" t="s">
        <v>269</v>
      </c>
      <c r="F18" s="9" t="s">
        <v>261</v>
      </c>
      <c r="G18" s="9" t="s">
        <v>262</v>
      </c>
      <c r="H18" s="9" t="s">
        <v>263</v>
      </c>
      <c r="I18" s="23" t="s">
        <v>262</v>
      </c>
      <c r="J18" s="23" t="s">
        <v>263</v>
      </c>
      <c r="K18" s="9" t="s">
        <v>264</v>
      </c>
      <c r="L18" s="9" t="s">
        <v>265</v>
      </c>
      <c r="M18" s="9" t="s">
        <v>270</v>
      </c>
      <c r="N18" s="9" t="s">
        <v>276</v>
      </c>
      <c r="O18" s="9" t="s">
        <v>277</v>
      </c>
      <c r="P18" s="9" t="s">
        <v>271</v>
      </c>
      <c r="Q18" s="9" t="s">
        <v>272</v>
      </c>
      <c r="R18" s="23" t="s">
        <v>272</v>
      </c>
      <c r="S18" s="9" t="s">
        <v>266</v>
      </c>
      <c r="T18" s="19" t="s">
        <v>273</v>
      </c>
      <c r="U18" s="9" t="s">
        <v>284</v>
      </c>
      <c r="V18" s="9" t="s">
        <v>285</v>
      </c>
      <c r="W18" s="9" t="s">
        <v>275</v>
      </c>
      <c r="X18" s="9" t="s">
        <v>274</v>
      </c>
      <c r="Y18" s="23" t="s">
        <v>274</v>
      </c>
      <c r="Z18" s="9" t="s">
        <v>278</v>
      </c>
      <c r="AA18" s="9" t="s">
        <v>279</v>
      </c>
      <c r="AB18" s="23" t="s">
        <v>279</v>
      </c>
      <c r="AC18" s="9" t="s">
        <v>280</v>
      </c>
      <c r="AD18" s="9" t="s">
        <v>281</v>
      </c>
      <c r="AE18" s="10" t="s">
        <v>282</v>
      </c>
      <c r="AF18" s="10" t="s">
        <v>283</v>
      </c>
    </row>
    <row r="19" spans="1:32" x14ac:dyDescent="0.25">
      <c r="A19" s="3">
        <v>1024</v>
      </c>
      <c r="B19" s="11" t="s">
        <v>3</v>
      </c>
      <c r="C19" s="3" t="s">
        <v>8</v>
      </c>
      <c r="D19" s="3" t="s">
        <v>9</v>
      </c>
      <c r="E19" s="3" t="s">
        <v>10</v>
      </c>
      <c r="F19" s="3" t="s">
        <v>4</v>
      </c>
      <c r="G19" s="3" t="s">
        <v>4</v>
      </c>
      <c r="H19" s="3" t="s">
        <v>4</v>
      </c>
      <c r="I19" s="24">
        <f>IF(G19="Cohesive", 1, IF(G19="Non-Cohesive", 2, IF(G19="Variable",3,0)))</f>
        <v>1</v>
      </c>
      <c r="J19" s="24">
        <f>IF(H19="Cohesive", 1, IF(H19="Non-Cohesive", 2, IF(H19="Variable",3,0)))</f>
        <v>1</v>
      </c>
      <c r="K19" s="3" t="s">
        <v>5</v>
      </c>
      <c r="L19" s="3" t="s">
        <v>17</v>
      </c>
      <c r="M19" s="3" t="s">
        <v>11</v>
      </c>
      <c r="N19" s="7">
        <v>190</v>
      </c>
      <c r="O19" s="7">
        <v>30</v>
      </c>
      <c r="P19" s="3" t="s">
        <v>12</v>
      </c>
      <c r="Q19" s="3" t="s">
        <v>13</v>
      </c>
      <c r="R19" s="24">
        <f>IF(Q19="STD",1,IF(Q19="STA",2,0))</f>
        <v>1</v>
      </c>
      <c r="S19" s="3" t="s">
        <v>7</v>
      </c>
      <c r="T19" s="20" t="s">
        <v>14</v>
      </c>
      <c r="U19" s="5">
        <v>1214.99955826422</v>
      </c>
      <c r="V19" s="6">
        <v>-4.5999999999999996</v>
      </c>
      <c r="W19" s="3" t="s">
        <v>15</v>
      </c>
      <c r="X19" s="3" t="s">
        <v>15</v>
      </c>
      <c r="Y19" s="24">
        <f>IF(X19="Y",1,IF(X19="N",2,0))</f>
        <v>2</v>
      </c>
      <c r="Z19" s="3" t="s">
        <v>16</v>
      </c>
      <c r="AA19" s="3" t="s">
        <v>16</v>
      </c>
      <c r="AB19" s="24">
        <f>IF(AA19="Y",1,IF(AA19="N",2,0))</f>
        <v>1</v>
      </c>
      <c r="AC19" s="3">
        <v>3</v>
      </c>
      <c r="AD19" s="3">
        <v>3</v>
      </c>
    </row>
    <row r="20" spans="1:32" s="13" customFormat="1" x14ac:dyDescent="0.25">
      <c r="A20" s="3">
        <v>1024</v>
      </c>
      <c r="B20" s="11" t="s">
        <v>3</v>
      </c>
      <c r="C20" s="3" t="s">
        <v>8</v>
      </c>
      <c r="D20" s="3" t="s">
        <v>9</v>
      </c>
      <c r="E20" s="3" t="s">
        <v>10</v>
      </c>
      <c r="F20" s="3" t="s">
        <v>4</v>
      </c>
      <c r="G20" s="3" t="s">
        <v>4</v>
      </c>
      <c r="H20" s="3" t="s">
        <v>4</v>
      </c>
      <c r="I20" s="24">
        <f t="shared" ref="I20:J67" si="0">IF(G20="Cohesive", 1, IF(G20="Non-Cohesive", 2, IF(G20="Variable",3,0)))</f>
        <v>1</v>
      </c>
      <c r="J20" s="24">
        <f t="shared" si="0"/>
        <v>1</v>
      </c>
      <c r="K20" s="3" t="s">
        <v>5</v>
      </c>
      <c r="L20" s="3" t="s">
        <v>18</v>
      </c>
      <c r="M20" s="3" t="s">
        <v>11</v>
      </c>
      <c r="N20" s="7">
        <v>190</v>
      </c>
      <c r="O20" s="7">
        <v>30</v>
      </c>
      <c r="P20" s="3" t="s">
        <v>12</v>
      </c>
      <c r="Q20" s="3" t="s">
        <v>13</v>
      </c>
      <c r="R20" s="24">
        <f t="shared" ref="R20:R67" si="1">IF(Q20="STD",1,IF(Q20="STA",2,0))</f>
        <v>1</v>
      </c>
      <c r="S20" s="3" t="s">
        <v>7</v>
      </c>
      <c r="T20" s="20" t="s">
        <v>14</v>
      </c>
      <c r="U20" s="5">
        <v>1304.9995255430599</v>
      </c>
      <c r="V20" s="6">
        <v>-4.6245000000000003</v>
      </c>
      <c r="W20" s="3" t="s">
        <v>15</v>
      </c>
      <c r="X20" s="3" t="s">
        <v>15</v>
      </c>
      <c r="Y20" s="24">
        <f t="shared" ref="Y20:Y67" si="2">IF(X20="Y",1,IF(X20="N",2,0))</f>
        <v>2</v>
      </c>
      <c r="Z20" s="3" t="s">
        <v>16</v>
      </c>
      <c r="AA20" s="3" t="s">
        <v>16</v>
      </c>
      <c r="AB20" s="24">
        <f t="shared" ref="AB20:AB67" si="3">IF(AA20="Y",1,IF(AA20="N",2,0))</f>
        <v>1</v>
      </c>
      <c r="AC20" s="3">
        <v>3</v>
      </c>
      <c r="AD20" s="3">
        <v>3</v>
      </c>
      <c r="AE20" s="4"/>
      <c r="AF20" s="4"/>
    </row>
    <row r="21" spans="1:32" x14ac:dyDescent="0.25">
      <c r="A21" s="3">
        <v>1026</v>
      </c>
      <c r="B21" s="11" t="s">
        <v>26</v>
      </c>
      <c r="C21" s="3" t="s">
        <v>28</v>
      </c>
      <c r="D21" s="3" t="s">
        <v>24</v>
      </c>
      <c r="E21" s="3" t="s">
        <v>10</v>
      </c>
      <c r="F21" s="3" t="s">
        <v>20</v>
      </c>
      <c r="G21" s="3" t="s">
        <v>20</v>
      </c>
      <c r="H21" s="3" t="s">
        <v>4</v>
      </c>
      <c r="I21" s="24">
        <f t="shared" si="0"/>
        <v>3</v>
      </c>
      <c r="J21" s="24">
        <f t="shared" si="0"/>
        <v>1</v>
      </c>
      <c r="K21" s="3" t="s">
        <v>27</v>
      </c>
      <c r="L21" s="3" t="s">
        <v>6</v>
      </c>
      <c r="M21" s="3" t="s">
        <v>11</v>
      </c>
      <c r="N21" s="7">
        <v>75</v>
      </c>
      <c r="O21" s="7">
        <v>48</v>
      </c>
      <c r="P21" s="3" t="s">
        <v>12</v>
      </c>
      <c r="Q21" s="3" t="s">
        <v>13</v>
      </c>
      <c r="R21" s="24">
        <f t="shared" si="1"/>
        <v>1</v>
      </c>
      <c r="S21" s="3" t="s">
        <v>7</v>
      </c>
      <c r="T21" s="20" t="s">
        <v>14</v>
      </c>
      <c r="U21" s="5">
        <v>1771.99999313486</v>
      </c>
      <c r="V21" s="6">
        <v>-4.0773999999999999</v>
      </c>
      <c r="W21" s="3" t="s">
        <v>15</v>
      </c>
      <c r="X21" s="3" t="s">
        <v>15</v>
      </c>
      <c r="Y21" s="24">
        <f t="shared" si="2"/>
        <v>2</v>
      </c>
      <c r="Z21" s="3" t="s">
        <v>16</v>
      </c>
      <c r="AA21" s="3" t="s">
        <v>15</v>
      </c>
      <c r="AB21" s="24">
        <f t="shared" si="3"/>
        <v>2</v>
      </c>
      <c r="AC21" s="3">
        <v>4</v>
      </c>
      <c r="AD21" s="3">
        <v>5</v>
      </c>
    </row>
    <row r="22" spans="1:32" x14ac:dyDescent="0.25">
      <c r="A22" s="3">
        <v>1026</v>
      </c>
      <c r="B22" s="11" t="s">
        <v>26</v>
      </c>
      <c r="C22" s="3" t="s">
        <v>28</v>
      </c>
      <c r="D22" s="3" t="s">
        <v>24</v>
      </c>
      <c r="E22" s="3" t="s">
        <v>10</v>
      </c>
      <c r="F22" s="3" t="s">
        <v>20</v>
      </c>
      <c r="G22" s="3" t="s">
        <v>20</v>
      </c>
      <c r="H22" s="3" t="s">
        <v>4</v>
      </c>
      <c r="I22" s="24">
        <f t="shared" si="0"/>
        <v>3</v>
      </c>
      <c r="J22" s="24">
        <f t="shared" si="0"/>
        <v>1</v>
      </c>
      <c r="K22" s="3" t="s">
        <v>27</v>
      </c>
      <c r="L22" s="3" t="s">
        <v>29</v>
      </c>
      <c r="M22" s="3" t="s">
        <v>11</v>
      </c>
      <c r="N22" s="7">
        <v>100</v>
      </c>
      <c r="O22" s="7">
        <v>48</v>
      </c>
      <c r="P22" s="3" t="s">
        <v>12</v>
      </c>
      <c r="Q22" s="3" t="s">
        <v>13</v>
      </c>
      <c r="R22" s="24">
        <f t="shared" si="1"/>
        <v>1</v>
      </c>
      <c r="S22" s="3" t="s">
        <v>7</v>
      </c>
      <c r="T22" s="20" t="s">
        <v>14</v>
      </c>
      <c r="U22" s="5">
        <v>2599.9999899270001</v>
      </c>
      <c r="V22" s="6">
        <v>-5.3128000000000002</v>
      </c>
      <c r="W22" s="3" t="s">
        <v>15</v>
      </c>
      <c r="X22" s="3" t="s">
        <v>15</v>
      </c>
      <c r="Y22" s="24">
        <f t="shared" si="2"/>
        <v>2</v>
      </c>
      <c r="Z22" s="3" t="s">
        <v>16</v>
      </c>
      <c r="AA22" s="3" t="s">
        <v>15</v>
      </c>
      <c r="AB22" s="24">
        <f t="shared" si="3"/>
        <v>2</v>
      </c>
      <c r="AC22" s="3">
        <v>4</v>
      </c>
      <c r="AD22" s="3">
        <v>5</v>
      </c>
    </row>
    <row r="23" spans="1:32" x14ac:dyDescent="0.25">
      <c r="A23" s="3">
        <v>1027</v>
      </c>
      <c r="B23" s="11" t="s">
        <v>30</v>
      </c>
      <c r="C23" s="3" t="s">
        <v>33</v>
      </c>
      <c r="D23" s="3" t="s">
        <v>24</v>
      </c>
      <c r="E23" s="3" t="s">
        <v>10</v>
      </c>
      <c r="F23" s="3" t="s">
        <v>20</v>
      </c>
      <c r="G23" s="3" t="s">
        <v>20</v>
      </c>
      <c r="H23" s="3" t="s">
        <v>21</v>
      </c>
      <c r="I23" s="24">
        <f t="shared" si="0"/>
        <v>3</v>
      </c>
      <c r="J23" s="24">
        <f t="shared" si="0"/>
        <v>2</v>
      </c>
      <c r="K23" s="3" t="s">
        <v>31</v>
      </c>
      <c r="L23" s="3" t="s">
        <v>32</v>
      </c>
      <c r="M23" s="3" t="s">
        <v>11</v>
      </c>
      <c r="N23" s="7">
        <v>112.5</v>
      </c>
      <c r="O23" s="16">
        <v>48</v>
      </c>
      <c r="P23" s="3" t="s">
        <v>34</v>
      </c>
      <c r="Q23" s="3" t="s">
        <v>13</v>
      </c>
      <c r="R23" s="24">
        <f t="shared" si="1"/>
        <v>1</v>
      </c>
      <c r="S23" s="3" t="s">
        <v>7</v>
      </c>
      <c r="T23" s="20" t="s">
        <v>14</v>
      </c>
      <c r="U23" s="5">
        <v>3002.9999883656801</v>
      </c>
      <c r="V23" s="6">
        <v>-0.87536895169291296</v>
      </c>
      <c r="W23" s="3" t="s">
        <v>15</v>
      </c>
      <c r="X23" s="3" t="s">
        <v>15</v>
      </c>
      <c r="Y23" s="24">
        <f t="shared" si="2"/>
        <v>2</v>
      </c>
      <c r="Z23" s="3" t="s">
        <v>16</v>
      </c>
      <c r="AA23" s="3" t="s">
        <v>15</v>
      </c>
      <c r="AB23" s="24">
        <f t="shared" si="3"/>
        <v>2</v>
      </c>
      <c r="AC23" s="3">
        <v>5</v>
      </c>
      <c r="AD23" s="3">
        <v>2</v>
      </c>
    </row>
    <row r="24" spans="1:32" x14ac:dyDescent="0.25">
      <c r="A24" s="3">
        <v>1031</v>
      </c>
      <c r="B24" s="11" t="s">
        <v>40</v>
      </c>
      <c r="C24" s="3" t="s">
        <v>8</v>
      </c>
      <c r="D24" s="3" t="s">
        <v>9</v>
      </c>
      <c r="E24" s="3" t="s">
        <v>10</v>
      </c>
      <c r="F24" s="3" t="s">
        <v>4</v>
      </c>
      <c r="G24" s="3" t="s">
        <v>4</v>
      </c>
      <c r="H24" s="3" t="s">
        <v>4</v>
      </c>
      <c r="I24" s="24">
        <f t="shared" si="0"/>
        <v>1</v>
      </c>
      <c r="J24" s="24">
        <f t="shared" si="0"/>
        <v>1</v>
      </c>
      <c r="K24" s="3" t="s">
        <v>5</v>
      </c>
      <c r="L24" s="3" t="s">
        <v>41</v>
      </c>
      <c r="M24" s="3" t="s">
        <v>11</v>
      </c>
      <c r="N24" s="7">
        <v>160.5</v>
      </c>
      <c r="O24" s="7">
        <v>30</v>
      </c>
      <c r="P24" s="3" t="s">
        <v>12</v>
      </c>
      <c r="Q24" s="3" t="s">
        <v>13</v>
      </c>
      <c r="R24" s="24">
        <f t="shared" si="1"/>
        <v>1</v>
      </c>
      <c r="S24" s="3" t="s">
        <v>7</v>
      </c>
      <c r="T24" s="20" t="s">
        <v>42</v>
      </c>
      <c r="U24" s="5">
        <v>830.39969809268496</v>
      </c>
      <c r="V24" s="6">
        <v>-4.4954999999999998</v>
      </c>
      <c r="W24" s="3" t="s">
        <v>15</v>
      </c>
      <c r="X24" s="3" t="s">
        <v>15</v>
      </c>
      <c r="Y24" s="24">
        <f t="shared" si="2"/>
        <v>2</v>
      </c>
      <c r="Z24" s="3" t="s">
        <v>16</v>
      </c>
      <c r="AA24" s="3" t="s">
        <v>16</v>
      </c>
      <c r="AB24" s="24">
        <f t="shared" si="3"/>
        <v>1</v>
      </c>
      <c r="AC24" s="3">
        <v>3</v>
      </c>
      <c r="AD24" s="3">
        <v>2</v>
      </c>
    </row>
    <row r="25" spans="1:32" x14ac:dyDescent="0.25">
      <c r="A25" s="3">
        <v>1031</v>
      </c>
      <c r="B25" s="11" t="s">
        <v>40</v>
      </c>
      <c r="C25" s="3" t="s">
        <v>8</v>
      </c>
      <c r="D25" s="3" t="s">
        <v>9</v>
      </c>
      <c r="E25" s="3" t="s">
        <v>10</v>
      </c>
      <c r="F25" s="3" t="s">
        <v>4</v>
      </c>
      <c r="G25" s="3" t="s">
        <v>4</v>
      </c>
      <c r="H25" s="3" t="s">
        <v>4</v>
      </c>
      <c r="I25" s="24">
        <f t="shared" si="0"/>
        <v>1</v>
      </c>
      <c r="J25" s="24">
        <f t="shared" si="0"/>
        <v>1</v>
      </c>
      <c r="K25" s="3" t="s">
        <v>5</v>
      </c>
      <c r="L25" s="3" t="s">
        <v>43</v>
      </c>
      <c r="M25" s="3" t="s">
        <v>11</v>
      </c>
      <c r="N25" s="7">
        <v>170.3</v>
      </c>
      <c r="O25" s="7">
        <v>30</v>
      </c>
      <c r="P25" s="3" t="s">
        <v>25</v>
      </c>
      <c r="Q25" s="3" t="s">
        <v>13</v>
      </c>
      <c r="R25" s="24">
        <f t="shared" si="1"/>
        <v>1</v>
      </c>
      <c r="S25" s="3" t="s">
        <v>7</v>
      </c>
      <c r="T25" s="20" t="s">
        <v>42</v>
      </c>
      <c r="U25" s="5">
        <v>1059.9996146173501</v>
      </c>
      <c r="V25" s="6">
        <v>-4.4980000000000002</v>
      </c>
      <c r="W25" s="3" t="s">
        <v>15</v>
      </c>
      <c r="X25" s="3" t="s">
        <v>15</v>
      </c>
      <c r="Y25" s="24">
        <f t="shared" si="2"/>
        <v>2</v>
      </c>
      <c r="Z25" s="3" t="s">
        <v>16</v>
      </c>
      <c r="AA25" s="3" t="s">
        <v>16</v>
      </c>
      <c r="AB25" s="24">
        <f t="shared" si="3"/>
        <v>1</v>
      </c>
      <c r="AC25" s="3">
        <v>3</v>
      </c>
      <c r="AD25" s="3">
        <v>2</v>
      </c>
    </row>
    <row r="26" spans="1:32" x14ac:dyDescent="0.25">
      <c r="A26" s="3">
        <v>1031</v>
      </c>
      <c r="B26" s="11" t="s">
        <v>40</v>
      </c>
      <c r="C26" s="3" t="s">
        <v>8</v>
      </c>
      <c r="D26" s="3" t="s">
        <v>9</v>
      </c>
      <c r="E26" s="3" t="s">
        <v>10</v>
      </c>
      <c r="F26" s="3" t="s">
        <v>4</v>
      </c>
      <c r="G26" s="3" t="s">
        <v>4</v>
      </c>
      <c r="H26" s="3" t="s">
        <v>4</v>
      </c>
      <c r="I26" s="24">
        <f t="shared" si="0"/>
        <v>1</v>
      </c>
      <c r="J26" s="24">
        <f t="shared" si="0"/>
        <v>1</v>
      </c>
      <c r="K26" s="3" t="s">
        <v>5</v>
      </c>
      <c r="L26" s="3" t="s">
        <v>44</v>
      </c>
      <c r="M26" s="3" t="s">
        <v>11</v>
      </c>
      <c r="N26" s="7">
        <v>161</v>
      </c>
      <c r="O26" s="7">
        <v>30</v>
      </c>
      <c r="P26" s="3" t="s">
        <v>25</v>
      </c>
      <c r="Q26" s="3" t="s">
        <v>13</v>
      </c>
      <c r="R26" s="24">
        <f t="shared" si="1"/>
        <v>1</v>
      </c>
      <c r="S26" s="3" t="s">
        <v>7</v>
      </c>
      <c r="T26" s="20" t="s">
        <v>42</v>
      </c>
      <c r="U26" s="5">
        <v>899.599672933742</v>
      </c>
      <c r="V26" s="6">
        <v>-4.5925000000000002</v>
      </c>
      <c r="W26" s="3" t="s">
        <v>15</v>
      </c>
      <c r="X26" s="3" t="s">
        <v>15</v>
      </c>
      <c r="Y26" s="24">
        <f t="shared" si="2"/>
        <v>2</v>
      </c>
      <c r="Z26" s="3" t="s">
        <v>16</v>
      </c>
      <c r="AA26" s="3" t="s">
        <v>16</v>
      </c>
      <c r="AB26" s="24">
        <f t="shared" si="3"/>
        <v>1</v>
      </c>
      <c r="AC26" s="3">
        <v>3</v>
      </c>
      <c r="AD26" s="3">
        <v>2</v>
      </c>
    </row>
    <row r="27" spans="1:32" x14ac:dyDescent="0.25">
      <c r="A27" s="3">
        <v>1001</v>
      </c>
      <c r="B27" s="11" t="s">
        <v>45</v>
      </c>
      <c r="C27" s="3" t="s">
        <v>47</v>
      </c>
      <c r="E27" s="3" t="s">
        <v>48</v>
      </c>
      <c r="F27" s="3" t="s">
        <v>20</v>
      </c>
      <c r="G27" s="12" t="s">
        <v>20</v>
      </c>
      <c r="H27" s="12" t="s">
        <v>4</v>
      </c>
      <c r="I27" s="24">
        <f t="shared" si="0"/>
        <v>3</v>
      </c>
      <c r="J27" s="24">
        <f t="shared" si="0"/>
        <v>1</v>
      </c>
      <c r="L27" s="3" t="s">
        <v>46</v>
      </c>
      <c r="M27" s="3" t="s">
        <v>11</v>
      </c>
      <c r="N27" s="7">
        <v>246.06299212598401</v>
      </c>
      <c r="O27" s="7">
        <v>72.047244094488207</v>
      </c>
      <c r="P27" s="3" t="s">
        <v>12</v>
      </c>
      <c r="Q27" s="3" t="s">
        <v>13</v>
      </c>
      <c r="R27" s="24">
        <f t="shared" si="1"/>
        <v>1</v>
      </c>
      <c r="S27" s="3" t="s">
        <v>7</v>
      </c>
      <c r="T27" s="20" t="s">
        <v>14</v>
      </c>
      <c r="U27" s="5">
        <v>12072.2402391</v>
      </c>
      <c r="V27" s="6">
        <v>-6.6098425196850403</v>
      </c>
      <c r="W27" s="3" t="s">
        <v>15</v>
      </c>
      <c r="X27" s="3" t="s">
        <v>16</v>
      </c>
      <c r="Y27" s="24">
        <f t="shared" si="2"/>
        <v>1</v>
      </c>
      <c r="Z27" s="3" t="s">
        <v>15</v>
      </c>
      <c r="AA27" s="3" t="s">
        <v>16</v>
      </c>
      <c r="AB27" s="24">
        <f t="shared" si="3"/>
        <v>1</v>
      </c>
      <c r="AC27" s="3">
        <v>3</v>
      </c>
    </row>
    <row r="28" spans="1:32" x14ac:dyDescent="0.25">
      <c r="A28" s="3">
        <v>1002</v>
      </c>
      <c r="B28" s="11" t="s">
        <v>50</v>
      </c>
      <c r="E28" s="3" t="s">
        <v>52</v>
      </c>
      <c r="F28" s="3" t="s">
        <v>21</v>
      </c>
      <c r="G28" s="3" t="s">
        <v>21</v>
      </c>
      <c r="H28" s="3" t="s">
        <v>21</v>
      </c>
      <c r="I28" s="24">
        <f t="shared" si="0"/>
        <v>2</v>
      </c>
      <c r="J28" s="24">
        <f t="shared" si="0"/>
        <v>2</v>
      </c>
      <c r="L28" s="3" t="s">
        <v>51</v>
      </c>
      <c r="M28" s="3" t="s">
        <v>11</v>
      </c>
      <c r="N28" s="7">
        <v>239.501312335958</v>
      </c>
      <c r="O28" s="7">
        <v>55.984251968503898</v>
      </c>
      <c r="P28" s="3" t="s">
        <v>25</v>
      </c>
      <c r="Q28" s="3" t="s">
        <v>13</v>
      </c>
      <c r="R28" s="24">
        <f t="shared" si="1"/>
        <v>1</v>
      </c>
      <c r="S28" s="3" t="s">
        <v>7</v>
      </c>
      <c r="T28" s="20" t="s">
        <v>13</v>
      </c>
      <c r="U28" s="5">
        <v>1453.6595872266</v>
      </c>
      <c r="V28" s="6">
        <v>-3.9370078740157499</v>
      </c>
      <c r="W28" s="3" t="s">
        <v>15</v>
      </c>
      <c r="X28" s="3" t="s">
        <v>15</v>
      </c>
      <c r="Y28" s="24">
        <f t="shared" si="2"/>
        <v>2</v>
      </c>
      <c r="Z28" s="3" t="s">
        <v>16</v>
      </c>
      <c r="AA28" s="3" t="s">
        <v>15</v>
      </c>
      <c r="AB28" s="24">
        <f t="shared" si="3"/>
        <v>2</v>
      </c>
      <c r="AC28" s="3">
        <v>2</v>
      </c>
    </row>
    <row r="29" spans="1:32" x14ac:dyDescent="0.25">
      <c r="A29" s="3">
        <v>1002</v>
      </c>
      <c r="B29" s="11" t="s">
        <v>50</v>
      </c>
      <c r="E29" s="3" t="s">
        <v>52</v>
      </c>
      <c r="F29" s="3" t="s">
        <v>21</v>
      </c>
      <c r="G29" s="3" t="s">
        <v>21</v>
      </c>
      <c r="H29" s="3" t="s">
        <v>21</v>
      </c>
      <c r="I29" s="24">
        <f t="shared" si="0"/>
        <v>2</v>
      </c>
      <c r="J29" s="24">
        <f t="shared" si="0"/>
        <v>2</v>
      </c>
      <c r="L29" s="3" t="s">
        <v>53</v>
      </c>
      <c r="M29" s="3" t="s">
        <v>11</v>
      </c>
      <c r="N29" s="7">
        <v>216.53543307086599</v>
      </c>
      <c r="O29" s="7">
        <v>55.984251968503898</v>
      </c>
      <c r="P29" s="3" t="s">
        <v>25</v>
      </c>
      <c r="Q29" s="3" t="s">
        <v>13</v>
      </c>
      <c r="R29" s="24">
        <f t="shared" si="1"/>
        <v>1</v>
      </c>
      <c r="S29" s="3" t="s">
        <v>7</v>
      </c>
      <c r="T29" s="20" t="s">
        <v>13</v>
      </c>
      <c r="U29" s="5">
        <v>1396.7829246476001</v>
      </c>
      <c r="V29" s="6">
        <v>-3.9370078740157499</v>
      </c>
      <c r="W29" s="3" t="s">
        <v>15</v>
      </c>
      <c r="X29" s="3" t="s">
        <v>15</v>
      </c>
      <c r="Y29" s="24">
        <f t="shared" si="2"/>
        <v>2</v>
      </c>
      <c r="Z29" s="3" t="s">
        <v>16</v>
      </c>
      <c r="AA29" s="3" t="s">
        <v>15</v>
      </c>
      <c r="AB29" s="24">
        <f t="shared" si="3"/>
        <v>2</v>
      </c>
      <c r="AC29" s="3">
        <v>2</v>
      </c>
    </row>
    <row r="30" spans="1:32" x14ac:dyDescent="0.25">
      <c r="A30" s="3">
        <v>1002</v>
      </c>
      <c r="B30" s="11" t="s">
        <v>50</v>
      </c>
      <c r="E30" s="3" t="s">
        <v>52</v>
      </c>
      <c r="F30" s="3" t="s">
        <v>21</v>
      </c>
      <c r="G30" s="3" t="s">
        <v>21</v>
      </c>
      <c r="H30" s="3" t="s">
        <v>21</v>
      </c>
      <c r="I30" s="24">
        <f t="shared" si="0"/>
        <v>2</v>
      </c>
      <c r="J30" s="24">
        <f t="shared" si="0"/>
        <v>2</v>
      </c>
      <c r="L30" s="3" t="s">
        <v>54</v>
      </c>
      <c r="M30" s="3" t="s">
        <v>11</v>
      </c>
      <c r="N30" s="7">
        <v>157.48031496063001</v>
      </c>
      <c r="O30" s="7">
        <v>55.984251968503898</v>
      </c>
      <c r="P30" s="3" t="s">
        <v>25</v>
      </c>
      <c r="Q30" s="3" t="s">
        <v>13</v>
      </c>
      <c r="R30" s="24">
        <f t="shared" si="1"/>
        <v>1</v>
      </c>
      <c r="S30" s="3" t="s">
        <v>7</v>
      </c>
      <c r="T30" s="20" t="s">
        <v>13</v>
      </c>
      <c r="U30" s="5">
        <v>1403.8419254578</v>
      </c>
      <c r="V30" s="6">
        <v>-0.78740157480314998</v>
      </c>
      <c r="W30" s="3" t="s">
        <v>15</v>
      </c>
      <c r="X30" s="3" t="s">
        <v>15</v>
      </c>
      <c r="Y30" s="24">
        <f t="shared" si="2"/>
        <v>2</v>
      </c>
      <c r="Z30" s="3" t="s">
        <v>16</v>
      </c>
      <c r="AA30" s="3" t="s">
        <v>15</v>
      </c>
      <c r="AB30" s="24">
        <f t="shared" si="3"/>
        <v>2</v>
      </c>
      <c r="AC30" s="3">
        <v>2</v>
      </c>
    </row>
    <row r="31" spans="1:32" x14ac:dyDescent="0.25">
      <c r="A31" s="3">
        <v>1002</v>
      </c>
      <c r="B31" s="11" t="s">
        <v>50</v>
      </c>
      <c r="E31" s="3" t="s">
        <v>52</v>
      </c>
      <c r="F31" s="3" t="s">
        <v>21</v>
      </c>
      <c r="G31" s="3" t="s">
        <v>21</v>
      </c>
      <c r="H31" s="3" t="s">
        <v>21</v>
      </c>
      <c r="I31" s="24">
        <f t="shared" si="0"/>
        <v>2</v>
      </c>
      <c r="J31" s="24">
        <f t="shared" si="0"/>
        <v>2</v>
      </c>
      <c r="L31" s="3" t="s">
        <v>55</v>
      </c>
      <c r="M31" s="3" t="s">
        <v>11</v>
      </c>
      <c r="N31" s="7">
        <v>134.514435695538</v>
      </c>
      <c r="O31" s="7">
        <v>55.984251968503898</v>
      </c>
      <c r="P31" s="3" t="s">
        <v>25</v>
      </c>
      <c r="Q31" s="3" t="s">
        <v>13</v>
      </c>
      <c r="R31" s="24">
        <f t="shared" si="1"/>
        <v>1</v>
      </c>
      <c r="S31" s="3" t="s">
        <v>7</v>
      </c>
      <c r="T31" s="20" t="s">
        <v>13</v>
      </c>
      <c r="U31" s="5">
        <v>1493.5856555033999</v>
      </c>
      <c r="V31" s="6">
        <v>-3.9370078740157499</v>
      </c>
      <c r="W31" s="3" t="s">
        <v>15</v>
      </c>
      <c r="X31" s="3" t="s">
        <v>15</v>
      </c>
      <c r="Y31" s="24">
        <f t="shared" si="2"/>
        <v>2</v>
      </c>
      <c r="Z31" s="3" t="s">
        <v>16</v>
      </c>
      <c r="AA31" s="3" t="s">
        <v>15</v>
      </c>
      <c r="AB31" s="24">
        <f t="shared" si="3"/>
        <v>2</v>
      </c>
      <c r="AC31" s="3">
        <v>2</v>
      </c>
    </row>
    <row r="32" spans="1:32" x14ac:dyDescent="0.25">
      <c r="A32" s="3">
        <v>1002</v>
      </c>
      <c r="B32" s="11" t="s">
        <v>50</v>
      </c>
      <c r="E32" s="3" t="s">
        <v>52</v>
      </c>
      <c r="F32" s="3" t="s">
        <v>21</v>
      </c>
      <c r="G32" s="3" t="s">
        <v>21</v>
      </c>
      <c r="H32" s="3" t="s">
        <v>21</v>
      </c>
      <c r="I32" s="24">
        <f t="shared" si="0"/>
        <v>2</v>
      </c>
      <c r="J32" s="24">
        <f t="shared" si="0"/>
        <v>2</v>
      </c>
      <c r="L32" s="3" t="s">
        <v>56</v>
      </c>
      <c r="M32" s="3" t="s">
        <v>11</v>
      </c>
      <c r="N32" s="7">
        <v>72.178477690288702</v>
      </c>
      <c r="O32" s="7">
        <v>55.984251968503898</v>
      </c>
      <c r="P32" s="3" t="s">
        <v>25</v>
      </c>
      <c r="Q32" s="3" t="s">
        <v>13</v>
      </c>
      <c r="R32" s="24">
        <f t="shared" si="1"/>
        <v>1</v>
      </c>
      <c r="S32" s="3" t="s">
        <v>7</v>
      </c>
      <c r="T32" s="20" t="s">
        <v>13</v>
      </c>
      <c r="U32" s="5">
        <v>649.33815096119997</v>
      </c>
      <c r="V32" s="6">
        <v>-3.9370078740157499</v>
      </c>
      <c r="W32" s="3" t="s">
        <v>15</v>
      </c>
      <c r="X32" s="3" t="s">
        <v>15</v>
      </c>
      <c r="Y32" s="24">
        <f t="shared" si="2"/>
        <v>2</v>
      </c>
      <c r="Z32" s="3" t="s">
        <v>16</v>
      </c>
      <c r="AA32" s="3" t="s">
        <v>15</v>
      </c>
      <c r="AB32" s="24">
        <f t="shared" si="3"/>
        <v>2</v>
      </c>
      <c r="AC32" s="3">
        <v>2</v>
      </c>
    </row>
    <row r="33" spans="1:30" x14ac:dyDescent="0.25">
      <c r="A33" s="3">
        <v>1003</v>
      </c>
      <c r="B33" s="11" t="s">
        <v>57</v>
      </c>
      <c r="C33" s="3" t="s">
        <v>59</v>
      </c>
      <c r="D33" s="3" t="s">
        <v>9</v>
      </c>
      <c r="E33" s="3" t="s">
        <v>10</v>
      </c>
      <c r="F33" s="3" t="s">
        <v>20</v>
      </c>
      <c r="G33" s="3" t="s">
        <v>20</v>
      </c>
      <c r="H33" s="3" t="s">
        <v>21</v>
      </c>
      <c r="I33" s="24">
        <f t="shared" si="0"/>
        <v>3</v>
      </c>
      <c r="J33" s="24">
        <f t="shared" si="0"/>
        <v>2</v>
      </c>
      <c r="L33" s="3" t="s">
        <v>58</v>
      </c>
      <c r="M33" s="3" t="s">
        <v>11</v>
      </c>
      <c r="N33" s="7">
        <v>195</v>
      </c>
      <c r="O33" s="7">
        <v>30</v>
      </c>
      <c r="P33" s="3" t="s">
        <v>25</v>
      </c>
      <c r="Q33" s="3" t="s">
        <v>13</v>
      </c>
      <c r="R33" s="24">
        <f t="shared" si="1"/>
        <v>1</v>
      </c>
      <c r="S33" s="3" t="s">
        <v>7</v>
      </c>
      <c r="T33" s="20" t="s">
        <v>14</v>
      </c>
      <c r="U33" s="5">
        <v>1596.9999938128501</v>
      </c>
      <c r="V33" s="6">
        <v>-3.2250000000000001</v>
      </c>
      <c r="W33" s="3" t="s">
        <v>15</v>
      </c>
      <c r="X33" s="3" t="s">
        <v>16</v>
      </c>
      <c r="Y33" s="24">
        <f t="shared" si="2"/>
        <v>1</v>
      </c>
      <c r="Z33" s="3" t="s">
        <v>16</v>
      </c>
      <c r="AA33" s="3" t="s">
        <v>16</v>
      </c>
      <c r="AB33" s="24">
        <f t="shared" si="3"/>
        <v>1</v>
      </c>
      <c r="AC33" s="3">
        <v>11</v>
      </c>
      <c r="AD33" s="3">
        <v>5</v>
      </c>
    </row>
    <row r="34" spans="1:30" x14ac:dyDescent="0.25">
      <c r="A34" s="3">
        <v>1004</v>
      </c>
      <c r="B34" s="11" t="s">
        <v>60</v>
      </c>
      <c r="C34" s="3" t="s">
        <v>61</v>
      </c>
      <c r="E34" s="3" t="s">
        <v>62</v>
      </c>
      <c r="F34" s="3" t="s">
        <v>20</v>
      </c>
      <c r="G34" s="3" t="s">
        <v>20</v>
      </c>
      <c r="H34" s="3" t="s">
        <v>21</v>
      </c>
      <c r="I34" s="24">
        <f t="shared" si="0"/>
        <v>3</v>
      </c>
      <c r="J34" s="24">
        <f t="shared" si="0"/>
        <v>2</v>
      </c>
      <c r="L34" s="3" t="s">
        <v>43</v>
      </c>
      <c r="M34" s="3" t="s">
        <v>11</v>
      </c>
      <c r="N34" s="7">
        <v>260.82677165354301</v>
      </c>
      <c r="O34" s="7">
        <v>59.055118110236201</v>
      </c>
      <c r="P34" s="3" t="s">
        <v>25</v>
      </c>
      <c r="Q34" s="3" t="s">
        <v>13</v>
      </c>
      <c r="R34" s="24">
        <f t="shared" si="1"/>
        <v>1</v>
      </c>
      <c r="S34" s="3" t="s">
        <v>7</v>
      </c>
      <c r="T34" s="20" t="s">
        <v>13</v>
      </c>
      <c r="U34" s="5">
        <v>7193.886176</v>
      </c>
      <c r="V34" s="6">
        <v>-10.084795275590601</v>
      </c>
      <c r="W34" s="3" t="s">
        <v>15</v>
      </c>
      <c r="X34" s="3" t="s">
        <v>16</v>
      </c>
      <c r="Y34" s="24">
        <f t="shared" si="2"/>
        <v>1</v>
      </c>
      <c r="Z34" s="3" t="s">
        <v>15</v>
      </c>
      <c r="AA34" s="3" t="s">
        <v>15</v>
      </c>
      <c r="AB34" s="24">
        <f t="shared" si="3"/>
        <v>2</v>
      </c>
      <c r="AC34" s="3">
        <v>1</v>
      </c>
      <c r="AD34" s="3">
        <v>1</v>
      </c>
    </row>
    <row r="35" spans="1:30" x14ac:dyDescent="0.25">
      <c r="A35" s="3">
        <v>1004</v>
      </c>
      <c r="B35" s="11" t="s">
        <v>60</v>
      </c>
      <c r="C35" s="3" t="s">
        <v>61</v>
      </c>
      <c r="E35" s="3" t="s">
        <v>62</v>
      </c>
      <c r="F35" s="3" t="s">
        <v>20</v>
      </c>
      <c r="G35" s="3" t="s">
        <v>20</v>
      </c>
      <c r="H35" s="3" t="s">
        <v>21</v>
      </c>
      <c r="I35" s="24">
        <f t="shared" si="0"/>
        <v>3</v>
      </c>
      <c r="J35" s="24">
        <f t="shared" si="0"/>
        <v>2</v>
      </c>
      <c r="L35" s="3" t="s">
        <v>44</v>
      </c>
      <c r="M35" s="3" t="s">
        <v>11</v>
      </c>
      <c r="N35" s="7">
        <v>301.83727034120699</v>
      </c>
      <c r="O35" s="7">
        <v>59.055118110236201</v>
      </c>
      <c r="P35" s="3" t="s">
        <v>25</v>
      </c>
      <c r="Q35" s="3" t="s">
        <v>13</v>
      </c>
      <c r="R35" s="24">
        <f t="shared" si="1"/>
        <v>1</v>
      </c>
      <c r="S35" s="3" t="s">
        <v>7</v>
      </c>
      <c r="T35" s="20" t="s">
        <v>13</v>
      </c>
      <c r="U35" s="5">
        <v>8093.121948</v>
      </c>
      <c r="V35" s="6">
        <v>-9.2356574803149591</v>
      </c>
      <c r="W35" s="3" t="s">
        <v>15</v>
      </c>
      <c r="X35" s="3" t="s">
        <v>16</v>
      </c>
      <c r="Y35" s="24">
        <f t="shared" si="2"/>
        <v>1</v>
      </c>
      <c r="Z35" s="3" t="s">
        <v>15</v>
      </c>
      <c r="AA35" s="3" t="s">
        <v>15</v>
      </c>
      <c r="AB35" s="24">
        <f t="shared" si="3"/>
        <v>2</v>
      </c>
      <c r="AC35" s="3">
        <v>1</v>
      </c>
      <c r="AD35" s="3">
        <v>1</v>
      </c>
    </row>
    <row r="36" spans="1:30" x14ac:dyDescent="0.25">
      <c r="A36" s="3">
        <v>1005</v>
      </c>
      <c r="B36" s="11" t="s">
        <v>63</v>
      </c>
      <c r="C36" s="3" t="s">
        <v>64</v>
      </c>
      <c r="D36" s="3" t="s">
        <v>24</v>
      </c>
      <c r="E36" s="3" t="s">
        <v>10</v>
      </c>
      <c r="F36" s="3" t="s">
        <v>20</v>
      </c>
      <c r="G36" s="3" t="s">
        <v>20</v>
      </c>
      <c r="H36" s="3" t="s">
        <v>21</v>
      </c>
      <c r="I36" s="24">
        <f t="shared" si="0"/>
        <v>3</v>
      </c>
      <c r="J36" s="24">
        <f t="shared" si="0"/>
        <v>2</v>
      </c>
      <c r="L36" s="3" t="s">
        <v>46</v>
      </c>
      <c r="M36" s="3" t="s">
        <v>11</v>
      </c>
      <c r="N36" s="7">
        <v>118</v>
      </c>
      <c r="O36" s="7">
        <v>72</v>
      </c>
      <c r="P36" s="3" t="s">
        <v>25</v>
      </c>
      <c r="Q36" s="3" t="s">
        <v>13</v>
      </c>
      <c r="R36" s="24">
        <f t="shared" si="1"/>
        <v>1</v>
      </c>
      <c r="S36" s="3" t="s">
        <v>7</v>
      </c>
      <c r="T36" s="20" t="s">
        <v>14</v>
      </c>
      <c r="U36" s="5">
        <v>1512.99999413829</v>
      </c>
      <c r="V36" s="6">
        <v>-0.96</v>
      </c>
      <c r="W36" s="3" t="s">
        <v>15</v>
      </c>
      <c r="X36" s="3" t="s">
        <v>15</v>
      </c>
      <c r="Y36" s="24">
        <f t="shared" si="2"/>
        <v>2</v>
      </c>
      <c r="Z36" s="3" t="s">
        <v>16</v>
      </c>
      <c r="AA36" s="3" t="s">
        <v>15</v>
      </c>
      <c r="AB36" s="24">
        <f t="shared" si="3"/>
        <v>2</v>
      </c>
      <c r="AC36" s="3">
        <v>1</v>
      </c>
    </row>
    <row r="37" spans="1:30" x14ac:dyDescent="0.25">
      <c r="A37" s="3">
        <v>1006</v>
      </c>
      <c r="B37" s="11" t="s">
        <v>65</v>
      </c>
      <c r="C37" s="3" t="s">
        <v>23</v>
      </c>
      <c r="D37" s="3" t="s">
        <v>24</v>
      </c>
      <c r="E37" s="3" t="s">
        <v>10</v>
      </c>
      <c r="F37" s="3" t="s">
        <v>20</v>
      </c>
      <c r="G37" s="3" t="s">
        <v>20</v>
      </c>
      <c r="H37" s="3" t="s">
        <v>4</v>
      </c>
      <c r="I37" s="24">
        <f t="shared" si="0"/>
        <v>3</v>
      </c>
      <c r="J37" s="24">
        <f t="shared" si="0"/>
        <v>1</v>
      </c>
      <c r="K37" s="3" t="s">
        <v>66</v>
      </c>
      <c r="L37" s="3" t="s">
        <v>6</v>
      </c>
      <c r="M37" s="3" t="s">
        <v>11</v>
      </c>
      <c r="N37" s="7">
        <v>88.3</v>
      </c>
      <c r="O37" s="21">
        <v>42</v>
      </c>
      <c r="P37" s="3" t="s">
        <v>25</v>
      </c>
      <c r="Q37" s="3" t="s">
        <v>13</v>
      </c>
      <c r="R37" s="24">
        <f t="shared" si="1"/>
        <v>1</v>
      </c>
      <c r="S37" s="3" t="s">
        <v>7</v>
      </c>
      <c r="T37" s="20" t="s">
        <v>67</v>
      </c>
      <c r="U37" s="5">
        <v>1244.9999951765799</v>
      </c>
      <c r="V37" s="6">
        <v>-1.3769610811417301</v>
      </c>
      <c r="W37" s="3" t="s">
        <v>15</v>
      </c>
      <c r="X37" s="3" t="s">
        <v>15</v>
      </c>
      <c r="Y37" s="24">
        <f t="shared" si="2"/>
        <v>2</v>
      </c>
      <c r="Z37" s="3" t="s">
        <v>16</v>
      </c>
      <c r="AA37" s="3" t="s">
        <v>16</v>
      </c>
      <c r="AB37" s="24">
        <f t="shared" si="3"/>
        <v>1</v>
      </c>
      <c r="AC37" s="3">
        <v>2</v>
      </c>
      <c r="AD37" s="3">
        <v>6</v>
      </c>
    </row>
    <row r="38" spans="1:30" x14ac:dyDescent="0.25">
      <c r="A38" s="3">
        <v>1007</v>
      </c>
      <c r="B38" s="11" t="s">
        <v>68</v>
      </c>
      <c r="C38" s="3" t="s">
        <v>23</v>
      </c>
      <c r="D38" s="3" t="s">
        <v>24</v>
      </c>
      <c r="E38" s="3" t="s">
        <v>10</v>
      </c>
      <c r="F38" s="3" t="s">
        <v>20</v>
      </c>
      <c r="G38" s="3" t="s">
        <v>20</v>
      </c>
      <c r="H38" s="3" t="s">
        <v>4</v>
      </c>
      <c r="I38" s="24">
        <f t="shared" si="0"/>
        <v>3</v>
      </c>
      <c r="J38" s="24">
        <f t="shared" si="0"/>
        <v>1</v>
      </c>
      <c r="L38" s="3" t="s">
        <v>69</v>
      </c>
      <c r="M38" s="3" t="s">
        <v>11</v>
      </c>
      <c r="N38" s="7">
        <v>105.5</v>
      </c>
      <c r="O38" s="7">
        <v>42</v>
      </c>
      <c r="P38" s="3" t="s">
        <v>70</v>
      </c>
      <c r="Q38" s="3" t="s">
        <v>13</v>
      </c>
      <c r="R38" s="24">
        <f t="shared" si="1"/>
        <v>1</v>
      </c>
      <c r="S38" s="3" t="s">
        <v>7</v>
      </c>
      <c r="U38" s="5">
        <v>874.79999661082195</v>
      </c>
      <c r="V38" s="6">
        <v>-1.32</v>
      </c>
      <c r="W38" s="3" t="s">
        <v>15</v>
      </c>
      <c r="X38" s="3" t="s">
        <v>15</v>
      </c>
      <c r="Y38" s="24">
        <f t="shared" si="2"/>
        <v>2</v>
      </c>
      <c r="Z38" s="3" t="s">
        <v>15</v>
      </c>
      <c r="AA38" s="3" t="s">
        <v>15</v>
      </c>
      <c r="AB38" s="24">
        <f t="shared" si="3"/>
        <v>2</v>
      </c>
      <c r="AC38" s="3">
        <v>2</v>
      </c>
    </row>
    <row r="39" spans="1:30" x14ac:dyDescent="0.25">
      <c r="A39" s="3">
        <v>1007</v>
      </c>
      <c r="B39" s="11" t="s">
        <v>68</v>
      </c>
      <c r="C39" s="3" t="s">
        <v>23</v>
      </c>
      <c r="D39" s="3" t="s">
        <v>24</v>
      </c>
      <c r="E39" s="3" t="s">
        <v>10</v>
      </c>
      <c r="F39" s="3" t="s">
        <v>20</v>
      </c>
      <c r="G39" s="3" t="s">
        <v>20</v>
      </c>
      <c r="H39" s="3" t="s">
        <v>4</v>
      </c>
      <c r="I39" s="24">
        <f t="shared" si="0"/>
        <v>3</v>
      </c>
      <c r="J39" s="24">
        <f t="shared" si="0"/>
        <v>1</v>
      </c>
      <c r="L39" s="3" t="s">
        <v>71</v>
      </c>
      <c r="M39" s="3" t="s">
        <v>11</v>
      </c>
      <c r="N39" s="7">
        <v>105.5</v>
      </c>
      <c r="O39" s="7">
        <v>42</v>
      </c>
      <c r="P39" s="3" t="s">
        <v>25</v>
      </c>
      <c r="Q39" s="3" t="s">
        <v>13</v>
      </c>
      <c r="R39" s="24">
        <f t="shared" si="1"/>
        <v>1</v>
      </c>
      <c r="S39" s="3" t="s">
        <v>7</v>
      </c>
      <c r="U39" s="5">
        <v>1208.99999531605</v>
      </c>
      <c r="V39" s="6">
        <v>-1.24</v>
      </c>
      <c r="W39" s="3" t="s">
        <v>15</v>
      </c>
      <c r="X39" s="3" t="s">
        <v>15</v>
      </c>
      <c r="Y39" s="24">
        <f t="shared" si="2"/>
        <v>2</v>
      </c>
      <c r="Z39" s="3" t="s">
        <v>16</v>
      </c>
      <c r="AA39" s="3" t="s">
        <v>15</v>
      </c>
      <c r="AB39" s="24">
        <f t="shared" si="3"/>
        <v>2</v>
      </c>
      <c r="AC39" s="3">
        <v>2</v>
      </c>
    </row>
    <row r="40" spans="1:30" x14ac:dyDescent="0.25">
      <c r="A40" s="3">
        <v>1009</v>
      </c>
      <c r="B40" s="11" t="s">
        <v>76</v>
      </c>
      <c r="C40" s="3" t="s">
        <v>77</v>
      </c>
      <c r="E40" s="3" t="s">
        <v>62</v>
      </c>
      <c r="F40" s="3" t="s">
        <v>4</v>
      </c>
      <c r="G40" s="3" t="s">
        <v>4</v>
      </c>
      <c r="H40" s="3" t="s">
        <v>4</v>
      </c>
      <c r="I40" s="24">
        <f t="shared" si="0"/>
        <v>1</v>
      </c>
      <c r="J40" s="24">
        <f t="shared" si="0"/>
        <v>1</v>
      </c>
      <c r="L40" s="3" t="s">
        <v>22</v>
      </c>
      <c r="M40" s="3" t="s">
        <v>11</v>
      </c>
      <c r="N40" s="7">
        <v>36.089238845144401</v>
      </c>
      <c r="O40" s="7">
        <v>31.496062992125999</v>
      </c>
      <c r="P40" s="3" t="s">
        <v>25</v>
      </c>
      <c r="Q40" s="3" t="s">
        <v>13</v>
      </c>
      <c r="R40" s="24">
        <f t="shared" si="1"/>
        <v>1</v>
      </c>
      <c r="S40" s="3" t="s">
        <v>7</v>
      </c>
      <c r="T40" s="20" t="s">
        <v>14</v>
      </c>
      <c r="U40" s="5">
        <v>1056.6020321000001</v>
      </c>
      <c r="V40" s="6">
        <v>-7.7880751259842498</v>
      </c>
      <c r="W40" s="3" t="s">
        <v>15</v>
      </c>
      <c r="X40" s="3" t="s">
        <v>16</v>
      </c>
      <c r="Y40" s="24">
        <f t="shared" si="2"/>
        <v>1</v>
      </c>
      <c r="Z40" s="3" t="s">
        <v>15</v>
      </c>
      <c r="AA40" s="3" t="s">
        <v>15</v>
      </c>
      <c r="AB40" s="24">
        <f t="shared" si="3"/>
        <v>2</v>
      </c>
      <c r="AC40" s="3">
        <v>2</v>
      </c>
      <c r="AD40" s="3">
        <v>3</v>
      </c>
    </row>
    <row r="41" spans="1:30" x14ac:dyDescent="0.25">
      <c r="A41" s="3">
        <v>1009</v>
      </c>
      <c r="B41" s="11" t="s">
        <v>76</v>
      </c>
      <c r="C41" s="3" t="s">
        <v>77</v>
      </c>
      <c r="E41" s="3" t="s">
        <v>62</v>
      </c>
      <c r="F41" s="3" t="s">
        <v>4</v>
      </c>
      <c r="G41" s="3" t="s">
        <v>4</v>
      </c>
      <c r="H41" s="3" t="s">
        <v>4</v>
      </c>
      <c r="I41" s="24">
        <f t="shared" si="0"/>
        <v>1</v>
      </c>
      <c r="J41" s="24">
        <f t="shared" si="0"/>
        <v>1</v>
      </c>
      <c r="L41" s="3" t="s">
        <v>78</v>
      </c>
      <c r="M41" s="3" t="s">
        <v>11</v>
      </c>
      <c r="N41" s="7">
        <v>36.089238845144401</v>
      </c>
      <c r="O41" s="7">
        <v>31.496062992125999</v>
      </c>
      <c r="P41" s="3" t="s">
        <v>25</v>
      </c>
      <c r="Q41" s="3" t="s">
        <v>13</v>
      </c>
      <c r="R41" s="24">
        <f t="shared" si="1"/>
        <v>1</v>
      </c>
      <c r="S41" s="3" t="s">
        <v>7</v>
      </c>
      <c r="T41" s="20" t="s">
        <v>14</v>
      </c>
      <c r="U41" s="5">
        <v>831.79308909999997</v>
      </c>
      <c r="V41" s="6">
        <v>-1.29742913385827</v>
      </c>
      <c r="W41" s="3" t="s">
        <v>15</v>
      </c>
      <c r="X41" s="3" t="s">
        <v>16</v>
      </c>
      <c r="Y41" s="24">
        <f t="shared" si="2"/>
        <v>1</v>
      </c>
      <c r="Z41" s="3" t="s">
        <v>15</v>
      </c>
      <c r="AA41" s="3" t="s">
        <v>15</v>
      </c>
      <c r="AB41" s="24">
        <f t="shared" si="3"/>
        <v>2</v>
      </c>
      <c r="AC41" s="3">
        <v>2</v>
      </c>
      <c r="AD41" s="3">
        <v>3</v>
      </c>
    </row>
    <row r="42" spans="1:30" x14ac:dyDescent="0.25">
      <c r="A42" s="3">
        <v>1009</v>
      </c>
      <c r="B42" s="11" t="s">
        <v>76</v>
      </c>
      <c r="C42" s="3" t="s">
        <v>77</v>
      </c>
      <c r="E42" s="3" t="s">
        <v>62</v>
      </c>
      <c r="F42" s="3" t="s">
        <v>4</v>
      </c>
      <c r="G42" s="3" t="s">
        <v>4</v>
      </c>
      <c r="H42" s="3" t="s">
        <v>4</v>
      </c>
      <c r="I42" s="24">
        <f t="shared" si="0"/>
        <v>1</v>
      </c>
      <c r="J42" s="24">
        <f t="shared" si="0"/>
        <v>1</v>
      </c>
      <c r="L42" s="3" t="s">
        <v>79</v>
      </c>
      <c r="M42" s="3" t="s">
        <v>11</v>
      </c>
      <c r="N42" s="7">
        <v>36.089238845144401</v>
      </c>
      <c r="O42" s="7">
        <v>31.496062992125999</v>
      </c>
      <c r="P42" s="3" t="s">
        <v>25</v>
      </c>
      <c r="Q42" s="3" t="s">
        <v>13</v>
      </c>
      <c r="R42" s="24">
        <f t="shared" si="1"/>
        <v>1</v>
      </c>
      <c r="S42" s="3" t="s">
        <v>7</v>
      </c>
      <c r="T42" s="20" t="s">
        <v>14</v>
      </c>
      <c r="U42" s="5">
        <v>157.36626010000001</v>
      </c>
      <c r="V42" s="6">
        <v>-2.4831929133858299</v>
      </c>
      <c r="W42" s="3" t="s">
        <v>15</v>
      </c>
      <c r="X42" s="3" t="s">
        <v>15</v>
      </c>
      <c r="Y42" s="24">
        <f t="shared" si="2"/>
        <v>2</v>
      </c>
      <c r="Z42" s="3" t="s">
        <v>15</v>
      </c>
      <c r="AA42" s="3" t="s">
        <v>15</v>
      </c>
      <c r="AB42" s="24">
        <f t="shared" si="3"/>
        <v>2</v>
      </c>
      <c r="AC42" s="3">
        <v>2</v>
      </c>
      <c r="AD42" s="3">
        <v>3</v>
      </c>
    </row>
    <row r="43" spans="1:30" x14ac:dyDescent="0.25">
      <c r="A43" s="3">
        <v>1010</v>
      </c>
      <c r="B43" s="11" t="s">
        <v>80</v>
      </c>
      <c r="C43" s="3" t="s">
        <v>82</v>
      </c>
      <c r="E43" s="3" t="s">
        <v>83</v>
      </c>
      <c r="F43" s="3" t="s">
        <v>4</v>
      </c>
      <c r="G43" s="3" t="s">
        <v>4</v>
      </c>
      <c r="H43" s="3" t="s">
        <v>4</v>
      </c>
      <c r="I43" s="24">
        <f t="shared" si="0"/>
        <v>1</v>
      </c>
      <c r="J43" s="24">
        <f t="shared" si="0"/>
        <v>1</v>
      </c>
      <c r="L43" s="3" t="s">
        <v>81</v>
      </c>
      <c r="M43" s="3" t="s">
        <v>11</v>
      </c>
      <c r="N43" s="7">
        <v>191.92913385826799</v>
      </c>
      <c r="O43" s="7">
        <v>30</v>
      </c>
      <c r="P43" s="3" t="s">
        <v>70</v>
      </c>
      <c r="Q43" s="3" t="s">
        <v>13</v>
      </c>
      <c r="R43" s="24">
        <f t="shared" si="1"/>
        <v>1</v>
      </c>
      <c r="S43" s="3" t="s">
        <v>7</v>
      </c>
      <c r="T43" s="20" t="s">
        <v>14</v>
      </c>
      <c r="U43" s="5">
        <v>1348.853658</v>
      </c>
      <c r="V43" s="6">
        <v>-4.2224782834645698</v>
      </c>
      <c r="W43" s="3" t="s">
        <v>16</v>
      </c>
      <c r="X43" s="3" t="s">
        <v>16</v>
      </c>
      <c r="Y43" s="24">
        <f t="shared" si="2"/>
        <v>1</v>
      </c>
      <c r="Z43" s="3" t="s">
        <v>15</v>
      </c>
      <c r="AA43" s="3" t="s">
        <v>16</v>
      </c>
      <c r="AB43" s="24">
        <f t="shared" si="3"/>
        <v>1</v>
      </c>
      <c r="AC43" s="3">
        <v>1</v>
      </c>
    </row>
    <row r="44" spans="1:30" x14ac:dyDescent="0.25">
      <c r="A44" s="3">
        <v>1011</v>
      </c>
      <c r="B44" s="11" t="s">
        <v>84</v>
      </c>
      <c r="C44" s="3" t="s">
        <v>86</v>
      </c>
      <c r="D44" s="3" t="s">
        <v>87</v>
      </c>
      <c r="E44" s="3" t="s">
        <v>10</v>
      </c>
      <c r="F44" s="3" t="s">
        <v>20</v>
      </c>
      <c r="G44" s="3" t="s">
        <v>4</v>
      </c>
      <c r="H44" s="3" t="s">
        <v>4</v>
      </c>
      <c r="I44" s="24">
        <f t="shared" si="0"/>
        <v>1</v>
      </c>
      <c r="J44" s="24">
        <f t="shared" si="0"/>
        <v>1</v>
      </c>
      <c r="L44" s="3" t="s">
        <v>85</v>
      </c>
      <c r="M44" s="3" t="s">
        <v>11</v>
      </c>
      <c r="N44" s="7">
        <v>165.2</v>
      </c>
      <c r="O44" s="7">
        <v>54</v>
      </c>
      <c r="P44" s="3" t="s">
        <v>25</v>
      </c>
      <c r="Q44" s="3" t="s">
        <v>13</v>
      </c>
      <c r="R44" s="24">
        <f t="shared" si="1"/>
        <v>1</v>
      </c>
      <c r="S44" s="3" t="s">
        <v>7</v>
      </c>
      <c r="U44" s="5">
        <v>2925.4427363925802</v>
      </c>
      <c r="V44" s="6">
        <v>-2.6846000000000001</v>
      </c>
      <c r="W44" s="3" t="s">
        <v>15</v>
      </c>
      <c r="X44" s="3" t="s">
        <v>15</v>
      </c>
      <c r="Y44" s="24">
        <f t="shared" si="2"/>
        <v>2</v>
      </c>
      <c r="Z44" s="3" t="s">
        <v>15</v>
      </c>
      <c r="AA44" s="3" t="s">
        <v>15</v>
      </c>
      <c r="AB44" s="24">
        <f t="shared" si="3"/>
        <v>2</v>
      </c>
      <c r="AC44" s="3">
        <v>3</v>
      </c>
    </row>
    <row r="45" spans="1:30" x14ac:dyDescent="0.25">
      <c r="A45" s="3">
        <v>1011</v>
      </c>
      <c r="B45" s="11" t="s">
        <v>84</v>
      </c>
      <c r="C45" s="3" t="s">
        <v>86</v>
      </c>
      <c r="D45" s="3" t="s">
        <v>87</v>
      </c>
      <c r="E45" s="3" t="s">
        <v>10</v>
      </c>
      <c r="F45" s="3" t="s">
        <v>20</v>
      </c>
      <c r="G45" s="3" t="s">
        <v>4</v>
      </c>
      <c r="H45" s="3" t="s">
        <v>4</v>
      </c>
      <c r="I45" s="24">
        <f t="shared" si="0"/>
        <v>1</v>
      </c>
      <c r="J45" s="24">
        <f t="shared" si="0"/>
        <v>1</v>
      </c>
      <c r="L45" s="3" t="s">
        <v>88</v>
      </c>
      <c r="M45" s="3" t="s">
        <v>11</v>
      </c>
      <c r="N45" s="7">
        <v>125.5</v>
      </c>
      <c r="O45" s="7">
        <v>42</v>
      </c>
      <c r="P45" s="3" t="s">
        <v>25</v>
      </c>
      <c r="Q45" s="3" t="s">
        <v>13</v>
      </c>
      <c r="R45" s="24">
        <f t="shared" si="1"/>
        <v>1</v>
      </c>
      <c r="S45" s="3" t="s">
        <v>7</v>
      </c>
      <c r="U45" s="5">
        <v>2920.4863381064401</v>
      </c>
      <c r="V45" s="6">
        <v>-2.6785000000000001</v>
      </c>
      <c r="W45" s="3" t="s">
        <v>15</v>
      </c>
      <c r="X45" s="3" t="s">
        <v>15</v>
      </c>
      <c r="Y45" s="24">
        <f t="shared" si="2"/>
        <v>2</v>
      </c>
      <c r="Z45" s="3" t="s">
        <v>15</v>
      </c>
      <c r="AA45" s="3" t="s">
        <v>15</v>
      </c>
      <c r="AB45" s="24">
        <f t="shared" si="3"/>
        <v>2</v>
      </c>
      <c r="AC45" s="3">
        <v>3</v>
      </c>
    </row>
    <row r="46" spans="1:30" x14ac:dyDescent="0.25">
      <c r="A46" s="3">
        <v>1011</v>
      </c>
      <c r="B46" s="11" t="s">
        <v>84</v>
      </c>
      <c r="C46" s="3" t="s">
        <v>86</v>
      </c>
      <c r="D46" s="3" t="s">
        <v>87</v>
      </c>
      <c r="E46" s="3" t="s">
        <v>10</v>
      </c>
      <c r="F46" s="3" t="s">
        <v>20</v>
      </c>
      <c r="G46" s="3" t="s">
        <v>20</v>
      </c>
      <c r="H46" s="3" t="s">
        <v>4</v>
      </c>
      <c r="I46" s="24">
        <f t="shared" si="0"/>
        <v>3</v>
      </c>
      <c r="J46" s="24">
        <f t="shared" si="0"/>
        <v>1</v>
      </c>
      <c r="L46" s="3" t="s">
        <v>89</v>
      </c>
      <c r="M46" s="3" t="s">
        <v>11</v>
      </c>
      <c r="N46" s="7">
        <v>96.3</v>
      </c>
      <c r="O46" s="7">
        <v>36</v>
      </c>
      <c r="P46" s="3" t="s">
        <v>25</v>
      </c>
      <c r="Q46" s="3" t="s">
        <v>13</v>
      </c>
      <c r="R46" s="24">
        <f t="shared" si="1"/>
        <v>1</v>
      </c>
      <c r="S46" s="3" t="s">
        <v>7</v>
      </c>
      <c r="U46" s="5">
        <v>1763.5601588301699</v>
      </c>
      <c r="V46" s="6">
        <v>-0.75419999999999998</v>
      </c>
      <c r="W46" s="3" t="s">
        <v>15</v>
      </c>
      <c r="X46" s="3" t="s">
        <v>15</v>
      </c>
      <c r="Y46" s="24">
        <f t="shared" si="2"/>
        <v>2</v>
      </c>
      <c r="Z46" s="3" t="s">
        <v>15</v>
      </c>
      <c r="AA46" s="3" t="s">
        <v>15</v>
      </c>
      <c r="AB46" s="24">
        <f t="shared" si="3"/>
        <v>2</v>
      </c>
      <c r="AC46" s="3">
        <v>3</v>
      </c>
    </row>
    <row r="47" spans="1:30" x14ac:dyDescent="0.25">
      <c r="A47" s="3">
        <v>1012</v>
      </c>
      <c r="B47" s="11" t="s">
        <v>90</v>
      </c>
      <c r="C47" s="3" t="s">
        <v>92</v>
      </c>
      <c r="E47" s="3" t="s">
        <v>93</v>
      </c>
      <c r="F47" s="3" t="s">
        <v>20</v>
      </c>
      <c r="G47" s="3" t="s">
        <v>20</v>
      </c>
      <c r="H47" s="3" t="s">
        <v>21</v>
      </c>
      <c r="I47" s="24">
        <f t="shared" si="0"/>
        <v>3</v>
      </c>
      <c r="J47" s="24">
        <f t="shared" si="0"/>
        <v>2</v>
      </c>
      <c r="K47" s="3" t="s">
        <v>31</v>
      </c>
      <c r="L47" s="3" t="s">
        <v>91</v>
      </c>
      <c r="M47" s="3" t="s">
        <v>11</v>
      </c>
      <c r="N47" s="7">
        <v>262.46719160104999</v>
      </c>
      <c r="O47" s="7">
        <v>35.984251968503898</v>
      </c>
      <c r="P47" s="3" t="s">
        <v>25</v>
      </c>
      <c r="Q47" s="3" t="s">
        <v>13</v>
      </c>
      <c r="R47" s="24">
        <f t="shared" si="1"/>
        <v>1</v>
      </c>
      <c r="S47" s="3" t="s">
        <v>7</v>
      </c>
      <c r="T47" s="20" t="s">
        <v>14</v>
      </c>
      <c r="U47" s="5">
        <v>3698.3993639759001</v>
      </c>
      <c r="V47" s="6">
        <v>-9.9767401574803092</v>
      </c>
      <c r="W47" s="3" t="s">
        <v>15</v>
      </c>
      <c r="X47" s="3" t="s">
        <v>16</v>
      </c>
      <c r="Y47" s="24">
        <f t="shared" si="2"/>
        <v>1</v>
      </c>
      <c r="Z47" s="3" t="s">
        <v>16</v>
      </c>
      <c r="AA47" s="3" t="s">
        <v>16</v>
      </c>
      <c r="AB47" s="24">
        <f t="shared" si="3"/>
        <v>1</v>
      </c>
      <c r="AC47" s="3">
        <v>1</v>
      </c>
    </row>
    <row r="48" spans="1:30" x14ac:dyDescent="0.25">
      <c r="A48" s="3">
        <v>1012</v>
      </c>
      <c r="B48" s="11" t="s">
        <v>90</v>
      </c>
      <c r="C48" s="3" t="s">
        <v>92</v>
      </c>
      <c r="E48" s="3" t="s">
        <v>93</v>
      </c>
      <c r="F48" s="3" t="s">
        <v>20</v>
      </c>
      <c r="G48" s="3" t="s">
        <v>20</v>
      </c>
      <c r="H48" s="3" t="s">
        <v>21</v>
      </c>
      <c r="I48" s="24">
        <f t="shared" si="0"/>
        <v>3</v>
      </c>
      <c r="J48" s="24">
        <f t="shared" si="0"/>
        <v>2</v>
      </c>
      <c r="K48" s="3" t="s">
        <v>31</v>
      </c>
      <c r="L48" s="3" t="s">
        <v>94</v>
      </c>
      <c r="M48" s="3" t="s">
        <v>11</v>
      </c>
      <c r="N48" s="7">
        <v>262.46719160104999</v>
      </c>
      <c r="O48" s="7">
        <v>35.984251968503898</v>
      </c>
      <c r="P48" s="3" t="s">
        <v>25</v>
      </c>
      <c r="Q48" s="3" t="s">
        <v>13</v>
      </c>
      <c r="R48" s="24">
        <f t="shared" si="1"/>
        <v>1</v>
      </c>
      <c r="S48" s="3" t="s">
        <v>7</v>
      </c>
      <c r="T48" s="20" t="s">
        <v>14</v>
      </c>
      <c r="U48" s="5">
        <v>4073.4031617942001</v>
      </c>
      <c r="V48" s="6">
        <v>-7.6274527559055096</v>
      </c>
      <c r="W48" s="3" t="s">
        <v>15</v>
      </c>
      <c r="X48" s="3" t="s">
        <v>16</v>
      </c>
      <c r="Y48" s="24">
        <f t="shared" si="2"/>
        <v>1</v>
      </c>
      <c r="Z48" s="3" t="s">
        <v>16</v>
      </c>
      <c r="AA48" s="3" t="s">
        <v>16</v>
      </c>
      <c r="AB48" s="24">
        <f t="shared" si="3"/>
        <v>1</v>
      </c>
      <c r="AC48" s="3">
        <v>1</v>
      </c>
    </row>
    <row r="49" spans="1:30" x14ac:dyDescent="0.25">
      <c r="A49" s="3">
        <v>1013</v>
      </c>
      <c r="B49" s="11" t="s">
        <v>95</v>
      </c>
      <c r="C49" s="3" t="s">
        <v>96</v>
      </c>
      <c r="E49" s="3" t="s">
        <v>62</v>
      </c>
      <c r="F49" s="3" t="s">
        <v>21</v>
      </c>
      <c r="G49" s="3" t="s">
        <v>21</v>
      </c>
      <c r="H49" s="3" t="s">
        <v>21</v>
      </c>
      <c r="I49" s="24">
        <f t="shared" si="0"/>
        <v>2</v>
      </c>
      <c r="J49" s="24">
        <f t="shared" si="0"/>
        <v>2</v>
      </c>
      <c r="L49" s="3" t="s">
        <v>22</v>
      </c>
      <c r="M49" s="3" t="s">
        <v>11</v>
      </c>
      <c r="N49" s="7">
        <v>134.514435695538</v>
      </c>
      <c r="O49" s="7">
        <v>40</v>
      </c>
      <c r="P49" s="3" t="s">
        <v>25</v>
      </c>
      <c r="Q49" s="3" t="s">
        <v>13</v>
      </c>
      <c r="R49" s="24">
        <f t="shared" si="1"/>
        <v>1</v>
      </c>
      <c r="S49" s="3" t="s">
        <v>7</v>
      </c>
      <c r="T49" s="20" t="s">
        <v>13</v>
      </c>
      <c r="U49" s="5">
        <v>3596.943088</v>
      </c>
      <c r="V49" s="6">
        <v>-3.8410802369685002</v>
      </c>
      <c r="W49" s="3" t="s">
        <v>15</v>
      </c>
      <c r="X49" s="3" t="s">
        <v>16</v>
      </c>
      <c r="Y49" s="24">
        <f t="shared" si="2"/>
        <v>1</v>
      </c>
      <c r="Z49" s="3" t="s">
        <v>16</v>
      </c>
      <c r="AA49" s="3" t="s">
        <v>15</v>
      </c>
      <c r="AB49" s="24">
        <f t="shared" si="3"/>
        <v>2</v>
      </c>
      <c r="AC49" s="3">
        <v>1</v>
      </c>
    </row>
    <row r="50" spans="1:30" x14ac:dyDescent="0.25">
      <c r="A50" s="3">
        <v>1014</v>
      </c>
      <c r="B50" s="11" t="s">
        <v>97</v>
      </c>
      <c r="C50" s="3" t="s">
        <v>98</v>
      </c>
      <c r="E50" s="3" t="s">
        <v>62</v>
      </c>
      <c r="F50" s="3" t="s">
        <v>20</v>
      </c>
      <c r="G50" s="3" t="s">
        <v>20</v>
      </c>
      <c r="H50" s="3" t="s">
        <v>21</v>
      </c>
      <c r="I50" s="24">
        <f t="shared" si="0"/>
        <v>3</v>
      </c>
      <c r="J50" s="24">
        <f t="shared" si="0"/>
        <v>2</v>
      </c>
      <c r="L50" s="3" t="s">
        <v>78</v>
      </c>
      <c r="M50" s="3" t="s">
        <v>11</v>
      </c>
      <c r="N50" s="7">
        <v>157.48031496063001</v>
      </c>
      <c r="O50" s="7">
        <v>31.496062992125999</v>
      </c>
      <c r="P50" s="3" t="s">
        <v>25</v>
      </c>
      <c r="Q50" s="3" t="s">
        <v>13</v>
      </c>
      <c r="R50" s="24">
        <f t="shared" si="1"/>
        <v>1</v>
      </c>
      <c r="S50" s="3" t="s">
        <v>7</v>
      </c>
      <c r="T50" s="20" t="s">
        <v>13</v>
      </c>
      <c r="U50" s="5">
        <v>1888.3951211999999</v>
      </c>
      <c r="V50" s="6">
        <v>-2.7837281691732301</v>
      </c>
      <c r="W50" s="3" t="s">
        <v>15</v>
      </c>
      <c r="X50" s="3" t="s">
        <v>16</v>
      </c>
      <c r="Y50" s="24">
        <f t="shared" si="2"/>
        <v>1</v>
      </c>
      <c r="Z50" s="3" t="s">
        <v>16</v>
      </c>
      <c r="AA50" s="3" t="s">
        <v>15</v>
      </c>
      <c r="AB50" s="24">
        <f t="shared" si="3"/>
        <v>2</v>
      </c>
      <c r="AC50" s="3">
        <v>1</v>
      </c>
    </row>
    <row r="51" spans="1:30" x14ac:dyDescent="0.25">
      <c r="A51" s="3">
        <v>1019</v>
      </c>
      <c r="B51" s="11" t="s">
        <v>101</v>
      </c>
      <c r="C51" s="3" t="s">
        <v>103</v>
      </c>
      <c r="E51" s="3" t="s">
        <v>104</v>
      </c>
      <c r="F51" s="3" t="s">
        <v>20</v>
      </c>
      <c r="G51" s="3" t="s">
        <v>20</v>
      </c>
      <c r="H51" s="3" t="s">
        <v>21</v>
      </c>
      <c r="I51" s="24">
        <f t="shared" si="0"/>
        <v>3</v>
      </c>
      <c r="J51" s="24">
        <f t="shared" si="0"/>
        <v>2</v>
      </c>
      <c r="L51" s="3" t="s">
        <v>102</v>
      </c>
      <c r="M51" s="3" t="s">
        <v>11</v>
      </c>
      <c r="N51" s="7">
        <v>100.885826771654</v>
      </c>
      <c r="O51" s="7">
        <v>29.921259842519699</v>
      </c>
      <c r="P51" s="3" t="s">
        <v>25</v>
      </c>
      <c r="Q51" s="3" t="s">
        <v>13</v>
      </c>
      <c r="R51" s="24">
        <f t="shared" si="1"/>
        <v>1</v>
      </c>
      <c r="S51" s="3" t="s">
        <v>7</v>
      </c>
      <c r="U51" s="5">
        <v>2652.7455273999999</v>
      </c>
      <c r="V51" s="6">
        <v>-10.274189680315001</v>
      </c>
      <c r="W51" s="3" t="s">
        <v>15</v>
      </c>
      <c r="X51" s="3" t="s">
        <v>16</v>
      </c>
      <c r="Y51" s="24">
        <f t="shared" si="2"/>
        <v>1</v>
      </c>
      <c r="Z51" s="3" t="s">
        <v>15</v>
      </c>
      <c r="AA51" s="3" t="s">
        <v>15</v>
      </c>
      <c r="AB51" s="24">
        <f t="shared" si="3"/>
        <v>2</v>
      </c>
      <c r="AD51" s="3">
        <v>2</v>
      </c>
    </row>
    <row r="52" spans="1:30" x14ac:dyDescent="0.25">
      <c r="A52" s="3">
        <v>1019</v>
      </c>
      <c r="B52" s="11" t="s">
        <v>101</v>
      </c>
      <c r="C52" s="3" t="s">
        <v>103</v>
      </c>
      <c r="E52" s="3" t="s">
        <v>104</v>
      </c>
      <c r="F52" s="3" t="s">
        <v>20</v>
      </c>
      <c r="G52" s="3" t="s">
        <v>20</v>
      </c>
      <c r="H52" s="3" t="s">
        <v>21</v>
      </c>
      <c r="I52" s="24">
        <f t="shared" si="0"/>
        <v>3</v>
      </c>
      <c r="J52" s="24">
        <f t="shared" si="0"/>
        <v>2</v>
      </c>
      <c r="L52" s="3" t="s">
        <v>106</v>
      </c>
      <c r="M52" s="3" t="s">
        <v>11</v>
      </c>
      <c r="N52" s="7">
        <v>155.01968503936999</v>
      </c>
      <c r="O52" s="7">
        <v>29.921259842519699</v>
      </c>
      <c r="P52" s="3" t="s">
        <v>25</v>
      </c>
      <c r="Q52" s="3" t="s">
        <v>13</v>
      </c>
      <c r="R52" s="24">
        <f t="shared" si="1"/>
        <v>1</v>
      </c>
      <c r="S52" s="3" t="s">
        <v>7</v>
      </c>
      <c r="U52" s="5">
        <v>5203.1284258257701</v>
      </c>
      <c r="V52" s="6">
        <v>-15.3334721314961</v>
      </c>
      <c r="W52" s="3" t="s">
        <v>15</v>
      </c>
      <c r="X52" s="3" t="s">
        <v>16</v>
      </c>
      <c r="Y52" s="24">
        <f t="shared" si="2"/>
        <v>1</v>
      </c>
      <c r="Z52" s="3" t="s">
        <v>15</v>
      </c>
      <c r="AA52" s="3" t="s">
        <v>15</v>
      </c>
      <c r="AB52" s="24">
        <f t="shared" si="3"/>
        <v>2</v>
      </c>
      <c r="AD52" s="3">
        <v>2</v>
      </c>
    </row>
    <row r="53" spans="1:30" x14ac:dyDescent="0.25">
      <c r="A53" s="3">
        <v>1019</v>
      </c>
      <c r="B53" s="11" t="s">
        <v>101</v>
      </c>
      <c r="C53" s="3" t="s">
        <v>103</v>
      </c>
      <c r="E53" s="3" t="s">
        <v>104</v>
      </c>
      <c r="F53" s="3" t="s">
        <v>20</v>
      </c>
      <c r="G53" s="3" t="s">
        <v>20</v>
      </c>
      <c r="H53" s="3" t="s">
        <v>21</v>
      </c>
      <c r="I53" s="24">
        <f t="shared" si="0"/>
        <v>3</v>
      </c>
      <c r="J53" s="24">
        <f t="shared" si="0"/>
        <v>2</v>
      </c>
      <c r="L53" s="3" t="s">
        <v>107</v>
      </c>
      <c r="M53" s="3" t="s">
        <v>11</v>
      </c>
      <c r="N53" s="7">
        <v>154.03543307086599</v>
      </c>
      <c r="O53" s="7">
        <v>29.921259842519699</v>
      </c>
      <c r="P53" s="3" t="s">
        <v>25</v>
      </c>
      <c r="Q53" s="3" t="s">
        <v>13</v>
      </c>
      <c r="R53" s="24">
        <f t="shared" si="1"/>
        <v>1</v>
      </c>
      <c r="S53" s="3" t="s">
        <v>7</v>
      </c>
      <c r="U53" s="5">
        <v>5194.2145028219402</v>
      </c>
      <c r="V53" s="6">
        <v>-13.565842953543299</v>
      </c>
      <c r="W53" s="3" t="s">
        <v>15</v>
      </c>
      <c r="X53" s="3" t="s">
        <v>16</v>
      </c>
      <c r="Y53" s="24">
        <f t="shared" si="2"/>
        <v>1</v>
      </c>
      <c r="Z53" s="3" t="s">
        <v>15</v>
      </c>
      <c r="AA53" s="3" t="s">
        <v>15</v>
      </c>
      <c r="AB53" s="24">
        <f t="shared" si="3"/>
        <v>2</v>
      </c>
      <c r="AD53" s="3">
        <v>2</v>
      </c>
    </row>
    <row r="54" spans="1:30" x14ac:dyDescent="0.25">
      <c r="A54" s="3">
        <v>1019</v>
      </c>
      <c r="B54" s="11" t="s">
        <v>101</v>
      </c>
      <c r="C54" s="3" t="s">
        <v>103</v>
      </c>
      <c r="E54" s="3" t="s">
        <v>104</v>
      </c>
      <c r="F54" s="3" t="s">
        <v>20</v>
      </c>
      <c r="G54" s="3" t="s">
        <v>20</v>
      </c>
      <c r="H54" s="3" t="s">
        <v>21</v>
      </c>
      <c r="I54" s="24">
        <f t="shared" si="0"/>
        <v>3</v>
      </c>
      <c r="J54" s="24">
        <f t="shared" si="0"/>
        <v>2</v>
      </c>
      <c r="L54" s="3" t="s">
        <v>108</v>
      </c>
      <c r="M54" s="3" t="s">
        <v>11</v>
      </c>
      <c r="N54" s="7">
        <v>155.01968503936999</v>
      </c>
      <c r="O54" s="7">
        <v>29.921259842519699</v>
      </c>
      <c r="P54" s="3" t="s">
        <v>25</v>
      </c>
      <c r="Q54" s="3" t="s">
        <v>13</v>
      </c>
      <c r="R54" s="24">
        <f t="shared" si="1"/>
        <v>1</v>
      </c>
      <c r="S54" s="3" t="s">
        <v>7</v>
      </c>
      <c r="U54" s="5">
        <v>6708.6722220373404</v>
      </c>
      <c r="V54" s="6">
        <v>-2.58931008755905</v>
      </c>
      <c r="W54" s="3" t="s">
        <v>15</v>
      </c>
      <c r="X54" s="3" t="s">
        <v>16</v>
      </c>
      <c r="Y54" s="24">
        <f t="shared" si="2"/>
        <v>1</v>
      </c>
      <c r="Z54" s="3" t="s">
        <v>15</v>
      </c>
      <c r="AA54" s="3" t="s">
        <v>15</v>
      </c>
      <c r="AB54" s="24">
        <f t="shared" si="3"/>
        <v>2</v>
      </c>
      <c r="AD54" s="3">
        <v>2</v>
      </c>
    </row>
    <row r="55" spans="1:30" x14ac:dyDescent="0.25">
      <c r="A55" s="3">
        <v>1020</v>
      </c>
      <c r="B55" s="11" t="s">
        <v>109</v>
      </c>
      <c r="C55" s="3" t="s">
        <v>110</v>
      </c>
      <c r="D55" s="3" t="s">
        <v>111</v>
      </c>
      <c r="E55" s="3" t="s">
        <v>10</v>
      </c>
      <c r="F55" s="3" t="s">
        <v>21</v>
      </c>
      <c r="G55" s="3" t="s">
        <v>21</v>
      </c>
      <c r="H55" s="3" t="s">
        <v>21</v>
      </c>
      <c r="I55" s="24">
        <f t="shared" si="0"/>
        <v>2</v>
      </c>
      <c r="J55" s="24">
        <f t="shared" si="0"/>
        <v>2</v>
      </c>
      <c r="L55" s="3" t="s">
        <v>22</v>
      </c>
      <c r="M55" s="3" t="s">
        <v>11</v>
      </c>
      <c r="N55" s="7">
        <v>136.15485564304501</v>
      </c>
      <c r="O55" s="7">
        <v>72.047244094488207</v>
      </c>
      <c r="P55" s="3" t="s">
        <v>12</v>
      </c>
      <c r="Q55" s="3" t="s">
        <v>13</v>
      </c>
      <c r="R55" s="24">
        <f t="shared" si="1"/>
        <v>1</v>
      </c>
      <c r="S55" s="3" t="s">
        <v>7</v>
      </c>
      <c r="T55" s="20" t="s">
        <v>112</v>
      </c>
      <c r="U55" s="5">
        <v>2989.9589418999999</v>
      </c>
      <c r="V55" s="6">
        <v>-2.8548031496063002</v>
      </c>
      <c r="W55" s="3" t="s">
        <v>15</v>
      </c>
      <c r="X55" s="3" t="s">
        <v>16</v>
      </c>
      <c r="Y55" s="24">
        <f t="shared" si="2"/>
        <v>1</v>
      </c>
      <c r="Z55" s="3" t="s">
        <v>16</v>
      </c>
      <c r="AA55" s="3" t="s">
        <v>15</v>
      </c>
      <c r="AB55" s="24">
        <f t="shared" si="3"/>
        <v>2</v>
      </c>
      <c r="AC55" s="3">
        <v>1</v>
      </c>
    </row>
    <row r="56" spans="1:30" x14ac:dyDescent="0.25">
      <c r="A56" s="3">
        <v>1021</v>
      </c>
      <c r="B56" s="11" t="s">
        <v>113</v>
      </c>
      <c r="C56" s="3" t="s">
        <v>115</v>
      </c>
      <c r="E56" s="3" t="s">
        <v>48</v>
      </c>
      <c r="F56" s="3" t="s">
        <v>20</v>
      </c>
      <c r="G56" s="12" t="s">
        <v>20</v>
      </c>
      <c r="H56" s="12" t="s">
        <v>4</v>
      </c>
      <c r="I56" s="24">
        <f t="shared" si="0"/>
        <v>3</v>
      </c>
      <c r="J56" s="24">
        <f t="shared" si="0"/>
        <v>1</v>
      </c>
      <c r="L56" s="3" t="s">
        <v>114</v>
      </c>
      <c r="M56" s="3" t="s">
        <v>11</v>
      </c>
      <c r="N56" s="7">
        <v>256.88976377952798</v>
      </c>
      <c r="O56" s="16">
        <f>915/25.4</f>
        <v>36.023622047244096</v>
      </c>
      <c r="P56" s="3" t="s">
        <v>25</v>
      </c>
      <c r="Q56" s="3" t="s">
        <v>13</v>
      </c>
      <c r="R56" s="24">
        <f t="shared" si="1"/>
        <v>1</v>
      </c>
      <c r="S56" s="3" t="s">
        <v>7</v>
      </c>
      <c r="T56" s="20" t="s">
        <v>14</v>
      </c>
      <c r="U56" s="5">
        <v>1592.0969343260001</v>
      </c>
      <c r="V56" s="6">
        <v>-3.7182630686220501</v>
      </c>
      <c r="W56" s="3" t="s">
        <v>15</v>
      </c>
      <c r="X56" s="3" t="s">
        <v>15</v>
      </c>
      <c r="Y56" s="24">
        <f t="shared" si="2"/>
        <v>2</v>
      </c>
      <c r="Z56" s="3" t="s">
        <v>15</v>
      </c>
      <c r="AA56" s="3" t="s">
        <v>15</v>
      </c>
      <c r="AB56" s="24">
        <f t="shared" si="3"/>
        <v>2</v>
      </c>
      <c r="AD56" s="3">
        <v>1</v>
      </c>
    </row>
    <row r="57" spans="1:30" x14ac:dyDescent="0.25">
      <c r="A57" s="3">
        <v>1021</v>
      </c>
      <c r="B57" s="11" t="s">
        <v>113</v>
      </c>
      <c r="C57" s="3" t="s">
        <v>115</v>
      </c>
      <c r="E57" s="3" t="s">
        <v>48</v>
      </c>
      <c r="F57" s="3" t="s">
        <v>20</v>
      </c>
      <c r="G57" s="3" t="s">
        <v>20</v>
      </c>
      <c r="H57" s="3" t="s">
        <v>4</v>
      </c>
      <c r="I57" s="24">
        <f t="shared" si="0"/>
        <v>3</v>
      </c>
      <c r="J57" s="24">
        <f t="shared" si="0"/>
        <v>1</v>
      </c>
      <c r="L57" s="3" t="s">
        <v>116</v>
      </c>
      <c r="M57" s="3" t="s">
        <v>11</v>
      </c>
      <c r="N57" s="7">
        <v>220.80052493438299</v>
      </c>
      <c r="O57" s="7">
        <v>36.023622047244103</v>
      </c>
      <c r="P57" s="3" t="s">
        <v>25</v>
      </c>
      <c r="Q57" s="3" t="s">
        <v>13</v>
      </c>
      <c r="R57" s="24">
        <f t="shared" si="1"/>
        <v>1</v>
      </c>
      <c r="S57" s="3" t="s">
        <v>7</v>
      </c>
      <c r="T57" s="20" t="s">
        <v>14</v>
      </c>
      <c r="U57" s="5">
        <v>1693.036149733</v>
      </c>
      <c r="V57" s="6">
        <v>-3.7153882065747998</v>
      </c>
      <c r="W57" s="3" t="s">
        <v>15</v>
      </c>
      <c r="X57" s="3" t="s">
        <v>15</v>
      </c>
      <c r="Y57" s="24">
        <f t="shared" si="2"/>
        <v>2</v>
      </c>
      <c r="Z57" s="3" t="s">
        <v>15</v>
      </c>
      <c r="AA57" s="3" t="s">
        <v>15</v>
      </c>
      <c r="AB57" s="24">
        <f t="shared" si="3"/>
        <v>2</v>
      </c>
      <c r="AD57" s="3">
        <v>1</v>
      </c>
    </row>
    <row r="58" spans="1:30" x14ac:dyDescent="0.25">
      <c r="A58" s="3">
        <v>1021</v>
      </c>
      <c r="B58" s="11" t="s">
        <v>113</v>
      </c>
      <c r="C58" s="3" t="s">
        <v>115</v>
      </c>
      <c r="E58" s="3" t="s">
        <v>48</v>
      </c>
      <c r="F58" s="3" t="s">
        <v>20</v>
      </c>
      <c r="G58" s="3" t="s">
        <v>20</v>
      </c>
      <c r="H58" s="3" t="s">
        <v>4</v>
      </c>
      <c r="I58" s="24">
        <f t="shared" si="0"/>
        <v>3</v>
      </c>
      <c r="J58" s="24">
        <f t="shared" si="0"/>
        <v>1</v>
      </c>
      <c r="L58" s="3" t="s">
        <v>117</v>
      </c>
      <c r="M58" s="3" t="s">
        <v>11</v>
      </c>
      <c r="N58" s="7">
        <v>309.38320209973801</v>
      </c>
      <c r="O58" s="7">
        <v>36.023622047244103</v>
      </c>
      <c r="P58" s="3" t="s">
        <v>25</v>
      </c>
      <c r="Q58" s="3" t="s">
        <v>13</v>
      </c>
      <c r="R58" s="24">
        <f t="shared" si="1"/>
        <v>1</v>
      </c>
      <c r="S58" s="3" t="s">
        <v>7</v>
      </c>
      <c r="T58" s="20" t="s">
        <v>14</v>
      </c>
      <c r="U58" s="5">
        <v>1801.843678145</v>
      </c>
      <c r="V58" s="6">
        <v>-3.51008162972441</v>
      </c>
      <c r="W58" s="3" t="s">
        <v>15</v>
      </c>
      <c r="X58" s="3" t="s">
        <v>15</v>
      </c>
      <c r="Y58" s="24">
        <f t="shared" si="2"/>
        <v>2</v>
      </c>
      <c r="Z58" s="3" t="s">
        <v>15</v>
      </c>
      <c r="AA58" s="3" t="s">
        <v>15</v>
      </c>
      <c r="AB58" s="24">
        <f t="shared" si="3"/>
        <v>2</v>
      </c>
      <c r="AD58" s="3">
        <v>1</v>
      </c>
    </row>
    <row r="59" spans="1:30" x14ac:dyDescent="0.25">
      <c r="A59" s="3">
        <v>1022</v>
      </c>
      <c r="B59" s="11" t="s">
        <v>118</v>
      </c>
      <c r="C59" s="3" t="s">
        <v>121</v>
      </c>
      <c r="E59" s="3" t="s">
        <v>48</v>
      </c>
      <c r="F59" s="3" t="s">
        <v>20</v>
      </c>
      <c r="G59" s="3" t="s">
        <v>20</v>
      </c>
      <c r="H59" s="3" t="s">
        <v>119</v>
      </c>
      <c r="I59" s="24">
        <f t="shared" si="0"/>
        <v>3</v>
      </c>
      <c r="J59" s="24">
        <f t="shared" si="0"/>
        <v>0</v>
      </c>
      <c r="L59" s="3" t="s">
        <v>120</v>
      </c>
      <c r="M59" s="3" t="s">
        <v>11</v>
      </c>
      <c r="N59" s="7">
        <v>328.08398950131198</v>
      </c>
      <c r="O59" s="7">
        <v>71.811023622047202</v>
      </c>
      <c r="P59" s="3" t="s">
        <v>70</v>
      </c>
      <c r="Q59" s="3" t="s">
        <v>13</v>
      </c>
      <c r="R59" s="24">
        <f t="shared" si="1"/>
        <v>1</v>
      </c>
      <c r="S59" s="3" t="s">
        <v>7</v>
      </c>
      <c r="T59" s="20" t="s">
        <v>42</v>
      </c>
      <c r="U59" s="5">
        <v>10029.2836640964</v>
      </c>
      <c r="V59" s="6">
        <v>-3.26377952755906</v>
      </c>
      <c r="W59" s="3" t="s">
        <v>15</v>
      </c>
      <c r="X59" s="3" t="s">
        <v>15</v>
      </c>
      <c r="Y59" s="24">
        <f t="shared" si="2"/>
        <v>2</v>
      </c>
      <c r="Z59" s="3" t="s">
        <v>16</v>
      </c>
      <c r="AA59" s="3" t="s">
        <v>16</v>
      </c>
      <c r="AB59" s="24">
        <f t="shared" si="3"/>
        <v>1</v>
      </c>
      <c r="AC59" s="3">
        <v>1</v>
      </c>
      <c r="AD59" s="3">
        <v>1</v>
      </c>
    </row>
    <row r="60" spans="1:30" x14ac:dyDescent="0.25">
      <c r="A60" s="3">
        <v>1023</v>
      </c>
      <c r="B60" s="11" t="s">
        <v>122</v>
      </c>
      <c r="C60" s="3" t="s">
        <v>123</v>
      </c>
      <c r="D60" s="3" t="s">
        <v>24</v>
      </c>
      <c r="E60" s="3" t="s">
        <v>10</v>
      </c>
      <c r="F60" s="3" t="s">
        <v>21</v>
      </c>
      <c r="G60" s="3" t="s">
        <v>21</v>
      </c>
      <c r="H60" s="3" t="s">
        <v>21</v>
      </c>
      <c r="I60" s="24">
        <f t="shared" si="0"/>
        <v>2</v>
      </c>
      <c r="J60" s="24">
        <f t="shared" si="0"/>
        <v>2</v>
      </c>
      <c r="L60" s="3" t="s">
        <v>22</v>
      </c>
      <c r="M60" s="3" t="s">
        <v>11</v>
      </c>
      <c r="N60" s="7">
        <v>106</v>
      </c>
      <c r="O60" s="7">
        <v>42</v>
      </c>
      <c r="P60" s="3" t="s">
        <v>25</v>
      </c>
      <c r="Q60" s="3" t="s">
        <v>13</v>
      </c>
      <c r="R60" s="24">
        <f t="shared" si="1"/>
        <v>1</v>
      </c>
      <c r="S60" s="3" t="s">
        <v>7</v>
      </c>
      <c r="T60" s="20" t="s">
        <v>14</v>
      </c>
      <c r="U60" s="5">
        <v>1617.9999937314899</v>
      </c>
      <c r="V60" s="6">
        <v>-1.85</v>
      </c>
      <c r="W60" s="3" t="s">
        <v>15</v>
      </c>
      <c r="X60" s="3" t="s">
        <v>15</v>
      </c>
      <c r="Y60" s="24">
        <f t="shared" si="2"/>
        <v>2</v>
      </c>
      <c r="Z60" s="3" t="s">
        <v>15</v>
      </c>
      <c r="AA60" s="3" t="s">
        <v>15</v>
      </c>
      <c r="AB60" s="24">
        <f t="shared" si="3"/>
        <v>2</v>
      </c>
      <c r="AC60" s="3">
        <v>1</v>
      </c>
    </row>
    <row r="61" spans="1:30" x14ac:dyDescent="0.25">
      <c r="A61" s="3">
        <v>1031</v>
      </c>
      <c r="B61" s="11" t="s">
        <v>40</v>
      </c>
      <c r="C61" s="3" t="s">
        <v>8</v>
      </c>
      <c r="D61" s="3" t="s">
        <v>9</v>
      </c>
      <c r="E61" s="3" t="s">
        <v>10</v>
      </c>
      <c r="F61" s="3" t="s">
        <v>4</v>
      </c>
      <c r="G61" s="3" t="s">
        <v>4</v>
      </c>
      <c r="H61" s="3" t="s">
        <v>4</v>
      </c>
      <c r="I61" s="24">
        <f t="shared" si="0"/>
        <v>1</v>
      </c>
      <c r="J61" s="24">
        <f t="shared" si="0"/>
        <v>1</v>
      </c>
      <c r="K61" s="3" t="s">
        <v>5</v>
      </c>
      <c r="L61" s="3" t="s">
        <v>124</v>
      </c>
      <c r="M61" s="3" t="s">
        <v>11</v>
      </c>
      <c r="N61" s="7">
        <v>150</v>
      </c>
      <c r="O61" s="7">
        <v>30</v>
      </c>
      <c r="P61" s="3" t="s">
        <v>25</v>
      </c>
      <c r="Q61" s="3" t="s">
        <v>13</v>
      </c>
      <c r="R61" s="24">
        <f t="shared" si="1"/>
        <v>1</v>
      </c>
      <c r="S61" s="3" t="s">
        <v>7</v>
      </c>
      <c r="T61" s="20" t="s">
        <v>42</v>
      </c>
      <c r="U61" s="5">
        <v>830.39969809268496</v>
      </c>
      <c r="V61" s="6">
        <v>-4.4779999999999998</v>
      </c>
      <c r="W61" s="3" t="s">
        <v>15</v>
      </c>
      <c r="X61" s="3" t="s">
        <v>15</v>
      </c>
      <c r="Y61" s="24">
        <f t="shared" si="2"/>
        <v>2</v>
      </c>
      <c r="Z61" s="3" t="s">
        <v>16</v>
      </c>
      <c r="AA61" s="3" t="s">
        <v>16</v>
      </c>
      <c r="AB61" s="24">
        <f t="shared" si="3"/>
        <v>1</v>
      </c>
      <c r="AC61" s="3">
        <v>3</v>
      </c>
      <c r="AD61" s="3">
        <v>2</v>
      </c>
    </row>
    <row r="62" spans="1:30" x14ac:dyDescent="0.25">
      <c r="A62" s="3">
        <v>1033</v>
      </c>
      <c r="B62" s="11" t="s">
        <v>125</v>
      </c>
      <c r="D62" s="3" t="s">
        <v>128</v>
      </c>
      <c r="E62" s="3" t="s">
        <v>10</v>
      </c>
      <c r="F62" s="3" t="s">
        <v>20</v>
      </c>
      <c r="G62" s="3" t="s">
        <v>20</v>
      </c>
      <c r="H62" s="3" t="s">
        <v>21</v>
      </c>
      <c r="I62" s="24">
        <f t="shared" si="0"/>
        <v>3</v>
      </c>
      <c r="J62" s="24">
        <f t="shared" si="0"/>
        <v>2</v>
      </c>
      <c r="K62" s="3" t="s">
        <v>126</v>
      </c>
      <c r="L62" s="3" t="s">
        <v>127</v>
      </c>
      <c r="M62" s="3" t="s">
        <v>11</v>
      </c>
      <c r="N62" s="7">
        <v>154.69999999999999</v>
      </c>
      <c r="O62" s="7">
        <v>48</v>
      </c>
      <c r="P62" s="3" t="s">
        <v>12</v>
      </c>
      <c r="Q62" s="3" t="s">
        <v>13</v>
      </c>
      <c r="R62" s="24">
        <f t="shared" si="1"/>
        <v>1</v>
      </c>
      <c r="S62" s="3" t="s">
        <v>7</v>
      </c>
      <c r="T62" s="20" t="s">
        <v>13</v>
      </c>
      <c r="U62" s="5">
        <v>6024.9999766577603</v>
      </c>
      <c r="V62" s="6">
        <v>-1.4450338279527599</v>
      </c>
      <c r="W62" s="3" t="s">
        <v>15</v>
      </c>
      <c r="X62" s="3" t="s">
        <v>16</v>
      </c>
      <c r="Y62" s="24">
        <f t="shared" si="2"/>
        <v>1</v>
      </c>
      <c r="Z62" s="3" t="s">
        <v>16</v>
      </c>
      <c r="AA62" s="3" t="s">
        <v>16</v>
      </c>
      <c r="AB62" s="24">
        <f t="shared" si="3"/>
        <v>1</v>
      </c>
      <c r="AC62" s="3">
        <v>14</v>
      </c>
      <c r="AD62" s="3">
        <v>6</v>
      </c>
    </row>
    <row r="63" spans="1:30" x14ac:dyDescent="0.25">
      <c r="A63" s="3">
        <v>1034</v>
      </c>
      <c r="B63" s="11" t="s">
        <v>129</v>
      </c>
      <c r="C63" s="3" t="s">
        <v>131</v>
      </c>
      <c r="D63" s="3" t="s">
        <v>128</v>
      </c>
      <c r="E63" s="3" t="s">
        <v>10</v>
      </c>
      <c r="F63" s="3" t="s">
        <v>4</v>
      </c>
      <c r="G63" s="3" t="s">
        <v>4</v>
      </c>
      <c r="H63" s="3" t="s">
        <v>4</v>
      </c>
      <c r="I63" s="24">
        <f t="shared" si="0"/>
        <v>1</v>
      </c>
      <c r="J63" s="24">
        <f t="shared" si="0"/>
        <v>1</v>
      </c>
      <c r="L63" s="3" t="s">
        <v>130</v>
      </c>
      <c r="M63" s="3" t="s">
        <v>11</v>
      </c>
      <c r="N63" s="7">
        <v>97.1</v>
      </c>
      <c r="O63" s="7">
        <v>30</v>
      </c>
      <c r="P63" s="3" t="s">
        <v>25</v>
      </c>
      <c r="Q63" s="3" t="s">
        <v>13</v>
      </c>
      <c r="R63" s="24">
        <f t="shared" si="1"/>
        <v>1</v>
      </c>
      <c r="S63" s="3" t="s">
        <v>7</v>
      </c>
      <c r="T63" s="20" t="s">
        <v>14</v>
      </c>
      <c r="U63" s="5">
        <v>1442.99999440948</v>
      </c>
      <c r="V63" s="6">
        <v>-0.41399999999999998</v>
      </c>
      <c r="W63" s="3" t="s">
        <v>15</v>
      </c>
      <c r="X63" s="3" t="s">
        <v>16</v>
      </c>
      <c r="Y63" s="24">
        <f t="shared" si="2"/>
        <v>1</v>
      </c>
      <c r="Z63" s="3" t="s">
        <v>16</v>
      </c>
      <c r="AA63" s="3" t="s">
        <v>15</v>
      </c>
      <c r="AB63" s="24">
        <f t="shared" si="3"/>
        <v>2</v>
      </c>
      <c r="AC63" s="3">
        <v>7</v>
      </c>
      <c r="AD63" s="3">
        <v>1</v>
      </c>
    </row>
    <row r="64" spans="1:30" x14ac:dyDescent="0.25">
      <c r="A64" s="3">
        <v>1055</v>
      </c>
      <c r="B64" s="11" t="s">
        <v>166</v>
      </c>
      <c r="C64" s="3" t="s">
        <v>168</v>
      </c>
      <c r="D64" s="3" t="s">
        <v>24</v>
      </c>
      <c r="E64" s="3" t="s">
        <v>10</v>
      </c>
      <c r="F64" s="3" t="s">
        <v>20</v>
      </c>
      <c r="G64" s="3" t="s">
        <v>20</v>
      </c>
      <c r="H64" s="3" t="s">
        <v>4</v>
      </c>
      <c r="I64" s="24">
        <f t="shared" si="0"/>
        <v>3</v>
      </c>
      <c r="J64" s="24">
        <f t="shared" si="0"/>
        <v>1</v>
      </c>
      <c r="L64" s="3" t="s">
        <v>167</v>
      </c>
      <c r="M64" s="3" t="s">
        <v>11</v>
      </c>
      <c r="N64" s="7">
        <v>173.1</v>
      </c>
      <c r="O64" s="7">
        <v>48</v>
      </c>
      <c r="P64" s="3" t="s">
        <v>25</v>
      </c>
      <c r="Q64" s="3" t="s">
        <v>13</v>
      </c>
      <c r="R64" s="24">
        <f t="shared" si="1"/>
        <v>1</v>
      </c>
      <c r="S64" s="3" t="s">
        <v>7</v>
      </c>
      <c r="U64" s="5">
        <v>2499.9999903144198</v>
      </c>
      <c r="V64" s="6">
        <v>-3.6</v>
      </c>
      <c r="W64" s="3" t="s">
        <v>15</v>
      </c>
      <c r="X64" s="3" t="s">
        <v>15</v>
      </c>
      <c r="Y64" s="24">
        <f t="shared" si="2"/>
        <v>2</v>
      </c>
      <c r="Z64" s="3" t="s">
        <v>16</v>
      </c>
      <c r="AA64" s="3" t="s">
        <v>15</v>
      </c>
      <c r="AB64" s="24">
        <f t="shared" si="3"/>
        <v>2</v>
      </c>
      <c r="AC64" s="3">
        <v>1</v>
      </c>
    </row>
    <row r="65" spans="1:29" x14ac:dyDescent="0.25">
      <c r="A65" s="3">
        <v>1057</v>
      </c>
      <c r="B65" s="11" t="s">
        <v>171</v>
      </c>
      <c r="C65" s="3" t="s">
        <v>172</v>
      </c>
      <c r="D65" s="3" t="s">
        <v>24</v>
      </c>
      <c r="E65" s="3" t="s">
        <v>10</v>
      </c>
      <c r="F65" s="3" t="s">
        <v>20</v>
      </c>
      <c r="G65" s="3" t="s">
        <v>20</v>
      </c>
      <c r="H65" s="3" t="s">
        <v>21</v>
      </c>
      <c r="I65" s="24">
        <f t="shared" si="0"/>
        <v>3</v>
      </c>
      <c r="J65" s="24">
        <f t="shared" si="0"/>
        <v>2</v>
      </c>
      <c r="L65" s="3" t="s">
        <v>46</v>
      </c>
      <c r="M65" s="3" t="s">
        <v>11</v>
      </c>
      <c r="N65" s="7">
        <v>120.7</v>
      </c>
      <c r="O65" s="7">
        <v>66</v>
      </c>
      <c r="P65" s="3" t="s">
        <v>25</v>
      </c>
      <c r="Q65" s="3" t="s">
        <v>13</v>
      </c>
      <c r="R65" s="24">
        <f t="shared" si="1"/>
        <v>1</v>
      </c>
      <c r="S65" s="3" t="s">
        <v>7</v>
      </c>
      <c r="U65" s="5">
        <v>3199.9999876024599</v>
      </c>
      <c r="V65" s="6">
        <v>-1.3</v>
      </c>
      <c r="W65" s="3" t="s">
        <v>15</v>
      </c>
      <c r="X65" s="3" t="s">
        <v>15</v>
      </c>
      <c r="Y65" s="24">
        <f t="shared" si="2"/>
        <v>2</v>
      </c>
      <c r="Z65" s="3" t="s">
        <v>16</v>
      </c>
      <c r="AA65" s="3" t="s">
        <v>15</v>
      </c>
      <c r="AB65" s="24">
        <f t="shared" si="3"/>
        <v>2</v>
      </c>
      <c r="AC65" s="3">
        <v>1</v>
      </c>
    </row>
    <row r="66" spans="1:29" x14ac:dyDescent="0.25">
      <c r="A66" s="3">
        <v>1060</v>
      </c>
      <c r="B66" s="11" t="s">
        <v>177</v>
      </c>
      <c r="C66" s="3" t="s">
        <v>178</v>
      </c>
      <c r="D66" s="3" t="s">
        <v>24</v>
      </c>
      <c r="E66" s="3" t="s">
        <v>10</v>
      </c>
      <c r="F66" s="3" t="s">
        <v>20</v>
      </c>
      <c r="G66" s="3" t="s">
        <v>20</v>
      </c>
      <c r="H66" s="3" t="s">
        <v>21</v>
      </c>
      <c r="I66" s="24">
        <f t="shared" si="0"/>
        <v>3</v>
      </c>
      <c r="J66" s="24">
        <f t="shared" si="0"/>
        <v>2</v>
      </c>
      <c r="L66" s="3" t="s">
        <v>46</v>
      </c>
      <c r="M66" s="3" t="s">
        <v>11</v>
      </c>
      <c r="N66" s="7">
        <v>143.30000000000001</v>
      </c>
      <c r="O66" s="7">
        <v>48</v>
      </c>
      <c r="P66" s="3" t="s">
        <v>25</v>
      </c>
      <c r="Q66" s="3" t="s">
        <v>13</v>
      </c>
      <c r="R66" s="24">
        <f t="shared" si="1"/>
        <v>1</v>
      </c>
      <c r="S66" s="3" t="s">
        <v>7</v>
      </c>
      <c r="U66" s="5">
        <v>3974.99998459993</v>
      </c>
      <c r="V66" s="6">
        <v>-5.2</v>
      </c>
      <c r="W66" s="3" t="s">
        <v>15</v>
      </c>
      <c r="X66" s="3" t="s">
        <v>15</v>
      </c>
      <c r="Y66" s="24">
        <f t="shared" si="2"/>
        <v>2</v>
      </c>
      <c r="Z66" s="3" t="s">
        <v>16</v>
      </c>
      <c r="AA66" s="3" t="s">
        <v>15</v>
      </c>
      <c r="AB66" s="24">
        <f t="shared" si="3"/>
        <v>2</v>
      </c>
      <c r="AC66" s="3">
        <v>1</v>
      </c>
    </row>
    <row r="67" spans="1:29" x14ac:dyDescent="0.25">
      <c r="A67" s="3">
        <v>1062</v>
      </c>
      <c r="B67" s="11" t="s">
        <v>181</v>
      </c>
      <c r="C67" s="3" t="s">
        <v>182</v>
      </c>
      <c r="D67" s="3" t="s">
        <v>24</v>
      </c>
      <c r="E67" s="3" t="s">
        <v>10</v>
      </c>
      <c r="F67" s="3" t="s">
        <v>20</v>
      </c>
      <c r="G67" s="3" t="s">
        <v>20</v>
      </c>
      <c r="H67" s="3" t="s">
        <v>21</v>
      </c>
      <c r="I67" s="24">
        <f t="shared" si="0"/>
        <v>3</v>
      </c>
      <c r="J67" s="24">
        <f t="shared" si="0"/>
        <v>2</v>
      </c>
      <c r="L67" s="3" t="s">
        <v>46</v>
      </c>
      <c r="M67" s="3" t="s">
        <v>11</v>
      </c>
      <c r="N67" s="7">
        <v>128.69999999999999</v>
      </c>
      <c r="O67" s="7">
        <v>72</v>
      </c>
      <c r="P67" s="3" t="s">
        <v>12</v>
      </c>
      <c r="Q67" s="3" t="s">
        <v>13</v>
      </c>
      <c r="R67" s="24">
        <f t="shared" si="1"/>
        <v>1</v>
      </c>
      <c r="S67" s="3" t="s">
        <v>7</v>
      </c>
      <c r="U67" s="5">
        <v>8009.9999689674096</v>
      </c>
      <c r="V67" s="6">
        <v>-7.4</v>
      </c>
      <c r="W67" s="3" t="s">
        <v>15</v>
      </c>
      <c r="X67" s="3" t="s">
        <v>15</v>
      </c>
      <c r="Y67" s="24">
        <f t="shared" si="2"/>
        <v>2</v>
      </c>
      <c r="Z67" s="3" t="s">
        <v>16</v>
      </c>
      <c r="AA67" s="3" t="s">
        <v>15</v>
      </c>
      <c r="AB67" s="24">
        <f t="shared" si="3"/>
        <v>2</v>
      </c>
      <c r="AC67" s="3">
        <v>1</v>
      </c>
    </row>
    <row r="68" spans="1:29" x14ac:dyDescent="0.25">
      <c r="A68" s="3">
        <v>1063</v>
      </c>
      <c r="B68" s="11" t="s">
        <v>183</v>
      </c>
      <c r="C68" s="3" t="s">
        <v>23</v>
      </c>
      <c r="D68" s="3" t="s">
        <v>24</v>
      </c>
      <c r="E68" s="3" t="s">
        <v>10</v>
      </c>
      <c r="F68" s="3" t="s">
        <v>20</v>
      </c>
      <c r="G68" s="3" t="s">
        <v>20</v>
      </c>
      <c r="H68" s="3" t="s">
        <v>4</v>
      </c>
      <c r="I68" s="24">
        <f t="shared" ref="I68:J82" si="4">IF(G68="Cohesive", 1, IF(G68="Non-Cohesive", 2, IF(G68="Variable",3,0)))</f>
        <v>3</v>
      </c>
      <c r="J68" s="24">
        <f t="shared" si="4"/>
        <v>1</v>
      </c>
      <c r="K68" s="3" t="s">
        <v>31</v>
      </c>
      <c r="L68" s="3" t="s">
        <v>184</v>
      </c>
      <c r="M68" s="3" t="s">
        <v>11</v>
      </c>
      <c r="N68" s="7">
        <v>98</v>
      </c>
      <c r="O68" s="7">
        <v>42</v>
      </c>
      <c r="P68" s="3" t="s">
        <v>25</v>
      </c>
      <c r="Q68" s="3" t="s">
        <v>13</v>
      </c>
      <c r="R68" s="24">
        <f t="shared" ref="R68:R82" si="5">IF(Q68="STD",1,IF(Q68="STA",2,0))</f>
        <v>1</v>
      </c>
      <c r="S68" s="3" t="s">
        <v>7</v>
      </c>
      <c r="T68" s="20" t="s">
        <v>14</v>
      </c>
      <c r="U68" s="5">
        <v>844.79999672704901</v>
      </c>
      <c r="V68" s="6">
        <v>-3.50262715716535</v>
      </c>
      <c r="W68" s="3" t="s">
        <v>15</v>
      </c>
      <c r="X68" s="3" t="s">
        <v>15</v>
      </c>
      <c r="Y68" s="24">
        <f t="shared" ref="Y68:Y82" si="6">IF(X68="Y",1,IF(X68="N",2,0))</f>
        <v>2</v>
      </c>
      <c r="Z68" s="3" t="s">
        <v>16</v>
      </c>
      <c r="AA68" s="3" t="s">
        <v>16</v>
      </c>
      <c r="AB68" s="24">
        <f t="shared" ref="AB68:AB82" si="7">IF(AA68="Y",1,IF(AA68="N",2,0))</f>
        <v>1</v>
      </c>
      <c r="AC68" s="3">
        <v>12</v>
      </c>
    </row>
    <row r="69" spans="1:29" x14ac:dyDescent="0.25">
      <c r="A69" s="3">
        <v>1063</v>
      </c>
      <c r="B69" s="11" t="s">
        <v>183</v>
      </c>
      <c r="C69" s="3" t="s">
        <v>23</v>
      </c>
      <c r="D69" s="3" t="s">
        <v>24</v>
      </c>
      <c r="E69" s="3" t="s">
        <v>10</v>
      </c>
      <c r="F69" s="3" t="s">
        <v>20</v>
      </c>
      <c r="G69" s="3" t="s">
        <v>20</v>
      </c>
      <c r="H69" s="3" t="s">
        <v>4</v>
      </c>
      <c r="I69" s="24">
        <f t="shared" si="4"/>
        <v>3</v>
      </c>
      <c r="J69" s="24">
        <f t="shared" si="4"/>
        <v>1</v>
      </c>
      <c r="K69" s="3" t="s">
        <v>31</v>
      </c>
      <c r="L69" s="3" t="s">
        <v>185</v>
      </c>
      <c r="M69" s="3" t="s">
        <v>11</v>
      </c>
      <c r="N69" s="7">
        <v>103</v>
      </c>
      <c r="O69" s="7">
        <v>42</v>
      </c>
      <c r="P69" s="3" t="s">
        <v>25</v>
      </c>
      <c r="Q69" s="3" t="s">
        <v>13</v>
      </c>
      <c r="R69" s="24">
        <f t="shared" si="5"/>
        <v>1</v>
      </c>
      <c r="S69" s="3" t="s">
        <v>7</v>
      </c>
      <c r="T69" s="20" t="s">
        <v>14</v>
      </c>
      <c r="U69" s="5">
        <v>1036.7999959832</v>
      </c>
      <c r="V69" s="6">
        <v>-0.82629406531496097</v>
      </c>
      <c r="W69" s="3" t="s">
        <v>15</v>
      </c>
      <c r="X69" s="3" t="s">
        <v>15</v>
      </c>
      <c r="Y69" s="24">
        <f t="shared" si="6"/>
        <v>2</v>
      </c>
      <c r="Z69" s="3" t="s">
        <v>16</v>
      </c>
      <c r="AA69" s="3" t="s">
        <v>16</v>
      </c>
      <c r="AB69" s="24">
        <f t="shared" si="7"/>
        <v>1</v>
      </c>
      <c r="AC69" s="3">
        <v>12</v>
      </c>
    </row>
    <row r="70" spans="1:29" x14ac:dyDescent="0.25">
      <c r="A70" s="3">
        <v>1063</v>
      </c>
      <c r="B70" s="11" t="s">
        <v>183</v>
      </c>
      <c r="C70" s="3" t="s">
        <v>23</v>
      </c>
      <c r="D70" s="3" t="s">
        <v>24</v>
      </c>
      <c r="E70" s="3" t="s">
        <v>10</v>
      </c>
      <c r="F70" s="3" t="s">
        <v>20</v>
      </c>
      <c r="G70" s="3" t="s">
        <v>20</v>
      </c>
      <c r="H70" s="3" t="s">
        <v>4</v>
      </c>
      <c r="I70" s="24">
        <f t="shared" si="4"/>
        <v>3</v>
      </c>
      <c r="J70" s="24">
        <f t="shared" si="4"/>
        <v>1</v>
      </c>
      <c r="K70" s="3" t="s">
        <v>31</v>
      </c>
      <c r="L70" s="3" t="s">
        <v>186</v>
      </c>
      <c r="M70" s="3" t="s">
        <v>11</v>
      </c>
      <c r="N70" s="7">
        <v>97</v>
      </c>
      <c r="O70" s="7">
        <v>42</v>
      </c>
      <c r="P70" s="3" t="s">
        <v>25</v>
      </c>
      <c r="Q70" s="3" t="s">
        <v>13</v>
      </c>
      <c r="R70" s="24">
        <f t="shared" si="5"/>
        <v>1</v>
      </c>
      <c r="S70" s="3" t="s">
        <v>7</v>
      </c>
      <c r="T70" s="20" t="s">
        <v>14</v>
      </c>
      <c r="U70" s="5">
        <v>0.28959888037260001</v>
      </c>
      <c r="V70" s="6">
        <v>-1.2131000000000001</v>
      </c>
      <c r="W70" s="3" t="s">
        <v>15</v>
      </c>
      <c r="X70" s="3" t="s">
        <v>15</v>
      </c>
      <c r="Y70" s="24">
        <f t="shared" si="6"/>
        <v>2</v>
      </c>
      <c r="Z70" s="3" t="s">
        <v>16</v>
      </c>
      <c r="AA70" s="3" t="s">
        <v>16</v>
      </c>
      <c r="AB70" s="24">
        <f t="shared" si="7"/>
        <v>1</v>
      </c>
      <c r="AC70" s="3">
        <v>12</v>
      </c>
    </row>
    <row r="71" spans="1:29" x14ac:dyDescent="0.25">
      <c r="A71" s="3">
        <v>1068</v>
      </c>
      <c r="B71" s="11" t="s">
        <v>192</v>
      </c>
      <c r="C71" s="3" t="s">
        <v>195</v>
      </c>
      <c r="E71" s="3" t="s">
        <v>196</v>
      </c>
      <c r="F71" s="3" t="s">
        <v>20</v>
      </c>
      <c r="G71" s="3" t="s">
        <v>20</v>
      </c>
      <c r="H71" s="3" t="s">
        <v>21</v>
      </c>
      <c r="I71" s="24">
        <f t="shared" si="4"/>
        <v>3</v>
      </c>
      <c r="J71" s="24">
        <f t="shared" si="4"/>
        <v>2</v>
      </c>
      <c r="K71" s="3" t="s">
        <v>193</v>
      </c>
      <c r="L71" s="3" t="s">
        <v>194</v>
      </c>
      <c r="M71" s="3" t="s">
        <v>11</v>
      </c>
      <c r="N71" s="7">
        <v>213.25459317585299</v>
      </c>
      <c r="O71" s="7">
        <v>40</v>
      </c>
      <c r="P71" s="3" t="s">
        <v>12</v>
      </c>
      <c r="Q71" s="3" t="s">
        <v>13</v>
      </c>
      <c r="R71" s="24">
        <f t="shared" si="5"/>
        <v>1</v>
      </c>
      <c r="S71" s="3" t="s">
        <v>7</v>
      </c>
      <c r="T71" s="20" t="s">
        <v>14</v>
      </c>
      <c r="U71" s="5">
        <v>2204.7013040010002</v>
      </c>
      <c r="V71" s="6">
        <v>-1.37894881889764</v>
      </c>
      <c r="W71" s="3" t="s">
        <v>15</v>
      </c>
      <c r="X71" s="3" t="s">
        <v>15</v>
      </c>
      <c r="Y71" s="24">
        <f t="shared" si="6"/>
        <v>2</v>
      </c>
      <c r="Z71" s="3" t="s">
        <v>16</v>
      </c>
      <c r="AA71" s="3" t="s">
        <v>16</v>
      </c>
      <c r="AB71" s="24">
        <f t="shared" si="7"/>
        <v>1</v>
      </c>
      <c r="AC71" s="3">
        <v>4</v>
      </c>
    </row>
    <row r="72" spans="1:29" x14ac:dyDescent="0.25">
      <c r="A72" s="3">
        <v>1068</v>
      </c>
      <c r="B72" s="11" t="s">
        <v>192</v>
      </c>
      <c r="C72" s="3" t="s">
        <v>195</v>
      </c>
      <c r="E72" s="3" t="s">
        <v>196</v>
      </c>
      <c r="F72" s="3" t="s">
        <v>20</v>
      </c>
      <c r="G72" s="3" t="s">
        <v>20</v>
      </c>
      <c r="H72" s="3" t="s">
        <v>21</v>
      </c>
      <c r="I72" s="24">
        <f t="shared" si="4"/>
        <v>3</v>
      </c>
      <c r="J72" s="24">
        <f t="shared" si="4"/>
        <v>2</v>
      </c>
      <c r="K72" s="3" t="s">
        <v>193</v>
      </c>
      <c r="L72" s="3" t="s">
        <v>197</v>
      </c>
      <c r="M72" s="3" t="s">
        <v>11</v>
      </c>
      <c r="N72" s="7">
        <v>213.25459317585299</v>
      </c>
      <c r="O72" s="7">
        <v>40</v>
      </c>
      <c r="P72" s="3" t="s">
        <v>12</v>
      </c>
      <c r="Q72" s="3" t="s">
        <v>13</v>
      </c>
      <c r="R72" s="24">
        <f t="shared" si="5"/>
        <v>1</v>
      </c>
      <c r="S72" s="3" t="s">
        <v>7</v>
      </c>
      <c r="T72" s="20" t="s">
        <v>14</v>
      </c>
      <c r="U72" s="5">
        <v>2028.9007105749999</v>
      </c>
      <c r="V72" s="6">
        <v>-2.60172834645669</v>
      </c>
      <c r="W72" s="3" t="s">
        <v>15</v>
      </c>
      <c r="X72" s="3" t="s">
        <v>15</v>
      </c>
      <c r="Y72" s="24">
        <f t="shared" si="6"/>
        <v>2</v>
      </c>
      <c r="Z72" s="3" t="s">
        <v>16</v>
      </c>
      <c r="AA72" s="3" t="s">
        <v>16</v>
      </c>
      <c r="AB72" s="24">
        <f t="shared" si="7"/>
        <v>1</v>
      </c>
      <c r="AC72" s="3">
        <v>4</v>
      </c>
    </row>
    <row r="73" spans="1:29" x14ac:dyDescent="0.25">
      <c r="A73" s="3">
        <v>1070</v>
      </c>
      <c r="B73" s="11" t="s">
        <v>200</v>
      </c>
      <c r="C73" s="3" t="s">
        <v>202</v>
      </c>
      <c r="D73" s="3" t="s">
        <v>203</v>
      </c>
      <c r="E73" s="3" t="s">
        <v>10</v>
      </c>
      <c r="F73" s="3" t="s">
        <v>20</v>
      </c>
      <c r="G73" s="3" t="s">
        <v>20</v>
      </c>
      <c r="H73" s="3" t="s">
        <v>21</v>
      </c>
      <c r="I73" s="24">
        <f t="shared" si="4"/>
        <v>3</v>
      </c>
      <c r="J73" s="24">
        <f t="shared" si="4"/>
        <v>2</v>
      </c>
      <c r="L73" s="3" t="s">
        <v>201</v>
      </c>
      <c r="M73" s="3" t="s">
        <v>11</v>
      </c>
      <c r="N73" s="7">
        <v>96</v>
      </c>
      <c r="O73" s="7">
        <v>30</v>
      </c>
      <c r="P73" s="3" t="s">
        <v>25</v>
      </c>
      <c r="Q73" s="3" t="s">
        <v>13</v>
      </c>
      <c r="R73" s="24">
        <f t="shared" si="5"/>
        <v>1</v>
      </c>
      <c r="S73" s="3" t="s">
        <v>7</v>
      </c>
      <c r="T73" s="20" t="s">
        <v>14</v>
      </c>
      <c r="U73" s="5">
        <v>1436.3998777700001</v>
      </c>
      <c r="V73" s="6">
        <v>-4.1470000000000002</v>
      </c>
      <c r="W73" s="3" t="s">
        <v>15</v>
      </c>
      <c r="X73" s="3" t="s">
        <v>15</v>
      </c>
      <c r="Y73" s="24">
        <f t="shared" si="6"/>
        <v>2</v>
      </c>
      <c r="Z73" s="3" t="s">
        <v>16</v>
      </c>
      <c r="AA73" s="3" t="s">
        <v>15</v>
      </c>
      <c r="AB73" s="24">
        <f t="shared" si="7"/>
        <v>2</v>
      </c>
      <c r="AC73" s="3">
        <v>4</v>
      </c>
    </row>
    <row r="74" spans="1:29" x14ac:dyDescent="0.25">
      <c r="A74" s="3">
        <v>1070</v>
      </c>
      <c r="B74" s="11" t="s">
        <v>200</v>
      </c>
      <c r="C74" s="3" t="s">
        <v>202</v>
      </c>
      <c r="D74" s="3" t="s">
        <v>203</v>
      </c>
      <c r="E74" s="3" t="s">
        <v>10</v>
      </c>
      <c r="F74" s="3" t="s">
        <v>20</v>
      </c>
      <c r="G74" s="3" t="s">
        <v>20</v>
      </c>
      <c r="H74" s="3" t="s">
        <v>21</v>
      </c>
      <c r="I74" s="24">
        <f t="shared" si="4"/>
        <v>3</v>
      </c>
      <c r="J74" s="24">
        <f t="shared" si="4"/>
        <v>2</v>
      </c>
      <c r="L74" s="3" t="s">
        <v>204</v>
      </c>
      <c r="M74" s="3" t="s">
        <v>11</v>
      </c>
      <c r="N74" s="7">
        <v>64.2</v>
      </c>
      <c r="O74" s="7">
        <v>30</v>
      </c>
      <c r="P74" s="3" t="s">
        <v>25</v>
      </c>
      <c r="Q74" s="3" t="s">
        <v>13</v>
      </c>
      <c r="R74" s="24">
        <f t="shared" si="5"/>
        <v>1</v>
      </c>
      <c r="S74" s="3" t="s">
        <v>7</v>
      </c>
      <c r="T74" s="20" t="s">
        <v>14</v>
      </c>
      <c r="U74" s="5">
        <v>1499.3016549008901</v>
      </c>
      <c r="V74" s="6">
        <v>-1.3049999999999999</v>
      </c>
      <c r="W74" s="3" t="s">
        <v>15</v>
      </c>
      <c r="X74" s="3" t="s">
        <v>15</v>
      </c>
      <c r="Y74" s="24">
        <f t="shared" si="6"/>
        <v>2</v>
      </c>
      <c r="Z74" s="3" t="s">
        <v>16</v>
      </c>
      <c r="AA74" s="3" t="s">
        <v>15</v>
      </c>
      <c r="AB74" s="24">
        <f t="shared" si="7"/>
        <v>2</v>
      </c>
      <c r="AC74" s="3">
        <v>4</v>
      </c>
    </row>
    <row r="75" spans="1:29" x14ac:dyDescent="0.25">
      <c r="A75" s="3">
        <v>1070</v>
      </c>
      <c r="B75" s="11" t="s">
        <v>200</v>
      </c>
      <c r="C75" s="3" t="s">
        <v>202</v>
      </c>
      <c r="D75" s="3" t="s">
        <v>203</v>
      </c>
      <c r="E75" s="3" t="s">
        <v>10</v>
      </c>
      <c r="F75" s="3" t="s">
        <v>20</v>
      </c>
      <c r="G75" s="3" t="s">
        <v>20</v>
      </c>
      <c r="H75" s="3" t="s">
        <v>21</v>
      </c>
      <c r="I75" s="24">
        <f t="shared" si="4"/>
        <v>3</v>
      </c>
      <c r="J75" s="24">
        <f t="shared" si="4"/>
        <v>2</v>
      </c>
      <c r="L75" s="3" t="s">
        <v>205</v>
      </c>
      <c r="M75" s="3" t="s">
        <v>11</v>
      </c>
      <c r="N75" s="7">
        <v>86.2</v>
      </c>
      <c r="O75" s="7">
        <v>30</v>
      </c>
      <c r="P75" s="3" t="s">
        <v>25</v>
      </c>
      <c r="Q75" s="3" t="s">
        <v>13</v>
      </c>
      <c r="R75" s="24">
        <f t="shared" si="5"/>
        <v>1</v>
      </c>
      <c r="S75" s="3" t="s">
        <v>7</v>
      </c>
      <c r="T75" s="20" t="s">
        <v>14</v>
      </c>
      <c r="U75" s="5">
        <v>896.25327415038703</v>
      </c>
      <c r="V75" s="6">
        <v>-2.742</v>
      </c>
      <c r="W75" s="3" t="s">
        <v>15</v>
      </c>
      <c r="X75" s="3" t="s">
        <v>15</v>
      </c>
      <c r="Y75" s="24">
        <f t="shared" si="6"/>
        <v>2</v>
      </c>
      <c r="Z75" s="3" t="s">
        <v>16</v>
      </c>
      <c r="AA75" s="3" t="s">
        <v>15</v>
      </c>
      <c r="AB75" s="24">
        <f t="shared" si="7"/>
        <v>2</v>
      </c>
      <c r="AC75" s="3">
        <v>4</v>
      </c>
    </row>
    <row r="76" spans="1:29" x14ac:dyDescent="0.25">
      <c r="A76" s="3">
        <v>1071</v>
      </c>
      <c r="B76" s="11" t="s">
        <v>206</v>
      </c>
      <c r="C76" s="3" t="s">
        <v>98</v>
      </c>
      <c r="E76" s="3" t="s">
        <v>62</v>
      </c>
      <c r="F76" s="3" t="s">
        <v>20</v>
      </c>
      <c r="G76" s="3" t="s">
        <v>20</v>
      </c>
      <c r="H76" s="3" t="s">
        <v>21</v>
      </c>
      <c r="I76" s="24">
        <f t="shared" si="4"/>
        <v>3</v>
      </c>
      <c r="J76" s="24">
        <f t="shared" si="4"/>
        <v>2</v>
      </c>
      <c r="L76" s="3" t="s">
        <v>207</v>
      </c>
      <c r="M76" s="3" t="s">
        <v>11</v>
      </c>
      <c r="N76" s="7">
        <v>69.717847769028893</v>
      </c>
      <c r="O76" s="7">
        <v>47.244094488188999</v>
      </c>
      <c r="P76" s="3" t="s">
        <v>25</v>
      </c>
      <c r="Q76" s="3" t="s">
        <v>13</v>
      </c>
      <c r="R76" s="24">
        <f t="shared" si="5"/>
        <v>1</v>
      </c>
      <c r="S76" s="3" t="s">
        <v>7</v>
      </c>
      <c r="U76" s="5">
        <v>2517.8601616000001</v>
      </c>
      <c r="V76" s="6">
        <v>-0.91535433070866101</v>
      </c>
      <c r="W76" s="3" t="s">
        <v>16</v>
      </c>
      <c r="X76" s="3" t="s">
        <v>16</v>
      </c>
      <c r="Y76" s="24">
        <f t="shared" si="6"/>
        <v>1</v>
      </c>
      <c r="Z76" s="3" t="s">
        <v>16</v>
      </c>
      <c r="AA76" s="3" t="s">
        <v>15</v>
      </c>
      <c r="AB76" s="24">
        <f t="shared" si="7"/>
        <v>2</v>
      </c>
      <c r="AC76" s="3">
        <v>2</v>
      </c>
    </row>
    <row r="77" spans="1:29" x14ac:dyDescent="0.25">
      <c r="A77" s="3">
        <v>1071</v>
      </c>
      <c r="B77" s="11" t="s">
        <v>206</v>
      </c>
      <c r="C77" s="3" t="s">
        <v>98</v>
      </c>
      <c r="E77" s="3" t="s">
        <v>62</v>
      </c>
      <c r="F77" s="3" t="s">
        <v>20</v>
      </c>
      <c r="G77" s="3" t="s">
        <v>20</v>
      </c>
      <c r="H77" s="3" t="s">
        <v>21</v>
      </c>
      <c r="I77" s="24">
        <f t="shared" si="4"/>
        <v>3</v>
      </c>
      <c r="J77" s="24">
        <f t="shared" si="4"/>
        <v>2</v>
      </c>
      <c r="L77" s="3" t="s">
        <v>208</v>
      </c>
      <c r="M77" s="3" t="s">
        <v>11</v>
      </c>
      <c r="N77" s="7">
        <v>80.872703412073506</v>
      </c>
      <c r="O77" s="7">
        <v>47.244094488188999</v>
      </c>
      <c r="P77" s="3" t="s">
        <v>25</v>
      </c>
      <c r="Q77" s="3" t="s">
        <v>13</v>
      </c>
      <c r="R77" s="24">
        <f t="shared" si="5"/>
        <v>1</v>
      </c>
      <c r="S77" s="3" t="s">
        <v>7</v>
      </c>
      <c r="U77" s="5">
        <v>1285.8985256578801</v>
      </c>
      <c r="V77" s="6">
        <v>-2.6923363184645699</v>
      </c>
      <c r="W77" s="3" t="s">
        <v>15</v>
      </c>
      <c r="X77" s="3" t="s">
        <v>15</v>
      </c>
      <c r="Y77" s="24">
        <f t="shared" si="6"/>
        <v>2</v>
      </c>
      <c r="Z77" s="3" t="s">
        <v>16</v>
      </c>
      <c r="AA77" s="3" t="s">
        <v>15</v>
      </c>
      <c r="AB77" s="24">
        <f t="shared" si="7"/>
        <v>2</v>
      </c>
      <c r="AC77" s="3">
        <v>2</v>
      </c>
    </row>
    <row r="78" spans="1:29" x14ac:dyDescent="0.25">
      <c r="A78" s="3">
        <v>1071</v>
      </c>
      <c r="B78" s="11" t="s">
        <v>206</v>
      </c>
      <c r="C78" s="3" t="s">
        <v>98</v>
      </c>
      <c r="E78" s="3" t="s">
        <v>62</v>
      </c>
      <c r="F78" s="3" t="s">
        <v>20</v>
      </c>
      <c r="G78" s="3" t="s">
        <v>20</v>
      </c>
      <c r="H78" s="3" t="s">
        <v>21</v>
      </c>
      <c r="I78" s="24">
        <f t="shared" si="4"/>
        <v>3</v>
      </c>
      <c r="J78" s="24">
        <f t="shared" si="4"/>
        <v>2</v>
      </c>
      <c r="L78" s="3" t="s">
        <v>209</v>
      </c>
      <c r="M78" s="3" t="s">
        <v>11</v>
      </c>
      <c r="N78" s="7">
        <v>63.156167979002603</v>
      </c>
      <c r="O78" s="7">
        <v>47.244094488188999</v>
      </c>
      <c r="P78" s="3" t="s">
        <v>25</v>
      </c>
      <c r="Q78" s="3" t="s">
        <v>13</v>
      </c>
      <c r="R78" s="24">
        <f t="shared" si="5"/>
        <v>1</v>
      </c>
      <c r="S78" s="3" t="s">
        <v>7</v>
      </c>
      <c r="U78" s="5">
        <v>1469.12605381034</v>
      </c>
      <c r="V78" s="6">
        <v>-1.68021145259843</v>
      </c>
      <c r="W78" s="3" t="s">
        <v>15</v>
      </c>
      <c r="X78" s="3" t="s">
        <v>15</v>
      </c>
      <c r="Y78" s="24">
        <f t="shared" si="6"/>
        <v>2</v>
      </c>
      <c r="Z78" s="3" t="s">
        <v>16</v>
      </c>
      <c r="AA78" s="3" t="s">
        <v>15</v>
      </c>
      <c r="AB78" s="24">
        <f t="shared" si="7"/>
        <v>2</v>
      </c>
      <c r="AC78" s="3">
        <v>2</v>
      </c>
    </row>
    <row r="79" spans="1:29" x14ac:dyDescent="0.25">
      <c r="A79" s="3">
        <v>1071</v>
      </c>
      <c r="B79" s="11" t="s">
        <v>206</v>
      </c>
      <c r="C79" s="3" t="s">
        <v>98</v>
      </c>
      <c r="E79" s="3" t="s">
        <v>62</v>
      </c>
      <c r="F79" s="3" t="s">
        <v>20</v>
      </c>
      <c r="G79" s="3" t="s">
        <v>20</v>
      </c>
      <c r="H79" s="3" t="s">
        <v>21</v>
      </c>
      <c r="I79" s="24">
        <f t="shared" si="4"/>
        <v>3</v>
      </c>
      <c r="J79" s="24">
        <f t="shared" si="4"/>
        <v>2</v>
      </c>
      <c r="L79" s="3" t="s">
        <v>210</v>
      </c>
      <c r="M79" s="3" t="s">
        <v>11</v>
      </c>
      <c r="N79" s="7">
        <v>87.762467191601004</v>
      </c>
      <c r="O79" s="7">
        <v>47.244094488188999</v>
      </c>
      <c r="P79" s="3" t="s">
        <v>25</v>
      </c>
      <c r="Q79" s="3" t="s">
        <v>13</v>
      </c>
      <c r="R79" s="24">
        <f t="shared" si="5"/>
        <v>1</v>
      </c>
      <c r="S79" s="3" t="s">
        <v>7</v>
      </c>
      <c r="U79" s="5">
        <v>1827.0536518040301</v>
      </c>
      <c r="V79" s="6">
        <v>-0.88508242921259805</v>
      </c>
      <c r="W79" s="3" t="s">
        <v>15</v>
      </c>
      <c r="X79" s="3" t="s">
        <v>15</v>
      </c>
      <c r="Y79" s="24">
        <f t="shared" si="6"/>
        <v>2</v>
      </c>
      <c r="Z79" s="3" t="s">
        <v>16</v>
      </c>
      <c r="AA79" s="3" t="s">
        <v>15</v>
      </c>
      <c r="AB79" s="24">
        <f t="shared" si="7"/>
        <v>2</v>
      </c>
      <c r="AC79" s="3">
        <v>2</v>
      </c>
    </row>
    <row r="80" spans="1:29" x14ac:dyDescent="0.25">
      <c r="A80" s="3">
        <v>1071</v>
      </c>
      <c r="B80" s="11" t="s">
        <v>206</v>
      </c>
      <c r="C80" s="3" t="s">
        <v>98</v>
      </c>
      <c r="E80" s="3" t="s">
        <v>62</v>
      </c>
      <c r="F80" s="3" t="s">
        <v>20</v>
      </c>
      <c r="G80" s="3" t="s">
        <v>20</v>
      </c>
      <c r="H80" s="3" t="s">
        <v>21</v>
      </c>
      <c r="I80" s="24">
        <f t="shared" si="4"/>
        <v>3</v>
      </c>
      <c r="J80" s="24">
        <f t="shared" si="4"/>
        <v>2</v>
      </c>
      <c r="L80" s="3" t="s">
        <v>211</v>
      </c>
      <c r="M80" s="3" t="s">
        <v>11</v>
      </c>
      <c r="N80" s="7">
        <v>75.623359580052494</v>
      </c>
      <c r="O80" s="7">
        <v>47.244094488188999</v>
      </c>
      <c r="P80" s="3" t="s">
        <v>25</v>
      </c>
      <c r="Q80" s="3" t="s">
        <v>13</v>
      </c>
      <c r="R80" s="24">
        <f t="shared" si="5"/>
        <v>1</v>
      </c>
      <c r="S80" s="3" t="s">
        <v>7</v>
      </c>
      <c r="U80" s="5">
        <v>1833.8059604083601</v>
      </c>
      <c r="V80" s="6">
        <v>-0.78247066877952798</v>
      </c>
      <c r="W80" s="3" t="s">
        <v>15</v>
      </c>
      <c r="X80" s="3" t="s">
        <v>15</v>
      </c>
      <c r="Y80" s="24">
        <f t="shared" si="6"/>
        <v>2</v>
      </c>
      <c r="Z80" s="3" t="s">
        <v>16</v>
      </c>
      <c r="AA80" s="3" t="s">
        <v>15</v>
      </c>
      <c r="AB80" s="24">
        <f t="shared" si="7"/>
        <v>2</v>
      </c>
      <c r="AC80" s="3">
        <v>2</v>
      </c>
    </row>
    <row r="81" spans="1:29" x14ac:dyDescent="0.25">
      <c r="A81" s="3">
        <v>1071</v>
      </c>
      <c r="B81" s="11" t="s">
        <v>206</v>
      </c>
      <c r="C81" s="3" t="s">
        <v>98</v>
      </c>
      <c r="E81" s="3" t="s">
        <v>62</v>
      </c>
      <c r="F81" s="3" t="s">
        <v>20</v>
      </c>
      <c r="G81" s="3" t="s">
        <v>20</v>
      </c>
      <c r="H81" s="3" t="s">
        <v>21</v>
      </c>
      <c r="I81" s="24">
        <f t="shared" si="4"/>
        <v>3</v>
      </c>
      <c r="J81" s="24">
        <f t="shared" si="4"/>
        <v>2</v>
      </c>
      <c r="L81" s="3" t="s">
        <v>212</v>
      </c>
      <c r="M81" s="3" t="s">
        <v>11</v>
      </c>
      <c r="N81" s="7">
        <v>82.020997375328093</v>
      </c>
      <c r="O81" s="7">
        <v>47.244094488188999</v>
      </c>
      <c r="P81" s="3" t="s">
        <v>25</v>
      </c>
      <c r="Q81" s="3" t="s">
        <v>13</v>
      </c>
      <c r="R81" s="24">
        <f t="shared" si="5"/>
        <v>1</v>
      </c>
      <c r="S81" s="3" t="s">
        <v>7</v>
      </c>
      <c r="U81" s="5">
        <v>1822.1668347183499</v>
      </c>
      <c r="V81" s="6">
        <v>-0.94441103303149598</v>
      </c>
      <c r="W81" s="3" t="s">
        <v>15</v>
      </c>
      <c r="X81" s="3" t="s">
        <v>15</v>
      </c>
      <c r="Y81" s="24">
        <f t="shared" si="6"/>
        <v>2</v>
      </c>
      <c r="Z81" s="3" t="s">
        <v>16</v>
      </c>
      <c r="AA81" s="3" t="s">
        <v>15</v>
      </c>
      <c r="AB81" s="24">
        <f t="shared" si="7"/>
        <v>2</v>
      </c>
      <c r="AC81" s="3">
        <v>2</v>
      </c>
    </row>
    <row r="82" spans="1:29" x14ac:dyDescent="0.25">
      <c r="A82" s="3">
        <v>1072</v>
      </c>
      <c r="B82" s="11" t="s">
        <v>213</v>
      </c>
      <c r="C82" s="3" t="s">
        <v>215</v>
      </c>
      <c r="E82" s="3" t="s">
        <v>83</v>
      </c>
      <c r="F82" s="3" t="s">
        <v>4</v>
      </c>
      <c r="G82" s="3" t="s">
        <v>4</v>
      </c>
      <c r="H82" s="3" t="s">
        <v>4</v>
      </c>
      <c r="I82" s="24">
        <f t="shared" si="4"/>
        <v>1</v>
      </c>
      <c r="J82" s="24">
        <f t="shared" si="4"/>
        <v>1</v>
      </c>
      <c r="L82" s="3" t="s">
        <v>214</v>
      </c>
      <c r="M82" s="3" t="s">
        <v>11</v>
      </c>
      <c r="N82" s="7">
        <v>109.90813648293999</v>
      </c>
      <c r="O82" s="7">
        <v>30</v>
      </c>
      <c r="P82" s="3" t="s">
        <v>70</v>
      </c>
      <c r="Q82" s="3" t="s">
        <v>13</v>
      </c>
      <c r="R82" s="24">
        <f t="shared" si="5"/>
        <v>1</v>
      </c>
      <c r="S82" s="3" t="s">
        <v>7</v>
      </c>
      <c r="T82" s="20" t="s">
        <v>14</v>
      </c>
      <c r="U82" s="5">
        <v>3626.1682505899998</v>
      </c>
      <c r="V82" s="6">
        <v>-4.0243841838582703</v>
      </c>
      <c r="W82" s="3" t="s">
        <v>16</v>
      </c>
      <c r="X82" s="3" t="s">
        <v>16</v>
      </c>
      <c r="Y82" s="24">
        <f t="shared" si="6"/>
        <v>1</v>
      </c>
      <c r="Z82" s="3" t="s">
        <v>15</v>
      </c>
      <c r="AA82" s="3" t="s">
        <v>16</v>
      </c>
      <c r="AB82" s="24">
        <f t="shared" si="7"/>
        <v>1</v>
      </c>
      <c r="AC82" s="3">
        <v>1</v>
      </c>
    </row>
  </sheetData>
  <sortState ref="H9:H11">
    <sortCondition ref="H9"/>
  </sortState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6" sqref="G16"/>
    </sheetView>
  </sheetViews>
  <sheetFormatPr defaultRowHeight="15" x14ac:dyDescent="0.25"/>
  <cols>
    <col min="1" max="1" width="33.85546875" customWidth="1"/>
    <col min="7" max="7" width="23.42578125" customWidth="1"/>
    <col min="8" max="8" width="23.5703125" customWidth="1"/>
    <col min="9" max="9" width="25" customWidth="1"/>
    <col min="10" max="10" width="23.85546875" customWidth="1"/>
  </cols>
  <sheetData>
    <row r="1" spans="1:10" x14ac:dyDescent="0.25">
      <c r="B1" s="173" t="s">
        <v>322</v>
      </c>
      <c r="C1" s="173"/>
      <c r="D1" s="173"/>
      <c r="E1" s="173"/>
      <c r="F1" s="173"/>
      <c r="G1" s="69" t="s">
        <v>323</v>
      </c>
      <c r="H1" s="69" t="s">
        <v>323</v>
      </c>
      <c r="I1" s="69" t="s">
        <v>324</v>
      </c>
      <c r="J1" s="69" t="s">
        <v>353</v>
      </c>
    </row>
    <row r="2" spans="1:10" ht="64.5" customHeight="1" x14ac:dyDescent="0.25">
      <c r="B2" s="172" t="s">
        <v>328</v>
      </c>
      <c r="C2" s="170"/>
      <c r="D2" s="170"/>
      <c r="E2" s="170"/>
      <c r="F2" s="170"/>
      <c r="G2" s="2" t="s">
        <v>354</v>
      </c>
      <c r="H2" s="2" t="s">
        <v>327</v>
      </c>
      <c r="I2" s="2" t="s">
        <v>325</v>
      </c>
      <c r="J2" s="2" t="s">
        <v>326</v>
      </c>
    </row>
    <row r="3" spans="1:10" x14ac:dyDescent="0.25">
      <c r="I3" s="1"/>
    </row>
    <row r="4" spans="1:10" x14ac:dyDescent="0.25">
      <c r="A4" s="3"/>
      <c r="B4" s="173" t="s">
        <v>352</v>
      </c>
      <c r="C4" s="169" t="s">
        <v>329</v>
      </c>
      <c r="D4" s="169"/>
      <c r="E4" s="169" t="s">
        <v>330</v>
      </c>
      <c r="F4" s="169"/>
    </row>
    <row r="5" spans="1:10" x14ac:dyDescent="0.25">
      <c r="A5" s="3"/>
      <c r="B5" s="173"/>
      <c r="C5" s="3" t="s">
        <v>351</v>
      </c>
      <c r="D5" s="3" t="s">
        <v>350</v>
      </c>
      <c r="E5" s="3" t="s">
        <v>351</v>
      </c>
      <c r="F5" s="3" t="s">
        <v>350</v>
      </c>
      <c r="I5" s="3"/>
    </row>
    <row r="6" spans="1:10" x14ac:dyDescent="0.25">
      <c r="A6" s="32" t="s">
        <v>331</v>
      </c>
      <c r="B6" s="3">
        <f>SUM(C6:F6)</f>
        <v>158</v>
      </c>
      <c r="C6" s="15">
        <v>97</v>
      </c>
      <c r="D6" s="3">
        <v>16</v>
      </c>
      <c r="E6" s="3">
        <v>45</v>
      </c>
      <c r="F6" s="3">
        <v>0</v>
      </c>
      <c r="G6" s="3">
        <v>91</v>
      </c>
      <c r="H6" s="3">
        <v>78</v>
      </c>
      <c r="I6" s="15">
        <v>80</v>
      </c>
      <c r="J6" s="3">
        <v>64</v>
      </c>
    </row>
    <row r="7" spans="1:10" x14ac:dyDescent="0.25">
      <c r="A7" s="32"/>
      <c r="B7" s="3"/>
      <c r="C7" s="15"/>
      <c r="D7" s="3"/>
      <c r="E7" s="3"/>
      <c r="F7" s="3"/>
      <c r="G7" s="3"/>
      <c r="H7" s="3"/>
      <c r="I7" s="15"/>
      <c r="J7" s="3"/>
    </row>
    <row r="8" spans="1:10" x14ac:dyDescent="0.25">
      <c r="A8" s="32" t="s">
        <v>332</v>
      </c>
      <c r="B8" s="3">
        <f>SUM(C8:F8)</f>
        <v>117</v>
      </c>
      <c r="C8" s="15">
        <v>78</v>
      </c>
      <c r="D8" s="3">
        <v>16</v>
      </c>
      <c r="E8" s="3">
        <v>23</v>
      </c>
      <c r="F8" s="3">
        <v>0</v>
      </c>
      <c r="G8" s="3">
        <v>74</v>
      </c>
      <c r="H8" s="3">
        <v>78</v>
      </c>
      <c r="I8" s="15">
        <v>64</v>
      </c>
      <c r="J8" s="3">
        <v>64</v>
      </c>
    </row>
    <row r="9" spans="1:10" x14ac:dyDescent="0.25">
      <c r="A9" s="32" t="s">
        <v>333</v>
      </c>
      <c r="B9" s="3">
        <f>SUM(C9:F9)</f>
        <v>41</v>
      </c>
      <c r="C9" s="15">
        <v>19</v>
      </c>
      <c r="D9" s="3">
        <v>0</v>
      </c>
      <c r="E9" s="3">
        <v>22</v>
      </c>
      <c r="F9" s="3">
        <v>0</v>
      </c>
      <c r="G9" s="3">
        <v>17</v>
      </c>
      <c r="H9" s="3">
        <v>0</v>
      </c>
      <c r="I9" s="15">
        <v>16</v>
      </c>
      <c r="J9" s="3">
        <v>0</v>
      </c>
    </row>
    <row r="10" spans="1:10" x14ac:dyDescent="0.25">
      <c r="A10" s="32"/>
      <c r="B10" s="3"/>
      <c r="C10" s="15"/>
      <c r="D10" s="3"/>
      <c r="E10" s="3"/>
      <c r="F10" s="3"/>
      <c r="G10" s="3"/>
      <c r="H10" s="3"/>
      <c r="I10" s="15"/>
      <c r="J10" s="3"/>
    </row>
    <row r="11" spans="1:10" x14ac:dyDescent="0.25">
      <c r="A11" s="32" t="s">
        <v>334</v>
      </c>
      <c r="B11" s="3">
        <f>SUM(C11:F11)</f>
        <v>29</v>
      </c>
      <c r="C11" s="15">
        <f>16+4</f>
        <v>20</v>
      </c>
      <c r="D11" s="3">
        <v>1</v>
      </c>
      <c r="E11" s="3">
        <f>3+5</f>
        <v>8</v>
      </c>
      <c r="F11" s="3">
        <v>0</v>
      </c>
      <c r="G11" s="3">
        <v>19</v>
      </c>
      <c r="H11" s="3">
        <v>16</v>
      </c>
      <c r="I11" s="15">
        <v>17</v>
      </c>
      <c r="J11" s="3">
        <v>14</v>
      </c>
    </row>
    <row r="12" spans="1:10" x14ac:dyDescent="0.25">
      <c r="A12" s="32" t="s">
        <v>335</v>
      </c>
      <c r="B12" s="3">
        <f t="shared" ref="B12:B18" si="0">SUM(C12:F12)</f>
        <v>39</v>
      </c>
      <c r="C12" s="15">
        <v>15</v>
      </c>
      <c r="D12" s="3">
        <v>4</v>
      </c>
      <c r="E12" s="3">
        <f>7+13</f>
        <v>20</v>
      </c>
      <c r="F12" s="3">
        <v>0</v>
      </c>
      <c r="G12" s="3">
        <v>15</v>
      </c>
      <c r="H12" s="3">
        <v>10</v>
      </c>
      <c r="I12" s="15">
        <v>13</v>
      </c>
      <c r="J12" s="3">
        <v>8</v>
      </c>
    </row>
    <row r="13" spans="1:10" x14ac:dyDescent="0.25">
      <c r="A13" s="32" t="s">
        <v>336</v>
      </c>
      <c r="B13" s="3">
        <f t="shared" si="0"/>
        <v>90</v>
      </c>
      <c r="C13" s="15">
        <f>52+10</f>
        <v>62</v>
      </c>
      <c r="D13" s="3">
        <v>11</v>
      </c>
      <c r="E13" s="3">
        <f>13+4</f>
        <v>17</v>
      </c>
      <c r="F13" s="3">
        <v>0</v>
      </c>
      <c r="G13" s="3">
        <v>57</v>
      </c>
      <c r="H13" s="3">
        <v>52</v>
      </c>
      <c r="I13" s="15">
        <v>50</v>
      </c>
      <c r="J13" s="3">
        <v>42</v>
      </c>
    </row>
    <row r="14" spans="1:10" x14ac:dyDescent="0.25">
      <c r="A14" s="32"/>
      <c r="B14" s="3"/>
      <c r="C14" s="15"/>
      <c r="D14" s="3"/>
      <c r="E14" s="3"/>
      <c r="F14" s="3"/>
      <c r="G14" s="3"/>
      <c r="H14" s="3"/>
      <c r="I14" s="15"/>
      <c r="J14" s="3"/>
    </row>
    <row r="15" spans="1:10" x14ac:dyDescent="0.25">
      <c r="A15" s="32" t="s">
        <v>337</v>
      </c>
      <c r="B15" s="3">
        <f t="shared" si="0"/>
        <v>58</v>
      </c>
      <c r="C15" s="15">
        <f>31+4</f>
        <v>35</v>
      </c>
      <c r="D15" s="3">
        <v>8</v>
      </c>
      <c r="E15" s="3">
        <f>7+8</f>
        <v>15</v>
      </c>
      <c r="F15" s="3">
        <v>0</v>
      </c>
      <c r="G15" s="3">
        <v>34</v>
      </c>
      <c r="H15" s="3">
        <v>31</v>
      </c>
      <c r="I15" s="15">
        <v>32</v>
      </c>
      <c r="J15" s="3">
        <v>29</v>
      </c>
    </row>
    <row r="16" spans="1:10" x14ac:dyDescent="0.25">
      <c r="A16" s="32" t="s">
        <v>338</v>
      </c>
      <c r="B16" s="3">
        <f t="shared" si="0"/>
        <v>83</v>
      </c>
      <c r="C16" s="15">
        <f>46+8</f>
        <v>54</v>
      </c>
      <c r="D16" s="3">
        <v>8</v>
      </c>
      <c r="E16" s="3">
        <f>14+7</f>
        <v>21</v>
      </c>
      <c r="F16" s="3">
        <v>0</v>
      </c>
      <c r="G16" s="3">
        <v>49</v>
      </c>
      <c r="H16" s="3">
        <v>46</v>
      </c>
      <c r="I16" s="15">
        <v>40</v>
      </c>
      <c r="J16" s="3">
        <v>34</v>
      </c>
    </row>
    <row r="17" spans="1:10" x14ac:dyDescent="0.25">
      <c r="A17" s="32" t="s">
        <v>339</v>
      </c>
      <c r="B17" s="3">
        <f t="shared" si="0"/>
        <v>16</v>
      </c>
      <c r="C17" s="15">
        <f>1+6</f>
        <v>7</v>
      </c>
      <c r="D17" s="3">
        <v>0</v>
      </c>
      <c r="E17" s="3">
        <f>2+7</f>
        <v>9</v>
      </c>
      <c r="F17" s="3">
        <v>0</v>
      </c>
      <c r="G17" s="3">
        <v>7</v>
      </c>
      <c r="H17" s="3">
        <v>1</v>
      </c>
      <c r="I17" s="15">
        <v>8</v>
      </c>
      <c r="J17" s="3">
        <v>1</v>
      </c>
    </row>
    <row r="18" spans="1:10" x14ac:dyDescent="0.25">
      <c r="A18" s="32" t="s">
        <v>340</v>
      </c>
      <c r="B18" s="3">
        <f t="shared" si="0"/>
        <v>1</v>
      </c>
      <c r="C18" s="15">
        <v>1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15">
        <v>0</v>
      </c>
      <c r="J18" s="3">
        <v>0</v>
      </c>
    </row>
    <row r="19" spans="1:10" x14ac:dyDescent="0.25">
      <c r="A19" s="32"/>
      <c r="B19" s="3"/>
      <c r="C19" s="3"/>
      <c r="D19" s="3"/>
      <c r="E19" s="3"/>
      <c r="F19" s="3"/>
      <c r="G19" s="3"/>
      <c r="H19" s="3"/>
      <c r="I19" s="68"/>
    </row>
    <row r="20" spans="1:10" x14ac:dyDescent="0.25">
      <c r="A20" s="32" t="s">
        <v>305</v>
      </c>
      <c r="B20" s="3"/>
      <c r="C20" s="3"/>
      <c r="D20" s="3"/>
      <c r="E20" s="3"/>
      <c r="F20" s="3"/>
      <c r="G20" s="3">
        <v>30</v>
      </c>
      <c r="H20" s="3">
        <v>21</v>
      </c>
      <c r="I20" s="15">
        <v>28</v>
      </c>
      <c r="J20" s="3">
        <v>20</v>
      </c>
    </row>
    <row r="21" spans="1:10" x14ac:dyDescent="0.25">
      <c r="A21" s="32" t="s">
        <v>307</v>
      </c>
      <c r="B21" s="3"/>
      <c r="C21" s="3"/>
      <c r="D21" s="3"/>
      <c r="E21" s="3"/>
      <c r="F21" s="3"/>
      <c r="G21" s="3">
        <v>28</v>
      </c>
      <c r="H21" s="3">
        <v>24</v>
      </c>
      <c r="I21" s="15">
        <v>28</v>
      </c>
      <c r="J21" s="3">
        <v>20</v>
      </c>
    </row>
  </sheetData>
  <mergeCells count="5">
    <mergeCell ref="C4:D4"/>
    <mergeCell ref="E4:F4"/>
    <mergeCell ref="B2:F2"/>
    <mergeCell ref="B1:F1"/>
    <mergeCell ref="B4:B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4" sqref="D4"/>
    </sheetView>
  </sheetViews>
  <sheetFormatPr defaultRowHeight="15" x14ac:dyDescent="0.25"/>
  <cols>
    <col min="1" max="1" width="15.85546875" customWidth="1"/>
    <col min="2" max="2" width="30.7109375" customWidth="1"/>
    <col min="3" max="3" width="23.42578125" customWidth="1"/>
    <col min="4" max="4" width="23.5703125" customWidth="1"/>
    <col min="5" max="5" width="25" customWidth="1"/>
    <col min="6" max="6" width="23.85546875" customWidth="1"/>
  </cols>
  <sheetData>
    <row r="1" spans="1:6" x14ac:dyDescent="0.25">
      <c r="A1" s="174" t="s">
        <v>363</v>
      </c>
      <c r="B1" s="175"/>
      <c r="C1" s="79" t="s">
        <v>323</v>
      </c>
      <c r="D1" s="79" t="s">
        <v>323</v>
      </c>
      <c r="E1" s="79" t="s">
        <v>324</v>
      </c>
      <c r="F1" s="79" t="s">
        <v>353</v>
      </c>
    </row>
    <row r="2" spans="1:6" ht="64.5" customHeight="1" x14ac:dyDescent="0.25">
      <c r="A2" s="176"/>
      <c r="B2" s="177"/>
      <c r="C2" s="80" t="s">
        <v>354</v>
      </c>
      <c r="D2" s="80" t="s">
        <v>327</v>
      </c>
      <c r="E2" s="80" t="s">
        <v>325</v>
      </c>
      <c r="F2" s="80" t="s">
        <v>326</v>
      </c>
    </row>
    <row r="3" spans="1:6" x14ac:dyDescent="0.25">
      <c r="A3" s="179" t="s">
        <v>362</v>
      </c>
      <c r="B3" s="179"/>
      <c r="C3" s="81">
        <v>91</v>
      </c>
      <c r="D3" s="81">
        <v>78</v>
      </c>
      <c r="E3" s="82">
        <v>80</v>
      </c>
      <c r="F3" s="81">
        <v>64</v>
      </c>
    </row>
    <row r="4" spans="1:6" x14ac:dyDescent="0.25">
      <c r="A4" s="179" t="s">
        <v>359</v>
      </c>
      <c r="B4" s="83" t="s">
        <v>332</v>
      </c>
      <c r="C4" s="84">
        <v>74</v>
      </c>
      <c r="D4" s="84">
        <v>78</v>
      </c>
      <c r="E4" s="85">
        <v>64</v>
      </c>
      <c r="F4" s="84">
        <v>64</v>
      </c>
    </row>
    <row r="5" spans="1:6" x14ac:dyDescent="0.25">
      <c r="A5" s="179"/>
      <c r="B5" s="86" t="s">
        <v>333</v>
      </c>
      <c r="C5" s="87">
        <v>17</v>
      </c>
      <c r="D5" s="87">
        <v>0</v>
      </c>
      <c r="E5" s="88">
        <v>16</v>
      </c>
      <c r="F5" s="87">
        <v>0</v>
      </c>
    </row>
    <row r="6" spans="1:6" x14ac:dyDescent="0.25">
      <c r="A6" s="178" t="s">
        <v>360</v>
      </c>
      <c r="B6" s="83" t="s">
        <v>334</v>
      </c>
      <c r="C6" s="84">
        <v>19</v>
      </c>
      <c r="D6" s="84">
        <v>16</v>
      </c>
      <c r="E6" s="85">
        <v>17</v>
      </c>
      <c r="F6" s="84">
        <v>14</v>
      </c>
    </row>
    <row r="7" spans="1:6" x14ac:dyDescent="0.25">
      <c r="A7" s="178"/>
      <c r="B7" s="89" t="s">
        <v>335</v>
      </c>
      <c r="C7" s="90">
        <v>15</v>
      </c>
      <c r="D7" s="90">
        <v>10</v>
      </c>
      <c r="E7" s="91">
        <v>13</v>
      </c>
      <c r="F7" s="90">
        <v>8</v>
      </c>
    </row>
    <row r="8" spans="1:6" x14ac:dyDescent="0.25">
      <c r="A8" s="178"/>
      <c r="B8" s="86" t="s">
        <v>336</v>
      </c>
      <c r="C8" s="87">
        <v>57</v>
      </c>
      <c r="D8" s="87">
        <v>52</v>
      </c>
      <c r="E8" s="88">
        <v>50</v>
      </c>
      <c r="F8" s="87">
        <v>42</v>
      </c>
    </row>
    <row r="9" spans="1:6" ht="15" customHeight="1" x14ac:dyDescent="0.25">
      <c r="A9" s="178" t="s">
        <v>361</v>
      </c>
      <c r="B9" s="83" t="s">
        <v>337</v>
      </c>
      <c r="C9" s="84">
        <v>34</v>
      </c>
      <c r="D9" s="84">
        <v>31</v>
      </c>
      <c r="E9" s="85">
        <v>32</v>
      </c>
      <c r="F9" s="84">
        <v>29</v>
      </c>
    </row>
    <row r="10" spans="1:6" x14ac:dyDescent="0.25">
      <c r="A10" s="178"/>
      <c r="B10" s="89" t="s">
        <v>338</v>
      </c>
      <c r="C10" s="90">
        <v>49</v>
      </c>
      <c r="D10" s="90">
        <v>46</v>
      </c>
      <c r="E10" s="91">
        <v>40</v>
      </c>
      <c r="F10" s="90">
        <v>34</v>
      </c>
    </row>
    <row r="11" spans="1:6" x14ac:dyDescent="0.25">
      <c r="A11" s="178"/>
      <c r="B11" s="89" t="s">
        <v>339</v>
      </c>
      <c r="C11" s="90">
        <v>7</v>
      </c>
      <c r="D11" s="90">
        <v>1</v>
      </c>
      <c r="E11" s="91">
        <v>8</v>
      </c>
      <c r="F11" s="90">
        <v>1</v>
      </c>
    </row>
    <row r="12" spans="1:6" x14ac:dyDescent="0.25">
      <c r="A12" s="178"/>
      <c r="B12" s="86" t="s">
        <v>340</v>
      </c>
      <c r="C12" s="87">
        <v>1</v>
      </c>
      <c r="D12" s="87">
        <v>0</v>
      </c>
      <c r="E12" s="88">
        <v>0</v>
      </c>
      <c r="F12" s="87">
        <v>0</v>
      </c>
    </row>
    <row r="13" spans="1:6" x14ac:dyDescent="0.25">
      <c r="A13" s="179" t="s">
        <v>305</v>
      </c>
      <c r="B13" s="179"/>
      <c r="C13" s="81">
        <v>30</v>
      </c>
      <c r="D13" s="81">
        <v>21</v>
      </c>
      <c r="E13" s="82">
        <v>28</v>
      </c>
      <c r="F13" s="81">
        <v>20</v>
      </c>
    </row>
    <row r="14" spans="1:6" x14ac:dyDescent="0.25">
      <c r="A14" s="179" t="s">
        <v>307</v>
      </c>
      <c r="B14" s="179"/>
      <c r="C14" s="81">
        <v>28</v>
      </c>
      <c r="D14" s="81">
        <v>24</v>
      </c>
      <c r="E14" s="82">
        <v>28</v>
      </c>
      <c r="F14" s="81">
        <v>20</v>
      </c>
    </row>
  </sheetData>
  <mergeCells count="7">
    <mergeCell ref="A1:B2"/>
    <mergeCell ref="A6:A8"/>
    <mergeCell ref="A9:A12"/>
    <mergeCell ref="A13:B13"/>
    <mergeCell ref="A14:B14"/>
    <mergeCell ref="A3:B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xpq_SelectList</vt:lpstr>
      <vt:lpstr>Rearranged Data</vt:lpstr>
      <vt:lpstr>All Data</vt:lpstr>
      <vt:lpstr>1- Steel, Comp, 30-120</vt:lpstr>
      <vt:lpstr>2- Steel, Comp, Static, 30-120</vt:lpstr>
      <vt:lpstr>3- Steel, Comp, 30-72</vt:lpstr>
      <vt:lpstr>4- Steel, Comp, Static, 30-72</vt:lpstr>
      <vt:lpstr>Data Sets Summary</vt:lpstr>
      <vt:lpstr>Data Sets Summary (2)</vt:lpstr>
      <vt:lpstr>Sheet1</vt:lpstr>
      <vt:lpstr>'1- Steel, Comp, 30-120'!xpq_SelectList</vt:lpstr>
      <vt:lpstr>'2- Steel, Comp, Static, 30-120'!xpq_SelectList</vt:lpstr>
      <vt:lpstr>'3- Steel, Comp, 30-72'!xpq_SelectList</vt:lpstr>
      <vt:lpstr>'4- Steel, Comp, Static, 30-72'!xpq_SelectList</vt:lpstr>
      <vt:lpstr>'All Data'!xpq_SelectList</vt:lpstr>
      <vt:lpstr>'Rearranged Data'!xpq_SelectList</vt:lpstr>
      <vt:lpstr>xpq_SelectList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Petek</dc:creator>
  <cp:lastModifiedBy>Crawford,Stephen J</cp:lastModifiedBy>
  <dcterms:created xsi:type="dcterms:W3CDTF">2016-07-14T18:37:16Z</dcterms:created>
  <dcterms:modified xsi:type="dcterms:W3CDTF">2016-07-21T15:00:55Z</dcterms:modified>
</cp:coreProperties>
</file>