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Project\waterwell\导入数据\水气两相法导入数据\实验数据\"/>
    </mc:Choice>
  </mc:AlternateContent>
  <xr:revisionPtr revIDLastSave="0" documentId="13_ncr:1_{8D365D0D-AFB0-469F-B809-E6C691205E8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拟压力计算--过程" sheetId="2" r:id="rId1"/>
    <sheet name="Krgw6-5" sheetId="4" r:id="rId2"/>
    <sheet name="PVT-原始" sheetId="1" r:id="rId3"/>
    <sheet name="Krgw-原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3" i="2"/>
  <c r="I3" i="2"/>
  <c r="N4" i="2" l="1"/>
  <c r="O4" i="2"/>
  <c r="P4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N92" i="2"/>
  <c r="O92" i="2"/>
  <c r="P92" i="2"/>
  <c r="N93" i="2"/>
  <c r="O93" i="2"/>
  <c r="P93" i="2"/>
  <c r="N94" i="2"/>
  <c r="O94" i="2"/>
  <c r="P94" i="2"/>
  <c r="N95" i="2"/>
  <c r="O95" i="2"/>
  <c r="P95" i="2"/>
  <c r="N96" i="2"/>
  <c r="O96" i="2"/>
  <c r="P96" i="2"/>
  <c r="N97" i="2"/>
  <c r="O97" i="2"/>
  <c r="P97" i="2"/>
  <c r="N98" i="2"/>
  <c r="O98" i="2"/>
  <c r="P98" i="2"/>
  <c r="N99" i="2"/>
  <c r="O99" i="2"/>
  <c r="P99" i="2"/>
  <c r="N100" i="2"/>
  <c r="O100" i="2"/>
  <c r="P100" i="2"/>
  <c r="N101" i="2"/>
  <c r="O101" i="2"/>
  <c r="P101" i="2"/>
  <c r="N102" i="2"/>
  <c r="O102" i="2"/>
  <c r="P102" i="2"/>
  <c r="N103" i="2"/>
  <c r="O103" i="2"/>
  <c r="P103" i="2"/>
  <c r="N104" i="2"/>
  <c r="O104" i="2"/>
  <c r="P104" i="2"/>
  <c r="N105" i="2"/>
  <c r="O105" i="2"/>
  <c r="P105" i="2"/>
  <c r="N106" i="2"/>
  <c r="O106" i="2"/>
  <c r="P106" i="2"/>
  <c r="N107" i="2"/>
  <c r="O107" i="2"/>
  <c r="P107" i="2"/>
  <c r="N108" i="2"/>
  <c r="O108" i="2"/>
  <c r="P108" i="2"/>
  <c r="N109" i="2"/>
  <c r="O109" i="2"/>
  <c r="P109" i="2"/>
  <c r="N110" i="2"/>
  <c r="O110" i="2"/>
  <c r="P110" i="2"/>
  <c r="N111" i="2"/>
  <c r="O111" i="2"/>
  <c r="P111" i="2"/>
  <c r="N112" i="2"/>
  <c r="O112" i="2"/>
  <c r="P112" i="2"/>
  <c r="N113" i="2"/>
  <c r="O113" i="2"/>
  <c r="P113" i="2"/>
  <c r="N114" i="2"/>
  <c r="O114" i="2"/>
  <c r="P114" i="2"/>
  <c r="N115" i="2"/>
  <c r="O115" i="2"/>
  <c r="P115" i="2"/>
  <c r="N116" i="2"/>
  <c r="O116" i="2"/>
  <c r="P116" i="2"/>
  <c r="N117" i="2"/>
  <c r="O117" i="2"/>
  <c r="P117" i="2"/>
  <c r="N118" i="2"/>
  <c r="O118" i="2"/>
  <c r="P118" i="2"/>
  <c r="N119" i="2"/>
  <c r="O119" i="2"/>
  <c r="P119" i="2"/>
  <c r="N120" i="2"/>
  <c r="O120" i="2"/>
  <c r="P120" i="2"/>
  <c r="N121" i="2"/>
  <c r="O121" i="2"/>
  <c r="P121" i="2"/>
  <c r="N122" i="2"/>
  <c r="O122" i="2"/>
  <c r="P122" i="2"/>
  <c r="N123" i="2"/>
  <c r="O123" i="2"/>
  <c r="P123" i="2"/>
  <c r="N124" i="2"/>
  <c r="O124" i="2"/>
  <c r="P124" i="2"/>
  <c r="N125" i="2"/>
  <c r="O125" i="2"/>
  <c r="P125" i="2"/>
  <c r="N126" i="2"/>
  <c r="O126" i="2"/>
  <c r="P126" i="2"/>
  <c r="N127" i="2"/>
  <c r="O127" i="2"/>
  <c r="P127" i="2"/>
  <c r="N128" i="2"/>
  <c r="O128" i="2"/>
  <c r="P128" i="2"/>
  <c r="N129" i="2"/>
  <c r="O129" i="2"/>
  <c r="P129" i="2"/>
  <c r="N130" i="2"/>
  <c r="O130" i="2"/>
  <c r="P130" i="2"/>
  <c r="N131" i="2"/>
  <c r="O131" i="2"/>
  <c r="P131" i="2"/>
  <c r="N132" i="2"/>
  <c r="O132" i="2"/>
  <c r="P132" i="2"/>
  <c r="N133" i="2"/>
  <c r="O133" i="2"/>
  <c r="P133" i="2"/>
  <c r="N134" i="2"/>
  <c r="O134" i="2"/>
  <c r="P134" i="2"/>
  <c r="N135" i="2"/>
  <c r="O135" i="2"/>
  <c r="P135" i="2"/>
  <c r="N136" i="2"/>
  <c r="O136" i="2"/>
  <c r="P136" i="2"/>
  <c r="N137" i="2"/>
  <c r="O137" i="2"/>
  <c r="P137" i="2"/>
  <c r="N138" i="2"/>
  <c r="O138" i="2"/>
  <c r="P138" i="2"/>
  <c r="N139" i="2"/>
  <c r="O139" i="2"/>
  <c r="P139" i="2"/>
  <c r="N140" i="2"/>
  <c r="O140" i="2"/>
  <c r="P140" i="2"/>
  <c r="N141" i="2"/>
  <c r="O141" i="2"/>
  <c r="P141" i="2"/>
  <c r="N142" i="2"/>
  <c r="O142" i="2"/>
  <c r="P142" i="2"/>
  <c r="N143" i="2"/>
  <c r="O143" i="2"/>
  <c r="P143" i="2"/>
  <c r="N144" i="2"/>
  <c r="O144" i="2"/>
  <c r="P144" i="2"/>
  <c r="N145" i="2"/>
  <c r="O145" i="2"/>
  <c r="P145" i="2"/>
  <c r="N146" i="2"/>
  <c r="O146" i="2"/>
  <c r="P146" i="2"/>
  <c r="N147" i="2"/>
  <c r="O147" i="2"/>
  <c r="P147" i="2"/>
  <c r="N148" i="2"/>
  <c r="O148" i="2"/>
  <c r="P148" i="2"/>
  <c r="N149" i="2"/>
  <c r="O149" i="2"/>
  <c r="P149" i="2"/>
  <c r="N150" i="2"/>
  <c r="O150" i="2"/>
  <c r="P150" i="2"/>
  <c r="N151" i="2"/>
  <c r="O151" i="2"/>
  <c r="P151" i="2"/>
  <c r="N152" i="2"/>
  <c r="O152" i="2"/>
  <c r="P152" i="2"/>
  <c r="N153" i="2"/>
  <c r="O153" i="2"/>
  <c r="P153" i="2"/>
  <c r="N154" i="2"/>
  <c r="O154" i="2"/>
  <c r="P154" i="2"/>
  <c r="N155" i="2"/>
  <c r="O155" i="2"/>
  <c r="P155" i="2"/>
  <c r="N156" i="2"/>
  <c r="O156" i="2"/>
  <c r="P156" i="2"/>
  <c r="N157" i="2"/>
  <c r="O157" i="2"/>
  <c r="P157" i="2"/>
  <c r="N158" i="2"/>
  <c r="O158" i="2"/>
  <c r="P158" i="2"/>
  <c r="N159" i="2"/>
  <c r="O159" i="2"/>
  <c r="P159" i="2"/>
  <c r="N160" i="2"/>
  <c r="O160" i="2"/>
  <c r="P160" i="2"/>
  <c r="N161" i="2"/>
  <c r="O161" i="2"/>
  <c r="P161" i="2"/>
  <c r="N162" i="2"/>
  <c r="O162" i="2"/>
  <c r="P162" i="2"/>
  <c r="N163" i="2"/>
  <c r="O163" i="2"/>
  <c r="P163" i="2"/>
  <c r="N164" i="2"/>
  <c r="O164" i="2"/>
  <c r="P164" i="2"/>
  <c r="N165" i="2"/>
  <c r="O165" i="2"/>
  <c r="P165" i="2"/>
  <c r="N166" i="2"/>
  <c r="O166" i="2"/>
  <c r="P166" i="2"/>
  <c r="N167" i="2"/>
  <c r="O167" i="2"/>
  <c r="P167" i="2"/>
  <c r="N168" i="2"/>
  <c r="O168" i="2"/>
  <c r="P168" i="2"/>
  <c r="N169" i="2"/>
  <c r="O169" i="2"/>
  <c r="P169" i="2"/>
  <c r="N170" i="2"/>
  <c r="O170" i="2"/>
  <c r="P170" i="2"/>
  <c r="N171" i="2"/>
  <c r="O171" i="2"/>
  <c r="P171" i="2"/>
  <c r="N172" i="2"/>
  <c r="O172" i="2"/>
  <c r="P172" i="2"/>
  <c r="N173" i="2"/>
  <c r="O173" i="2"/>
  <c r="P173" i="2"/>
  <c r="N174" i="2"/>
  <c r="O174" i="2"/>
  <c r="P174" i="2"/>
  <c r="N175" i="2"/>
  <c r="O175" i="2"/>
  <c r="P175" i="2"/>
  <c r="N176" i="2"/>
  <c r="O176" i="2"/>
  <c r="P176" i="2"/>
  <c r="N177" i="2"/>
  <c r="O177" i="2"/>
  <c r="P177" i="2"/>
  <c r="N178" i="2"/>
  <c r="O178" i="2"/>
  <c r="P178" i="2"/>
  <c r="N179" i="2"/>
  <c r="O179" i="2"/>
  <c r="P179" i="2"/>
  <c r="N180" i="2"/>
  <c r="O180" i="2"/>
  <c r="P180" i="2"/>
  <c r="N181" i="2"/>
  <c r="O181" i="2"/>
  <c r="P181" i="2"/>
  <c r="N182" i="2"/>
  <c r="O182" i="2"/>
  <c r="P182" i="2"/>
  <c r="N183" i="2"/>
  <c r="O183" i="2"/>
  <c r="P183" i="2"/>
  <c r="N184" i="2"/>
  <c r="O184" i="2"/>
  <c r="P184" i="2"/>
  <c r="N185" i="2"/>
  <c r="O185" i="2"/>
  <c r="P185" i="2"/>
  <c r="N186" i="2"/>
  <c r="O186" i="2"/>
  <c r="P186" i="2"/>
  <c r="N187" i="2"/>
  <c r="O187" i="2"/>
  <c r="P187" i="2"/>
  <c r="N188" i="2"/>
  <c r="O188" i="2"/>
  <c r="P188" i="2"/>
  <c r="N189" i="2"/>
  <c r="O189" i="2"/>
  <c r="P189" i="2"/>
  <c r="N190" i="2"/>
  <c r="O190" i="2"/>
  <c r="P190" i="2"/>
  <c r="N191" i="2"/>
  <c r="O191" i="2"/>
  <c r="P191" i="2"/>
  <c r="N192" i="2"/>
  <c r="O192" i="2"/>
  <c r="P192" i="2"/>
  <c r="N193" i="2"/>
  <c r="O193" i="2"/>
  <c r="P193" i="2"/>
  <c r="N194" i="2"/>
  <c r="O194" i="2"/>
  <c r="P194" i="2"/>
  <c r="N195" i="2"/>
  <c r="O195" i="2"/>
  <c r="P195" i="2"/>
  <c r="N196" i="2"/>
  <c r="O196" i="2"/>
  <c r="P196" i="2"/>
  <c r="N197" i="2"/>
  <c r="O197" i="2"/>
  <c r="P197" i="2"/>
  <c r="N198" i="2"/>
  <c r="O198" i="2"/>
  <c r="P198" i="2"/>
  <c r="N199" i="2"/>
  <c r="O199" i="2"/>
  <c r="P199" i="2"/>
  <c r="N200" i="2"/>
  <c r="O200" i="2"/>
  <c r="P200" i="2"/>
  <c r="N201" i="2"/>
  <c r="O201" i="2"/>
  <c r="P201" i="2"/>
  <c r="N202" i="2"/>
  <c r="O202" i="2"/>
  <c r="P202" i="2"/>
  <c r="N203" i="2"/>
  <c r="O203" i="2"/>
  <c r="P203" i="2"/>
  <c r="P3" i="2" l="1"/>
  <c r="O3" i="2"/>
  <c r="N3" i="2"/>
  <c r="AC2" i="2"/>
  <c r="AC22" i="2"/>
  <c r="AA22" i="2"/>
  <c r="Y22" i="2"/>
  <c r="AC21" i="2"/>
  <c r="AA21" i="2"/>
  <c r="Y21" i="2"/>
  <c r="AC20" i="2"/>
  <c r="AA20" i="2"/>
  <c r="Y20" i="2"/>
  <c r="AC19" i="2"/>
  <c r="AA19" i="2"/>
  <c r="Y19" i="2"/>
  <c r="AC18" i="2"/>
  <c r="AA18" i="2"/>
  <c r="Y18" i="2"/>
  <c r="AC17" i="2"/>
  <c r="AA17" i="2"/>
  <c r="Y17" i="2"/>
  <c r="AC16" i="2"/>
  <c r="AA16" i="2"/>
  <c r="Y16" i="2"/>
  <c r="AC15" i="2"/>
  <c r="AA15" i="2"/>
  <c r="Y15" i="2"/>
  <c r="AC14" i="2"/>
  <c r="AA14" i="2"/>
  <c r="Y14" i="2"/>
  <c r="AC13" i="2"/>
  <c r="AA13" i="2"/>
  <c r="Y13" i="2"/>
  <c r="AC12" i="2"/>
  <c r="AA12" i="2"/>
  <c r="Y12" i="2"/>
  <c r="AC11" i="2"/>
  <c r="AA11" i="2"/>
  <c r="Y11" i="2"/>
  <c r="AC10" i="2"/>
  <c r="AA10" i="2"/>
  <c r="Y10" i="2"/>
  <c r="AC9" i="2"/>
  <c r="AA9" i="2"/>
  <c r="Y9" i="2"/>
  <c r="AC8" i="2"/>
  <c r="AA8" i="2"/>
  <c r="Y8" i="2"/>
  <c r="AC7" i="2"/>
  <c r="AA7" i="2"/>
  <c r="Y7" i="2"/>
  <c r="AC6" i="2"/>
  <c r="AA6" i="2"/>
  <c r="Y6" i="2"/>
  <c r="AC5" i="2"/>
  <c r="AA5" i="2"/>
  <c r="Y5" i="2"/>
  <c r="AC4" i="2"/>
  <c r="AA4" i="2"/>
  <c r="Y4" i="2"/>
  <c r="AC3" i="2"/>
  <c r="AA3" i="2"/>
  <c r="Y3" i="2"/>
  <c r="AA2" i="2"/>
  <c r="Y2" i="2"/>
  <c r="E3" i="4"/>
  <c r="E4" i="4"/>
  <c r="H4" i="4" s="1"/>
  <c r="E5" i="4"/>
  <c r="E6" i="4"/>
  <c r="E7" i="4"/>
  <c r="E8" i="4"/>
  <c r="E9" i="4"/>
  <c r="E10" i="4"/>
  <c r="E11" i="4"/>
  <c r="E12" i="4"/>
  <c r="H12" i="4" s="1"/>
  <c r="E13" i="4"/>
  <c r="E14" i="4"/>
  <c r="E15" i="4"/>
  <c r="E16" i="4"/>
  <c r="H16" i="4" s="1"/>
  <c r="E17" i="4"/>
  <c r="E18" i="4"/>
  <c r="E19" i="4"/>
  <c r="E20" i="4"/>
  <c r="H20" i="4" s="1"/>
  <c r="E21" i="4"/>
  <c r="E22" i="4"/>
  <c r="E2" i="4"/>
  <c r="H8" i="4"/>
  <c r="H1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  <c r="C3" i="4"/>
  <c r="H3" i="4" s="1"/>
  <c r="C4" i="4"/>
  <c r="C5" i="4"/>
  <c r="H5" i="4" s="1"/>
  <c r="C6" i="4"/>
  <c r="C7" i="4"/>
  <c r="H7" i="4" s="1"/>
  <c r="C8" i="4"/>
  <c r="C9" i="4"/>
  <c r="H9" i="4" s="1"/>
  <c r="C10" i="4"/>
  <c r="C11" i="4"/>
  <c r="H11" i="4" s="1"/>
  <c r="C12" i="4"/>
  <c r="C13" i="4"/>
  <c r="C14" i="4"/>
  <c r="C15" i="4"/>
  <c r="H15" i="4" s="1"/>
  <c r="C16" i="4"/>
  <c r="C17" i="4"/>
  <c r="H17" i="4" s="1"/>
  <c r="C18" i="4"/>
  <c r="C19" i="4"/>
  <c r="H19" i="4" s="1"/>
  <c r="C20" i="4"/>
  <c r="C21" i="4"/>
  <c r="H21" i="4" s="1"/>
  <c r="C22" i="4"/>
  <c r="C2" i="4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3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3" i="2"/>
  <c r="H2" i="4" l="1"/>
  <c r="H22" i="4"/>
  <c r="H18" i="4"/>
  <c r="H14" i="4"/>
  <c r="H10" i="4"/>
  <c r="H6" i="4"/>
  <c r="S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D3" i="2"/>
  <c r="D4" i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86" i="1"/>
  <c r="D88" i="1"/>
  <c r="D90" i="1"/>
  <c r="D92" i="1"/>
  <c r="D94" i="1"/>
  <c r="D96" i="1"/>
  <c r="D98" i="1"/>
  <c r="D100" i="1"/>
  <c r="D102" i="1"/>
  <c r="D104" i="1"/>
  <c r="D106" i="1"/>
  <c r="D108" i="1"/>
  <c r="D110" i="1"/>
  <c r="D112" i="1"/>
  <c r="D114" i="1"/>
  <c r="D116" i="1"/>
  <c r="D118" i="1"/>
  <c r="D120" i="1"/>
  <c r="D122" i="1"/>
  <c r="D124" i="1"/>
  <c r="D126" i="1"/>
  <c r="D128" i="1"/>
  <c r="D130" i="1"/>
  <c r="D1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D136" i="1" s="1"/>
  <c r="B137" i="1"/>
  <c r="B138" i="1"/>
  <c r="B139" i="1"/>
  <c r="B140" i="1"/>
  <c r="B141" i="1"/>
  <c r="B142" i="1"/>
  <c r="D142" i="1" s="1"/>
  <c r="B143" i="1"/>
  <c r="B144" i="1"/>
  <c r="D144" i="1" s="1"/>
  <c r="B145" i="1"/>
  <c r="B146" i="1"/>
  <c r="D146" i="1" s="1"/>
  <c r="B147" i="1"/>
  <c r="B148" i="1"/>
  <c r="B149" i="1"/>
  <c r="B150" i="1"/>
  <c r="B151" i="1"/>
  <c r="B152" i="1"/>
  <c r="D152" i="1" s="1"/>
  <c r="B153" i="1"/>
  <c r="B154" i="1"/>
  <c r="D154" i="1" s="1"/>
  <c r="B155" i="1"/>
  <c r="B156" i="1"/>
  <c r="B157" i="1"/>
  <c r="B158" i="1"/>
  <c r="B159" i="1"/>
  <c r="B160" i="1"/>
  <c r="D160" i="1" s="1"/>
  <c r="B161" i="1"/>
  <c r="B162" i="1"/>
  <c r="D162" i="1" s="1"/>
  <c r="B163" i="1"/>
  <c r="B164" i="1"/>
  <c r="B165" i="1"/>
  <c r="B166" i="1"/>
  <c r="D166" i="1" s="1"/>
  <c r="B167" i="1"/>
  <c r="B168" i="1"/>
  <c r="D168" i="1" s="1"/>
  <c r="B169" i="1"/>
  <c r="B170" i="1"/>
  <c r="D170" i="1" s="1"/>
  <c r="B171" i="1"/>
  <c r="B172" i="1"/>
  <c r="B173" i="1"/>
  <c r="B174" i="1"/>
  <c r="B175" i="1"/>
  <c r="B176" i="1"/>
  <c r="D176" i="1" s="1"/>
  <c r="B177" i="1"/>
  <c r="B178" i="1"/>
  <c r="B179" i="1"/>
  <c r="B180" i="1"/>
  <c r="B181" i="1"/>
  <c r="B182" i="1"/>
  <c r="D182" i="1" s="1"/>
  <c r="B183" i="1"/>
  <c r="B184" i="1"/>
  <c r="D184" i="1" s="1"/>
  <c r="B185" i="1"/>
  <c r="B186" i="1"/>
  <c r="D186" i="1" s="1"/>
  <c r="B187" i="1"/>
  <c r="B188" i="1"/>
  <c r="B189" i="1"/>
  <c r="B190" i="1"/>
  <c r="B191" i="1"/>
  <c r="B192" i="1"/>
  <c r="D192" i="1" s="1"/>
  <c r="B193" i="1"/>
  <c r="B194" i="1"/>
  <c r="B195" i="1"/>
  <c r="B196" i="1"/>
  <c r="B197" i="1"/>
  <c r="B198" i="1"/>
  <c r="D198" i="1" s="1"/>
  <c r="B199" i="1"/>
  <c r="B200" i="1"/>
  <c r="D200" i="1" s="1"/>
  <c r="B201" i="1"/>
  <c r="B202" i="1"/>
  <c r="D202" i="1" s="1"/>
  <c r="B203" i="1"/>
  <c r="B3" i="1"/>
  <c r="I203" i="2" l="1"/>
  <c r="I199" i="2"/>
  <c r="I195" i="2"/>
  <c r="I191" i="2"/>
  <c r="I187" i="2"/>
  <c r="I183" i="2"/>
  <c r="I179" i="2"/>
  <c r="I175" i="2"/>
  <c r="I171" i="2"/>
  <c r="I167" i="2"/>
  <c r="I163" i="2"/>
  <c r="I159" i="2"/>
  <c r="I155" i="2"/>
  <c r="I151" i="2"/>
  <c r="I147" i="2"/>
  <c r="I143" i="2"/>
  <c r="I139" i="2"/>
  <c r="I135" i="2"/>
  <c r="I131" i="2"/>
  <c r="H194" i="1"/>
  <c r="F194" i="1"/>
  <c r="H178" i="1"/>
  <c r="F178" i="1"/>
  <c r="H158" i="1"/>
  <c r="F158" i="1"/>
  <c r="H138" i="1"/>
  <c r="F138" i="1"/>
  <c r="D194" i="1"/>
  <c r="D178" i="1"/>
  <c r="D138" i="1"/>
  <c r="H202" i="1"/>
  <c r="F202" i="1"/>
  <c r="H186" i="1"/>
  <c r="F186" i="1"/>
  <c r="H174" i="1"/>
  <c r="F174" i="1"/>
  <c r="H162" i="1"/>
  <c r="F162" i="1"/>
  <c r="H146" i="1"/>
  <c r="F146" i="1"/>
  <c r="H201" i="1"/>
  <c r="F201" i="1"/>
  <c r="D201" i="1"/>
  <c r="H197" i="1"/>
  <c r="F197" i="1"/>
  <c r="D197" i="1"/>
  <c r="H193" i="1"/>
  <c r="F193" i="1"/>
  <c r="D193" i="1"/>
  <c r="H189" i="1"/>
  <c r="F189" i="1"/>
  <c r="D189" i="1"/>
  <c r="H185" i="1"/>
  <c r="F185" i="1"/>
  <c r="D185" i="1"/>
  <c r="H181" i="1"/>
  <c r="F181" i="1"/>
  <c r="D181" i="1"/>
  <c r="H177" i="1"/>
  <c r="F177" i="1"/>
  <c r="D177" i="1"/>
  <c r="H173" i="1"/>
  <c r="F173" i="1"/>
  <c r="D173" i="1"/>
  <c r="H169" i="1"/>
  <c r="F169" i="1"/>
  <c r="D169" i="1"/>
  <c r="H165" i="1"/>
  <c r="F165" i="1"/>
  <c r="D165" i="1"/>
  <c r="H161" i="1"/>
  <c r="F161" i="1"/>
  <c r="D161" i="1"/>
  <c r="H157" i="1"/>
  <c r="F157" i="1"/>
  <c r="D157" i="1"/>
  <c r="H153" i="1"/>
  <c r="F153" i="1"/>
  <c r="D153" i="1"/>
  <c r="H149" i="1"/>
  <c r="F149" i="1"/>
  <c r="D149" i="1"/>
  <c r="H145" i="1"/>
  <c r="F145" i="1"/>
  <c r="D145" i="1"/>
  <c r="H141" i="1"/>
  <c r="F141" i="1"/>
  <c r="D141" i="1"/>
  <c r="H137" i="1"/>
  <c r="F137" i="1"/>
  <c r="D137" i="1"/>
  <c r="H133" i="1"/>
  <c r="F133" i="1"/>
  <c r="D133" i="1"/>
  <c r="H129" i="1"/>
  <c r="F129" i="1"/>
  <c r="D129" i="1"/>
  <c r="H125" i="1"/>
  <c r="F125" i="1"/>
  <c r="D125" i="1"/>
  <c r="H121" i="1"/>
  <c r="F121" i="1"/>
  <c r="D121" i="1"/>
  <c r="H117" i="1"/>
  <c r="F117" i="1"/>
  <c r="D117" i="1"/>
  <c r="H113" i="1"/>
  <c r="F113" i="1"/>
  <c r="D113" i="1"/>
  <c r="H109" i="1"/>
  <c r="F109" i="1"/>
  <c r="D109" i="1"/>
  <c r="H105" i="1"/>
  <c r="F105" i="1"/>
  <c r="D105" i="1"/>
  <c r="H101" i="1"/>
  <c r="F101" i="1"/>
  <c r="D101" i="1"/>
  <c r="H97" i="1"/>
  <c r="F97" i="1"/>
  <c r="D97" i="1"/>
  <c r="H93" i="1"/>
  <c r="F93" i="1"/>
  <c r="D93" i="1"/>
  <c r="H89" i="1"/>
  <c r="F89" i="1"/>
  <c r="D89" i="1"/>
  <c r="H85" i="1"/>
  <c r="F85" i="1"/>
  <c r="D85" i="1"/>
  <c r="H81" i="1"/>
  <c r="F81" i="1"/>
  <c r="D81" i="1"/>
  <c r="H77" i="1"/>
  <c r="F77" i="1"/>
  <c r="D77" i="1"/>
  <c r="H73" i="1"/>
  <c r="F73" i="1"/>
  <c r="D73" i="1"/>
  <c r="H69" i="1"/>
  <c r="F69" i="1"/>
  <c r="D69" i="1"/>
  <c r="H65" i="1"/>
  <c r="F65" i="1"/>
  <c r="D65" i="1"/>
  <c r="H61" i="1"/>
  <c r="F61" i="1"/>
  <c r="D61" i="1"/>
  <c r="H57" i="1"/>
  <c r="F57" i="1"/>
  <c r="D57" i="1"/>
  <c r="H53" i="1"/>
  <c r="F53" i="1"/>
  <c r="D53" i="1"/>
  <c r="H49" i="1"/>
  <c r="F49" i="1"/>
  <c r="D49" i="1"/>
  <c r="H45" i="1"/>
  <c r="F45" i="1"/>
  <c r="D45" i="1"/>
  <c r="H41" i="1"/>
  <c r="F41" i="1"/>
  <c r="D41" i="1"/>
  <c r="H37" i="1"/>
  <c r="F37" i="1"/>
  <c r="D37" i="1"/>
  <c r="H33" i="1"/>
  <c r="F33" i="1"/>
  <c r="D33" i="1"/>
  <c r="H29" i="1"/>
  <c r="F29" i="1"/>
  <c r="D29" i="1"/>
  <c r="H25" i="1"/>
  <c r="F25" i="1"/>
  <c r="D25" i="1"/>
  <c r="H21" i="1"/>
  <c r="F21" i="1"/>
  <c r="D21" i="1"/>
  <c r="H17" i="1"/>
  <c r="F17" i="1"/>
  <c r="D17" i="1"/>
  <c r="H13" i="1"/>
  <c r="F13" i="1"/>
  <c r="D13" i="1"/>
  <c r="H9" i="1"/>
  <c r="F9" i="1"/>
  <c r="D9" i="1"/>
  <c r="H5" i="1"/>
  <c r="F5" i="1"/>
  <c r="D5" i="1"/>
  <c r="H190" i="1"/>
  <c r="F190" i="1"/>
  <c r="H170" i="1"/>
  <c r="F170" i="1"/>
  <c r="H150" i="1"/>
  <c r="F150" i="1"/>
  <c r="H200" i="1"/>
  <c r="F200" i="1"/>
  <c r="H188" i="1"/>
  <c r="F188" i="1"/>
  <c r="H180" i="1"/>
  <c r="F180" i="1"/>
  <c r="H176" i="1"/>
  <c r="F176" i="1"/>
  <c r="H168" i="1"/>
  <c r="F168" i="1"/>
  <c r="H164" i="1"/>
  <c r="F164" i="1"/>
  <c r="H160" i="1"/>
  <c r="F160" i="1"/>
  <c r="H156" i="1"/>
  <c r="F156" i="1"/>
  <c r="H152" i="1"/>
  <c r="F152" i="1"/>
  <c r="H148" i="1"/>
  <c r="F148" i="1"/>
  <c r="H144" i="1"/>
  <c r="F144" i="1"/>
  <c r="H140" i="1"/>
  <c r="F140" i="1"/>
  <c r="H136" i="1"/>
  <c r="F136" i="1"/>
  <c r="H132" i="1"/>
  <c r="F132" i="1"/>
  <c r="D190" i="1"/>
  <c r="D174" i="1"/>
  <c r="D158" i="1"/>
  <c r="D150" i="1"/>
  <c r="H198" i="1"/>
  <c r="F198" i="1"/>
  <c r="H182" i="1"/>
  <c r="F182" i="1"/>
  <c r="H166" i="1"/>
  <c r="F166" i="1"/>
  <c r="H154" i="1"/>
  <c r="F154" i="1"/>
  <c r="H142" i="1"/>
  <c r="F142" i="1"/>
  <c r="H3" i="1"/>
  <c r="F3" i="1"/>
  <c r="H196" i="1"/>
  <c r="F196" i="1"/>
  <c r="H192" i="1"/>
  <c r="F192" i="1"/>
  <c r="H184" i="1"/>
  <c r="F184" i="1"/>
  <c r="H172" i="1"/>
  <c r="F172" i="1"/>
  <c r="H203" i="1"/>
  <c r="F203" i="1"/>
  <c r="D203" i="1"/>
  <c r="H199" i="1"/>
  <c r="F199" i="1"/>
  <c r="D199" i="1"/>
  <c r="H195" i="1"/>
  <c r="F195" i="1"/>
  <c r="D195" i="1"/>
  <c r="H191" i="1"/>
  <c r="F191" i="1"/>
  <c r="D191" i="1"/>
  <c r="H187" i="1"/>
  <c r="F187" i="1"/>
  <c r="D187" i="1"/>
  <c r="H183" i="1"/>
  <c r="F183" i="1"/>
  <c r="D183" i="1"/>
  <c r="H179" i="1"/>
  <c r="F179" i="1"/>
  <c r="D179" i="1"/>
  <c r="H175" i="1"/>
  <c r="F175" i="1"/>
  <c r="D175" i="1"/>
  <c r="H171" i="1"/>
  <c r="F171" i="1"/>
  <c r="D171" i="1"/>
  <c r="H167" i="1"/>
  <c r="F167" i="1"/>
  <c r="D167" i="1"/>
  <c r="H163" i="1"/>
  <c r="F163" i="1"/>
  <c r="D163" i="1"/>
  <c r="H159" i="1"/>
  <c r="F159" i="1"/>
  <c r="D159" i="1"/>
  <c r="H155" i="1"/>
  <c r="F155" i="1"/>
  <c r="D155" i="1"/>
  <c r="H151" i="1"/>
  <c r="F151" i="1"/>
  <c r="D151" i="1"/>
  <c r="H147" i="1"/>
  <c r="F147" i="1"/>
  <c r="D147" i="1"/>
  <c r="H143" i="1"/>
  <c r="F143" i="1"/>
  <c r="D143" i="1"/>
  <c r="H139" i="1"/>
  <c r="D139" i="1"/>
  <c r="F139" i="1"/>
  <c r="H135" i="1"/>
  <c r="F135" i="1"/>
  <c r="D135" i="1"/>
  <c r="H131" i="1"/>
  <c r="D131" i="1"/>
  <c r="F131" i="1"/>
  <c r="H127" i="1"/>
  <c r="F127" i="1"/>
  <c r="D127" i="1"/>
  <c r="H123" i="1"/>
  <c r="F123" i="1"/>
  <c r="D123" i="1"/>
  <c r="H119" i="1"/>
  <c r="D119" i="1"/>
  <c r="F119" i="1"/>
  <c r="H115" i="1"/>
  <c r="D115" i="1"/>
  <c r="F115" i="1"/>
  <c r="H111" i="1"/>
  <c r="F111" i="1"/>
  <c r="D111" i="1"/>
  <c r="H107" i="1"/>
  <c r="F107" i="1"/>
  <c r="D107" i="1"/>
  <c r="H103" i="1"/>
  <c r="D103" i="1"/>
  <c r="F103" i="1"/>
  <c r="H99" i="1"/>
  <c r="D99" i="1"/>
  <c r="F99" i="1"/>
  <c r="H95" i="1"/>
  <c r="F95" i="1"/>
  <c r="D95" i="1"/>
  <c r="H91" i="1"/>
  <c r="F91" i="1"/>
  <c r="D91" i="1"/>
  <c r="H87" i="1"/>
  <c r="D87" i="1"/>
  <c r="F87" i="1"/>
  <c r="H83" i="1"/>
  <c r="D83" i="1"/>
  <c r="F83" i="1"/>
  <c r="H79" i="1"/>
  <c r="F79" i="1"/>
  <c r="D79" i="1"/>
  <c r="H75" i="1"/>
  <c r="F75" i="1"/>
  <c r="D75" i="1"/>
  <c r="H71" i="1"/>
  <c r="D71" i="1"/>
  <c r="F71" i="1"/>
  <c r="H67" i="1"/>
  <c r="D67" i="1"/>
  <c r="F67" i="1"/>
  <c r="H63" i="1"/>
  <c r="F63" i="1"/>
  <c r="D63" i="1"/>
  <c r="H59" i="1"/>
  <c r="F59" i="1"/>
  <c r="D59" i="1"/>
  <c r="H55" i="1"/>
  <c r="D55" i="1"/>
  <c r="F55" i="1"/>
  <c r="H51" i="1"/>
  <c r="D51" i="1"/>
  <c r="F51" i="1"/>
  <c r="H47" i="1"/>
  <c r="F47" i="1"/>
  <c r="D47" i="1"/>
  <c r="H43" i="1"/>
  <c r="F43" i="1"/>
  <c r="D43" i="1"/>
  <c r="H39" i="1"/>
  <c r="D39" i="1"/>
  <c r="F39" i="1"/>
  <c r="H35" i="1"/>
  <c r="D35" i="1"/>
  <c r="F35" i="1"/>
  <c r="H31" i="1"/>
  <c r="F31" i="1"/>
  <c r="D31" i="1"/>
  <c r="H27" i="1"/>
  <c r="F27" i="1"/>
  <c r="D27" i="1"/>
  <c r="H23" i="1"/>
  <c r="D23" i="1"/>
  <c r="F23" i="1"/>
  <c r="H19" i="1"/>
  <c r="D19" i="1"/>
  <c r="F19" i="1"/>
  <c r="H15" i="1"/>
  <c r="F15" i="1"/>
  <c r="D15" i="1"/>
  <c r="H11" i="1"/>
  <c r="F11" i="1"/>
  <c r="D11" i="1"/>
  <c r="H7" i="1"/>
  <c r="F7" i="1"/>
  <c r="D7" i="1"/>
  <c r="D3" i="1"/>
  <c r="D196" i="1"/>
  <c r="D188" i="1"/>
  <c r="D180" i="1"/>
  <c r="D172" i="1"/>
  <c r="D164" i="1"/>
  <c r="D156" i="1"/>
  <c r="D148" i="1"/>
  <c r="D140" i="1"/>
  <c r="D132" i="1"/>
  <c r="H128" i="1"/>
  <c r="F128" i="1"/>
  <c r="H124" i="1"/>
  <c r="F124" i="1"/>
  <c r="H120" i="1"/>
  <c r="F120" i="1"/>
  <c r="H116" i="1"/>
  <c r="F116" i="1"/>
  <c r="H112" i="1"/>
  <c r="F112" i="1"/>
  <c r="H108" i="1"/>
  <c r="F108" i="1"/>
  <c r="H104" i="1"/>
  <c r="F104" i="1"/>
  <c r="H100" i="1"/>
  <c r="F100" i="1"/>
  <c r="H96" i="1"/>
  <c r="F96" i="1"/>
  <c r="H92" i="1"/>
  <c r="F92" i="1"/>
  <c r="H88" i="1"/>
  <c r="F88" i="1"/>
  <c r="H84" i="1"/>
  <c r="F84" i="1"/>
  <c r="H80" i="1"/>
  <c r="F80" i="1"/>
  <c r="H76" i="1"/>
  <c r="F76" i="1"/>
  <c r="H72" i="1"/>
  <c r="F72" i="1"/>
  <c r="H68" i="1"/>
  <c r="F68" i="1"/>
  <c r="H64" i="1"/>
  <c r="F64" i="1"/>
  <c r="H60" i="1"/>
  <c r="F60" i="1"/>
  <c r="H56" i="1"/>
  <c r="F56" i="1"/>
  <c r="H52" i="1"/>
  <c r="F52" i="1"/>
  <c r="H48" i="1"/>
  <c r="F48" i="1"/>
  <c r="H44" i="1"/>
  <c r="F44" i="1"/>
  <c r="H40" i="1"/>
  <c r="F40" i="1"/>
  <c r="H36" i="1"/>
  <c r="F36" i="1"/>
  <c r="H32" i="1"/>
  <c r="F32" i="1"/>
  <c r="H28" i="1"/>
  <c r="F28" i="1"/>
  <c r="H24" i="1"/>
  <c r="F24" i="1"/>
  <c r="H20" i="1"/>
  <c r="F20" i="1"/>
  <c r="H16" i="1"/>
  <c r="F16" i="1"/>
  <c r="H12" i="1"/>
  <c r="F12" i="1"/>
  <c r="H8" i="1"/>
  <c r="F8" i="1"/>
  <c r="H4" i="1"/>
  <c r="F4" i="1"/>
  <c r="H134" i="1"/>
  <c r="F134" i="1"/>
  <c r="H130" i="1"/>
  <c r="F130" i="1"/>
  <c r="H126" i="1"/>
  <c r="F126" i="1"/>
  <c r="H122" i="1"/>
  <c r="F122" i="1"/>
  <c r="H118" i="1"/>
  <c r="F118" i="1"/>
  <c r="H114" i="1"/>
  <c r="F114" i="1"/>
  <c r="H110" i="1"/>
  <c r="F110" i="1"/>
  <c r="H106" i="1"/>
  <c r="F106" i="1"/>
  <c r="H102" i="1"/>
  <c r="F102" i="1"/>
  <c r="H98" i="1"/>
  <c r="F98" i="1"/>
  <c r="H94" i="1"/>
  <c r="F94" i="1"/>
  <c r="H90" i="1"/>
  <c r="F90" i="1"/>
  <c r="H86" i="1"/>
  <c r="F86" i="1"/>
  <c r="H82" i="1"/>
  <c r="F82" i="1"/>
  <c r="H78" i="1"/>
  <c r="F78" i="1"/>
  <c r="H74" i="1"/>
  <c r="F74" i="1"/>
  <c r="H70" i="1"/>
  <c r="F70" i="1"/>
  <c r="H66" i="1"/>
  <c r="F66" i="1"/>
  <c r="H62" i="1"/>
  <c r="F62" i="1"/>
  <c r="H58" i="1"/>
  <c r="F58" i="1"/>
  <c r="H54" i="1"/>
  <c r="F54" i="1"/>
  <c r="H50" i="1"/>
  <c r="F50" i="1"/>
  <c r="H46" i="1"/>
  <c r="F46" i="1"/>
  <c r="H42" i="1"/>
  <c r="F42" i="1"/>
  <c r="H38" i="1"/>
  <c r="F38" i="1"/>
  <c r="H34" i="1"/>
  <c r="F34" i="1"/>
  <c r="H30" i="1"/>
  <c r="F30" i="1"/>
  <c r="H26" i="1"/>
  <c r="F26" i="1"/>
  <c r="H22" i="1"/>
  <c r="F22" i="1"/>
  <c r="H18" i="1"/>
  <c r="F18" i="1"/>
  <c r="H14" i="1"/>
  <c r="F14" i="1"/>
  <c r="H10" i="1"/>
  <c r="F10" i="1"/>
  <c r="H6" i="1"/>
  <c r="F6" i="1"/>
  <c r="I4" i="2"/>
  <c r="I127" i="2"/>
  <c r="I123" i="2"/>
  <c r="I119" i="2"/>
  <c r="I115" i="2"/>
  <c r="I111" i="2"/>
  <c r="I107" i="2"/>
  <c r="I103" i="2"/>
  <c r="I99" i="2"/>
  <c r="I95" i="2"/>
  <c r="I91" i="2"/>
  <c r="I87" i="2"/>
  <c r="I83" i="2"/>
  <c r="I79" i="2"/>
  <c r="I75" i="2"/>
  <c r="I71" i="2"/>
  <c r="I67" i="2"/>
  <c r="I63" i="2"/>
  <c r="I59" i="2"/>
  <c r="I55" i="2"/>
  <c r="I51" i="2"/>
  <c r="I47" i="2"/>
  <c r="I43" i="2"/>
  <c r="I39" i="2"/>
  <c r="I35" i="2"/>
  <c r="I31" i="2"/>
  <c r="I27" i="2"/>
  <c r="I23" i="2"/>
  <c r="I19" i="2"/>
  <c r="I15" i="2"/>
  <c r="I11" i="2"/>
  <c r="I7" i="2"/>
  <c r="I202" i="2"/>
  <c r="I198" i="2"/>
  <c r="I194" i="2"/>
  <c r="I190" i="2"/>
  <c r="I186" i="2"/>
  <c r="I182" i="2"/>
  <c r="I178" i="2"/>
  <c r="I174" i="2"/>
  <c r="I170" i="2"/>
  <c r="I166" i="2"/>
  <c r="I162" i="2"/>
  <c r="I158" i="2"/>
  <c r="I154" i="2"/>
  <c r="I150" i="2"/>
  <c r="I146" i="2"/>
  <c r="I142" i="2"/>
  <c r="I138" i="2"/>
  <c r="I134" i="2"/>
  <c r="I130" i="2"/>
  <c r="I126" i="2"/>
  <c r="I122" i="2"/>
  <c r="I118" i="2"/>
  <c r="I114" i="2"/>
  <c r="I110" i="2"/>
  <c r="I106" i="2"/>
  <c r="I102" i="2"/>
  <c r="I98" i="2"/>
  <c r="I94" i="2"/>
  <c r="I90" i="2"/>
  <c r="I86" i="2"/>
  <c r="I82" i="2"/>
  <c r="I78" i="2"/>
  <c r="I74" i="2"/>
  <c r="I70" i="2"/>
  <c r="I66" i="2"/>
  <c r="I62" i="2"/>
  <c r="I58" i="2"/>
  <c r="I54" i="2"/>
  <c r="I50" i="2"/>
  <c r="I46" i="2"/>
  <c r="I42" i="2"/>
  <c r="I38" i="2"/>
  <c r="I34" i="2"/>
  <c r="I30" i="2"/>
  <c r="I26" i="2"/>
  <c r="I22" i="2"/>
  <c r="I18" i="2"/>
  <c r="I14" i="2"/>
  <c r="I10" i="2"/>
  <c r="I6" i="2"/>
  <c r="I201" i="2"/>
  <c r="I197" i="2"/>
  <c r="I193" i="2"/>
  <c r="I189" i="2"/>
  <c r="I185" i="2"/>
  <c r="I181" i="2"/>
  <c r="I177" i="2"/>
  <c r="I173" i="2"/>
  <c r="I169" i="2"/>
  <c r="I165" i="2"/>
  <c r="I161" i="2"/>
  <c r="I157" i="2"/>
  <c r="I153" i="2"/>
  <c r="I149" i="2"/>
  <c r="I145" i="2"/>
  <c r="I141" i="2"/>
  <c r="I137" i="2"/>
  <c r="I133" i="2"/>
  <c r="I129" i="2"/>
  <c r="I125" i="2"/>
  <c r="I121" i="2"/>
  <c r="I117" i="2"/>
  <c r="I113" i="2"/>
  <c r="I109" i="2"/>
  <c r="I105" i="2"/>
  <c r="I101" i="2"/>
  <c r="I97" i="2"/>
  <c r="I93" i="2"/>
  <c r="I89" i="2"/>
  <c r="I85" i="2"/>
  <c r="I81" i="2"/>
  <c r="I77" i="2"/>
  <c r="I73" i="2"/>
  <c r="I69" i="2"/>
  <c r="I65" i="2"/>
  <c r="I61" i="2"/>
  <c r="I57" i="2"/>
  <c r="I53" i="2"/>
  <c r="I49" i="2"/>
  <c r="I45" i="2"/>
  <c r="I41" i="2"/>
  <c r="I37" i="2"/>
  <c r="I33" i="2"/>
  <c r="I29" i="2"/>
  <c r="I25" i="2"/>
  <c r="I21" i="2"/>
  <c r="I17" i="2"/>
  <c r="I13" i="2"/>
  <c r="I9" i="2"/>
  <c r="I5" i="2"/>
  <c r="I200" i="2"/>
  <c r="I196" i="2"/>
  <c r="I192" i="2"/>
  <c r="I188" i="2"/>
  <c r="I184" i="2"/>
  <c r="I180" i="2"/>
  <c r="I176" i="2"/>
  <c r="I172" i="2"/>
  <c r="I168" i="2"/>
  <c r="I164" i="2"/>
  <c r="I160" i="2"/>
  <c r="I156" i="2"/>
  <c r="I152" i="2"/>
  <c r="I148" i="2"/>
  <c r="I144" i="2"/>
  <c r="I140" i="2"/>
  <c r="I136" i="2"/>
  <c r="I132" i="2"/>
  <c r="I128" i="2"/>
  <c r="I124" i="2"/>
  <c r="I120" i="2"/>
  <c r="I116" i="2"/>
  <c r="I112" i="2"/>
  <c r="I108" i="2"/>
  <c r="I104" i="2"/>
  <c r="I100" i="2"/>
  <c r="I96" i="2"/>
  <c r="I92" i="2"/>
  <c r="I88" i="2"/>
  <c r="I84" i="2"/>
  <c r="I80" i="2"/>
  <c r="I76" i="2"/>
  <c r="I72" i="2"/>
  <c r="I68" i="2"/>
  <c r="I64" i="2"/>
  <c r="I60" i="2"/>
  <c r="I56" i="2"/>
  <c r="I52" i="2"/>
  <c r="I48" i="2"/>
  <c r="I44" i="2"/>
  <c r="I40" i="2"/>
  <c r="I36" i="2"/>
  <c r="I32" i="2"/>
  <c r="I28" i="2"/>
  <c r="I24" i="2"/>
  <c r="I20" i="2"/>
  <c r="I16" i="2"/>
  <c r="I12" i="2"/>
  <c r="I8" i="2"/>
  <c r="B3" i="2"/>
  <c r="C3" i="2"/>
</calcChain>
</file>

<file path=xl/sharedStrings.xml><?xml version="1.0" encoding="utf-8"?>
<sst xmlns="http://schemas.openxmlformats.org/spreadsheetml/2006/main" count="273" uniqueCount="39">
  <si>
    <t xml:space="preserve"> </t>
  </si>
  <si>
    <t>(kPa)</t>
  </si>
  <si>
    <t>(cp)</t>
  </si>
  <si>
    <t>(kg/m3)</t>
  </si>
  <si>
    <t>(MPa)</t>
    <phoneticPr fontId="1" type="noConversion"/>
  </si>
  <si>
    <t>Ug</t>
    <phoneticPr fontId="1" type="noConversion"/>
  </si>
  <si>
    <t>ρg</t>
  </si>
  <si>
    <t>P</t>
    <phoneticPr fontId="1" type="noConversion"/>
  </si>
  <si>
    <t>P</t>
    <phoneticPr fontId="1" type="noConversion"/>
  </si>
  <si>
    <t>Uw</t>
    <phoneticPr fontId="1" type="noConversion"/>
  </si>
  <si>
    <t>Bg</t>
  </si>
  <si>
    <t>(m3/stm3)</t>
  </si>
  <si>
    <t>ρw</t>
    <phoneticPr fontId="1" type="noConversion"/>
  </si>
  <si>
    <t>Bw</t>
    <phoneticPr fontId="1" type="noConversion"/>
  </si>
  <si>
    <t>拟合Bg</t>
    <phoneticPr fontId="1" type="noConversion"/>
  </si>
  <si>
    <t>拟合Ug</t>
    <phoneticPr fontId="1" type="noConversion"/>
  </si>
  <si>
    <t>拟合ρg</t>
    <phoneticPr fontId="1" type="noConversion"/>
  </si>
  <si>
    <t>qg</t>
    <phoneticPr fontId="1" type="noConversion"/>
  </si>
  <si>
    <t>10^4m^3/d</t>
    <phoneticPr fontId="1" type="noConversion"/>
  </si>
  <si>
    <t>qw</t>
    <phoneticPr fontId="1" type="noConversion"/>
  </si>
  <si>
    <t>m^3/d</t>
    <phoneticPr fontId="1" type="noConversion"/>
  </si>
  <si>
    <t>m^3/m^3</t>
    <phoneticPr fontId="1" type="noConversion"/>
  </si>
  <si>
    <t>Rwg</t>
    <phoneticPr fontId="1" type="noConversion"/>
  </si>
  <si>
    <t>Krw/Krg</t>
    <phoneticPr fontId="1" type="noConversion"/>
  </si>
  <si>
    <t>Sw(%)</t>
    <phoneticPr fontId="4" type="noConversion"/>
  </si>
  <si>
    <t>Krg</t>
  </si>
  <si>
    <t>Krw</t>
  </si>
  <si>
    <t>Sw（%）</t>
  </si>
  <si>
    <t>Krw/Krg</t>
  </si>
  <si>
    <t>拟合Krw/Krg</t>
    <phoneticPr fontId="1" type="noConversion"/>
  </si>
  <si>
    <t>幂函数</t>
    <phoneticPr fontId="1" type="noConversion"/>
  </si>
  <si>
    <t>多项式</t>
    <phoneticPr fontId="1" type="noConversion"/>
  </si>
  <si>
    <t xml:space="preserve"> 拟合Krg</t>
    <phoneticPr fontId="1" type="noConversion"/>
  </si>
  <si>
    <t>拟合Krw</t>
    <phoneticPr fontId="1" type="noConversion"/>
  </si>
  <si>
    <t>拟合Krw/Krg</t>
    <phoneticPr fontId="1" type="noConversion"/>
  </si>
  <si>
    <t>Krw/Krg</t>
    <phoneticPr fontId="1" type="noConversion"/>
  </si>
  <si>
    <t>Krg</t>
    <phoneticPr fontId="1" type="noConversion"/>
  </si>
  <si>
    <t>Krw</t>
    <phoneticPr fontId="1" type="noConversion"/>
  </si>
  <si>
    <t>Sw(%)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</si>
</sst>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595959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/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FF0000"/>
                </a:solidFill>
              </a:rPr>
              <a:t>Krw/Krg</a:t>
            </a:r>
            <a:endParaRPr lang="zh-CN" alt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668657042869642"/>
                  <c:y val="0.17040974044911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38100" cap="rnd">
                <a:solidFill>
                  <a:srgbClr val="FFC000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3171456692913386"/>
                  <c:y val="-0.12889982502187228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'拟压力计算--过程'!$A$3:$A$203</c:f>
              <c:numCache>
                <c:formatCode>General</c:formatCode>
                <c:ptCount val="201"/>
                <c:pt idx="0">
                  <c:v>0.101325</c:v>
                </c:pt>
                <c:pt idx="1">
                  <c:v>0.48081799999999997</c:v>
                </c:pt>
                <c:pt idx="2">
                  <c:v>0.86031199999999997</c:v>
                </c:pt>
                <c:pt idx="3">
                  <c:v>1.2398099999999999</c:v>
                </c:pt>
                <c:pt idx="4">
                  <c:v>1.6193</c:v>
                </c:pt>
                <c:pt idx="5">
                  <c:v>1.9987900000000001</c:v>
                </c:pt>
                <c:pt idx="6">
                  <c:v>2.3782899999999998</c:v>
                </c:pt>
                <c:pt idx="7">
                  <c:v>2.7577800000000003</c:v>
                </c:pt>
                <c:pt idx="8">
                  <c:v>3.13727</c:v>
                </c:pt>
                <c:pt idx="9">
                  <c:v>3.5167700000000002</c:v>
                </c:pt>
                <c:pt idx="10">
                  <c:v>3.8962600000000003</c:v>
                </c:pt>
                <c:pt idx="11">
                  <c:v>4.2757500000000004</c:v>
                </c:pt>
                <c:pt idx="12">
                  <c:v>4.6552499999999997</c:v>
                </c:pt>
                <c:pt idx="13">
                  <c:v>5.0347400000000002</c:v>
                </c:pt>
                <c:pt idx="14">
                  <c:v>5.4142299999999999</c:v>
                </c:pt>
                <c:pt idx="15">
                  <c:v>5.7937299999999992</c:v>
                </c:pt>
                <c:pt idx="16">
                  <c:v>6.1732200000000006</c:v>
                </c:pt>
                <c:pt idx="17">
                  <c:v>6.5527100000000003</c:v>
                </c:pt>
                <c:pt idx="18">
                  <c:v>6.9322100000000004</c:v>
                </c:pt>
                <c:pt idx="19">
                  <c:v>7.3117000000000001</c:v>
                </c:pt>
                <c:pt idx="20">
                  <c:v>7.6911899999999997</c:v>
                </c:pt>
                <c:pt idx="21">
                  <c:v>8.070689999999999</c:v>
                </c:pt>
                <c:pt idx="22">
                  <c:v>8.4501799999999996</c:v>
                </c:pt>
                <c:pt idx="23">
                  <c:v>8.8296700000000001</c:v>
                </c:pt>
                <c:pt idx="24">
                  <c:v>9.2091700000000003</c:v>
                </c:pt>
                <c:pt idx="25">
                  <c:v>9.5886599999999991</c:v>
                </c:pt>
                <c:pt idx="26">
                  <c:v>9.9681499999999996</c:v>
                </c:pt>
                <c:pt idx="27">
                  <c:v>10.3476</c:v>
                </c:pt>
                <c:pt idx="28">
                  <c:v>10.7271</c:v>
                </c:pt>
                <c:pt idx="29">
                  <c:v>11.1066</c:v>
                </c:pt>
                <c:pt idx="30">
                  <c:v>11.4861</c:v>
                </c:pt>
                <c:pt idx="31">
                  <c:v>11.865600000000001</c:v>
                </c:pt>
                <c:pt idx="32">
                  <c:v>12.245100000000001</c:v>
                </c:pt>
                <c:pt idx="33">
                  <c:v>12.624600000000001</c:v>
                </c:pt>
                <c:pt idx="34">
                  <c:v>13.004100000000001</c:v>
                </c:pt>
                <c:pt idx="35">
                  <c:v>13.383599999999999</c:v>
                </c:pt>
                <c:pt idx="36">
                  <c:v>13.7631</c:v>
                </c:pt>
                <c:pt idx="37">
                  <c:v>14.1426</c:v>
                </c:pt>
                <c:pt idx="38">
                  <c:v>14.5221</c:v>
                </c:pt>
                <c:pt idx="39">
                  <c:v>14.9016</c:v>
                </c:pt>
                <c:pt idx="40">
                  <c:v>15.2811</c:v>
                </c:pt>
                <c:pt idx="41">
                  <c:v>15.660600000000001</c:v>
                </c:pt>
                <c:pt idx="42">
                  <c:v>16.04</c:v>
                </c:pt>
                <c:pt idx="43">
                  <c:v>16.419499999999999</c:v>
                </c:pt>
                <c:pt idx="44">
                  <c:v>16.798999999999999</c:v>
                </c:pt>
                <c:pt idx="45">
                  <c:v>17.1785</c:v>
                </c:pt>
                <c:pt idx="46">
                  <c:v>17.558</c:v>
                </c:pt>
                <c:pt idx="47">
                  <c:v>17.9375</c:v>
                </c:pt>
                <c:pt idx="48">
                  <c:v>18.317</c:v>
                </c:pt>
                <c:pt idx="49">
                  <c:v>18.6965</c:v>
                </c:pt>
                <c:pt idx="50">
                  <c:v>19.076000000000001</c:v>
                </c:pt>
                <c:pt idx="51">
                  <c:v>19.455500000000001</c:v>
                </c:pt>
                <c:pt idx="52">
                  <c:v>19.835000000000001</c:v>
                </c:pt>
                <c:pt idx="53">
                  <c:v>20.214500000000001</c:v>
                </c:pt>
                <c:pt idx="54">
                  <c:v>20.594000000000001</c:v>
                </c:pt>
                <c:pt idx="55">
                  <c:v>20.973500000000001</c:v>
                </c:pt>
                <c:pt idx="56">
                  <c:v>21.353000000000002</c:v>
                </c:pt>
                <c:pt idx="57">
                  <c:v>21.732400000000002</c:v>
                </c:pt>
                <c:pt idx="58">
                  <c:v>22.111900000000002</c:v>
                </c:pt>
                <c:pt idx="59">
                  <c:v>22.491400000000002</c:v>
                </c:pt>
                <c:pt idx="60">
                  <c:v>22.870900000000002</c:v>
                </c:pt>
                <c:pt idx="61">
                  <c:v>23.250400000000003</c:v>
                </c:pt>
                <c:pt idx="62">
                  <c:v>23.629900000000003</c:v>
                </c:pt>
                <c:pt idx="63">
                  <c:v>24.009400000000003</c:v>
                </c:pt>
                <c:pt idx="64">
                  <c:v>24.388900000000003</c:v>
                </c:pt>
                <c:pt idx="65">
                  <c:v>24.7684</c:v>
                </c:pt>
                <c:pt idx="66">
                  <c:v>25.1479</c:v>
                </c:pt>
                <c:pt idx="67">
                  <c:v>25.5274</c:v>
                </c:pt>
                <c:pt idx="68">
                  <c:v>25.9069</c:v>
                </c:pt>
                <c:pt idx="69">
                  <c:v>26.2864</c:v>
                </c:pt>
                <c:pt idx="70">
                  <c:v>26.665900000000001</c:v>
                </c:pt>
                <c:pt idx="71">
                  <c:v>27.045400000000001</c:v>
                </c:pt>
                <c:pt idx="72">
                  <c:v>27.424799999999998</c:v>
                </c:pt>
                <c:pt idx="73">
                  <c:v>27.804299999999998</c:v>
                </c:pt>
                <c:pt idx="74">
                  <c:v>28.183799999999998</c:v>
                </c:pt>
                <c:pt idx="75">
                  <c:v>28.563299999999998</c:v>
                </c:pt>
                <c:pt idx="76">
                  <c:v>28.942799999999998</c:v>
                </c:pt>
                <c:pt idx="77">
                  <c:v>29.322299999999998</c:v>
                </c:pt>
                <c:pt idx="78">
                  <c:v>29.701799999999999</c:v>
                </c:pt>
                <c:pt idx="79">
                  <c:v>30.081299999999999</c:v>
                </c:pt>
                <c:pt idx="80">
                  <c:v>30.460799999999999</c:v>
                </c:pt>
                <c:pt idx="81">
                  <c:v>30.840299999999999</c:v>
                </c:pt>
                <c:pt idx="82">
                  <c:v>31.219799999999999</c:v>
                </c:pt>
                <c:pt idx="83">
                  <c:v>31.599299999999999</c:v>
                </c:pt>
                <c:pt idx="84">
                  <c:v>31.9788</c:v>
                </c:pt>
                <c:pt idx="85">
                  <c:v>32.3583</c:v>
                </c:pt>
                <c:pt idx="86">
                  <c:v>32.7378</c:v>
                </c:pt>
                <c:pt idx="87">
                  <c:v>33.117199999999997</c:v>
                </c:pt>
                <c:pt idx="88">
                  <c:v>33.496699999999997</c:v>
                </c:pt>
                <c:pt idx="89">
                  <c:v>33.876199999999997</c:v>
                </c:pt>
                <c:pt idx="90">
                  <c:v>34.255699999999997</c:v>
                </c:pt>
                <c:pt idx="91">
                  <c:v>34.635199999999998</c:v>
                </c:pt>
                <c:pt idx="92">
                  <c:v>35.014699999999998</c:v>
                </c:pt>
                <c:pt idx="93">
                  <c:v>35.394199999999998</c:v>
                </c:pt>
                <c:pt idx="94">
                  <c:v>35.773699999999998</c:v>
                </c:pt>
                <c:pt idx="95">
                  <c:v>36.153199999999998</c:v>
                </c:pt>
                <c:pt idx="96">
                  <c:v>36.532699999999998</c:v>
                </c:pt>
                <c:pt idx="97">
                  <c:v>36.912199999999999</c:v>
                </c:pt>
                <c:pt idx="98">
                  <c:v>37.291699999999999</c:v>
                </c:pt>
                <c:pt idx="99">
                  <c:v>37.671199999999999</c:v>
                </c:pt>
                <c:pt idx="100">
                  <c:v>38.050699999999999</c:v>
                </c:pt>
                <c:pt idx="101">
                  <c:v>38.430199999999999</c:v>
                </c:pt>
                <c:pt idx="102">
                  <c:v>38.809599999999996</c:v>
                </c:pt>
                <c:pt idx="103">
                  <c:v>39.189099999999996</c:v>
                </c:pt>
                <c:pt idx="104">
                  <c:v>39.568599999999996</c:v>
                </c:pt>
                <c:pt idx="105">
                  <c:v>39.948099999999997</c:v>
                </c:pt>
                <c:pt idx="106">
                  <c:v>40.327599999999997</c:v>
                </c:pt>
                <c:pt idx="107">
                  <c:v>40.707099999999997</c:v>
                </c:pt>
                <c:pt idx="108">
                  <c:v>41.086599999999997</c:v>
                </c:pt>
                <c:pt idx="109">
                  <c:v>41.466099999999997</c:v>
                </c:pt>
                <c:pt idx="110">
                  <c:v>41.845599999999997</c:v>
                </c:pt>
                <c:pt idx="111">
                  <c:v>42.225099999999998</c:v>
                </c:pt>
                <c:pt idx="112">
                  <c:v>42.604599999999998</c:v>
                </c:pt>
                <c:pt idx="113">
                  <c:v>42.984099999999998</c:v>
                </c:pt>
                <c:pt idx="114">
                  <c:v>43.363599999999998</c:v>
                </c:pt>
                <c:pt idx="115">
                  <c:v>43.743099999999998</c:v>
                </c:pt>
                <c:pt idx="116">
                  <c:v>44.122599999999998</c:v>
                </c:pt>
                <c:pt idx="117">
                  <c:v>44.502000000000002</c:v>
                </c:pt>
                <c:pt idx="118">
                  <c:v>44.881500000000003</c:v>
                </c:pt>
                <c:pt idx="119">
                  <c:v>45.261000000000003</c:v>
                </c:pt>
                <c:pt idx="120">
                  <c:v>45.640500000000003</c:v>
                </c:pt>
                <c:pt idx="121">
                  <c:v>46.02</c:v>
                </c:pt>
                <c:pt idx="122">
                  <c:v>46.399500000000003</c:v>
                </c:pt>
                <c:pt idx="123">
                  <c:v>46.779000000000003</c:v>
                </c:pt>
                <c:pt idx="124">
                  <c:v>47.158499999999997</c:v>
                </c:pt>
                <c:pt idx="125">
                  <c:v>47.537999999999997</c:v>
                </c:pt>
                <c:pt idx="126">
                  <c:v>47.917499999999997</c:v>
                </c:pt>
                <c:pt idx="127">
                  <c:v>48.296999999999997</c:v>
                </c:pt>
                <c:pt idx="128">
                  <c:v>48.676499999999997</c:v>
                </c:pt>
                <c:pt idx="129">
                  <c:v>49.055999999999997</c:v>
                </c:pt>
                <c:pt idx="130">
                  <c:v>49.435499999999998</c:v>
                </c:pt>
                <c:pt idx="131">
                  <c:v>49.814999999999998</c:v>
                </c:pt>
                <c:pt idx="132">
                  <c:v>50.194499999999998</c:v>
                </c:pt>
                <c:pt idx="133">
                  <c:v>50.573900000000002</c:v>
                </c:pt>
                <c:pt idx="134">
                  <c:v>50.953400000000002</c:v>
                </c:pt>
                <c:pt idx="135">
                  <c:v>51.332900000000002</c:v>
                </c:pt>
                <c:pt idx="136">
                  <c:v>51.712400000000002</c:v>
                </c:pt>
                <c:pt idx="137">
                  <c:v>52.091900000000003</c:v>
                </c:pt>
                <c:pt idx="138">
                  <c:v>52.471400000000003</c:v>
                </c:pt>
                <c:pt idx="139">
                  <c:v>52.850900000000003</c:v>
                </c:pt>
                <c:pt idx="140">
                  <c:v>53.230400000000003</c:v>
                </c:pt>
                <c:pt idx="141">
                  <c:v>53.609900000000003</c:v>
                </c:pt>
                <c:pt idx="142">
                  <c:v>53.989400000000003</c:v>
                </c:pt>
                <c:pt idx="143">
                  <c:v>54.368900000000004</c:v>
                </c:pt>
                <c:pt idx="144">
                  <c:v>54.748400000000004</c:v>
                </c:pt>
                <c:pt idx="145">
                  <c:v>55.127900000000004</c:v>
                </c:pt>
                <c:pt idx="146">
                  <c:v>55.507400000000004</c:v>
                </c:pt>
                <c:pt idx="147">
                  <c:v>55.886900000000004</c:v>
                </c:pt>
                <c:pt idx="148">
                  <c:v>56.266300000000001</c:v>
                </c:pt>
                <c:pt idx="149">
                  <c:v>56.645800000000001</c:v>
                </c:pt>
                <c:pt idx="150">
                  <c:v>57.025300000000001</c:v>
                </c:pt>
                <c:pt idx="151">
                  <c:v>57.404800000000002</c:v>
                </c:pt>
                <c:pt idx="152">
                  <c:v>57.784300000000002</c:v>
                </c:pt>
                <c:pt idx="153">
                  <c:v>58.163800000000002</c:v>
                </c:pt>
                <c:pt idx="154">
                  <c:v>58.543300000000002</c:v>
                </c:pt>
                <c:pt idx="155">
                  <c:v>58.922800000000002</c:v>
                </c:pt>
                <c:pt idx="156">
                  <c:v>59.302300000000002</c:v>
                </c:pt>
                <c:pt idx="157">
                  <c:v>59.681800000000003</c:v>
                </c:pt>
                <c:pt idx="158">
                  <c:v>60.061300000000003</c:v>
                </c:pt>
                <c:pt idx="159">
                  <c:v>60.440800000000003</c:v>
                </c:pt>
                <c:pt idx="160">
                  <c:v>60.820300000000003</c:v>
                </c:pt>
                <c:pt idx="161">
                  <c:v>61.199800000000003</c:v>
                </c:pt>
                <c:pt idx="162">
                  <c:v>61.579300000000003</c:v>
                </c:pt>
                <c:pt idx="163">
                  <c:v>61.9587</c:v>
                </c:pt>
                <c:pt idx="164">
                  <c:v>62.338200000000001</c:v>
                </c:pt>
                <c:pt idx="165">
                  <c:v>62.717699999999994</c:v>
                </c:pt>
                <c:pt idx="166">
                  <c:v>63.097199999999994</c:v>
                </c:pt>
                <c:pt idx="167">
                  <c:v>63.476699999999994</c:v>
                </c:pt>
                <c:pt idx="168">
                  <c:v>63.856199999999994</c:v>
                </c:pt>
                <c:pt idx="169">
                  <c:v>64.235699999999994</c:v>
                </c:pt>
                <c:pt idx="170">
                  <c:v>64.615200000000002</c:v>
                </c:pt>
                <c:pt idx="171">
                  <c:v>64.994699999999995</c:v>
                </c:pt>
                <c:pt idx="172">
                  <c:v>65.374200000000002</c:v>
                </c:pt>
                <c:pt idx="173">
                  <c:v>65.753699999999995</c:v>
                </c:pt>
                <c:pt idx="174">
                  <c:v>66.133200000000002</c:v>
                </c:pt>
                <c:pt idx="175">
                  <c:v>66.512699999999995</c:v>
                </c:pt>
                <c:pt idx="176">
                  <c:v>66.892200000000003</c:v>
                </c:pt>
                <c:pt idx="177">
                  <c:v>67.271699999999996</c:v>
                </c:pt>
                <c:pt idx="178">
                  <c:v>67.6511</c:v>
                </c:pt>
                <c:pt idx="179">
                  <c:v>68.030600000000007</c:v>
                </c:pt>
                <c:pt idx="180">
                  <c:v>68.4101</c:v>
                </c:pt>
                <c:pt idx="181">
                  <c:v>68.789600000000007</c:v>
                </c:pt>
                <c:pt idx="182">
                  <c:v>69.1691</c:v>
                </c:pt>
                <c:pt idx="183">
                  <c:v>69.548600000000008</c:v>
                </c:pt>
                <c:pt idx="184">
                  <c:v>69.928100000000001</c:v>
                </c:pt>
                <c:pt idx="185">
                  <c:v>70.307600000000008</c:v>
                </c:pt>
                <c:pt idx="186">
                  <c:v>70.687100000000001</c:v>
                </c:pt>
                <c:pt idx="187">
                  <c:v>71.066600000000008</c:v>
                </c:pt>
                <c:pt idx="188">
                  <c:v>71.446100000000001</c:v>
                </c:pt>
                <c:pt idx="189">
                  <c:v>71.825600000000009</c:v>
                </c:pt>
                <c:pt idx="190">
                  <c:v>72.205100000000002</c:v>
                </c:pt>
                <c:pt idx="191">
                  <c:v>72.584600000000009</c:v>
                </c:pt>
                <c:pt idx="192">
                  <c:v>72.964100000000002</c:v>
                </c:pt>
                <c:pt idx="193">
                  <c:v>73.343500000000006</c:v>
                </c:pt>
                <c:pt idx="194">
                  <c:v>73.722999999999999</c:v>
                </c:pt>
                <c:pt idx="195">
                  <c:v>74.102500000000006</c:v>
                </c:pt>
                <c:pt idx="196">
                  <c:v>74.481999999999999</c:v>
                </c:pt>
                <c:pt idx="197">
                  <c:v>74.861500000000007</c:v>
                </c:pt>
                <c:pt idx="198">
                  <c:v>75.241</c:v>
                </c:pt>
                <c:pt idx="199">
                  <c:v>75.620500000000007</c:v>
                </c:pt>
                <c:pt idx="200">
                  <c:v>76</c:v>
                </c:pt>
              </c:numCache>
            </c:numRef>
          </c:xVal>
          <c:yVal>
            <c:numRef>
              <c:f>'拟压力计算--过程'!$I$3:$I$203</c:f>
              <c:numCache>
                <c:formatCode>General</c:formatCode>
                <c:ptCount val="201"/>
                <c:pt idx="0">
                  <c:v>5.8991996107942606E-4</c:v>
                </c:pt>
                <c:pt idx="1">
                  <c:v>2.4212981851332561E-3</c:v>
                </c:pt>
                <c:pt idx="2">
                  <c:v>4.0948449157390552E-3</c:v>
                </c:pt>
                <c:pt idx="3">
                  <c:v>5.6882558636809511E-3</c:v>
                </c:pt>
                <c:pt idx="4">
                  <c:v>7.2253569176998272E-3</c:v>
                </c:pt>
                <c:pt idx="5">
                  <c:v>8.7180112352626665E-3</c:v>
                </c:pt>
                <c:pt idx="6">
                  <c:v>1.0173312237401189E-2</c:v>
                </c:pt>
                <c:pt idx="7">
                  <c:v>1.1595856857786791E-2</c:v>
                </c:pt>
                <c:pt idx="8">
                  <c:v>1.2988999128312055E-2</c:v>
                </c:pt>
                <c:pt idx="9">
                  <c:v>1.4355243853311345E-2</c:v>
                </c:pt>
                <c:pt idx="10">
                  <c:v>1.5696426882384314E-2</c:v>
                </c:pt>
                <c:pt idx="11">
                  <c:v>1.7014101920194629E-2</c:v>
                </c:pt>
                <c:pt idx="12">
                  <c:v>1.8309538419046169E-2</c:v>
                </c:pt>
                <c:pt idx="13">
                  <c:v>1.9583694355460163E-2</c:v>
                </c:pt>
                <c:pt idx="14">
                  <c:v>2.0837471031908018E-2</c:v>
                </c:pt>
                <c:pt idx="15">
                  <c:v>2.2071643907081325E-2</c:v>
                </c:pt>
                <c:pt idx="16">
                  <c:v>2.3286793527883536E-2</c:v>
                </c:pt>
                <c:pt idx="17">
                  <c:v>2.4483520117619458E-2</c:v>
                </c:pt>
                <c:pt idx="18">
                  <c:v>2.5662358666836145E-2</c:v>
                </c:pt>
                <c:pt idx="19">
                  <c:v>2.6823699417444214E-2</c:v>
                </c:pt>
                <c:pt idx="20">
                  <c:v>2.7967983238773569E-2</c:v>
                </c:pt>
                <c:pt idx="21">
                  <c:v>2.9095613580814521E-2</c:v>
                </c:pt>
                <c:pt idx="22">
                  <c:v>3.020687511470227E-2</c:v>
                </c:pt>
                <c:pt idx="23">
                  <c:v>3.130211667099958E-2</c:v>
                </c:pt>
                <c:pt idx="24">
                  <c:v>3.238166401972168E-2</c:v>
                </c:pt>
                <c:pt idx="25">
                  <c:v>3.3445739580883545E-2</c:v>
                </c:pt>
                <c:pt idx="26">
                  <c:v>3.4494635706818738E-2</c:v>
                </c:pt>
                <c:pt idx="27">
                  <c:v>3.5528494465886455E-2</c:v>
                </c:pt>
                <c:pt idx="28">
                  <c:v>3.6547799156568084E-2</c:v>
                </c:pt>
                <c:pt idx="29">
                  <c:v>3.7552641219842489E-2</c:v>
                </c:pt>
                <c:pt idx="30">
                  <c:v>3.8543240562025322E-2</c:v>
                </c:pt>
                <c:pt idx="31">
                  <c:v>3.9519809455735404E-2</c:v>
                </c:pt>
                <c:pt idx="32">
                  <c:v>4.0482553486059968E-2</c:v>
                </c:pt>
                <c:pt idx="33">
                  <c:v>4.1431672358921652E-2</c:v>
                </c:pt>
                <c:pt idx="34">
                  <c:v>4.2367360593235266E-2</c:v>
                </c:pt>
                <c:pt idx="35">
                  <c:v>4.3289808114623879E-2</c:v>
                </c:pt>
                <c:pt idx="36">
                  <c:v>4.4199200765411603E-2</c:v>
                </c:pt>
                <c:pt idx="37">
                  <c:v>4.5095720743148611E-2</c:v>
                </c:pt>
                <c:pt idx="38">
                  <c:v>4.5979546977930039E-2</c:v>
                </c:pt>
                <c:pt idx="39">
                  <c:v>4.6850855457142147E-2</c:v>
                </c:pt>
                <c:pt idx="40">
                  <c:v>4.7709819504932707E-2</c:v>
                </c:pt>
                <c:pt idx="41">
                  <c:v>4.8556610022599637E-2</c:v>
                </c:pt>
                <c:pt idx="42">
                  <c:v>4.9391177291878502E-2</c:v>
                </c:pt>
                <c:pt idx="43">
                  <c:v>5.0214127863077891E-2</c:v>
                </c:pt>
                <c:pt idx="44">
                  <c:v>5.1025404951082029E-2</c:v>
                </c:pt>
                <c:pt idx="45">
                  <c:v>5.1825171558087975E-2</c:v>
                </c:pt>
                <c:pt idx="46">
                  <c:v>5.2613589039650542E-2</c:v>
                </c:pt>
                <c:pt idx="47">
                  <c:v>5.3390817198634817E-2</c:v>
                </c:pt>
                <c:pt idx="48">
                  <c:v>5.4157014364650542E-2</c:v>
                </c:pt>
                <c:pt idx="49">
                  <c:v>5.4912337460858072E-2</c:v>
                </c:pt>
                <c:pt idx="50">
                  <c:v>5.565694205979347E-2</c:v>
                </c:pt>
                <c:pt idx="51">
                  <c:v>5.6390982429653055E-2</c:v>
                </c:pt>
                <c:pt idx="52">
                  <c:v>5.7114611572299183E-2</c:v>
                </c:pt>
                <c:pt idx="53">
                  <c:v>5.7827981254092581E-2</c:v>
                </c:pt>
                <c:pt idx="54">
                  <c:v>5.8531242030522977E-2</c:v>
                </c:pt>
                <c:pt idx="55">
                  <c:v>5.9224543265492001E-2</c:v>
                </c:pt>
                <c:pt idx="56">
                  <c:v>5.9908033145999066E-2</c:v>
                </c:pt>
                <c:pt idx="57">
                  <c:v>6.0581682396885043E-2</c:v>
                </c:pt>
                <c:pt idx="58">
                  <c:v>6.1245991961314541E-2</c:v>
                </c:pt>
                <c:pt idx="59">
                  <c:v>6.190092772416015E-2</c:v>
                </c:pt>
                <c:pt idx="60">
                  <c:v>6.2546633241625266E-2</c:v>
                </c:pt>
                <c:pt idx="61">
                  <c:v>6.3183250918096553E-2</c:v>
                </c:pt>
                <c:pt idx="62">
                  <c:v>6.3810922004704937E-2</c:v>
                </c:pt>
                <c:pt idx="63">
                  <c:v>6.4429786596564079E-2</c:v>
                </c:pt>
                <c:pt idx="64">
                  <c:v>6.5039983628959117E-2</c:v>
                </c:pt>
                <c:pt idx="65">
                  <c:v>6.5641650872725721E-2</c:v>
                </c:pt>
                <c:pt idx="66">
                  <c:v>6.6234924929030312E-2</c:v>
                </c:pt>
                <c:pt idx="67">
                  <c:v>6.6819941223735926E-2</c:v>
                </c:pt>
                <c:pt idx="68">
                  <c:v>6.7396834001514888E-2</c:v>
                </c:pt>
                <c:pt idx="69">
                  <c:v>6.796573631984977E-2</c:v>
                </c:pt>
                <c:pt idx="70">
                  <c:v>6.8526780043043883E-2</c:v>
                </c:pt>
                <c:pt idx="71">
                  <c:v>6.9080095836348804E-2</c:v>
                </c:pt>
                <c:pt idx="72">
                  <c:v>6.9625670350832308E-2</c:v>
                </c:pt>
                <c:pt idx="73">
                  <c:v>7.0163919407515041E-2</c:v>
                </c:pt>
                <c:pt idx="74">
                  <c:v>7.0694825247278978E-2</c:v>
                </c:pt>
                <c:pt idx="75">
                  <c:v>7.1218513686016671E-2</c:v>
                </c:pt>
                <c:pt idx="76">
                  <c:v>7.1735109315716902E-2</c:v>
                </c:pt>
                <c:pt idx="77">
                  <c:v>7.2244735500796339E-2</c:v>
                </c:pt>
                <c:pt idx="78">
                  <c:v>7.2747514374958064E-2</c:v>
                </c:pt>
                <c:pt idx="79">
                  <c:v>7.3243566838600477E-2</c:v>
                </c:pt>
                <c:pt idx="80">
                  <c:v>7.3733012556796998E-2</c:v>
                </c:pt>
                <c:pt idx="81">
                  <c:v>7.4215969957859534E-2</c:v>
                </c:pt>
                <c:pt idx="82">
                  <c:v>7.4692556232496529E-2</c:v>
                </c:pt>
                <c:pt idx="83">
                  <c:v>7.5162887333569448E-2</c:v>
                </c:pt>
                <c:pt idx="84">
                  <c:v>7.5627077976450893E-2</c:v>
                </c:pt>
                <c:pt idx="85">
                  <c:v>7.6085241639982801E-2</c:v>
                </c:pt>
                <c:pt idx="86">
                  <c:v>7.6537490568030525E-2</c:v>
                </c:pt>
                <c:pt idx="87">
                  <c:v>7.6983818886043776E-2</c:v>
                </c:pt>
                <c:pt idx="88">
                  <c:v>7.7424571632142156E-2</c:v>
                </c:pt>
                <c:pt idx="89">
                  <c:v>7.7859738960386421E-2</c:v>
                </c:pt>
                <c:pt idx="90">
                  <c:v>7.8289428202259093E-2</c:v>
                </c:pt>
                <c:pt idx="91">
                  <c:v>7.8713745470690127E-2</c:v>
                </c:pt>
                <c:pt idx="92">
                  <c:v>7.9132795664992511E-2</c:v>
                </c:pt>
                <c:pt idx="93">
                  <c:v>7.9546682476314801E-2</c:v>
                </c:pt>
                <c:pt idx="94">
                  <c:v>7.9955508393595873E-2</c:v>
                </c:pt>
                <c:pt idx="95">
                  <c:v>8.0359374710005288E-2</c:v>
                </c:pt>
                <c:pt idx="96">
                  <c:v>8.0758381529851694E-2</c:v>
                </c:pt>
                <c:pt idx="97">
                  <c:v>8.115262777594319E-2</c:v>
                </c:pt>
                <c:pt idx="98">
                  <c:v>8.1542211197381601E-2</c:v>
                </c:pt>
                <c:pt idx="99">
                  <c:v>8.1927228377773262E-2</c:v>
                </c:pt>
                <c:pt idx="100">
                  <c:v>8.2307774743838616E-2</c:v>
                </c:pt>
                <c:pt idx="101">
                  <c:v>8.2683944574403298E-2</c:v>
                </c:pt>
                <c:pt idx="102">
                  <c:v>8.3055733572057436E-2</c:v>
                </c:pt>
                <c:pt idx="103">
                  <c:v>8.3423429716066366E-2</c:v>
                </c:pt>
                <c:pt idx="104">
                  <c:v>8.3787025345140737E-2</c:v>
                </c:pt>
                <c:pt idx="105">
                  <c:v>8.4146610243743425E-2</c:v>
                </c:pt>
                <c:pt idx="106">
                  <c:v>8.4502273098506983E-2</c:v>
                </c:pt>
                <c:pt idx="107">
                  <c:v>8.4854101509150792E-2</c:v>
                </c:pt>
                <c:pt idx="108">
                  <c:v>8.5202181999661813E-2</c:v>
                </c:pt>
                <c:pt idx="109">
                  <c:v>8.5546600029722655E-2</c:v>
                </c:pt>
                <c:pt idx="110">
                  <c:v>8.5887440006371857E-2</c:v>
                </c:pt>
                <c:pt idx="111">
                  <c:v>8.622478529588197E-2</c:v>
                </c:pt>
                <c:pt idx="112">
                  <c:v>8.6558718235839757E-2</c:v>
                </c:pt>
                <c:pt idx="113">
                  <c:v>8.6889320147416169E-2</c:v>
                </c:pt>
                <c:pt idx="114">
                  <c:v>8.7216671347810845E-2</c:v>
                </c:pt>
                <c:pt idx="115">
                  <c:v>8.7540851162859437E-2</c:v>
                </c:pt>
                <c:pt idx="116">
                  <c:v>8.7861937939789803E-2</c:v>
                </c:pt>
                <c:pt idx="117">
                  <c:v>8.8179925637392562E-2</c:v>
                </c:pt>
                <c:pt idx="118">
                  <c:v>8.8495058294448412E-2</c:v>
                </c:pt>
                <c:pt idx="119">
                  <c:v>8.8807327193205804E-2</c:v>
                </c:pt>
                <c:pt idx="120">
                  <c:v>8.9116806896837847E-2</c:v>
                </c:pt>
                <c:pt idx="121">
                  <c:v>8.9423571055517195E-2</c:v>
                </c:pt>
                <c:pt idx="122">
                  <c:v>8.9727692419827587E-2</c:v>
                </c:pt>
                <c:pt idx="123">
                  <c:v>9.0029242854248542E-2</c:v>
                </c:pt>
                <c:pt idx="124">
                  <c:v>9.0328293350704192E-2</c:v>
                </c:pt>
                <c:pt idx="125">
                  <c:v>9.0624914042167229E-2</c:v>
                </c:pt>
                <c:pt idx="126">
                  <c:v>9.0919174216309656E-2</c:v>
                </c:pt>
                <c:pt idx="127">
                  <c:v>9.121114232919314E-2</c:v>
                </c:pt>
                <c:pt idx="128">
                  <c:v>9.1500886018990757E-2</c:v>
                </c:pt>
                <c:pt idx="129">
                  <c:v>9.1788472119732969E-2</c:v>
                </c:pt>
                <c:pt idx="130">
                  <c:v>9.2073966675072005E-2</c:v>
                </c:pt>
                <c:pt idx="131">
                  <c:v>9.2357434952057504E-2</c:v>
                </c:pt>
                <c:pt idx="132">
                  <c:v>9.2638941454917814E-2</c:v>
                </c:pt>
                <c:pt idx="133">
                  <c:v>9.2918476505169684E-2</c:v>
                </c:pt>
                <c:pt idx="134">
                  <c:v>9.3196250465373762E-2</c:v>
                </c:pt>
                <c:pt idx="135">
                  <c:v>9.3472251708669254E-2</c:v>
                </c:pt>
                <c:pt idx="136">
                  <c:v>9.3746541825920113E-2</c:v>
                </c:pt>
                <c:pt idx="137">
                  <c:v>9.4019181713972388E-2</c:v>
                </c:pt>
                <c:pt idx="138">
                  <c:v>9.429023158936338E-2</c:v>
                </c:pt>
                <c:pt idx="139">
                  <c:v>9.4559751002004991E-2</c:v>
                </c:pt>
                <c:pt idx="140">
                  <c:v>9.4827798848836617E-2</c:v>
                </c:pt>
                <c:pt idx="141">
                  <c:v>9.5094433387446012E-2</c:v>
                </c:pt>
                <c:pt idx="142">
                  <c:v>9.5359712249653672E-2</c:v>
                </c:pt>
                <c:pt idx="143">
                  <c:v>9.5623692455059903E-2</c:v>
                </c:pt>
                <c:pt idx="144">
                  <c:v>9.5886430424551319E-2</c:v>
                </c:pt>
                <c:pt idx="145">
                  <c:v>9.6147981993765189E-2</c:v>
                </c:pt>
                <c:pt idx="146">
                  <c:v>9.6408402426509582E-2</c:v>
                </c:pt>
                <c:pt idx="147">
                  <c:v>9.6667746428138204E-2</c:v>
                </c:pt>
                <c:pt idx="148">
                  <c:v>9.6926000219842517E-2</c:v>
                </c:pt>
                <c:pt idx="149">
                  <c:v>9.7183353556300742E-2</c:v>
                </c:pt>
                <c:pt idx="150">
                  <c:v>9.7439791346093638E-2</c:v>
                </c:pt>
                <c:pt idx="151">
                  <c:v>9.769536619368982E-2</c:v>
                </c:pt>
                <c:pt idx="152">
                  <c:v>9.7950130211256786E-2</c:v>
                </c:pt>
                <c:pt idx="153">
                  <c:v>9.8204135031744286E-2</c:v>
                </c:pt>
                <c:pt idx="154">
                  <c:v>9.8457431821918254E-2</c:v>
                </c:pt>
                <c:pt idx="155">
                  <c:v>9.8710071295345037E-2</c:v>
                </c:pt>
                <c:pt idx="156">
                  <c:v>9.8962103725326406E-2</c:v>
                </c:pt>
                <c:pt idx="157">
                  <c:v>9.9213578957785944E-2</c:v>
                </c:pt>
                <c:pt idx="158">
                  <c:v>9.9464546424107625E-2</c:v>
                </c:pt>
                <c:pt idx="159">
                  <c:v>9.9715055153927007E-2</c:v>
                </c:pt>
                <c:pt idx="160">
                  <c:v>9.9965153787876765E-2</c:v>
                </c:pt>
                <c:pt idx="161">
                  <c:v>0.10021489059028695</c:v>
                </c:pt>
                <c:pt idx="162">
                  <c:v>0.10046431346184193</c:v>
                </c:pt>
                <c:pt idx="163">
                  <c:v>0.10071340432924582</c:v>
                </c:pt>
                <c:pt idx="164">
                  <c:v>0.10096234170115756</c:v>
                </c:pt>
                <c:pt idx="165">
                  <c:v>0.10121110677602869</c:v>
                </c:pt>
                <c:pt idx="166">
                  <c:v>0.10145974612579532</c:v>
                </c:pt>
                <c:pt idx="167">
                  <c:v>0.10170830602143248</c:v>
                </c:pt>
                <c:pt idx="168">
                  <c:v>0.10195683244538663</c:v>
                </c:pt>
                <c:pt idx="169">
                  <c:v>0.10220537110397658</c:v>
                </c:pt>
                <c:pt idx="170">
                  <c:v>0.10245396743976749</c:v>
                </c:pt>
                <c:pt idx="171">
                  <c:v>0.10270266664391917</c:v>
                </c:pt>
                <c:pt idx="172">
                  <c:v>0.10295151366851153</c:v>
                </c:pt>
                <c:pt idx="173">
                  <c:v>0.10320055323885094</c:v>
                </c:pt>
                <c:pt idx="174">
                  <c:v>0.10344982986575907</c:v>
                </c:pt>
                <c:pt idx="175">
                  <c:v>0.10369938785784807</c:v>
                </c:pt>
                <c:pt idx="176">
                  <c:v>0.10394927133378502</c:v>
                </c:pt>
                <c:pt idx="177">
                  <c:v>0.1041995242345487</c:v>
                </c:pt>
                <c:pt idx="178">
                  <c:v>0.10445012422575019</c:v>
                </c:pt>
                <c:pt idx="179">
                  <c:v>0.10470124702350701</c:v>
                </c:pt>
                <c:pt idx="180">
                  <c:v>0.10495287011398752</c:v>
                </c:pt>
                <c:pt idx="181">
                  <c:v>0.10520503684999101</c:v>
                </c:pt>
                <c:pt idx="182">
                  <c:v>0.10545779046792066</c:v>
                </c:pt>
                <c:pt idx="183">
                  <c:v>0.10571117410007012</c:v>
                </c:pt>
                <c:pt idx="184">
                  <c:v>0.10596523078692978</c:v>
                </c:pt>
                <c:pt idx="185">
                  <c:v>0.10622000348951505</c:v>
                </c:pt>
                <c:pt idx="186">
                  <c:v>0.10647553510172182</c:v>
                </c:pt>
                <c:pt idx="187">
                  <c:v>0.10673186846271411</c:v>
                </c:pt>
                <c:pt idx="188">
                  <c:v>0.10698904636934688</c:v>
                </c:pt>
                <c:pt idx="189">
                  <c:v>0.10724711158863032</c:v>
                </c:pt>
                <c:pt idx="190">
                  <c:v>0.10750610687023932</c:v>
                </c:pt>
                <c:pt idx="191">
                  <c:v>0.10776607495907348</c:v>
                </c:pt>
                <c:pt idx="192">
                  <c:v>0.10802705860787308</c:v>
                </c:pt>
                <c:pt idx="193">
                  <c:v>0.10828903139746578</c:v>
                </c:pt>
                <c:pt idx="194">
                  <c:v>0.1085521742234286</c:v>
                </c:pt>
                <c:pt idx="195">
                  <c:v>0.10881646103042023</c:v>
                </c:pt>
                <c:pt idx="196">
                  <c:v>0.10908193472997711</c:v>
                </c:pt>
                <c:pt idx="197">
                  <c:v>0.1093486383055705</c:v>
                </c:pt>
                <c:pt idx="198">
                  <c:v>0.10961661482566919</c:v>
                </c:pt>
                <c:pt idx="199">
                  <c:v>0.10988590745689751</c:v>
                </c:pt>
                <c:pt idx="200">
                  <c:v>0.11015655947729354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C7-4776-9F23-CCE80107A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120016"/>
        <c:axId val="1423121648"/>
      </c:scatterChart>
      <c:valAx>
        <c:axId val="142312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6238757655293089"/>
              <c:y val="0.8981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121648"/>
        <c:crossesAt val="1.0000000000000003E-4"/>
        <c:crossBetween val="midCat"/>
      </c:valAx>
      <c:valAx>
        <c:axId val="1423121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Krw/Krg</a:t>
                </a:r>
                <a:endParaRPr lang="zh-CN" altLang="en-US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6111111111111108E-2"/>
              <c:y val="0.31854549431321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12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5492992621206"/>
          <c:y val="5.1400554097404488E-2"/>
          <c:w val="0.75679790026246718"/>
          <c:h val="0.776114756488772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'Krgw6-5'!$B$1</c:f>
              <c:strCache>
                <c:ptCount val="1"/>
                <c:pt idx="0">
                  <c:v>Krg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diamond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8.662457287178725E-2"/>
                  <c:y val="-0.62222017169728783"/>
                </c:manualLayout>
              </c:layout>
              <c:numFmt formatCode="0.00E+00" sourceLinked="0"/>
            </c:trendlineLbl>
          </c:trendline>
          <c:xVal>
            <c:numRef>
              <c:f>'Krgw6-5'!$A$2:$A$22</c:f>
              <c:numCache>
                <c:formatCode>0.00000</c:formatCode>
                <c:ptCount val="21"/>
                <c:pt idx="0">
                  <c:v>90.72</c:v>
                </c:pt>
                <c:pt idx="1">
                  <c:v>85.57</c:v>
                </c:pt>
                <c:pt idx="2">
                  <c:v>80.61</c:v>
                </c:pt>
                <c:pt idx="3">
                  <c:v>77.41</c:v>
                </c:pt>
                <c:pt idx="4">
                  <c:v>76.290000000000006</c:v>
                </c:pt>
                <c:pt idx="5">
                  <c:v>75.17</c:v>
                </c:pt>
                <c:pt idx="6">
                  <c:v>72.84</c:v>
                </c:pt>
                <c:pt idx="7">
                  <c:v>70.41</c:v>
                </c:pt>
                <c:pt idx="8">
                  <c:v>67.84</c:v>
                </c:pt>
                <c:pt idx="9">
                  <c:v>64.19</c:v>
                </c:pt>
                <c:pt idx="10">
                  <c:v>62.88</c:v>
                </c:pt>
                <c:pt idx="11">
                  <c:v>60.4</c:v>
                </c:pt>
                <c:pt idx="12">
                  <c:v>58.9</c:v>
                </c:pt>
                <c:pt idx="13">
                  <c:v>57.73</c:v>
                </c:pt>
                <c:pt idx="14">
                  <c:v>56.47</c:v>
                </c:pt>
                <c:pt idx="15">
                  <c:v>55.79</c:v>
                </c:pt>
                <c:pt idx="16">
                  <c:v>52.53</c:v>
                </c:pt>
                <c:pt idx="17">
                  <c:v>35.28</c:v>
                </c:pt>
                <c:pt idx="18">
                  <c:v>29.5</c:v>
                </c:pt>
                <c:pt idx="19">
                  <c:v>22.89</c:v>
                </c:pt>
                <c:pt idx="20">
                  <c:v>15.75</c:v>
                </c:pt>
              </c:numCache>
            </c:numRef>
          </c:xVal>
          <c:yVal>
            <c:numRef>
              <c:f>'Krgw6-5'!$B$2:$B$22</c:f>
              <c:numCache>
                <c:formatCode>0.00000</c:formatCode>
                <c:ptCount val="21"/>
                <c:pt idx="0">
                  <c:v>8.6E-3</c:v>
                </c:pt>
                <c:pt idx="1">
                  <c:v>1.21E-2</c:v>
                </c:pt>
                <c:pt idx="2">
                  <c:v>2.8500000000000001E-2</c:v>
                </c:pt>
                <c:pt idx="3">
                  <c:v>5.1299999999999998E-2</c:v>
                </c:pt>
                <c:pt idx="4">
                  <c:v>5.9799999999999999E-2</c:v>
                </c:pt>
                <c:pt idx="5">
                  <c:v>6.8599999999999994E-2</c:v>
                </c:pt>
                <c:pt idx="6">
                  <c:v>8.7900000000000006E-2</c:v>
                </c:pt>
                <c:pt idx="7">
                  <c:v>0.1094</c:v>
                </c:pt>
                <c:pt idx="8">
                  <c:v>0.13370000000000001</c:v>
                </c:pt>
                <c:pt idx="9">
                  <c:v>0.17080000000000001</c:v>
                </c:pt>
                <c:pt idx="10">
                  <c:v>0.18490000000000001</c:v>
                </c:pt>
                <c:pt idx="11">
                  <c:v>0.21260000000000001</c:v>
                </c:pt>
                <c:pt idx="12">
                  <c:v>0.23019999999999999</c:v>
                </c:pt>
                <c:pt idx="13">
                  <c:v>0.2442</c:v>
                </c:pt>
                <c:pt idx="14">
                  <c:v>0.25969999999999999</c:v>
                </c:pt>
                <c:pt idx="15">
                  <c:v>0.26819999999999999</c:v>
                </c:pt>
                <c:pt idx="16">
                  <c:v>0.31030000000000002</c:v>
                </c:pt>
                <c:pt idx="17">
                  <c:v>0.57530000000000003</c:v>
                </c:pt>
                <c:pt idx="18">
                  <c:v>0.67979999999999996</c:v>
                </c:pt>
                <c:pt idx="19">
                  <c:v>0.80879999999999996</c:v>
                </c:pt>
                <c:pt idx="20">
                  <c:v>0.95979999999999999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A6-4DD7-9FE7-4E50A2A07530}"/>
            </c:ext>
          </c:extLst>
        </c:ser>
        <c:ser>
          <c:idx val="1"/>
          <c:order val="1"/>
          <c:tx>
            <c:strRef>
              <c:f>'Krgw6-5'!$D$1</c:f>
              <c:strCache>
                <c:ptCount val="1"/>
                <c:pt idx="0">
                  <c:v>Krw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4.700762640518992E-2"/>
                  <c:y val="-7.5445647419072615E-3"/>
                </c:manualLayout>
              </c:layout>
              <c:numFmt formatCode="0.000E+00" sourceLinked="0"/>
            </c:trendlineLbl>
          </c:trendline>
          <c:xVal>
            <c:numRef>
              <c:f>'Krgw6-5'!$A$2:$A$22</c:f>
              <c:numCache>
                <c:formatCode>0.00000</c:formatCode>
                <c:ptCount val="21"/>
                <c:pt idx="0">
                  <c:v>90.72</c:v>
                </c:pt>
                <c:pt idx="1">
                  <c:v>85.57</c:v>
                </c:pt>
                <c:pt idx="2">
                  <c:v>80.61</c:v>
                </c:pt>
                <c:pt idx="3">
                  <c:v>77.41</c:v>
                </c:pt>
                <c:pt idx="4">
                  <c:v>76.290000000000006</c:v>
                </c:pt>
                <c:pt idx="5">
                  <c:v>75.17</c:v>
                </c:pt>
                <c:pt idx="6">
                  <c:v>72.84</c:v>
                </c:pt>
                <c:pt idx="7">
                  <c:v>70.41</c:v>
                </c:pt>
                <c:pt idx="8">
                  <c:v>67.84</c:v>
                </c:pt>
                <c:pt idx="9">
                  <c:v>64.19</c:v>
                </c:pt>
                <c:pt idx="10">
                  <c:v>62.88</c:v>
                </c:pt>
                <c:pt idx="11">
                  <c:v>60.4</c:v>
                </c:pt>
                <c:pt idx="12">
                  <c:v>58.9</c:v>
                </c:pt>
                <c:pt idx="13">
                  <c:v>57.73</c:v>
                </c:pt>
                <c:pt idx="14">
                  <c:v>56.47</c:v>
                </c:pt>
                <c:pt idx="15">
                  <c:v>55.79</c:v>
                </c:pt>
                <c:pt idx="16">
                  <c:v>52.53</c:v>
                </c:pt>
                <c:pt idx="17">
                  <c:v>35.28</c:v>
                </c:pt>
                <c:pt idx="18">
                  <c:v>29.5</c:v>
                </c:pt>
                <c:pt idx="19">
                  <c:v>22.89</c:v>
                </c:pt>
                <c:pt idx="20">
                  <c:v>15.75</c:v>
                </c:pt>
              </c:numCache>
            </c:numRef>
          </c:xVal>
          <c:yVal>
            <c:numRef>
              <c:f>'Krgw6-5'!$D$2:$D$22</c:f>
              <c:numCache>
                <c:formatCode>0.00000</c:formatCode>
                <c:ptCount val="21"/>
                <c:pt idx="0">
                  <c:v>0.54079999999999995</c:v>
                </c:pt>
                <c:pt idx="1">
                  <c:v>0.32469999999999999</c:v>
                </c:pt>
                <c:pt idx="2">
                  <c:v>0.20469999999999999</c:v>
                </c:pt>
                <c:pt idx="3">
                  <c:v>0.13220000000000001</c:v>
                </c:pt>
                <c:pt idx="4">
                  <c:v>0.1195</c:v>
                </c:pt>
                <c:pt idx="5">
                  <c:v>0.1075</c:v>
                </c:pt>
                <c:pt idx="6">
                  <c:v>8.4599999999999995E-2</c:v>
                </c:pt>
                <c:pt idx="7">
                  <c:v>6.3500000000000001E-2</c:v>
                </c:pt>
                <c:pt idx="8">
                  <c:v>4.4200000000000003E-2</c:v>
                </c:pt>
                <c:pt idx="9">
                  <c:v>2.1899999999999999E-2</c:v>
                </c:pt>
                <c:pt idx="10">
                  <c:v>1.52E-2</c:v>
                </c:pt>
                <c:pt idx="11">
                  <c:v>1.04E-2</c:v>
                </c:pt>
                <c:pt idx="12">
                  <c:v>8.2000000000000007E-3</c:v>
                </c:pt>
                <c:pt idx="13">
                  <c:v>5.0000000000000001E-3</c:v>
                </c:pt>
                <c:pt idx="14">
                  <c:v>2.8999999999999998E-3</c:v>
                </c:pt>
                <c:pt idx="15">
                  <c:v>1E-3</c:v>
                </c:pt>
                <c:pt idx="16">
                  <c:v>6.9999999999999999E-4</c:v>
                </c:pt>
                <c:pt idx="17">
                  <c:v>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A6-4DD7-9FE7-4E50A2A07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500208"/>
        <c:axId val="1623510000"/>
      </c:scatterChart>
      <c:valAx>
        <c:axId val="162350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Sw(%)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9770253718285212"/>
              <c:y val="0.9296062992125984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crossAx val="1623510000"/>
        <c:crosses val="autoZero"/>
        <c:crossBetween val="midCat"/>
      </c:valAx>
      <c:valAx>
        <c:axId val="16235100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Krw&amp;Krg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4.40251572327044E-2"/>
              <c:y val="0.3184277258311460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1623500208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004720034995626"/>
          <c:y val="5.5171697287839022E-2"/>
          <c:w val="0.13611132983377078"/>
          <c:h val="0.1898476232137649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84154053282203"/>
          <c:y val="5.1400554097404488E-2"/>
          <c:w val="0.80861132643393674"/>
          <c:h val="0.776114756488772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'Krgw6-5'!$B$1</c:f>
              <c:strCache>
                <c:ptCount val="1"/>
                <c:pt idx="0">
                  <c:v>Krg</c:v>
                </c:pt>
              </c:strCache>
            </c:strRef>
          </c:tx>
          <c:marker>
            <c:symbol val="diamond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5.6834546625068094E-2"/>
                  <c:y val="7.4467547025371825E-2"/>
                </c:manualLayout>
              </c:layout>
              <c:numFmt formatCode="0.000E+00" sourceLinked="0"/>
            </c:trendlineLbl>
          </c:trendline>
          <c:xVal>
            <c:numRef>
              <c:f>'Krgw6-5'!$A$2:$A$22</c:f>
              <c:numCache>
                <c:formatCode>0.00000</c:formatCode>
                <c:ptCount val="21"/>
                <c:pt idx="0">
                  <c:v>90.72</c:v>
                </c:pt>
                <c:pt idx="1">
                  <c:v>85.57</c:v>
                </c:pt>
                <c:pt idx="2">
                  <c:v>80.61</c:v>
                </c:pt>
                <c:pt idx="3">
                  <c:v>77.41</c:v>
                </c:pt>
                <c:pt idx="4">
                  <c:v>76.290000000000006</c:v>
                </c:pt>
                <c:pt idx="5">
                  <c:v>75.17</c:v>
                </c:pt>
                <c:pt idx="6">
                  <c:v>72.84</c:v>
                </c:pt>
                <c:pt idx="7">
                  <c:v>70.41</c:v>
                </c:pt>
                <c:pt idx="8">
                  <c:v>67.84</c:v>
                </c:pt>
                <c:pt idx="9">
                  <c:v>64.19</c:v>
                </c:pt>
                <c:pt idx="10">
                  <c:v>62.88</c:v>
                </c:pt>
                <c:pt idx="11">
                  <c:v>60.4</c:v>
                </c:pt>
                <c:pt idx="12">
                  <c:v>58.9</c:v>
                </c:pt>
                <c:pt idx="13">
                  <c:v>57.73</c:v>
                </c:pt>
                <c:pt idx="14">
                  <c:v>56.47</c:v>
                </c:pt>
                <c:pt idx="15">
                  <c:v>55.79</c:v>
                </c:pt>
                <c:pt idx="16">
                  <c:v>52.53</c:v>
                </c:pt>
                <c:pt idx="17">
                  <c:v>35.28</c:v>
                </c:pt>
                <c:pt idx="18">
                  <c:v>29.5</c:v>
                </c:pt>
                <c:pt idx="19">
                  <c:v>22.89</c:v>
                </c:pt>
                <c:pt idx="20">
                  <c:v>15.75</c:v>
                </c:pt>
              </c:numCache>
            </c:numRef>
          </c:xVal>
          <c:yVal>
            <c:numRef>
              <c:f>'Krgw6-5'!$F$2:$F$22</c:f>
              <c:numCache>
                <c:formatCode>0.00000</c:formatCode>
                <c:ptCount val="21"/>
                <c:pt idx="0">
                  <c:v>63.133200000000002</c:v>
                </c:pt>
                <c:pt idx="1">
                  <c:v>26.833100000000002</c:v>
                </c:pt>
                <c:pt idx="2">
                  <c:v>7.1948999999999996</c:v>
                </c:pt>
                <c:pt idx="3">
                  <c:v>2.5790999999999999</c:v>
                </c:pt>
                <c:pt idx="4">
                  <c:v>1.9995000000000001</c:v>
                </c:pt>
                <c:pt idx="5">
                  <c:v>1.5674999999999999</c:v>
                </c:pt>
                <c:pt idx="6">
                  <c:v>0.96160000000000001</c:v>
                </c:pt>
                <c:pt idx="7">
                  <c:v>0.58040000000000003</c:v>
                </c:pt>
                <c:pt idx="8">
                  <c:v>0.33079999999999998</c:v>
                </c:pt>
                <c:pt idx="9">
                  <c:v>0.1283</c:v>
                </c:pt>
                <c:pt idx="10">
                  <c:v>8.2199999999999995E-2</c:v>
                </c:pt>
                <c:pt idx="11">
                  <c:v>4.9099999999999998E-2</c:v>
                </c:pt>
                <c:pt idx="12">
                  <c:v>3.5700000000000003E-2</c:v>
                </c:pt>
                <c:pt idx="13">
                  <c:v>2.0400000000000001E-2</c:v>
                </c:pt>
                <c:pt idx="14">
                  <c:v>1.0999999999999999E-2</c:v>
                </c:pt>
                <c:pt idx="15">
                  <c:v>3.8E-3</c:v>
                </c:pt>
                <c:pt idx="16">
                  <c:v>2.0999999999999999E-3</c:v>
                </c:pt>
                <c:pt idx="17">
                  <c:v>2.0000000000000001E-4</c:v>
                </c:pt>
                <c:pt idx="18">
                  <c:v>1E-4</c:v>
                </c:pt>
                <c:pt idx="19">
                  <c:v>1E-4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2B-4BA5-9FE2-B405C766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822304"/>
        <c:axId val="1632826656"/>
      </c:scatterChart>
      <c:valAx>
        <c:axId val="163282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Sw(%)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9770253718285212"/>
              <c:y val="0.9296062992125984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crossAx val="1632826656"/>
        <c:crosses val="autoZero"/>
        <c:crossBetween val="midCat"/>
      </c:valAx>
      <c:valAx>
        <c:axId val="16328266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Krw&amp;Krg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8118395822283875E-2"/>
              <c:y val="0.32655783880673456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1632822304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803461595602436"/>
          <c:y val="4.2150932305336827E-2"/>
          <c:w val="0.13611132983377078"/>
          <c:h val="0.1898476232137649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FF0000"/>
                </a:solidFill>
              </a:rPr>
              <a:t>Bg</a:t>
            </a:r>
            <a:endParaRPr lang="zh-CN" alt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519160104986879"/>
                  <c:y val="-0.29655657626130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'PVT-原始'!$B$3:$B$203</c:f>
              <c:numCache>
                <c:formatCode>General</c:formatCode>
                <c:ptCount val="201"/>
                <c:pt idx="0">
                  <c:v>0.101325</c:v>
                </c:pt>
                <c:pt idx="1">
                  <c:v>0.48081799999999997</c:v>
                </c:pt>
                <c:pt idx="2">
                  <c:v>0.86031199999999997</c:v>
                </c:pt>
                <c:pt idx="3">
                  <c:v>1.2398099999999999</c:v>
                </c:pt>
                <c:pt idx="4">
                  <c:v>1.6193</c:v>
                </c:pt>
                <c:pt idx="5">
                  <c:v>1.9987900000000001</c:v>
                </c:pt>
                <c:pt idx="6">
                  <c:v>2.3782899999999998</c:v>
                </c:pt>
                <c:pt idx="7">
                  <c:v>2.7577800000000003</c:v>
                </c:pt>
                <c:pt idx="8">
                  <c:v>3.13727</c:v>
                </c:pt>
                <c:pt idx="9">
                  <c:v>3.5167700000000002</c:v>
                </c:pt>
                <c:pt idx="10">
                  <c:v>3.8962600000000003</c:v>
                </c:pt>
                <c:pt idx="11">
                  <c:v>4.2757500000000004</c:v>
                </c:pt>
                <c:pt idx="12">
                  <c:v>4.6552499999999997</c:v>
                </c:pt>
                <c:pt idx="13">
                  <c:v>5.0347400000000002</c:v>
                </c:pt>
                <c:pt idx="14">
                  <c:v>5.4142299999999999</c:v>
                </c:pt>
                <c:pt idx="15">
                  <c:v>5.7937299999999992</c:v>
                </c:pt>
                <c:pt idx="16">
                  <c:v>6.1732200000000006</c:v>
                </c:pt>
                <c:pt idx="17">
                  <c:v>6.5527100000000003</c:v>
                </c:pt>
                <c:pt idx="18">
                  <c:v>6.9322100000000004</c:v>
                </c:pt>
                <c:pt idx="19">
                  <c:v>7.3117000000000001</c:v>
                </c:pt>
                <c:pt idx="20">
                  <c:v>7.6911899999999997</c:v>
                </c:pt>
                <c:pt idx="21">
                  <c:v>8.070689999999999</c:v>
                </c:pt>
                <c:pt idx="22">
                  <c:v>8.4501799999999996</c:v>
                </c:pt>
                <c:pt idx="23">
                  <c:v>8.8296700000000001</c:v>
                </c:pt>
                <c:pt idx="24">
                  <c:v>9.2091700000000003</c:v>
                </c:pt>
                <c:pt idx="25">
                  <c:v>9.5886599999999991</c:v>
                </c:pt>
                <c:pt idx="26">
                  <c:v>9.9681499999999996</c:v>
                </c:pt>
                <c:pt idx="27">
                  <c:v>10.3476</c:v>
                </c:pt>
                <c:pt idx="28">
                  <c:v>10.7271</c:v>
                </c:pt>
                <c:pt idx="29">
                  <c:v>11.1066</c:v>
                </c:pt>
                <c:pt idx="30">
                  <c:v>11.4861</c:v>
                </c:pt>
                <c:pt idx="31">
                  <c:v>11.865600000000001</c:v>
                </c:pt>
                <c:pt idx="32">
                  <c:v>12.245100000000001</c:v>
                </c:pt>
                <c:pt idx="33">
                  <c:v>12.624600000000001</c:v>
                </c:pt>
                <c:pt idx="34">
                  <c:v>13.004100000000001</c:v>
                </c:pt>
                <c:pt idx="35">
                  <c:v>13.383599999999999</c:v>
                </c:pt>
                <c:pt idx="36">
                  <c:v>13.7631</c:v>
                </c:pt>
                <c:pt idx="37">
                  <c:v>14.1426</c:v>
                </c:pt>
                <c:pt idx="38">
                  <c:v>14.5221</c:v>
                </c:pt>
                <c:pt idx="39">
                  <c:v>14.9016</c:v>
                </c:pt>
                <c:pt idx="40">
                  <c:v>15.2811</c:v>
                </c:pt>
                <c:pt idx="41">
                  <c:v>15.660600000000001</c:v>
                </c:pt>
                <c:pt idx="42">
                  <c:v>16.04</c:v>
                </c:pt>
                <c:pt idx="43">
                  <c:v>16.419499999999999</c:v>
                </c:pt>
                <c:pt idx="44">
                  <c:v>16.798999999999999</c:v>
                </c:pt>
                <c:pt idx="45">
                  <c:v>17.1785</c:v>
                </c:pt>
                <c:pt idx="46">
                  <c:v>17.558</c:v>
                </c:pt>
                <c:pt idx="47">
                  <c:v>17.9375</c:v>
                </c:pt>
                <c:pt idx="48">
                  <c:v>18.317</c:v>
                </c:pt>
                <c:pt idx="49">
                  <c:v>18.6965</c:v>
                </c:pt>
                <c:pt idx="50">
                  <c:v>19.076000000000001</c:v>
                </c:pt>
                <c:pt idx="51">
                  <c:v>19.455500000000001</c:v>
                </c:pt>
                <c:pt idx="52">
                  <c:v>19.835000000000001</c:v>
                </c:pt>
                <c:pt idx="53">
                  <c:v>20.214500000000001</c:v>
                </c:pt>
                <c:pt idx="54">
                  <c:v>20.594000000000001</c:v>
                </c:pt>
                <c:pt idx="55">
                  <c:v>20.973500000000001</c:v>
                </c:pt>
                <c:pt idx="56">
                  <c:v>21.353000000000002</c:v>
                </c:pt>
                <c:pt idx="57">
                  <c:v>21.732400000000002</c:v>
                </c:pt>
                <c:pt idx="58">
                  <c:v>22.111900000000002</c:v>
                </c:pt>
                <c:pt idx="59">
                  <c:v>22.491400000000002</c:v>
                </c:pt>
                <c:pt idx="60">
                  <c:v>22.870900000000002</c:v>
                </c:pt>
                <c:pt idx="61">
                  <c:v>23.250400000000003</c:v>
                </c:pt>
                <c:pt idx="62">
                  <c:v>23.629900000000003</c:v>
                </c:pt>
                <c:pt idx="63">
                  <c:v>24.009400000000003</c:v>
                </c:pt>
                <c:pt idx="64">
                  <c:v>24.388900000000003</c:v>
                </c:pt>
                <c:pt idx="65">
                  <c:v>24.7684</c:v>
                </c:pt>
                <c:pt idx="66">
                  <c:v>25.1479</c:v>
                </c:pt>
                <c:pt idx="67">
                  <c:v>25.5274</c:v>
                </c:pt>
                <c:pt idx="68">
                  <c:v>25.9069</c:v>
                </c:pt>
                <c:pt idx="69">
                  <c:v>26.2864</c:v>
                </c:pt>
                <c:pt idx="70">
                  <c:v>26.665900000000001</c:v>
                </c:pt>
                <c:pt idx="71">
                  <c:v>27.045400000000001</c:v>
                </c:pt>
                <c:pt idx="72">
                  <c:v>27.424799999999998</c:v>
                </c:pt>
                <c:pt idx="73">
                  <c:v>27.804299999999998</c:v>
                </c:pt>
                <c:pt idx="74">
                  <c:v>28.183799999999998</c:v>
                </c:pt>
                <c:pt idx="75">
                  <c:v>28.563299999999998</c:v>
                </c:pt>
                <c:pt idx="76">
                  <c:v>28.942799999999998</c:v>
                </c:pt>
                <c:pt idx="77">
                  <c:v>29.322299999999998</c:v>
                </c:pt>
                <c:pt idx="78">
                  <c:v>29.701799999999999</c:v>
                </c:pt>
                <c:pt idx="79">
                  <c:v>30.081299999999999</c:v>
                </c:pt>
                <c:pt idx="80">
                  <c:v>30.460799999999999</c:v>
                </c:pt>
                <c:pt idx="81">
                  <c:v>30.840299999999999</c:v>
                </c:pt>
                <c:pt idx="82">
                  <c:v>31.219799999999999</c:v>
                </c:pt>
                <c:pt idx="83">
                  <c:v>31.599299999999999</c:v>
                </c:pt>
                <c:pt idx="84">
                  <c:v>31.9788</c:v>
                </c:pt>
                <c:pt idx="85">
                  <c:v>32.3583</c:v>
                </c:pt>
                <c:pt idx="86">
                  <c:v>32.7378</c:v>
                </c:pt>
                <c:pt idx="87">
                  <c:v>33.117199999999997</c:v>
                </c:pt>
                <c:pt idx="88">
                  <c:v>33.496699999999997</c:v>
                </c:pt>
                <c:pt idx="89">
                  <c:v>33.876199999999997</c:v>
                </c:pt>
                <c:pt idx="90">
                  <c:v>34.255699999999997</c:v>
                </c:pt>
                <c:pt idx="91">
                  <c:v>34.635199999999998</c:v>
                </c:pt>
                <c:pt idx="92">
                  <c:v>35.014699999999998</c:v>
                </c:pt>
                <c:pt idx="93">
                  <c:v>35.394199999999998</c:v>
                </c:pt>
                <c:pt idx="94">
                  <c:v>35.773699999999998</c:v>
                </c:pt>
                <c:pt idx="95">
                  <c:v>36.153199999999998</c:v>
                </c:pt>
                <c:pt idx="96">
                  <c:v>36.532699999999998</c:v>
                </c:pt>
                <c:pt idx="97">
                  <c:v>36.912199999999999</c:v>
                </c:pt>
                <c:pt idx="98">
                  <c:v>37.291699999999999</c:v>
                </c:pt>
                <c:pt idx="99">
                  <c:v>37.671199999999999</c:v>
                </c:pt>
                <c:pt idx="100">
                  <c:v>38.050699999999999</c:v>
                </c:pt>
                <c:pt idx="101">
                  <c:v>38.430199999999999</c:v>
                </c:pt>
                <c:pt idx="102">
                  <c:v>38.809599999999996</c:v>
                </c:pt>
                <c:pt idx="103">
                  <c:v>39.189099999999996</c:v>
                </c:pt>
                <c:pt idx="104">
                  <c:v>39.568599999999996</c:v>
                </c:pt>
                <c:pt idx="105">
                  <c:v>39.948099999999997</c:v>
                </c:pt>
                <c:pt idx="106">
                  <c:v>40.327599999999997</c:v>
                </c:pt>
                <c:pt idx="107">
                  <c:v>40.707099999999997</c:v>
                </c:pt>
                <c:pt idx="108">
                  <c:v>41.086599999999997</c:v>
                </c:pt>
                <c:pt idx="109">
                  <c:v>41.466099999999997</c:v>
                </c:pt>
                <c:pt idx="110">
                  <c:v>41.845599999999997</c:v>
                </c:pt>
                <c:pt idx="111">
                  <c:v>42.225099999999998</c:v>
                </c:pt>
                <c:pt idx="112">
                  <c:v>42.604599999999998</c:v>
                </c:pt>
                <c:pt idx="113">
                  <c:v>42.984099999999998</c:v>
                </c:pt>
                <c:pt idx="114">
                  <c:v>43.363599999999998</c:v>
                </c:pt>
                <c:pt idx="115">
                  <c:v>43.743099999999998</c:v>
                </c:pt>
                <c:pt idx="116">
                  <c:v>44.122599999999998</c:v>
                </c:pt>
                <c:pt idx="117">
                  <c:v>44.502000000000002</c:v>
                </c:pt>
                <c:pt idx="118">
                  <c:v>44.881500000000003</c:v>
                </c:pt>
                <c:pt idx="119">
                  <c:v>45.261000000000003</c:v>
                </c:pt>
                <c:pt idx="120">
                  <c:v>45.640500000000003</c:v>
                </c:pt>
                <c:pt idx="121">
                  <c:v>46.02</c:v>
                </c:pt>
                <c:pt idx="122">
                  <c:v>46.399500000000003</c:v>
                </c:pt>
                <c:pt idx="123">
                  <c:v>46.779000000000003</c:v>
                </c:pt>
                <c:pt idx="124">
                  <c:v>47.158499999999997</c:v>
                </c:pt>
                <c:pt idx="125">
                  <c:v>47.537999999999997</c:v>
                </c:pt>
                <c:pt idx="126">
                  <c:v>47.917499999999997</c:v>
                </c:pt>
                <c:pt idx="127">
                  <c:v>48.296999999999997</c:v>
                </c:pt>
                <c:pt idx="128">
                  <c:v>48.676499999999997</c:v>
                </c:pt>
                <c:pt idx="129">
                  <c:v>49.055999999999997</c:v>
                </c:pt>
                <c:pt idx="130">
                  <c:v>49.435499999999998</c:v>
                </c:pt>
                <c:pt idx="131">
                  <c:v>49.814999999999998</c:v>
                </c:pt>
                <c:pt idx="132">
                  <c:v>50.194499999999998</c:v>
                </c:pt>
                <c:pt idx="133">
                  <c:v>50.573900000000002</c:v>
                </c:pt>
                <c:pt idx="134">
                  <c:v>50.953400000000002</c:v>
                </c:pt>
                <c:pt idx="135">
                  <c:v>51.332900000000002</c:v>
                </c:pt>
                <c:pt idx="136">
                  <c:v>51.712400000000002</c:v>
                </c:pt>
                <c:pt idx="137">
                  <c:v>52.091900000000003</c:v>
                </c:pt>
                <c:pt idx="138">
                  <c:v>52.471400000000003</c:v>
                </c:pt>
                <c:pt idx="139">
                  <c:v>52.850900000000003</c:v>
                </c:pt>
                <c:pt idx="140">
                  <c:v>53.230400000000003</c:v>
                </c:pt>
                <c:pt idx="141">
                  <c:v>53.609900000000003</c:v>
                </c:pt>
                <c:pt idx="142">
                  <c:v>53.989400000000003</c:v>
                </c:pt>
                <c:pt idx="143">
                  <c:v>54.368900000000004</c:v>
                </c:pt>
                <c:pt idx="144">
                  <c:v>54.748400000000004</c:v>
                </c:pt>
                <c:pt idx="145">
                  <c:v>55.127900000000004</c:v>
                </c:pt>
                <c:pt idx="146">
                  <c:v>55.507400000000004</c:v>
                </c:pt>
                <c:pt idx="147">
                  <c:v>55.886900000000004</c:v>
                </c:pt>
                <c:pt idx="148">
                  <c:v>56.266300000000001</c:v>
                </c:pt>
                <c:pt idx="149">
                  <c:v>56.645800000000001</c:v>
                </c:pt>
                <c:pt idx="150">
                  <c:v>57.025300000000001</c:v>
                </c:pt>
                <c:pt idx="151">
                  <c:v>57.404800000000002</c:v>
                </c:pt>
                <c:pt idx="152">
                  <c:v>57.784300000000002</c:v>
                </c:pt>
                <c:pt idx="153">
                  <c:v>58.163800000000002</c:v>
                </c:pt>
                <c:pt idx="154">
                  <c:v>58.543300000000002</c:v>
                </c:pt>
                <c:pt idx="155">
                  <c:v>58.922800000000002</c:v>
                </c:pt>
                <c:pt idx="156">
                  <c:v>59.302300000000002</c:v>
                </c:pt>
                <c:pt idx="157">
                  <c:v>59.681800000000003</c:v>
                </c:pt>
                <c:pt idx="158">
                  <c:v>60.061300000000003</c:v>
                </c:pt>
                <c:pt idx="159">
                  <c:v>60.440800000000003</c:v>
                </c:pt>
                <c:pt idx="160">
                  <c:v>60.820300000000003</c:v>
                </c:pt>
                <c:pt idx="161">
                  <c:v>61.199800000000003</c:v>
                </c:pt>
                <c:pt idx="162">
                  <c:v>61.579300000000003</c:v>
                </c:pt>
                <c:pt idx="163">
                  <c:v>61.9587</c:v>
                </c:pt>
                <c:pt idx="164">
                  <c:v>62.338200000000001</c:v>
                </c:pt>
                <c:pt idx="165">
                  <c:v>62.717699999999994</c:v>
                </c:pt>
                <c:pt idx="166">
                  <c:v>63.097199999999994</c:v>
                </c:pt>
                <c:pt idx="167">
                  <c:v>63.476699999999994</c:v>
                </c:pt>
                <c:pt idx="168">
                  <c:v>63.856199999999994</c:v>
                </c:pt>
                <c:pt idx="169">
                  <c:v>64.235699999999994</c:v>
                </c:pt>
                <c:pt idx="170">
                  <c:v>64.615200000000002</c:v>
                </c:pt>
                <c:pt idx="171">
                  <c:v>64.994699999999995</c:v>
                </c:pt>
                <c:pt idx="172">
                  <c:v>65.374200000000002</c:v>
                </c:pt>
                <c:pt idx="173">
                  <c:v>65.753699999999995</c:v>
                </c:pt>
                <c:pt idx="174">
                  <c:v>66.133200000000002</c:v>
                </c:pt>
                <c:pt idx="175">
                  <c:v>66.512699999999995</c:v>
                </c:pt>
                <c:pt idx="176">
                  <c:v>66.892200000000003</c:v>
                </c:pt>
                <c:pt idx="177">
                  <c:v>67.271699999999996</c:v>
                </c:pt>
                <c:pt idx="178">
                  <c:v>67.6511</c:v>
                </c:pt>
                <c:pt idx="179">
                  <c:v>68.030600000000007</c:v>
                </c:pt>
                <c:pt idx="180">
                  <c:v>68.4101</c:v>
                </c:pt>
                <c:pt idx="181">
                  <c:v>68.789600000000007</c:v>
                </c:pt>
                <c:pt idx="182">
                  <c:v>69.1691</c:v>
                </c:pt>
                <c:pt idx="183">
                  <c:v>69.548600000000008</c:v>
                </c:pt>
                <c:pt idx="184">
                  <c:v>69.928100000000001</c:v>
                </c:pt>
                <c:pt idx="185">
                  <c:v>70.307600000000008</c:v>
                </c:pt>
                <c:pt idx="186">
                  <c:v>70.687100000000001</c:v>
                </c:pt>
                <c:pt idx="187">
                  <c:v>71.066600000000008</c:v>
                </c:pt>
                <c:pt idx="188">
                  <c:v>71.446100000000001</c:v>
                </c:pt>
                <c:pt idx="189">
                  <c:v>71.825600000000009</c:v>
                </c:pt>
                <c:pt idx="190">
                  <c:v>72.205100000000002</c:v>
                </c:pt>
                <c:pt idx="191">
                  <c:v>72.584600000000009</c:v>
                </c:pt>
                <c:pt idx="192">
                  <c:v>72.964100000000002</c:v>
                </c:pt>
                <c:pt idx="193">
                  <c:v>73.343500000000006</c:v>
                </c:pt>
                <c:pt idx="194">
                  <c:v>73.722999999999999</c:v>
                </c:pt>
                <c:pt idx="195">
                  <c:v>74.102500000000006</c:v>
                </c:pt>
                <c:pt idx="196">
                  <c:v>74.481999999999999</c:v>
                </c:pt>
                <c:pt idx="197">
                  <c:v>74.861500000000007</c:v>
                </c:pt>
                <c:pt idx="198">
                  <c:v>75.241</c:v>
                </c:pt>
                <c:pt idx="199">
                  <c:v>75.620500000000007</c:v>
                </c:pt>
                <c:pt idx="200">
                  <c:v>76</c:v>
                </c:pt>
              </c:numCache>
            </c:numRef>
          </c:xVal>
          <c:yVal>
            <c:numRef>
              <c:f>'PVT-原始'!$C$3:$C$203</c:f>
              <c:numCache>
                <c:formatCode>General</c:formatCode>
                <c:ptCount val="201"/>
                <c:pt idx="0">
                  <c:v>1.4292899999999999</c:v>
                </c:pt>
                <c:pt idx="1">
                  <c:v>0.30054500000000001</c:v>
                </c:pt>
                <c:pt idx="2">
                  <c:v>0.16761400000000001</c:v>
                </c:pt>
                <c:pt idx="3">
                  <c:v>0.116067</c:v>
                </c:pt>
                <c:pt idx="4">
                  <c:v>8.8685899999999998E-2</c:v>
                </c:pt>
                <c:pt idx="5">
                  <c:v>7.1706300000000001E-2</c:v>
                </c:pt>
                <c:pt idx="6">
                  <c:v>6.0149000000000001E-2</c:v>
                </c:pt>
                <c:pt idx="7">
                  <c:v>5.1775500000000002E-2</c:v>
                </c:pt>
                <c:pt idx="8">
                  <c:v>4.5430600000000002E-2</c:v>
                </c:pt>
                <c:pt idx="9">
                  <c:v>4.0457600000000003E-2</c:v>
                </c:pt>
                <c:pt idx="10">
                  <c:v>3.6455599999999998E-2</c:v>
                </c:pt>
                <c:pt idx="11">
                  <c:v>3.31662E-2</c:v>
                </c:pt>
                <c:pt idx="12">
                  <c:v>3.0415000000000001E-2</c:v>
                </c:pt>
                <c:pt idx="13">
                  <c:v>2.8080500000000001E-2</c:v>
                </c:pt>
                <c:pt idx="14">
                  <c:v>2.6074900000000002E-2</c:v>
                </c:pt>
                <c:pt idx="15">
                  <c:v>2.4333799999999999E-2</c:v>
                </c:pt>
                <c:pt idx="16">
                  <c:v>2.28083E-2</c:v>
                </c:pt>
                <c:pt idx="17">
                  <c:v>2.1461000000000001E-2</c:v>
                </c:pt>
                <c:pt idx="18">
                  <c:v>2.0262599999999999E-2</c:v>
                </c:pt>
                <c:pt idx="19">
                  <c:v>1.9189999999999999E-2</c:v>
                </c:pt>
                <c:pt idx="20">
                  <c:v>1.8224500000000001E-2</c:v>
                </c:pt>
                <c:pt idx="21">
                  <c:v>1.7351100000000001E-2</c:v>
                </c:pt>
                <c:pt idx="22">
                  <c:v>1.65573E-2</c:v>
                </c:pt>
                <c:pt idx="23">
                  <c:v>1.5833E-2</c:v>
                </c:pt>
                <c:pt idx="24">
                  <c:v>1.51694E-2</c:v>
                </c:pt>
                <c:pt idx="25">
                  <c:v>1.45594E-2</c:v>
                </c:pt>
                <c:pt idx="26">
                  <c:v>1.39969E-2</c:v>
                </c:pt>
                <c:pt idx="27">
                  <c:v>1.3476699999999999E-2</c:v>
                </c:pt>
                <c:pt idx="28">
                  <c:v>1.2994199999999999E-2</c:v>
                </c:pt>
                <c:pt idx="29">
                  <c:v>1.2545600000000001E-2</c:v>
                </c:pt>
                <c:pt idx="30">
                  <c:v>1.2127600000000001E-2</c:v>
                </c:pt>
                <c:pt idx="31">
                  <c:v>1.17371E-2</c:v>
                </c:pt>
                <c:pt idx="32">
                  <c:v>1.13717E-2</c:v>
                </c:pt>
                <c:pt idx="33">
                  <c:v>1.10291E-2</c:v>
                </c:pt>
                <c:pt idx="34">
                  <c:v>1.0707299999999999E-2</c:v>
                </c:pt>
                <c:pt idx="35">
                  <c:v>1.0404399999999999E-2</c:v>
                </c:pt>
                <c:pt idx="36">
                  <c:v>1.0119E-2</c:v>
                </c:pt>
                <c:pt idx="37">
                  <c:v>9.8496799999999995E-3</c:v>
                </c:pt>
                <c:pt idx="38">
                  <c:v>9.5950700000000007E-3</c:v>
                </c:pt>
                <c:pt idx="39">
                  <c:v>9.3540900000000007E-3</c:v>
                </c:pt>
                <c:pt idx="40">
                  <c:v>9.1257200000000004E-3</c:v>
                </c:pt>
                <c:pt idx="41">
                  <c:v>8.90904E-3</c:v>
                </c:pt>
                <c:pt idx="42">
                  <c:v>8.7032199999999994E-3</c:v>
                </c:pt>
                <c:pt idx="43">
                  <c:v>8.5074899999999995E-3</c:v>
                </c:pt>
                <c:pt idx="44">
                  <c:v>8.3211599999999993E-3</c:v>
                </c:pt>
                <c:pt idx="45">
                  <c:v>8.1436100000000008E-3</c:v>
                </c:pt>
                <c:pt idx="46">
                  <c:v>7.9742500000000004E-3</c:v>
                </c:pt>
                <c:pt idx="47">
                  <c:v>7.8125699999999996E-3</c:v>
                </c:pt>
                <c:pt idx="48">
                  <c:v>7.6580800000000003E-3</c:v>
                </c:pt>
                <c:pt idx="49">
                  <c:v>7.51033E-3</c:v>
                </c:pt>
                <c:pt idx="50">
                  <c:v>7.3689200000000002E-3</c:v>
                </c:pt>
                <c:pt idx="51">
                  <c:v>7.2334699999999997E-3</c:v>
                </c:pt>
                <c:pt idx="52">
                  <c:v>7.1036299999999997E-3</c:v>
                </c:pt>
                <c:pt idx="53">
                  <c:v>6.9790800000000004E-3</c:v>
                </c:pt>
                <c:pt idx="54">
                  <c:v>6.8595100000000001E-3</c:v>
                </c:pt>
                <c:pt idx="55">
                  <c:v>6.7446600000000004E-3</c:v>
                </c:pt>
                <c:pt idx="56">
                  <c:v>6.6342600000000003E-3</c:v>
                </c:pt>
                <c:pt idx="57">
                  <c:v>6.5280800000000003E-3</c:v>
                </c:pt>
                <c:pt idx="58">
                  <c:v>6.4258900000000001E-3</c:v>
                </c:pt>
                <c:pt idx="59">
                  <c:v>6.3274799999999999E-3</c:v>
                </c:pt>
                <c:pt idx="60">
                  <c:v>6.2326600000000001E-3</c:v>
                </c:pt>
                <c:pt idx="61">
                  <c:v>6.14125E-3</c:v>
                </c:pt>
                <c:pt idx="62">
                  <c:v>6.0530699999999998E-3</c:v>
                </c:pt>
                <c:pt idx="63">
                  <c:v>5.9679700000000004E-3</c:v>
                </c:pt>
                <c:pt idx="64">
                  <c:v>5.8858000000000001E-3</c:v>
                </c:pt>
                <c:pt idx="65">
                  <c:v>5.8064199999999996E-3</c:v>
                </c:pt>
                <c:pt idx="66">
                  <c:v>5.7296999999999999E-3</c:v>
                </c:pt>
                <c:pt idx="67">
                  <c:v>5.6555099999999999E-3</c:v>
                </c:pt>
                <c:pt idx="68">
                  <c:v>5.5837300000000003E-3</c:v>
                </c:pt>
                <c:pt idx="69">
                  <c:v>5.5142699999999999E-3</c:v>
                </c:pt>
                <c:pt idx="70">
                  <c:v>5.4469999999999996E-3</c:v>
                </c:pt>
                <c:pt idx="71">
                  <c:v>5.3818499999999997E-3</c:v>
                </c:pt>
                <c:pt idx="72">
                  <c:v>5.3187E-3</c:v>
                </c:pt>
                <c:pt idx="73">
                  <c:v>5.2574900000000001E-3</c:v>
                </c:pt>
                <c:pt idx="74">
                  <c:v>5.1981199999999997E-3</c:v>
                </c:pt>
                <c:pt idx="75">
                  <c:v>5.14052E-3</c:v>
                </c:pt>
                <c:pt idx="76">
                  <c:v>5.0846099999999998E-3</c:v>
                </c:pt>
                <c:pt idx="77">
                  <c:v>5.0303199999999996E-3</c:v>
                </c:pt>
                <c:pt idx="78">
                  <c:v>4.9775899999999996E-3</c:v>
                </c:pt>
                <c:pt idx="79">
                  <c:v>4.9263600000000003E-3</c:v>
                </c:pt>
                <c:pt idx="80">
                  <c:v>4.8765600000000003E-3</c:v>
                </c:pt>
                <c:pt idx="81">
                  <c:v>4.8281399999999999E-3</c:v>
                </c:pt>
                <c:pt idx="82">
                  <c:v>4.7810500000000002E-3</c:v>
                </c:pt>
                <c:pt idx="83">
                  <c:v>4.73523E-3</c:v>
                </c:pt>
                <c:pt idx="84">
                  <c:v>4.6906300000000003E-3</c:v>
                </c:pt>
                <c:pt idx="85">
                  <c:v>4.6472199999999996E-3</c:v>
                </c:pt>
                <c:pt idx="86">
                  <c:v>4.6049400000000001E-3</c:v>
                </c:pt>
                <c:pt idx="87">
                  <c:v>4.5637500000000001E-3</c:v>
                </c:pt>
                <c:pt idx="88">
                  <c:v>4.5236199999999999E-3</c:v>
                </c:pt>
                <c:pt idx="89">
                  <c:v>4.4844999999999998E-3</c:v>
                </c:pt>
                <c:pt idx="90">
                  <c:v>4.4463599999999999E-3</c:v>
                </c:pt>
                <c:pt idx="91">
                  <c:v>4.4091599999999996E-3</c:v>
                </c:pt>
                <c:pt idx="92">
                  <c:v>4.37288E-3</c:v>
                </c:pt>
                <c:pt idx="93">
                  <c:v>4.3374700000000004E-3</c:v>
                </c:pt>
                <c:pt idx="94">
                  <c:v>4.3029100000000001E-3</c:v>
                </c:pt>
                <c:pt idx="95">
                  <c:v>4.26918E-3</c:v>
                </c:pt>
                <c:pt idx="96">
                  <c:v>4.2362299999999997E-3</c:v>
                </c:pt>
                <c:pt idx="97">
                  <c:v>4.20405E-3</c:v>
                </c:pt>
                <c:pt idx="98">
                  <c:v>4.1726100000000002E-3</c:v>
                </c:pt>
                <c:pt idx="99">
                  <c:v>4.1418799999999997E-3</c:v>
                </c:pt>
                <c:pt idx="100">
                  <c:v>4.1118500000000002E-3</c:v>
                </c:pt>
                <c:pt idx="101">
                  <c:v>4.0824900000000003E-3</c:v>
                </c:pt>
                <c:pt idx="102">
                  <c:v>4.0537799999999999E-3</c:v>
                </c:pt>
                <c:pt idx="103">
                  <c:v>4.0256900000000002E-3</c:v>
                </c:pt>
                <c:pt idx="104">
                  <c:v>3.9982100000000003E-3</c:v>
                </c:pt>
                <c:pt idx="105">
                  <c:v>3.9713300000000003E-3</c:v>
                </c:pt>
                <c:pt idx="106">
                  <c:v>3.9450099999999997E-3</c:v>
                </c:pt>
                <c:pt idx="107">
                  <c:v>3.91925E-3</c:v>
                </c:pt>
                <c:pt idx="108">
                  <c:v>3.8940200000000002E-3</c:v>
                </c:pt>
                <c:pt idx="109">
                  <c:v>3.8693199999999999E-3</c:v>
                </c:pt>
                <c:pt idx="110">
                  <c:v>3.84512E-3</c:v>
                </c:pt>
                <c:pt idx="111">
                  <c:v>3.8214099999999999E-3</c:v>
                </c:pt>
                <c:pt idx="112">
                  <c:v>3.79818E-3</c:v>
                </c:pt>
                <c:pt idx="113">
                  <c:v>3.7753999999999999E-3</c:v>
                </c:pt>
                <c:pt idx="114">
                  <c:v>3.7530799999999998E-3</c:v>
                </c:pt>
                <c:pt idx="115">
                  <c:v>3.7312000000000001E-3</c:v>
                </c:pt>
                <c:pt idx="116">
                  <c:v>3.7097300000000001E-3</c:v>
                </c:pt>
                <c:pt idx="117">
                  <c:v>3.6886800000000002E-3</c:v>
                </c:pt>
                <c:pt idx="118">
                  <c:v>3.6680300000000001E-3</c:v>
                </c:pt>
                <c:pt idx="119">
                  <c:v>3.6477699999999998E-3</c:v>
                </c:pt>
                <c:pt idx="120">
                  <c:v>3.62788E-3</c:v>
                </c:pt>
                <c:pt idx="121">
                  <c:v>3.6083700000000001E-3</c:v>
                </c:pt>
                <c:pt idx="122">
                  <c:v>3.5892099999999998E-3</c:v>
                </c:pt>
                <c:pt idx="123">
                  <c:v>3.5704E-3</c:v>
                </c:pt>
                <c:pt idx="124">
                  <c:v>3.55193E-3</c:v>
                </c:pt>
                <c:pt idx="125">
                  <c:v>3.5337900000000002E-3</c:v>
                </c:pt>
                <c:pt idx="126">
                  <c:v>3.5159800000000001E-3</c:v>
                </c:pt>
                <c:pt idx="127">
                  <c:v>3.4984700000000001E-3</c:v>
                </c:pt>
                <c:pt idx="128">
                  <c:v>3.4812699999999999E-3</c:v>
                </c:pt>
                <c:pt idx="129">
                  <c:v>3.46437E-3</c:v>
                </c:pt>
                <c:pt idx="130">
                  <c:v>3.4477599999999998E-3</c:v>
                </c:pt>
                <c:pt idx="131">
                  <c:v>3.4314300000000001E-3</c:v>
                </c:pt>
                <c:pt idx="132">
                  <c:v>3.41538E-3</c:v>
                </c:pt>
                <c:pt idx="133">
                  <c:v>3.3995900000000001E-3</c:v>
                </c:pt>
                <c:pt idx="134">
                  <c:v>3.3840699999999999E-3</c:v>
                </c:pt>
                <c:pt idx="135">
                  <c:v>3.3687999999999999E-3</c:v>
                </c:pt>
                <c:pt idx="136">
                  <c:v>3.3537800000000002E-3</c:v>
                </c:pt>
                <c:pt idx="137">
                  <c:v>3.3390099999999999E-3</c:v>
                </c:pt>
                <c:pt idx="138">
                  <c:v>3.3244699999999999E-3</c:v>
                </c:pt>
                <c:pt idx="139">
                  <c:v>3.3101699999999999E-3</c:v>
                </c:pt>
                <c:pt idx="140">
                  <c:v>3.2960899999999998E-3</c:v>
                </c:pt>
                <c:pt idx="141">
                  <c:v>3.2822300000000001E-3</c:v>
                </c:pt>
                <c:pt idx="142">
                  <c:v>3.26859E-3</c:v>
                </c:pt>
                <c:pt idx="143">
                  <c:v>3.25516E-3</c:v>
                </c:pt>
                <c:pt idx="144">
                  <c:v>3.2419300000000001E-3</c:v>
                </c:pt>
                <c:pt idx="145">
                  <c:v>3.2289100000000002E-3</c:v>
                </c:pt>
                <c:pt idx="146">
                  <c:v>3.2160800000000001E-3</c:v>
                </c:pt>
                <c:pt idx="147">
                  <c:v>3.2034400000000001E-3</c:v>
                </c:pt>
                <c:pt idx="148">
                  <c:v>3.1909999999999998E-3</c:v>
                </c:pt>
                <c:pt idx="149">
                  <c:v>3.1787299999999998E-3</c:v>
                </c:pt>
                <c:pt idx="150">
                  <c:v>3.16665E-3</c:v>
                </c:pt>
                <c:pt idx="151">
                  <c:v>3.1547400000000001E-3</c:v>
                </c:pt>
                <c:pt idx="152">
                  <c:v>3.1430099999999999E-3</c:v>
                </c:pt>
                <c:pt idx="153">
                  <c:v>3.1314400000000001E-3</c:v>
                </c:pt>
                <c:pt idx="154">
                  <c:v>3.1200400000000001E-3</c:v>
                </c:pt>
                <c:pt idx="155">
                  <c:v>3.1088000000000001E-3</c:v>
                </c:pt>
                <c:pt idx="156">
                  <c:v>3.09771E-3</c:v>
                </c:pt>
                <c:pt idx="157">
                  <c:v>3.0867799999999999E-3</c:v>
                </c:pt>
                <c:pt idx="158">
                  <c:v>3.0760000000000002E-3</c:v>
                </c:pt>
                <c:pt idx="159">
                  <c:v>3.06537E-3</c:v>
                </c:pt>
                <c:pt idx="160">
                  <c:v>3.0548900000000002E-3</c:v>
                </c:pt>
                <c:pt idx="161">
                  <c:v>3.04455E-3</c:v>
                </c:pt>
                <c:pt idx="162">
                  <c:v>3.03434E-3</c:v>
                </c:pt>
                <c:pt idx="163">
                  <c:v>3.0242699999999999E-3</c:v>
                </c:pt>
                <c:pt idx="164">
                  <c:v>3.0143399999999999E-3</c:v>
                </c:pt>
                <c:pt idx="165">
                  <c:v>3.00453E-3</c:v>
                </c:pt>
                <c:pt idx="166">
                  <c:v>2.9948599999999998E-3</c:v>
                </c:pt>
                <c:pt idx="167">
                  <c:v>2.9853100000000001E-3</c:v>
                </c:pt>
                <c:pt idx="168">
                  <c:v>2.9758800000000002E-3</c:v>
                </c:pt>
                <c:pt idx="169">
                  <c:v>2.9665799999999999E-3</c:v>
                </c:pt>
                <c:pt idx="170">
                  <c:v>2.9573899999999998E-3</c:v>
                </c:pt>
                <c:pt idx="171">
                  <c:v>2.9483199999999999E-3</c:v>
                </c:pt>
                <c:pt idx="172">
                  <c:v>2.9393599999999998E-3</c:v>
                </c:pt>
                <c:pt idx="173">
                  <c:v>2.9305099999999999E-3</c:v>
                </c:pt>
                <c:pt idx="174">
                  <c:v>2.9217800000000001E-3</c:v>
                </c:pt>
                <c:pt idx="175">
                  <c:v>2.9131500000000002E-3</c:v>
                </c:pt>
                <c:pt idx="176">
                  <c:v>2.9046300000000001E-3</c:v>
                </c:pt>
                <c:pt idx="177">
                  <c:v>2.8962100000000002E-3</c:v>
                </c:pt>
                <c:pt idx="178">
                  <c:v>2.8878900000000002E-3</c:v>
                </c:pt>
                <c:pt idx="179">
                  <c:v>2.87967E-3</c:v>
                </c:pt>
                <c:pt idx="180">
                  <c:v>2.8715500000000001E-3</c:v>
                </c:pt>
                <c:pt idx="181">
                  <c:v>2.86352E-3</c:v>
                </c:pt>
                <c:pt idx="182">
                  <c:v>2.8555899999999999E-3</c:v>
                </c:pt>
                <c:pt idx="183">
                  <c:v>2.84776E-3</c:v>
                </c:pt>
                <c:pt idx="184">
                  <c:v>2.84001E-3</c:v>
                </c:pt>
                <c:pt idx="185">
                  <c:v>2.83235E-3</c:v>
                </c:pt>
                <c:pt idx="186">
                  <c:v>2.8247799999999998E-3</c:v>
                </c:pt>
                <c:pt idx="187">
                  <c:v>2.8173E-3</c:v>
                </c:pt>
                <c:pt idx="188">
                  <c:v>2.8099000000000002E-3</c:v>
                </c:pt>
                <c:pt idx="189">
                  <c:v>2.8025900000000002E-3</c:v>
                </c:pt>
                <c:pt idx="190">
                  <c:v>2.7953499999999998E-3</c:v>
                </c:pt>
                <c:pt idx="191">
                  <c:v>2.7881999999999998E-3</c:v>
                </c:pt>
                <c:pt idx="192">
                  <c:v>2.7811300000000001E-3</c:v>
                </c:pt>
                <c:pt idx="193">
                  <c:v>2.7741300000000001E-3</c:v>
                </c:pt>
                <c:pt idx="194">
                  <c:v>2.76721E-3</c:v>
                </c:pt>
                <c:pt idx="195">
                  <c:v>2.7603699999999998E-3</c:v>
                </c:pt>
                <c:pt idx="196">
                  <c:v>2.7536000000000001E-3</c:v>
                </c:pt>
                <c:pt idx="197">
                  <c:v>2.7469E-3</c:v>
                </c:pt>
                <c:pt idx="198">
                  <c:v>2.7402699999999999E-3</c:v>
                </c:pt>
                <c:pt idx="199">
                  <c:v>2.7337099999999999E-3</c:v>
                </c:pt>
                <c:pt idx="200">
                  <c:v>2.7272300000000002E-3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4-4764-8E00-ABE427ED2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111856"/>
        <c:axId val="1423112944"/>
      </c:scatterChart>
      <c:valAx>
        <c:axId val="14231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112944"/>
        <c:crossesAt val="1.0000000000000002E-3"/>
        <c:crossBetween val="midCat"/>
      </c:valAx>
      <c:valAx>
        <c:axId val="1423112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1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l-GR" altLang="zh-CN">
                <a:solidFill>
                  <a:srgbClr val="FF0000"/>
                </a:solidFill>
              </a:rPr>
              <a:t>ρ</a:t>
            </a:r>
            <a:r>
              <a:rPr lang="en-US" altLang="zh-CN">
                <a:solidFill>
                  <a:srgbClr val="FF0000"/>
                </a:solidFill>
              </a:rPr>
              <a:t>g</a:t>
            </a:r>
            <a:endParaRPr lang="zh-CN" alt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0.25567913385826774"/>
                  <c:y val="-5.5770632837561975E-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'PVT-原始'!$B$3:$B$203</c:f>
              <c:numCache>
                <c:formatCode>General</c:formatCode>
                <c:ptCount val="201"/>
                <c:pt idx="0">
                  <c:v>0.101325</c:v>
                </c:pt>
                <c:pt idx="1">
                  <c:v>0.48081799999999997</c:v>
                </c:pt>
                <c:pt idx="2">
                  <c:v>0.86031199999999997</c:v>
                </c:pt>
                <c:pt idx="3">
                  <c:v>1.2398099999999999</c:v>
                </c:pt>
                <c:pt idx="4">
                  <c:v>1.6193</c:v>
                </c:pt>
                <c:pt idx="5">
                  <c:v>1.9987900000000001</c:v>
                </c:pt>
                <c:pt idx="6">
                  <c:v>2.3782899999999998</c:v>
                </c:pt>
                <c:pt idx="7">
                  <c:v>2.7577800000000003</c:v>
                </c:pt>
                <c:pt idx="8">
                  <c:v>3.13727</c:v>
                </c:pt>
                <c:pt idx="9">
                  <c:v>3.5167700000000002</c:v>
                </c:pt>
                <c:pt idx="10">
                  <c:v>3.8962600000000003</c:v>
                </c:pt>
                <c:pt idx="11">
                  <c:v>4.2757500000000004</c:v>
                </c:pt>
                <c:pt idx="12">
                  <c:v>4.6552499999999997</c:v>
                </c:pt>
                <c:pt idx="13">
                  <c:v>5.0347400000000002</c:v>
                </c:pt>
                <c:pt idx="14">
                  <c:v>5.4142299999999999</c:v>
                </c:pt>
                <c:pt idx="15">
                  <c:v>5.7937299999999992</c:v>
                </c:pt>
                <c:pt idx="16">
                  <c:v>6.1732200000000006</c:v>
                </c:pt>
                <c:pt idx="17">
                  <c:v>6.5527100000000003</c:v>
                </c:pt>
                <c:pt idx="18">
                  <c:v>6.9322100000000004</c:v>
                </c:pt>
                <c:pt idx="19">
                  <c:v>7.3117000000000001</c:v>
                </c:pt>
                <c:pt idx="20">
                  <c:v>7.6911899999999997</c:v>
                </c:pt>
                <c:pt idx="21">
                  <c:v>8.070689999999999</c:v>
                </c:pt>
                <c:pt idx="22">
                  <c:v>8.4501799999999996</c:v>
                </c:pt>
                <c:pt idx="23">
                  <c:v>8.8296700000000001</c:v>
                </c:pt>
                <c:pt idx="24">
                  <c:v>9.2091700000000003</c:v>
                </c:pt>
                <c:pt idx="25">
                  <c:v>9.5886599999999991</c:v>
                </c:pt>
                <c:pt idx="26">
                  <c:v>9.9681499999999996</c:v>
                </c:pt>
                <c:pt idx="27">
                  <c:v>10.3476</c:v>
                </c:pt>
                <c:pt idx="28">
                  <c:v>10.7271</c:v>
                </c:pt>
                <c:pt idx="29">
                  <c:v>11.1066</c:v>
                </c:pt>
                <c:pt idx="30">
                  <c:v>11.4861</c:v>
                </c:pt>
                <c:pt idx="31">
                  <c:v>11.865600000000001</c:v>
                </c:pt>
                <c:pt idx="32">
                  <c:v>12.245100000000001</c:v>
                </c:pt>
                <c:pt idx="33">
                  <c:v>12.624600000000001</c:v>
                </c:pt>
                <c:pt idx="34">
                  <c:v>13.004100000000001</c:v>
                </c:pt>
                <c:pt idx="35">
                  <c:v>13.383599999999999</c:v>
                </c:pt>
                <c:pt idx="36">
                  <c:v>13.7631</c:v>
                </c:pt>
                <c:pt idx="37">
                  <c:v>14.1426</c:v>
                </c:pt>
                <c:pt idx="38">
                  <c:v>14.5221</c:v>
                </c:pt>
                <c:pt idx="39">
                  <c:v>14.9016</c:v>
                </c:pt>
                <c:pt idx="40">
                  <c:v>15.2811</c:v>
                </c:pt>
                <c:pt idx="41">
                  <c:v>15.660600000000001</c:v>
                </c:pt>
                <c:pt idx="42">
                  <c:v>16.04</c:v>
                </c:pt>
                <c:pt idx="43">
                  <c:v>16.419499999999999</c:v>
                </c:pt>
                <c:pt idx="44">
                  <c:v>16.798999999999999</c:v>
                </c:pt>
                <c:pt idx="45">
                  <c:v>17.1785</c:v>
                </c:pt>
                <c:pt idx="46">
                  <c:v>17.558</c:v>
                </c:pt>
                <c:pt idx="47">
                  <c:v>17.9375</c:v>
                </c:pt>
                <c:pt idx="48">
                  <c:v>18.317</c:v>
                </c:pt>
                <c:pt idx="49">
                  <c:v>18.6965</c:v>
                </c:pt>
                <c:pt idx="50">
                  <c:v>19.076000000000001</c:v>
                </c:pt>
                <c:pt idx="51">
                  <c:v>19.455500000000001</c:v>
                </c:pt>
                <c:pt idx="52">
                  <c:v>19.835000000000001</c:v>
                </c:pt>
                <c:pt idx="53">
                  <c:v>20.214500000000001</c:v>
                </c:pt>
                <c:pt idx="54">
                  <c:v>20.594000000000001</c:v>
                </c:pt>
                <c:pt idx="55">
                  <c:v>20.973500000000001</c:v>
                </c:pt>
                <c:pt idx="56">
                  <c:v>21.353000000000002</c:v>
                </c:pt>
                <c:pt idx="57">
                  <c:v>21.732400000000002</c:v>
                </c:pt>
                <c:pt idx="58">
                  <c:v>22.111900000000002</c:v>
                </c:pt>
                <c:pt idx="59">
                  <c:v>22.491400000000002</c:v>
                </c:pt>
                <c:pt idx="60">
                  <c:v>22.870900000000002</c:v>
                </c:pt>
                <c:pt idx="61">
                  <c:v>23.250400000000003</c:v>
                </c:pt>
                <c:pt idx="62">
                  <c:v>23.629900000000003</c:v>
                </c:pt>
                <c:pt idx="63">
                  <c:v>24.009400000000003</c:v>
                </c:pt>
                <c:pt idx="64">
                  <c:v>24.388900000000003</c:v>
                </c:pt>
                <c:pt idx="65">
                  <c:v>24.7684</c:v>
                </c:pt>
                <c:pt idx="66">
                  <c:v>25.1479</c:v>
                </c:pt>
                <c:pt idx="67">
                  <c:v>25.5274</c:v>
                </c:pt>
                <c:pt idx="68">
                  <c:v>25.9069</c:v>
                </c:pt>
                <c:pt idx="69">
                  <c:v>26.2864</c:v>
                </c:pt>
                <c:pt idx="70">
                  <c:v>26.665900000000001</c:v>
                </c:pt>
                <c:pt idx="71">
                  <c:v>27.045400000000001</c:v>
                </c:pt>
                <c:pt idx="72">
                  <c:v>27.424799999999998</c:v>
                </c:pt>
                <c:pt idx="73">
                  <c:v>27.804299999999998</c:v>
                </c:pt>
                <c:pt idx="74">
                  <c:v>28.183799999999998</c:v>
                </c:pt>
                <c:pt idx="75">
                  <c:v>28.563299999999998</c:v>
                </c:pt>
                <c:pt idx="76">
                  <c:v>28.942799999999998</c:v>
                </c:pt>
                <c:pt idx="77">
                  <c:v>29.322299999999998</c:v>
                </c:pt>
                <c:pt idx="78">
                  <c:v>29.701799999999999</c:v>
                </c:pt>
                <c:pt idx="79">
                  <c:v>30.081299999999999</c:v>
                </c:pt>
                <c:pt idx="80">
                  <c:v>30.460799999999999</c:v>
                </c:pt>
                <c:pt idx="81">
                  <c:v>30.840299999999999</c:v>
                </c:pt>
                <c:pt idx="82">
                  <c:v>31.219799999999999</c:v>
                </c:pt>
                <c:pt idx="83">
                  <c:v>31.599299999999999</c:v>
                </c:pt>
                <c:pt idx="84">
                  <c:v>31.9788</c:v>
                </c:pt>
                <c:pt idx="85">
                  <c:v>32.3583</c:v>
                </c:pt>
                <c:pt idx="86">
                  <c:v>32.7378</c:v>
                </c:pt>
                <c:pt idx="87">
                  <c:v>33.117199999999997</c:v>
                </c:pt>
                <c:pt idx="88">
                  <c:v>33.496699999999997</c:v>
                </c:pt>
                <c:pt idx="89">
                  <c:v>33.876199999999997</c:v>
                </c:pt>
                <c:pt idx="90">
                  <c:v>34.255699999999997</c:v>
                </c:pt>
                <c:pt idx="91">
                  <c:v>34.635199999999998</c:v>
                </c:pt>
                <c:pt idx="92">
                  <c:v>35.014699999999998</c:v>
                </c:pt>
                <c:pt idx="93">
                  <c:v>35.394199999999998</c:v>
                </c:pt>
                <c:pt idx="94">
                  <c:v>35.773699999999998</c:v>
                </c:pt>
                <c:pt idx="95">
                  <c:v>36.153199999999998</c:v>
                </c:pt>
                <c:pt idx="96">
                  <c:v>36.532699999999998</c:v>
                </c:pt>
                <c:pt idx="97">
                  <c:v>36.912199999999999</c:v>
                </c:pt>
                <c:pt idx="98">
                  <c:v>37.291699999999999</c:v>
                </c:pt>
                <c:pt idx="99">
                  <c:v>37.671199999999999</c:v>
                </c:pt>
                <c:pt idx="100">
                  <c:v>38.050699999999999</c:v>
                </c:pt>
                <c:pt idx="101">
                  <c:v>38.430199999999999</c:v>
                </c:pt>
                <c:pt idx="102">
                  <c:v>38.809599999999996</c:v>
                </c:pt>
                <c:pt idx="103">
                  <c:v>39.189099999999996</c:v>
                </c:pt>
                <c:pt idx="104">
                  <c:v>39.568599999999996</c:v>
                </c:pt>
                <c:pt idx="105">
                  <c:v>39.948099999999997</c:v>
                </c:pt>
                <c:pt idx="106">
                  <c:v>40.327599999999997</c:v>
                </c:pt>
                <c:pt idx="107">
                  <c:v>40.707099999999997</c:v>
                </c:pt>
                <c:pt idx="108">
                  <c:v>41.086599999999997</c:v>
                </c:pt>
                <c:pt idx="109">
                  <c:v>41.466099999999997</c:v>
                </c:pt>
                <c:pt idx="110">
                  <c:v>41.845599999999997</c:v>
                </c:pt>
                <c:pt idx="111">
                  <c:v>42.225099999999998</c:v>
                </c:pt>
                <c:pt idx="112">
                  <c:v>42.604599999999998</c:v>
                </c:pt>
                <c:pt idx="113">
                  <c:v>42.984099999999998</c:v>
                </c:pt>
                <c:pt idx="114">
                  <c:v>43.363599999999998</c:v>
                </c:pt>
                <c:pt idx="115">
                  <c:v>43.743099999999998</c:v>
                </c:pt>
                <c:pt idx="116">
                  <c:v>44.122599999999998</c:v>
                </c:pt>
                <c:pt idx="117">
                  <c:v>44.502000000000002</c:v>
                </c:pt>
                <c:pt idx="118">
                  <c:v>44.881500000000003</c:v>
                </c:pt>
                <c:pt idx="119">
                  <c:v>45.261000000000003</c:v>
                </c:pt>
                <c:pt idx="120">
                  <c:v>45.640500000000003</c:v>
                </c:pt>
                <c:pt idx="121">
                  <c:v>46.02</c:v>
                </c:pt>
                <c:pt idx="122">
                  <c:v>46.399500000000003</c:v>
                </c:pt>
                <c:pt idx="123">
                  <c:v>46.779000000000003</c:v>
                </c:pt>
                <c:pt idx="124">
                  <c:v>47.158499999999997</c:v>
                </c:pt>
                <c:pt idx="125">
                  <c:v>47.537999999999997</c:v>
                </c:pt>
                <c:pt idx="126">
                  <c:v>47.917499999999997</c:v>
                </c:pt>
                <c:pt idx="127">
                  <c:v>48.296999999999997</c:v>
                </c:pt>
                <c:pt idx="128">
                  <c:v>48.676499999999997</c:v>
                </c:pt>
                <c:pt idx="129">
                  <c:v>49.055999999999997</c:v>
                </c:pt>
                <c:pt idx="130">
                  <c:v>49.435499999999998</c:v>
                </c:pt>
                <c:pt idx="131">
                  <c:v>49.814999999999998</c:v>
                </c:pt>
                <c:pt idx="132">
                  <c:v>50.194499999999998</c:v>
                </c:pt>
                <c:pt idx="133">
                  <c:v>50.573900000000002</c:v>
                </c:pt>
                <c:pt idx="134">
                  <c:v>50.953400000000002</c:v>
                </c:pt>
                <c:pt idx="135">
                  <c:v>51.332900000000002</c:v>
                </c:pt>
                <c:pt idx="136">
                  <c:v>51.712400000000002</c:v>
                </c:pt>
                <c:pt idx="137">
                  <c:v>52.091900000000003</c:v>
                </c:pt>
                <c:pt idx="138">
                  <c:v>52.471400000000003</c:v>
                </c:pt>
                <c:pt idx="139">
                  <c:v>52.850900000000003</c:v>
                </c:pt>
                <c:pt idx="140">
                  <c:v>53.230400000000003</c:v>
                </c:pt>
                <c:pt idx="141">
                  <c:v>53.609900000000003</c:v>
                </c:pt>
                <c:pt idx="142">
                  <c:v>53.989400000000003</c:v>
                </c:pt>
                <c:pt idx="143">
                  <c:v>54.368900000000004</c:v>
                </c:pt>
                <c:pt idx="144">
                  <c:v>54.748400000000004</c:v>
                </c:pt>
                <c:pt idx="145">
                  <c:v>55.127900000000004</c:v>
                </c:pt>
                <c:pt idx="146">
                  <c:v>55.507400000000004</c:v>
                </c:pt>
                <c:pt idx="147">
                  <c:v>55.886900000000004</c:v>
                </c:pt>
                <c:pt idx="148">
                  <c:v>56.266300000000001</c:v>
                </c:pt>
                <c:pt idx="149">
                  <c:v>56.645800000000001</c:v>
                </c:pt>
                <c:pt idx="150">
                  <c:v>57.025300000000001</c:v>
                </c:pt>
                <c:pt idx="151">
                  <c:v>57.404800000000002</c:v>
                </c:pt>
                <c:pt idx="152">
                  <c:v>57.784300000000002</c:v>
                </c:pt>
                <c:pt idx="153">
                  <c:v>58.163800000000002</c:v>
                </c:pt>
                <c:pt idx="154">
                  <c:v>58.543300000000002</c:v>
                </c:pt>
                <c:pt idx="155">
                  <c:v>58.922800000000002</c:v>
                </c:pt>
                <c:pt idx="156">
                  <c:v>59.302300000000002</c:v>
                </c:pt>
                <c:pt idx="157">
                  <c:v>59.681800000000003</c:v>
                </c:pt>
                <c:pt idx="158">
                  <c:v>60.061300000000003</c:v>
                </c:pt>
                <c:pt idx="159">
                  <c:v>60.440800000000003</c:v>
                </c:pt>
                <c:pt idx="160">
                  <c:v>60.820300000000003</c:v>
                </c:pt>
                <c:pt idx="161">
                  <c:v>61.199800000000003</c:v>
                </c:pt>
                <c:pt idx="162">
                  <c:v>61.579300000000003</c:v>
                </c:pt>
                <c:pt idx="163">
                  <c:v>61.9587</c:v>
                </c:pt>
                <c:pt idx="164">
                  <c:v>62.338200000000001</c:v>
                </c:pt>
                <c:pt idx="165">
                  <c:v>62.717699999999994</c:v>
                </c:pt>
                <c:pt idx="166">
                  <c:v>63.097199999999994</c:v>
                </c:pt>
                <c:pt idx="167">
                  <c:v>63.476699999999994</c:v>
                </c:pt>
                <c:pt idx="168">
                  <c:v>63.856199999999994</c:v>
                </c:pt>
                <c:pt idx="169">
                  <c:v>64.235699999999994</c:v>
                </c:pt>
                <c:pt idx="170">
                  <c:v>64.615200000000002</c:v>
                </c:pt>
                <c:pt idx="171">
                  <c:v>64.994699999999995</c:v>
                </c:pt>
                <c:pt idx="172">
                  <c:v>65.374200000000002</c:v>
                </c:pt>
                <c:pt idx="173">
                  <c:v>65.753699999999995</c:v>
                </c:pt>
                <c:pt idx="174">
                  <c:v>66.133200000000002</c:v>
                </c:pt>
                <c:pt idx="175">
                  <c:v>66.512699999999995</c:v>
                </c:pt>
                <c:pt idx="176">
                  <c:v>66.892200000000003</c:v>
                </c:pt>
                <c:pt idx="177">
                  <c:v>67.271699999999996</c:v>
                </c:pt>
                <c:pt idx="178">
                  <c:v>67.6511</c:v>
                </c:pt>
                <c:pt idx="179">
                  <c:v>68.030600000000007</c:v>
                </c:pt>
                <c:pt idx="180">
                  <c:v>68.4101</c:v>
                </c:pt>
                <c:pt idx="181">
                  <c:v>68.789600000000007</c:v>
                </c:pt>
                <c:pt idx="182">
                  <c:v>69.1691</c:v>
                </c:pt>
                <c:pt idx="183">
                  <c:v>69.548600000000008</c:v>
                </c:pt>
                <c:pt idx="184">
                  <c:v>69.928100000000001</c:v>
                </c:pt>
                <c:pt idx="185">
                  <c:v>70.307600000000008</c:v>
                </c:pt>
                <c:pt idx="186">
                  <c:v>70.687100000000001</c:v>
                </c:pt>
                <c:pt idx="187">
                  <c:v>71.066600000000008</c:v>
                </c:pt>
                <c:pt idx="188">
                  <c:v>71.446100000000001</c:v>
                </c:pt>
                <c:pt idx="189">
                  <c:v>71.825600000000009</c:v>
                </c:pt>
                <c:pt idx="190">
                  <c:v>72.205100000000002</c:v>
                </c:pt>
                <c:pt idx="191">
                  <c:v>72.584600000000009</c:v>
                </c:pt>
                <c:pt idx="192">
                  <c:v>72.964100000000002</c:v>
                </c:pt>
                <c:pt idx="193">
                  <c:v>73.343500000000006</c:v>
                </c:pt>
                <c:pt idx="194">
                  <c:v>73.722999999999999</c:v>
                </c:pt>
                <c:pt idx="195">
                  <c:v>74.102500000000006</c:v>
                </c:pt>
                <c:pt idx="196">
                  <c:v>74.481999999999999</c:v>
                </c:pt>
                <c:pt idx="197">
                  <c:v>74.861500000000007</c:v>
                </c:pt>
                <c:pt idx="198">
                  <c:v>75.241</c:v>
                </c:pt>
                <c:pt idx="199">
                  <c:v>75.620500000000007</c:v>
                </c:pt>
                <c:pt idx="200">
                  <c:v>76</c:v>
                </c:pt>
              </c:numCache>
            </c:numRef>
          </c:xVal>
          <c:yVal>
            <c:numRef>
              <c:f>'PVT-原始'!$G$3:$G$203</c:f>
              <c:numCache>
                <c:formatCode>General</c:formatCode>
                <c:ptCount val="201"/>
                <c:pt idx="0">
                  <c:v>0.50472499999999998</c:v>
                </c:pt>
                <c:pt idx="1">
                  <c:v>2.4003000000000001</c:v>
                </c:pt>
                <c:pt idx="2">
                  <c:v>4.3039399999999999</c:v>
                </c:pt>
                <c:pt idx="3">
                  <c:v>6.2153600000000004</c:v>
                </c:pt>
                <c:pt idx="4">
                  <c:v>8.1342999999999996</c:v>
                </c:pt>
                <c:pt idx="5">
                  <c:v>10.060499999999999</c:v>
                </c:pt>
                <c:pt idx="6">
                  <c:v>11.993499999999999</c:v>
                </c:pt>
                <c:pt idx="7">
                  <c:v>13.933199999999999</c:v>
                </c:pt>
                <c:pt idx="8">
                  <c:v>15.879099999999999</c:v>
                </c:pt>
                <c:pt idx="9">
                  <c:v>17.831</c:v>
                </c:pt>
                <c:pt idx="10">
                  <c:v>19.788399999999999</c:v>
                </c:pt>
                <c:pt idx="11">
                  <c:v>21.751000000000001</c:v>
                </c:pt>
                <c:pt idx="12">
                  <c:v>23.718499999999999</c:v>
                </c:pt>
                <c:pt idx="13">
                  <c:v>25.6904</c:v>
                </c:pt>
                <c:pt idx="14">
                  <c:v>27.6663</c:v>
                </c:pt>
                <c:pt idx="15">
                  <c:v>29.645900000000001</c:v>
                </c:pt>
                <c:pt idx="16">
                  <c:v>31.628699999999998</c:v>
                </c:pt>
                <c:pt idx="17">
                  <c:v>33.614400000000003</c:v>
                </c:pt>
                <c:pt idx="18">
                  <c:v>35.602400000000003</c:v>
                </c:pt>
                <c:pt idx="19">
                  <c:v>37.592399999999998</c:v>
                </c:pt>
                <c:pt idx="20">
                  <c:v>39.5839</c:v>
                </c:pt>
                <c:pt idx="21">
                  <c:v>41.576500000000003</c:v>
                </c:pt>
                <c:pt idx="22">
                  <c:v>43.569699999999997</c:v>
                </c:pt>
                <c:pt idx="23">
                  <c:v>45.563000000000002</c:v>
                </c:pt>
                <c:pt idx="24">
                  <c:v>47.556199999999997</c:v>
                </c:pt>
                <c:pt idx="25">
                  <c:v>49.5486</c:v>
                </c:pt>
                <c:pt idx="26">
                  <c:v>51.5398</c:v>
                </c:pt>
                <c:pt idx="27">
                  <c:v>53.529400000000003</c:v>
                </c:pt>
                <c:pt idx="28">
                  <c:v>55.517000000000003</c:v>
                </c:pt>
                <c:pt idx="29">
                  <c:v>57.502000000000002</c:v>
                </c:pt>
                <c:pt idx="30">
                  <c:v>59.484099999999998</c:v>
                </c:pt>
                <c:pt idx="31">
                  <c:v>61.462899999999998</c:v>
                </c:pt>
                <c:pt idx="32">
                  <c:v>63.437800000000003</c:v>
                </c:pt>
                <c:pt idx="33">
                  <c:v>65.408500000000004</c:v>
                </c:pt>
                <c:pt idx="34">
                  <c:v>67.374499999999998</c:v>
                </c:pt>
                <c:pt idx="35">
                  <c:v>69.335499999999996</c:v>
                </c:pt>
                <c:pt idx="36">
                  <c:v>71.2911</c:v>
                </c:pt>
                <c:pt idx="37">
                  <c:v>73.240799999999993</c:v>
                </c:pt>
                <c:pt idx="38">
                  <c:v>75.184200000000004</c:v>
                </c:pt>
                <c:pt idx="39">
                  <c:v>77.121099999999998</c:v>
                </c:pt>
                <c:pt idx="40">
                  <c:v>79.051000000000002</c:v>
                </c:pt>
                <c:pt idx="41">
                  <c:v>80.973600000000005</c:v>
                </c:pt>
                <c:pt idx="42">
                  <c:v>82.888599999999997</c:v>
                </c:pt>
                <c:pt idx="43">
                  <c:v>84.795599999999993</c:v>
                </c:pt>
                <c:pt idx="44">
                  <c:v>86.694400000000002</c:v>
                </c:pt>
                <c:pt idx="45">
                  <c:v>88.584599999999995</c:v>
                </c:pt>
                <c:pt idx="46">
                  <c:v>90.465900000000005</c:v>
                </c:pt>
                <c:pt idx="47">
                  <c:v>92.338099999999997</c:v>
                </c:pt>
                <c:pt idx="48">
                  <c:v>94.200900000000004</c:v>
                </c:pt>
                <c:pt idx="49">
                  <c:v>96.054000000000002</c:v>
                </c:pt>
                <c:pt idx="50">
                  <c:v>97.897300000000001</c:v>
                </c:pt>
                <c:pt idx="51">
                  <c:v>99.730500000000006</c:v>
                </c:pt>
                <c:pt idx="52">
                  <c:v>101.553</c:v>
                </c:pt>
                <c:pt idx="53">
                  <c:v>103.366</c:v>
                </c:pt>
                <c:pt idx="54">
                  <c:v>105.167</c:v>
                </c:pt>
                <c:pt idx="55">
                  <c:v>106.958</c:v>
                </c:pt>
                <c:pt idx="56">
                  <c:v>108.738</c:v>
                </c:pt>
                <c:pt idx="57">
                  <c:v>110.50700000000001</c:v>
                </c:pt>
                <c:pt idx="58">
                  <c:v>112.264</c:v>
                </c:pt>
                <c:pt idx="59">
                  <c:v>114.01</c:v>
                </c:pt>
                <c:pt idx="60">
                  <c:v>115.745</c:v>
                </c:pt>
                <c:pt idx="61">
                  <c:v>117.468</c:v>
                </c:pt>
                <c:pt idx="62">
                  <c:v>119.179</c:v>
                </c:pt>
                <c:pt idx="63">
                  <c:v>120.878</c:v>
                </c:pt>
                <c:pt idx="64">
                  <c:v>122.566</c:v>
                </c:pt>
                <c:pt idx="65">
                  <c:v>124.241</c:v>
                </c:pt>
                <c:pt idx="66">
                  <c:v>125.905</c:v>
                </c:pt>
                <c:pt idx="67">
                  <c:v>127.557</c:v>
                </c:pt>
                <c:pt idx="68">
                  <c:v>129.196</c:v>
                </c:pt>
                <c:pt idx="69">
                  <c:v>130.82400000000001</c:v>
                </c:pt>
                <c:pt idx="70">
                  <c:v>132.43899999999999</c:v>
                </c:pt>
                <c:pt idx="71">
                  <c:v>134.04300000000001</c:v>
                </c:pt>
                <c:pt idx="72">
                  <c:v>135.63399999999999</c:v>
                </c:pt>
                <c:pt idx="73">
                  <c:v>137.21299999999999</c:v>
                </c:pt>
                <c:pt idx="74">
                  <c:v>138.78100000000001</c:v>
                </c:pt>
                <c:pt idx="75">
                  <c:v>140.33600000000001</c:v>
                </c:pt>
                <c:pt idx="76">
                  <c:v>141.87899999999999</c:v>
                </c:pt>
                <c:pt idx="77">
                  <c:v>143.41</c:v>
                </c:pt>
                <c:pt idx="78">
                  <c:v>144.929</c:v>
                </c:pt>
                <c:pt idx="79">
                  <c:v>146.43600000000001</c:v>
                </c:pt>
                <c:pt idx="80">
                  <c:v>147.93199999999999</c:v>
                </c:pt>
                <c:pt idx="81">
                  <c:v>149.41499999999999</c:v>
                </c:pt>
                <c:pt idx="82">
                  <c:v>150.887</c:v>
                </c:pt>
                <c:pt idx="83">
                  <c:v>152.34700000000001</c:v>
                </c:pt>
                <c:pt idx="84">
                  <c:v>153.79499999999999</c:v>
                </c:pt>
                <c:pt idx="85">
                  <c:v>155.232</c:v>
                </c:pt>
                <c:pt idx="86">
                  <c:v>156.65700000000001</c:v>
                </c:pt>
                <c:pt idx="87">
                  <c:v>158.071</c:v>
                </c:pt>
                <c:pt idx="88">
                  <c:v>159.47399999999999</c:v>
                </c:pt>
                <c:pt idx="89">
                  <c:v>160.86500000000001</c:v>
                </c:pt>
                <c:pt idx="90">
                  <c:v>162.245</c:v>
                </c:pt>
                <c:pt idx="91">
                  <c:v>163.613</c:v>
                </c:pt>
                <c:pt idx="92">
                  <c:v>164.971</c:v>
                </c:pt>
                <c:pt idx="93">
                  <c:v>166.31800000000001</c:v>
                </c:pt>
                <c:pt idx="94">
                  <c:v>167.65299999999999</c:v>
                </c:pt>
                <c:pt idx="95">
                  <c:v>168.97800000000001</c:v>
                </c:pt>
                <c:pt idx="96">
                  <c:v>170.292</c:v>
                </c:pt>
                <c:pt idx="97">
                  <c:v>171.596</c:v>
                </c:pt>
                <c:pt idx="98">
                  <c:v>172.88900000000001</c:v>
                </c:pt>
                <c:pt idx="99">
                  <c:v>174.17099999999999</c:v>
                </c:pt>
                <c:pt idx="100">
                  <c:v>175.44399999999999</c:v>
                </c:pt>
                <c:pt idx="101">
                  <c:v>176.70500000000001</c:v>
                </c:pt>
                <c:pt idx="102">
                  <c:v>177.95699999999999</c:v>
                </c:pt>
                <c:pt idx="103">
                  <c:v>179.19800000000001</c:v>
                </c:pt>
                <c:pt idx="104">
                  <c:v>180.43</c:v>
                </c:pt>
                <c:pt idx="105">
                  <c:v>181.65199999999999</c:v>
                </c:pt>
                <c:pt idx="106">
                  <c:v>182.863</c:v>
                </c:pt>
                <c:pt idx="107">
                  <c:v>184.065</c:v>
                </c:pt>
                <c:pt idx="108">
                  <c:v>185.25800000000001</c:v>
                </c:pt>
                <c:pt idx="109">
                  <c:v>186.441</c:v>
                </c:pt>
                <c:pt idx="110">
                  <c:v>187.614</c:v>
                </c:pt>
                <c:pt idx="111">
                  <c:v>188.77799999999999</c:v>
                </c:pt>
                <c:pt idx="112">
                  <c:v>189.93299999999999</c:v>
                </c:pt>
                <c:pt idx="113">
                  <c:v>191.078</c:v>
                </c:pt>
                <c:pt idx="114">
                  <c:v>192.215</c:v>
                </c:pt>
                <c:pt idx="115">
                  <c:v>193.34200000000001</c:v>
                </c:pt>
                <c:pt idx="116">
                  <c:v>194.46100000000001</c:v>
                </c:pt>
                <c:pt idx="117">
                  <c:v>195.571</c:v>
                </c:pt>
                <c:pt idx="118">
                  <c:v>196.672</c:v>
                </c:pt>
                <c:pt idx="119">
                  <c:v>197.76400000000001</c:v>
                </c:pt>
                <c:pt idx="120">
                  <c:v>198.84800000000001</c:v>
                </c:pt>
                <c:pt idx="121">
                  <c:v>199.92400000000001</c:v>
                </c:pt>
                <c:pt idx="122">
                  <c:v>200.99100000000001</c:v>
                </c:pt>
                <c:pt idx="123">
                  <c:v>202.04900000000001</c:v>
                </c:pt>
                <c:pt idx="124">
                  <c:v>203.1</c:v>
                </c:pt>
                <c:pt idx="125">
                  <c:v>204.143</c:v>
                </c:pt>
                <c:pt idx="126">
                  <c:v>205.17699999999999</c:v>
                </c:pt>
                <c:pt idx="127">
                  <c:v>206.20400000000001</c:v>
                </c:pt>
                <c:pt idx="128">
                  <c:v>207.22200000000001</c:v>
                </c:pt>
                <c:pt idx="129">
                  <c:v>208.233</c:v>
                </c:pt>
                <c:pt idx="130">
                  <c:v>209.23699999999999</c:v>
                </c:pt>
                <c:pt idx="131">
                  <c:v>210.232</c:v>
                </c:pt>
                <c:pt idx="132">
                  <c:v>211.22</c:v>
                </c:pt>
                <c:pt idx="133">
                  <c:v>212.20099999999999</c:v>
                </c:pt>
                <c:pt idx="134">
                  <c:v>213.17500000000001</c:v>
                </c:pt>
                <c:pt idx="135">
                  <c:v>214.14099999999999</c:v>
                </c:pt>
                <c:pt idx="136">
                  <c:v>215.1</c:v>
                </c:pt>
                <c:pt idx="137">
                  <c:v>216.05099999999999</c:v>
                </c:pt>
                <c:pt idx="138">
                  <c:v>216.99600000000001</c:v>
                </c:pt>
                <c:pt idx="139">
                  <c:v>217.934</c:v>
                </c:pt>
                <c:pt idx="140">
                  <c:v>218.86500000000001</c:v>
                </c:pt>
                <c:pt idx="141">
                  <c:v>219.78899999999999</c:v>
                </c:pt>
                <c:pt idx="142">
                  <c:v>220.70599999999999</c:v>
                </c:pt>
                <c:pt idx="143">
                  <c:v>221.61699999999999</c:v>
                </c:pt>
                <c:pt idx="144">
                  <c:v>222.52099999999999</c:v>
                </c:pt>
                <c:pt idx="145">
                  <c:v>223.41900000000001</c:v>
                </c:pt>
                <c:pt idx="146">
                  <c:v>224.31</c:v>
                </c:pt>
                <c:pt idx="147">
                  <c:v>225.19399999999999</c:v>
                </c:pt>
                <c:pt idx="148">
                  <c:v>226.07300000000001</c:v>
                </c:pt>
                <c:pt idx="149">
                  <c:v>226.94499999999999</c:v>
                </c:pt>
                <c:pt idx="150">
                  <c:v>227.81100000000001</c:v>
                </c:pt>
                <c:pt idx="151">
                  <c:v>228.67099999999999</c:v>
                </c:pt>
                <c:pt idx="152">
                  <c:v>229.52500000000001</c:v>
                </c:pt>
                <c:pt idx="153">
                  <c:v>230.37299999999999</c:v>
                </c:pt>
                <c:pt idx="154">
                  <c:v>231.214</c:v>
                </c:pt>
                <c:pt idx="155">
                  <c:v>232.05099999999999</c:v>
                </c:pt>
                <c:pt idx="156">
                  <c:v>232.881</c:v>
                </c:pt>
                <c:pt idx="157">
                  <c:v>233.70500000000001</c:v>
                </c:pt>
                <c:pt idx="158">
                  <c:v>234.524</c:v>
                </c:pt>
                <c:pt idx="159">
                  <c:v>235.33799999999999</c:v>
                </c:pt>
                <c:pt idx="160">
                  <c:v>236.14500000000001</c:v>
                </c:pt>
                <c:pt idx="161">
                  <c:v>236.94800000000001</c:v>
                </c:pt>
                <c:pt idx="162">
                  <c:v>237.744</c:v>
                </c:pt>
                <c:pt idx="163">
                  <c:v>238.536</c:v>
                </c:pt>
                <c:pt idx="164">
                  <c:v>239.322</c:v>
                </c:pt>
                <c:pt idx="165">
                  <c:v>240.10300000000001</c:v>
                </c:pt>
                <c:pt idx="166">
                  <c:v>240.87899999999999</c:v>
                </c:pt>
                <c:pt idx="167">
                  <c:v>241.649</c:v>
                </c:pt>
                <c:pt idx="168">
                  <c:v>242.41499999999999</c:v>
                </c:pt>
                <c:pt idx="169">
                  <c:v>243.17500000000001</c:v>
                </c:pt>
                <c:pt idx="170">
                  <c:v>243.93100000000001</c:v>
                </c:pt>
                <c:pt idx="171">
                  <c:v>244.68100000000001</c:v>
                </c:pt>
                <c:pt idx="172">
                  <c:v>245.42699999999999</c:v>
                </c:pt>
                <c:pt idx="173">
                  <c:v>246.16800000000001</c:v>
                </c:pt>
                <c:pt idx="174">
                  <c:v>246.904</c:v>
                </c:pt>
                <c:pt idx="175">
                  <c:v>247.63499999999999</c:v>
                </c:pt>
                <c:pt idx="176">
                  <c:v>248.36199999999999</c:v>
                </c:pt>
                <c:pt idx="177">
                  <c:v>249.084</c:v>
                </c:pt>
                <c:pt idx="178">
                  <c:v>249.80099999999999</c:v>
                </c:pt>
                <c:pt idx="179">
                  <c:v>250.51400000000001</c:v>
                </c:pt>
                <c:pt idx="180">
                  <c:v>251.22300000000001</c:v>
                </c:pt>
                <c:pt idx="181">
                  <c:v>251.92699999999999</c:v>
                </c:pt>
                <c:pt idx="182">
                  <c:v>252.626</c:v>
                </c:pt>
                <c:pt idx="183">
                  <c:v>253.321</c:v>
                </c:pt>
                <c:pt idx="184">
                  <c:v>254.012</c:v>
                </c:pt>
                <c:pt idx="185">
                  <c:v>254.69900000000001</c:v>
                </c:pt>
                <c:pt idx="186">
                  <c:v>255.38200000000001</c:v>
                </c:pt>
                <c:pt idx="187">
                  <c:v>256.06</c:v>
                </c:pt>
                <c:pt idx="188">
                  <c:v>256.73399999999998</c:v>
                </c:pt>
                <c:pt idx="189">
                  <c:v>257.404</c:v>
                </c:pt>
                <c:pt idx="190">
                  <c:v>258.07</c:v>
                </c:pt>
                <c:pt idx="191">
                  <c:v>258.73200000000003</c:v>
                </c:pt>
                <c:pt idx="192">
                  <c:v>259.39</c:v>
                </c:pt>
                <c:pt idx="193">
                  <c:v>260.04500000000002</c:v>
                </c:pt>
                <c:pt idx="194">
                  <c:v>260.69499999999999</c:v>
                </c:pt>
                <c:pt idx="195">
                  <c:v>261.34100000000001</c:v>
                </c:pt>
                <c:pt idx="196">
                  <c:v>261.98399999999998</c:v>
                </c:pt>
                <c:pt idx="197">
                  <c:v>262.62299999999999</c:v>
                </c:pt>
                <c:pt idx="198">
                  <c:v>263.25799999999998</c:v>
                </c:pt>
                <c:pt idx="199">
                  <c:v>263.88900000000001</c:v>
                </c:pt>
                <c:pt idx="200">
                  <c:v>264.517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1A-4F48-A144-0275DE9E9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118384"/>
        <c:axId val="1423113488"/>
      </c:scatterChart>
      <c:valAx>
        <c:axId val="142311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113488"/>
        <c:crosses val="autoZero"/>
        <c:crossBetween val="midCat"/>
      </c:valAx>
      <c:valAx>
        <c:axId val="14231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1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l-GR" altLang="zh-CN">
                <a:solidFill>
                  <a:srgbClr val="FF0000"/>
                </a:solidFill>
              </a:rPr>
              <a:t>ρ</a:t>
            </a:r>
            <a:r>
              <a:rPr lang="en-US" altLang="zh-CN">
                <a:solidFill>
                  <a:srgbClr val="FF0000"/>
                </a:solidFill>
              </a:rPr>
              <a:t>w</a:t>
            </a:r>
            <a:endParaRPr lang="zh-CN" alt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88221784776903"/>
                  <c:y val="-1.231335666375036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'PVT-原始'!$B$3:$B$203</c:f>
              <c:numCache>
                <c:formatCode>General</c:formatCode>
                <c:ptCount val="201"/>
                <c:pt idx="0">
                  <c:v>0.101325</c:v>
                </c:pt>
                <c:pt idx="1">
                  <c:v>0.48081799999999997</c:v>
                </c:pt>
                <c:pt idx="2">
                  <c:v>0.86031199999999997</c:v>
                </c:pt>
                <c:pt idx="3">
                  <c:v>1.2398099999999999</c:v>
                </c:pt>
                <c:pt idx="4">
                  <c:v>1.6193</c:v>
                </c:pt>
                <c:pt idx="5">
                  <c:v>1.9987900000000001</c:v>
                </c:pt>
                <c:pt idx="6">
                  <c:v>2.3782899999999998</c:v>
                </c:pt>
                <c:pt idx="7">
                  <c:v>2.7577800000000003</c:v>
                </c:pt>
                <c:pt idx="8">
                  <c:v>3.13727</c:v>
                </c:pt>
                <c:pt idx="9">
                  <c:v>3.5167700000000002</c:v>
                </c:pt>
                <c:pt idx="10">
                  <c:v>3.8962600000000003</c:v>
                </c:pt>
                <c:pt idx="11">
                  <c:v>4.2757500000000004</c:v>
                </c:pt>
                <c:pt idx="12">
                  <c:v>4.6552499999999997</c:v>
                </c:pt>
                <c:pt idx="13">
                  <c:v>5.0347400000000002</c:v>
                </c:pt>
                <c:pt idx="14">
                  <c:v>5.4142299999999999</c:v>
                </c:pt>
                <c:pt idx="15">
                  <c:v>5.7937299999999992</c:v>
                </c:pt>
                <c:pt idx="16">
                  <c:v>6.1732200000000006</c:v>
                </c:pt>
                <c:pt idx="17">
                  <c:v>6.5527100000000003</c:v>
                </c:pt>
                <c:pt idx="18">
                  <c:v>6.9322100000000004</c:v>
                </c:pt>
                <c:pt idx="19">
                  <c:v>7.3117000000000001</c:v>
                </c:pt>
                <c:pt idx="20">
                  <c:v>7.6911899999999997</c:v>
                </c:pt>
                <c:pt idx="21">
                  <c:v>8.070689999999999</c:v>
                </c:pt>
                <c:pt idx="22">
                  <c:v>8.4501799999999996</c:v>
                </c:pt>
                <c:pt idx="23">
                  <c:v>8.8296700000000001</c:v>
                </c:pt>
                <c:pt idx="24">
                  <c:v>9.2091700000000003</c:v>
                </c:pt>
                <c:pt idx="25">
                  <c:v>9.5886599999999991</c:v>
                </c:pt>
                <c:pt idx="26">
                  <c:v>9.9681499999999996</c:v>
                </c:pt>
                <c:pt idx="27">
                  <c:v>10.3476</c:v>
                </c:pt>
                <c:pt idx="28">
                  <c:v>10.7271</c:v>
                </c:pt>
                <c:pt idx="29">
                  <c:v>11.1066</c:v>
                </c:pt>
                <c:pt idx="30">
                  <c:v>11.4861</c:v>
                </c:pt>
                <c:pt idx="31">
                  <c:v>11.865600000000001</c:v>
                </c:pt>
                <c:pt idx="32">
                  <c:v>12.245100000000001</c:v>
                </c:pt>
                <c:pt idx="33">
                  <c:v>12.624600000000001</c:v>
                </c:pt>
                <c:pt idx="34">
                  <c:v>13.004100000000001</c:v>
                </c:pt>
                <c:pt idx="35">
                  <c:v>13.383599999999999</c:v>
                </c:pt>
                <c:pt idx="36">
                  <c:v>13.7631</c:v>
                </c:pt>
                <c:pt idx="37">
                  <c:v>14.1426</c:v>
                </c:pt>
                <c:pt idx="38">
                  <c:v>14.5221</c:v>
                </c:pt>
                <c:pt idx="39">
                  <c:v>14.9016</c:v>
                </c:pt>
                <c:pt idx="40">
                  <c:v>15.2811</c:v>
                </c:pt>
                <c:pt idx="41">
                  <c:v>15.660600000000001</c:v>
                </c:pt>
                <c:pt idx="42">
                  <c:v>16.04</c:v>
                </c:pt>
                <c:pt idx="43">
                  <c:v>16.419499999999999</c:v>
                </c:pt>
                <c:pt idx="44">
                  <c:v>16.798999999999999</c:v>
                </c:pt>
                <c:pt idx="45">
                  <c:v>17.1785</c:v>
                </c:pt>
                <c:pt idx="46">
                  <c:v>17.558</c:v>
                </c:pt>
                <c:pt idx="47">
                  <c:v>17.9375</c:v>
                </c:pt>
                <c:pt idx="48">
                  <c:v>18.317</c:v>
                </c:pt>
                <c:pt idx="49">
                  <c:v>18.6965</c:v>
                </c:pt>
                <c:pt idx="50">
                  <c:v>19.076000000000001</c:v>
                </c:pt>
                <c:pt idx="51">
                  <c:v>19.455500000000001</c:v>
                </c:pt>
                <c:pt idx="52">
                  <c:v>19.835000000000001</c:v>
                </c:pt>
                <c:pt idx="53">
                  <c:v>20.214500000000001</c:v>
                </c:pt>
                <c:pt idx="54">
                  <c:v>20.594000000000001</c:v>
                </c:pt>
                <c:pt idx="55">
                  <c:v>20.973500000000001</c:v>
                </c:pt>
                <c:pt idx="56">
                  <c:v>21.353000000000002</c:v>
                </c:pt>
                <c:pt idx="57">
                  <c:v>21.732400000000002</c:v>
                </c:pt>
                <c:pt idx="58">
                  <c:v>22.111900000000002</c:v>
                </c:pt>
                <c:pt idx="59">
                  <c:v>22.491400000000002</c:v>
                </c:pt>
                <c:pt idx="60">
                  <c:v>22.870900000000002</c:v>
                </c:pt>
                <c:pt idx="61">
                  <c:v>23.250400000000003</c:v>
                </c:pt>
                <c:pt idx="62">
                  <c:v>23.629900000000003</c:v>
                </c:pt>
                <c:pt idx="63">
                  <c:v>24.009400000000003</c:v>
                </c:pt>
                <c:pt idx="64">
                  <c:v>24.388900000000003</c:v>
                </c:pt>
                <c:pt idx="65">
                  <c:v>24.7684</c:v>
                </c:pt>
                <c:pt idx="66">
                  <c:v>25.1479</c:v>
                </c:pt>
                <c:pt idx="67">
                  <c:v>25.5274</c:v>
                </c:pt>
                <c:pt idx="68">
                  <c:v>25.9069</c:v>
                </c:pt>
                <c:pt idx="69">
                  <c:v>26.2864</c:v>
                </c:pt>
                <c:pt idx="70">
                  <c:v>26.665900000000001</c:v>
                </c:pt>
                <c:pt idx="71">
                  <c:v>27.045400000000001</c:v>
                </c:pt>
                <c:pt idx="72">
                  <c:v>27.424799999999998</c:v>
                </c:pt>
                <c:pt idx="73">
                  <c:v>27.804299999999998</c:v>
                </c:pt>
                <c:pt idx="74">
                  <c:v>28.183799999999998</c:v>
                </c:pt>
                <c:pt idx="75">
                  <c:v>28.563299999999998</c:v>
                </c:pt>
                <c:pt idx="76">
                  <c:v>28.942799999999998</c:v>
                </c:pt>
                <c:pt idx="77">
                  <c:v>29.322299999999998</c:v>
                </c:pt>
                <c:pt idx="78">
                  <c:v>29.701799999999999</c:v>
                </c:pt>
                <c:pt idx="79">
                  <c:v>30.081299999999999</c:v>
                </c:pt>
                <c:pt idx="80">
                  <c:v>30.460799999999999</c:v>
                </c:pt>
                <c:pt idx="81">
                  <c:v>30.840299999999999</c:v>
                </c:pt>
                <c:pt idx="82">
                  <c:v>31.219799999999999</c:v>
                </c:pt>
                <c:pt idx="83">
                  <c:v>31.599299999999999</c:v>
                </c:pt>
                <c:pt idx="84">
                  <c:v>31.9788</c:v>
                </c:pt>
                <c:pt idx="85">
                  <c:v>32.3583</c:v>
                </c:pt>
                <c:pt idx="86">
                  <c:v>32.7378</c:v>
                </c:pt>
                <c:pt idx="87">
                  <c:v>33.117199999999997</c:v>
                </c:pt>
                <c:pt idx="88">
                  <c:v>33.496699999999997</c:v>
                </c:pt>
                <c:pt idx="89">
                  <c:v>33.876199999999997</c:v>
                </c:pt>
                <c:pt idx="90">
                  <c:v>34.255699999999997</c:v>
                </c:pt>
                <c:pt idx="91">
                  <c:v>34.635199999999998</c:v>
                </c:pt>
                <c:pt idx="92">
                  <c:v>35.014699999999998</c:v>
                </c:pt>
                <c:pt idx="93">
                  <c:v>35.394199999999998</c:v>
                </c:pt>
                <c:pt idx="94">
                  <c:v>35.773699999999998</c:v>
                </c:pt>
                <c:pt idx="95">
                  <c:v>36.153199999999998</c:v>
                </c:pt>
                <c:pt idx="96">
                  <c:v>36.532699999999998</c:v>
                </c:pt>
                <c:pt idx="97">
                  <c:v>36.912199999999999</c:v>
                </c:pt>
                <c:pt idx="98">
                  <c:v>37.291699999999999</c:v>
                </c:pt>
                <c:pt idx="99">
                  <c:v>37.671199999999999</c:v>
                </c:pt>
                <c:pt idx="100">
                  <c:v>38.050699999999999</c:v>
                </c:pt>
                <c:pt idx="101">
                  <c:v>38.430199999999999</c:v>
                </c:pt>
                <c:pt idx="102">
                  <c:v>38.809599999999996</c:v>
                </c:pt>
                <c:pt idx="103">
                  <c:v>39.189099999999996</c:v>
                </c:pt>
                <c:pt idx="104">
                  <c:v>39.568599999999996</c:v>
                </c:pt>
                <c:pt idx="105">
                  <c:v>39.948099999999997</c:v>
                </c:pt>
                <c:pt idx="106">
                  <c:v>40.327599999999997</c:v>
                </c:pt>
                <c:pt idx="107">
                  <c:v>40.707099999999997</c:v>
                </c:pt>
                <c:pt idx="108">
                  <c:v>41.086599999999997</c:v>
                </c:pt>
                <c:pt idx="109">
                  <c:v>41.466099999999997</c:v>
                </c:pt>
                <c:pt idx="110">
                  <c:v>41.845599999999997</c:v>
                </c:pt>
                <c:pt idx="111">
                  <c:v>42.225099999999998</c:v>
                </c:pt>
                <c:pt idx="112">
                  <c:v>42.604599999999998</c:v>
                </c:pt>
                <c:pt idx="113">
                  <c:v>42.984099999999998</c:v>
                </c:pt>
                <c:pt idx="114">
                  <c:v>43.363599999999998</c:v>
                </c:pt>
                <c:pt idx="115">
                  <c:v>43.743099999999998</c:v>
                </c:pt>
                <c:pt idx="116">
                  <c:v>44.122599999999998</c:v>
                </c:pt>
                <c:pt idx="117">
                  <c:v>44.502000000000002</c:v>
                </c:pt>
                <c:pt idx="118">
                  <c:v>44.881500000000003</c:v>
                </c:pt>
                <c:pt idx="119">
                  <c:v>45.261000000000003</c:v>
                </c:pt>
                <c:pt idx="120">
                  <c:v>45.640500000000003</c:v>
                </c:pt>
                <c:pt idx="121">
                  <c:v>46.02</c:v>
                </c:pt>
                <c:pt idx="122">
                  <c:v>46.399500000000003</c:v>
                </c:pt>
                <c:pt idx="123">
                  <c:v>46.779000000000003</c:v>
                </c:pt>
                <c:pt idx="124">
                  <c:v>47.158499999999997</c:v>
                </c:pt>
                <c:pt idx="125">
                  <c:v>47.537999999999997</c:v>
                </c:pt>
                <c:pt idx="126">
                  <c:v>47.917499999999997</c:v>
                </c:pt>
                <c:pt idx="127">
                  <c:v>48.296999999999997</c:v>
                </c:pt>
                <c:pt idx="128">
                  <c:v>48.676499999999997</c:v>
                </c:pt>
                <c:pt idx="129">
                  <c:v>49.055999999999997</c:v>
                </c:pt>
                <c:pt idx="130">
                  <c:v>49.435499999999998</c:v>
                </c:pt>
                <c:pt idx="131">
                  <c:v>49.814999999999998</c:v>
                </c:pt>
                <c:pt idx="132">
                  <c:v>50.194499999999998</c:v>
                </c:pt>
                <c:pt idx="133">
                  <c:v>50.573900000000002</c:v>
                </c:pt>
                <c:pt idx="134">
                  <c:v>50.953400000000002</c:v>
                </c:pt>
                <c:pt idx="135">
                  <c:v>51.332900000000002</c:v>
                </c:pt>
                <c:pt idx="136">
                  <c:v>51.712400000000002</c:v>
                </c:pt>
                <c:pt idx="137">
                  <c:v>52.091900000000003</c:v>
                </c:pt>
                <c:pt idx="138">
                  <c:v>52.471400000000003</c:v>
                </c:pt>
                <c:pt idx="139">
                  <c:v>52.850900000000003</c:v>
                </c:pt>
                <c:pt idx="140">
                  <c:v>53.230400000000003</c:v>
                </c:pt>
                <c:pt idx="141">
                  <c:v>53.609900000000003</c:v>
                </c:pt>
                <c:pt idx="142">
                  <c:v>53.989400000000003</c:v>
                </c:pt>
                <c:pt idx="143">
                  <c:v>54.368900000000004</c:v>
                </c:pt>
                <c:pt idx="144">
                  <c:v>54.748400000000004</c:v>
                </c:pt>
                <c:pt idx="145">
                  <c:v>55.127900000000004</c:v>
                </c:pt>
                <c:pt idx="146">
                  <c:v>55.507400000000004</c:v>
                </c:pt>
                <c:pt idx="147">
                  <c:v>55.886900000000004</c:v>
                </c:pt>
                <c:pt idx="148">
                  <c:v>56.266300000000001</c:v>
                </c:pt>
                <c:pt idx="149">
                  <c:v>56.645800000000001</c:v>
                </c:pt>
                <c:pt idx="150">
                  <c:v>57.025300000000001</c:v>
                </c:pt>
                <c:pt idx="151">
                  <c:v>57.404800000000002</c:v>
                </c:pt>
                <c:pt idx="152">
                  <c:v>57.784300000000002</c:v>
                </c:pt>
                <c:pt idx="153">
                  <c:v>58.163800000000002</c:v>
                </c:pt>
                <c:pt idx="154">
                  <c:v>58.543300000000002</c:v>
                </c:pt>
                <c:pt idx="155">
                  <c:v>58.922800000000002</c:v>
                </c:pt>
                <c:pt idx="156">
                  <c:v>59.302300000000002</c:v>
                </c:pt>
                <c:pt idx="157">
                  <c:v>59.681800000000003</c:v>
                </c:pt>
                <c:pt idx="158">
                  <c:v>60.061300000000003</c:v>
                </c:pt>
                <c:pt idx="159">
                  <c:v>60.440800000000003</c:v>
                </c:pt>
                <c:pt idx="160">
                  <c:v>60.820300000000003</c:v>
                </c:pt>
                <c:pt idx="161">
                  <c:v>61.199800000000003</c:v>
                </c:pt>
                <c:pt idx="162">
                  <c:v>61.579300000000003</c:v>
                </c:pt>
                <c:pt idx="163">
                  <c:v>61.9587</c:v>
                </c:pt>
                <c:pt idx="164">
                  <c:v>62.338200000000001</c:v>
                </c:pt>
                <c:pt idx="165">
                  <c:v>62.717699999999994</c:v>
                </c:pt>
                <c:pt idx="166">
                  <c:v>63.097199999999994</c:v>
                </c:pt>
                <c:pt idx="167">
                  <c:v>63.476699999999994</c:v>
                </c:pt>
                <c:pt idx="168">
                  <c:v>63.856199999999994</c:v>
                </c:pt>
                <c:pt idx="169">
                  <c:v>64.235699999999994</c:v>
                </c:pt>
                <c:pt idx="170">
                  <c:v>64.615200000000002</c:v>
                </c:pt>
                <c:pt idx="171">
                  <c:v>64.994699999999995</c:v>
                </c:pt>
                <c:pt idx="172">
                  <c:v>65.374200000000002</c:v>
                </c:pt>
                <c:pt idx="173">
                  <c:v>65.753699999999995</c:v>
                </c:pt>
                <c:pt idx="174">
                  <c:v>66.133200000000002</c:v>
                </c:pt>
                <c:pt idx="175">
                  <c:v>66.512699999999995</c:v>
                </c:pt>
                <c:pt idx="176">
                  <c:v>66.892200000000003</c:v>
                </c:pt>
                <c:pt idx="177">
                  <c:v>67.271699999999996</c:v>
                </c:pt>
                <c:pt idx="178">
                  <c:v>67.6511</c:v>
                </c:pt>
                <c:pt idx="179">
                  <c:v>68.030600000000007</c:v>
                </c:pt>
                <c:pt idx="180">
                  <c:v>68.4101</c:v>
                </c:pt>
                <c:pt idx="181">
                  <c:v>68.789600000000007</c:v>
                </c:pt>
                <c:pt idx="182">
                  <c:v>69.1691</c:v>
                </c:pt>
                <c:pt idx="183">
                  <c:v>69.548600000000008</c:v>
                </c:pt>
                <c:pt idx="184">
                  <c:v>69.928100000000001</c:v>
                </c:pt>
                <c:pt idx="185">
                  <c:v>70.307600000000008</c:v>
                </c:pt>
                <c:pt idx="186">
                  <c:v>70.687100000000001</c:v>
                </c:pt>
                <c:pt idx="187">
                  <c:v>71.066600000000008</c:v>
                </c:pt>
                <c:pt idx="188">
                  <c:v>71.446100000000001</c:v>
                </c:pt>
                <c:pt idx="189">
                  <c:v>71.825600000000009</c:v>
                </c:pt>
                <c:pt idx="190">
                  <c:v>72.205100000000002</c:v>
                </c:pt>
                <c:pt idx="191">
                  <c:v>72.584600000000009</c:v>
                </c:pt>
                <c:pt idx="192">
                  <c:v>72.964100000000002</c:v>
                </c:pt>
                <c:pt idx="193">
                  <c:v>73.343500000000006</c:v>
                </c:pt>
                <c:pt idx="194">
                  <c:v>73.722999999999999</c:v>
                </c:pt>
                <c:pt idx="195">
                  <c:v>74.102500000000006</c:v>
                </c:pt>
                <c:pt idx="196">
                  <c:v>74.481999999999999</c:v>
                </c:pt>
                <c:pt idx="197">
                  <c:v>74.861500000000007</c:v>
                </c:pt>
                <c:pt idx="198">
                  <c:v>75.241</c:v>
                </c:pt>
                <c:pt idx="199">
                  <c:v>75.620500000000007</c:v>
                </c:pt>
                <c:pt idx="200">
                  <c:v>76</c:v>
                </c:pt>
              </c:numCache>
            </c:numRef>
          </c:xVal>
          <c:yVal>
            <c:numRef>
              <c:f>'PVT-原始'!$K$3:$K$203</c:f>
              <c:numCache>
                <c:formatCode>General</c:formatCode>
                <c:ptCount val="201"/>
                <c:pt idx="0">
                  <c:v>1003.29</c:v>
                </c:pt>
                <c:pt idx="1">
                  <c:v>1003.37</c:v>
                </c:pt>
                <c:pt idx="2">
                  <c:v>1003.46</c:v>
                </c:pt>
                <c:pt idx="3">
                  <c:v>1003.54</c:v>
                </c:pt>
                <c:pt idx="4">
                  <c:v>1003.63</c:v>
                </c:pt>
                <c:pt idx="5">
                  <c:v>1003.71</c:v>
                </c:pt>
                <c:pt idx="6">
                  <c:v>1003.79</c:v>
                </c:pt>
                <c:pt idx="7">
                  <c:v>1003.87</c:v>
                </c:pt>
                <c:pt idx="8">
                  <c:v>1003.95</c:v>
                </c:pt>
                <c:pt idx="9">
                  <c:v>1004.03</c:v>
                </c:pt>
                <c:pt idx="10">
                  <c:v>1004.11</c:v>
                </c:pt>
                <c:pt idx="11">
                  <c:v>1004.19</c:v>
                </c:pt>
                <c:pt idx="12">
                  <c:v>1004.27</c:v>
                </c:pt>
                <c:pt idx="13">
                  <c:v>1004.35</c:v>
                </c:pt>
                <c:pt idx="14">
                  <c:v>1004.43</c:v>
                </c:pt>
                <c:pt idx="15">
                  <c:v>1004.51</c:v>
                </c:pt>
                <c:pt idx="16">
                  <c:v>1004.59</c:v>
                </c:pt>
                <c:pt idx="17">
                  <c:v>1004.66</c:v>
                </c:pt>
                <c:pt idx="18">
                  <c:v>1004.74</c:v>
                </c:pt>
                <c:pt idx="19">
                  <c:v>1004.83</c:v>
                </c:pt>
                <c:pt idx="20">
                  <c:v>1004.91</c:v>
                </c:pt>
                <c:pt idx="21">
                  <c:v>1004.99</c:v>
                </c:pt>
                <c:pt idx="22">
                  <c:v>1005.08</c:v>
                </c:pt>
                <c:pt idx="23">
                  <c:v>1005.16</c:v>
                </c:pt>
                <c:pt idx="24">
                  <c:v>1005.25</c:v>
                </c:pt>
                <c:pt idx="25">
                  <c:v>1005.33</c:v>
                </c:pt>
                <c:pt idx="26">
                  <c:v>1005.42</c:v>
                </c:pt>
                <c:pt idx="27">
                  <c:v>1005.51</c:v>
                </c:pt>
                <c:pt idx="28">
                  <c:v>1005.59</c:v>
                </c:pt>
                <c:pt idx="29">
                  <c:v>1005.68</c:v>
                </c:pt>
                <c:pt idx="30">
                  <c:v>1005.77</c:v>
                </c:pt>
                <c:pt idx="31">
                  <c:v>1005.86</c:v>
                </c:pt>
                <c:pt idx="32">
                  <c:v>1005.95</c:v>
                </c:pt>
                <c:pt idx="33">
                  <c:v>1006.04</c:v>
                </c:pt>
                <c:pt idx="34">
                  <c:v>1006.12</c:v>
                </c:pt>
                <c:pt idx="35">
                  <c:v>1006.21</c:v>
                </c:pt>
                <c:pt idx="36">
                  <c:v>1006.31</c:v>
                </c:pt>
                <c:pt idx="37">
                  <c:v>1006.4</c:v>
                </c:pt>
                <c:pt idx="38">
                  <c:v>1006.49</c:v>
                </c:pt>
                <c:pt idx="39">
                  <c:v>1006.58</c:v>
                </c:pt>
                <c:pt idx="40">
                  <c:v>1006.67</c:v>
                </c:pt>
                <c:pt idx="41">
                  <c:v>1006.76</c:v>
                </c:pt>
                <c:pt idx="42">
                  <c:v>1006.86</c:v>
                </c:pt>
                <c:pt idx="43">
                  <c:v>1006.95</c:v>
                </c:pt>
                <c:pt idx="44">
                  <c:v>1007.04</c:v>
                </c:pt>
                <c:pt idx="45">
                  <c:v>1007.14</c:v>
                </c:pt>
                <c:pt idx="46">
                  <c:v>1007.23</c:v>
                </c:pt>
                <c:pt idx="47">
                  <c:v>1007.33</c:v>
                </c:pt>
                <c:pt idx="48">
                  <c:v>1007.42</c:v>
                </c:pt>
                <c:pt idx="49">
                  <c:v>1007.52</c:v>
                </c:pt>
                <c:pt idx="50">
                  <c:v>1007.61</c:v>
                </c:pt>
                <c:pt idx="51">
                  <c:v>1007.71</c:v>
                </c:pt>
                <c:pt idx="52">
                  <c:v>1007.81</c:v>
                </c:pt>
                <c:pt idx="53">
                  <c:v>1007.91</c:v>
                </c:pt>
                <c:pt idx="54">
                  <c:v>1008</c:v>
                </c:pt>
                <c:pt idx="55">
                  <c:v>1008.1</c:v>
                </c:pt>
                <c:pt idx="56">
                  <c:v>1008.2</c:v>
                </c:pt>
                <c:pt idx="57">
                  <c:v>1008.3</c:v>
                </c:pt>
                <c:pt idx="58">
                  <c:v>1008.4</c:v>
                </c:pt>
                <c:pt idx="59">
                  <c:v>1008.49</c:v>
                </c:pt>
                <c:pt idx="60">
                  <c:v>1008.59</c:v>
                </c:pt>
                <c:pt idx="61">
                  <c:v>1008.69</c:v>
                </c:pt>
                <c:pt idx="62">
                  <c:v>1008.79</c:v>
                </c:pt>
                <c:pt idx="63">
                  <c:v>1008.89</c:v>
                </c:pt>
                <c:pt idx="64">
                  <c:v>1008.99</c:v>
                </c:pt>
                <c:pt idx="65">
                  <c:v>1009.09</c:v>
                </c:pt>
                <c:pt idx="66">
                  <c:v>1009.2</c:v>
                </c:pt>
                <c:pt idx="67">
                  <c:v>1009.3</c:v>
                </c:pt>
                <c:pt idx="68">
                  <c:v>1009.4</c:v>
                </c:pt>
                <c:pt idx="69">
                  <c:v>1009.5</c:v>
                </c:pt>
                <c:pt idx="70">
                  <c:v>1009.6</c:v>
                </c:pt>
                <c:pt idx="71">
                  <c:v>1009.71</c:v>
                </c:pt>
                <c:pt idx="72">
                  <c:v>1009.81</c:v>
                </c:pt>
                <c:pt idx="73">
                  <c:v>1009.91</c:v>
                </c:pt>
                <c:pt idx="74">
                  <c:v>1010.02</c:v>
                </c:pt>
                <c:pt idx="75">
                  <c:v>1010.12</c:v>
                </c:pt>
                <c:pt idx="76">
                  <c:v>1010.23</c:v>
                </c:pt>
                <c:pt idx="77">
                  <c:v>1010.33</c:v>
                </c:pt>
                <c:pt idx="78">
                  <c:v>1010.44</c:v>
                </c:pt>
                <c:pt idx="79">
                  <c:v>1010.55</c:v>
                </c:pt>
                <c:pt idx="80">
                  <c:v>1010.65</c:v>
                </c:pt>
                <c:pt idx="81">
                  <c:v>1010.76</c:v>
                </c:pt>
                <c:pt idx="82">
                  <c:v>1010.87</c:v>
                </c:pt>
                <c:pt idx="83">
                  <c:v>1010.97</c:v>
                </c:pt>
                <c:pt idx="84">
                  <c:v>1011.08</c:v>
                </c:pt>
                <c:pt idx="85">
                  <c:v>1011.19</c:v>
                </c:pt>
                <c:pt idx="86">
                  <c:v>1011.3</c:v>
                </c:pt>
                <c:pt idx="87">
                  <c:v>1011.41</c:v>
                </c:pt>
                <c:pt idx="88">
                  <c:v>1011.52</c:v>
                </c:pt>
                <c:pt idx="89">
                  <c:v>1011.62</c:v>
                </c:pt>
                <c:pt idx="90">
                  <c:v>1011.73</c:v>
                </c:pt>
                <c:pt idx="91">
                  <c:v>1011.84</c:v>
                </c:pt>
                <c:pt idx="92">
                  <c:v>1011.96</c:v>
                </c:pt>
                <c:pt idx="93">
                  <c:v>1012.07</c:v>
                </c:pt>
                <c:pt idx="94">
                  <c:v>1012.18</c:v>
                </c:pt>
                <c:pt idx="95">
                  <c:v>1012.29</c:v>
                </c:pt>
                <c:pt idx="96">
                  <c:v>1012.4</c:v>
                </c:pt>
                <c:pt idx="97">
                  <c:v>1012.51</c:v>
                </c:pt>
                <c:pt idx="98">
                  <c:v>1012.63</c:v>
                </c:pt>
                <c:pt idx="99">
                  <c:v>1012.74</c:v>
                </c:pt>
                <c:pt idx="100">
                  <c:v>1012.85</c:v>
                </c:pt>
                <c:pt idx="101">
                  <c:v>1012.97</c:v>
                </c:pt>
                <c:pt idx="102">
                  <c:v>1013.08</c:v>
                </c:pt>
                <c:pt idx="103">
                  <c:v>1013.2</c:v>
                </c:pt>
                <c:pt idx="104">
                  <c:v>1013.31</c:v>
                </c:pt>
                <c:pt idx="105">
                  <c:v>1013.43</c:v>
                </c:pt>
                <c:pt idx="106">
                  <c:v>1013.54</c:v>
                </c:pt>
                <c:pt idx="107">
                  <c:v>1013.66</c:v>
                </c:pt>
                <c:pt idx="108">
                  <c:v>1013.77</c:v>
                </c:pt>
                <c:pt idx="109">
                  <c:v>1013.89</c:v>
                </c:pt>
                <c:pt idx="110">
                  <c:v>1014.01</c:v>
                </c:pt>
                <c:pt idx="111">
                  <c:v>1014.12</c:v>
                </c:pt>
                <c:pt idx="112">
                  <c:v>1014.24</c:v>
                </c:pt>
                <c:pt idx="113">
                  <c:v>1014.36</c:v>
                </c:pt>
                <c:pt idx="114">
                  <c:v>1014.48</c:v>
                </c:pt>
                <c:pt idx="115">
                  <c:v>1014.6</c:v>
                </c:pt>
                <c:pt idx="116">
                  <c:v>1014.72</c:v>
                </c:pt>
                <c:pt idx="117">
                  <c:v>1014.84</c:v>
                </c:pt>
                <c:pt idx="118">
                  <c:v>1014.96</c:v>
                </c:pt>
                <c:pt idx="119">
                  <c:v>1015.08</c:v>
                </c:pt>
                <c:pt idx="120">
                  <c:v>1015.2</c:v>
                </c:pt>
                <c:pt idx="121">
                  <c:v>1015.32</c:v>
                </c:pt>
                <c:pt idx="122">
                  <c:v>1015.44</c:v>
                </c:pt>
                <c:pt idx="123">
                  <c:v>1015.56</c:v>
                </c:pt>
                <c:pt idx="124">
                  <c:v>1015.68</c:v>
                </c:pt>
                <c:pt idx="125">
                  <c:v>1015.8</c:v>
                </c:pt>
                <c:pt idx="126">
                  <c:v>1015.93</c:v>
                </c:pt>
                <c:pt idx="127">
                  <c:v>1016.05</c:v>
                </c:pt>
                <c:pt idx="128">
                  <c:v>1016.17</c:v>
                </c:pt>
                <c:pt idx="129">
                  <c:v>1016.3</c:v>
                </c:pt>
                <c:pt idx="130">
                  <c:v>1016.42</c:v>
                </c:pt>
                <c:pt idx="131">
                  <c:v>1016.55</c:v>
                </c:pt>
                <c:pt idx="132">
                  <c:v>1016.67</c:v>
                </c:pt>
                <c:pt idx="133">
                  <c:v>1016.8</c:v>
                </c:pt>
                <c:pt idx="134">
                  <c:v>1016.92</c:v>
                </c:pt>
                <c:pt idx="135">
                  <c:v>1017.05</c:v>
                </c:pt>
                <c:pt idx="136">
                  <c:v>1017.17</c:v>
                </c:pt>
                <c:pt idx="137">
                  <c:v>1017.3</c:v>
                </c:pt>
                <c:pt idx="138">
                  <c:v>1017.43</c:v>
                </c:pt>
                <c:pt idx="139">
                  <c:v>1017.55</c:v>
                </c:pt>
                <c:pt idx="140">
                  <c:v>1017.68</c:v>
                </c:pt>
                <c:pt idx="141">
                  <c:v>1017.81</c:v>
                </c:pt>
                <c:pt idx="142">
                  <c:v>1017.94</c:v>
                </c:pt>
                <c:pt idx="143">
                  <c:v>1018.06</c:v>
                </c:pt>
                <c:pt idx="144">
                  <c:v>1018.19</c:v>
                </c:pt>
                <c:pt idx="145">
                  <c:v>1018.32</c:v>
                </c:pt>
                <c:pt idx="146">
                  <c:v>1018.45</c:v>
                </c:pt>
                <c:pt idx="147">
                  <c:v>1018.58</c:v>
                </c:pt>
                <c:pt idx="148">
                  <c:v>1018.71</c:v>
                </c:pt>
                <c:pt idx="149">
                  <c:v>1018.84</c:v>
                </c:pt>
                <c:pt idx="150">
                  <c:v>1018.97</c:v>
                </c:pt>
                <c:pt idx="151">
                  <c:v>1019.11</c:v>
                </c:pt>
                <c:pt idx="152">
                  <c:v>1019.24</c:v>
                </c:pt>
                <c:pt idx="153">
                  <c:v>1019.37</c:v>
                </c:pt>
                <c:pt idx="154">
                  <c:v>1019.5</c:v>
                </c:pt>
                <c:pt idx="155">
                  <c:v>1019.63</c:v>
                </c:pt>
                <c:pt idx="156">
                  <c:v>1019.77</c:v>
                </c:pt>
                <c:pt idx="157">
                  <c:v>1019.9</c:v>
                </c:pt>
                <c:pt idx="158">
                  <c:v>1020.03</c:v>
                </c:pt>
                <c:pt idx="159">
                  <c:v>1020.17</c:v>
                </c:pt>
                <c:pt idx="160">
                  <c:v>1020.3</c:v>
                </c:pt>
                <c:pt idx="161">
                  <c:v>1020.44</c:v>
                </c:pt>
                <c:pt idx="162">
                  <c:v>1020.57</c:v>
                </c:pt>
                <c:pt idx="163">
                  <c:v>1020.71</c:v>
                </c:pt>
                <c:pt idx="164">
                  <c:v>1020.84</c:v>
                </c:pt>
                <c:pt idx="165">
                  <c:v>1020.98</c:v>
                </c:pt>
                <c:pt idx="166">
                  <c:v>1021.12</c:v>
                </c:pt>
                <c:pt idx="167">
                  <c:v>1021.25</c:v>
                </c:pt>
                <c:pt idx="168">
                  <c:v>1021.39</c:v>
                </c:pt>
                <c:pt idx="169">
                  <c:v>1021.53</c:v>
                </c:pt>
                <c:pt idx="170">
                  <c:v>1021.66</c:v>
                </c:pt>
                <c:pt idx="171">
                  <c:v>1021.8</c:v>
                </c:pt>
                <c:pt idx="172">
                  <c:v>1021.94</c:v>
                </c:pt>
                <c:pt idx="173">
                  <c:v>1022.08</c:v>
                </c:pt>
                <c:pt idx="174">
                  <c:v>1022.22</c:v>
                </c:pt>
                <c:pt idx="175">
                  <c:v>1022.36</c:v>
                </c:pt>
                <c:pt idx="176">
                  <c:v>1022.5</c:v>
                </c:pt>
                <c:pt idx="177">
                  <c:v>1022.64</c:v>
                </c:pt>
                <c:pt idx="178">
                  <c:v>1022.78</c:v>
                </c:pt>
                <c:pt idx="179">
                  <c:v>1022.92</c:v>
                </c:pt>
                <c:pt idx="180">
                  <c:v>1023.06</c:v>
                </c:pt>
                <c:pt idx="181">
                  <c:v>1023.2</c:v>
                </c:pt>
                <c:pt idx="182">
                  <c:v>1023.34</c:v>
                </c:pt>
                <c:pt idx="183">
                  <c:v>1023.49</c:v>
                </c:pt>
                <c:pt idx="184">
                  <c:v>1023.63</c:v>
                </c:pt>
                <c:pt idx="185">
                  <c:v>1023.77</c:v>
                </c:pt>
                <c:pt idx="186">
                  <c:v>1023.91</c:v>
                </c:pt>
                <c:pt idx="187">
                  <c:v>1024.06</c:v>
                </c:pt>
                <c:pt idx="188">
                  <c:v>1024.2</c:v>
                </c:pt>
                <c:pt idx="189">
                  <c:v>1024.3499999999999</c:v>
                </c:pt>
                <c:pt idx="190">
                  <c:v>1024.49</c:v>
                </c:pt>
                <c:pt idx="191">
                  <c:v>1024.6300000000001</c:v>
                </c:pt>
                <c:pt idx="192">
                  <c:v>1024.78</c:v>
                </c:pt>
                <c:pt idx="193">
                  <c:v>1024.93</c:v>
                </c:pt>
                <c:pt idx="194">
                  <c:v>1025.07</c:v>
                </c:pt>
                <c:pt idx="195">
                  <c:v>1025.22</c:v>
                </c:pt>
                <c:pt idx="196">
                  <c:v>1025.3599999999999</c:v>
                </c:pt>
                <c:pt idx="197">
                  <c:v>1025.51</c:v>
                </c:pt>
                <c:pt idx="198">
                  <c:v>1025.6600000000001</c:v>
                </c:pt>
                <c:pt idx="199">
                  <c:v>1025.8</c:v>
                </c:pt>
                <c:pt idx="200">
                  <c:v>1025.95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AB-4487-88BD-B6B24AEB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114032"/>
        <c:axId val="1423114576"/>
      </c:scatterChart>
      <c:valAx>
        <c:axId val="142311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114576"/>
        <c:crosses val="autoZero"/>
        <c:crossBetween val="midCat"/>
      </c:valAx>
      <c:valAx>
        <c:axId val="14231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11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FF0000"/>
                </a:solidFill>
              </a:rPr>
              <a:t>Ug</a:t>
            </a:r>
            <a:endParaRPr lang="zh-CN" alt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788221784776903"/>
                  <c:y val="-1.2313356663750365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'PVT-原始'!$B$3:$B$203</c:f>
              <c:numCache>
                <c:formatCode>General</c:formatCode>
                <c:ptCount val="201"/>
                <c:pt idx="0">
                  <c:v>0.101325</c:v>
                </c:pt>
                <c:pt idx="1">
                  <c:v>0.48081799999999997</c:v>
                </c:pt>
                <c:pt idx="2">
                  <c:v>0.86031199999999997</c:v>
                </c:pt>
                <c:pt idx="3">
                  <c:v>1.2398099999999999</c:v>
                </c:pt>
                <c:pt idx="4">
                  <c:v>1.6193</c:v>
                </c:pt>
                <c:pt idx="5">
                  <c:v>1.9987900000000001</c:v>
                </c:pt>
                <c:pt idx="6">
                  <c:v>2.3782899999999998</c:v>
                </c:pt>
                <c:pt idx="7">
                  <c:v>2.7577800000000003</c:v>
                </c:pt>
                <c:pt idx="8">
                  <c:v>3.13727</c:v>
                </c:pt>
                <c:pt idx="9">
                  <c:v>3.5167700000000002</c:v>
                </c:pt>
                <c:pt idx="10">
                  <c:v>3.8962600000000003</c:v>
                </c:pt>
                <c:pt idx="11">
                  <c:v>4.2757500000000004</c:v>
                </c:pt>
                <c:pt idx="12">
                  <c:v>4.6552499999999997</c:v>
                </c:pt>
                <c:pt idx="13">
                  <c:v>5.0347400000000002</c:v>
                </c:pt>
                <c:pt idx="14">
                  <c:v>5.4142299999999999</c:v>
                </c:pt>
                <c:pt idx="15">
                  <c:v>5.7937299999999992</c:v>
                </c:pt>
                <c:pt idx="16">
                  <c:v>6.1732200000000006</c:v>
                </c:pt>
                <c:pt idx="17">
                  <c:v>6.5527100000000003</c:v>
                </c:pt>
                <c:pt idx="18">
                  <c:v>6.9322100000000004</c:v>
                </c:pt>
                <c:pt idx="19">
                  <c:v>7.3117000000000001</c:v>
                </c:pt>
                <c:pt idx="20">
                  <c:v>7.6911899999999997</c:v>
                </c:pt>
                <c:pt idx="21">
                  <c:v>8.070689999999999</c:v>
                </c:pt>
                <c:pt idx="22">
                  <c:v>8.4501799999999996</c:v>
                </c:pt>
                <c:pt idx="23">
                  <c:v>8.8296700000000001</c:v>
                </c:pt>
                <c:pt idx="24">
                  <c:v>9.2091700000000003</c:v>
                </c:pt>
                <c:pt idx="25">
                  <c:v>9.5886599999999991</c:v>
                </c:pt>
                <c:pt idx="26">
                  <c:v>9.9681499999999996</c:v>
                </c:pt>
                <c:pt idx="27">
                  <c:v>10.3476</c:v>
                </c:pt>
                <c:pt idx="28">
                  <c:v>10.7271</c:v>
                </c:pt>
                <c:pt idx="29">
                  <c:v>11.1066</c:v>
                </c:pt>
                <c:pt idx="30">
                  <c:v>11.4861</c:v>
                </c:pt>
                <c:pt idx="31">
                  <c:v>11.865600000000001</c:v>
                </c:pt>
                <c:pt idx="32">
                  <c:v>12.245100000000001</c:v>
                </c:pt>
                <c:pt idx="33">
                  <c:v>12.624600000000001</c:v>
                </c:pt>
                <c:pt idx="34">
                  <c:v>13.004100000000001</c:v>
                </c:pt>
                <c:pt idx="35">
                  <c:v>13.383599999999999</c:v>
                </c:pt>
                <c:pt idx="36">
                  <c:v>13.7631</c:v>
                </c:pt>
                <c:pt idx="37">
                  <c:v>14.1426</c:v>
                </c:pt>
                <c:pt idx="38">
                  <c:v>14.5221</c:v>
                </c:pt>
                <c:pt idx="39">
                  <c:v>14.9016</c:v>
                </c:pt>
                <c:pt idx="40">
                  <c:v>15.2811</c:v>
                </c:pt>
                <c:pt idx="41">
                  <c:v>15.660600000000001</c:v>
                </c:pt>
                <c:pt idx="42">
                  <c:v>16.04</c:v>
                </c:pt>
                <c:pt idx="43">
                  <c:v>16.419499999999999</c:v>
                </c:pt>
                <c:pt idx="44">
                  <c:v>16.798999999999999</c:v>
                </c:pt>
                <c:pt idx="45">
                  <c:v>17.1785</c:v>
                </c:pt>
                <c:pt idx="46">
                  <c:v>17.558</c:v>
                </c:pt>
                <c:pt idx="47">
                  <c:v>17.9375</c:v>
                </c:pt>
                <c:pt idx="48">
                  <c:v>18.317</c:v>
                </c:pt>
                <c:pt idx="49">
                  <c:v>18.6965</c:v>
                </c:pt>
                <c:pt idx="50">
                  <c:v>19.076000000000001</c:v>
                </c:pt>
                <c:pt idx="51">
                  <c:v>19.455500000000001</c:v>
                </c:pt>
                <c:pt idx="52">
                  <c:v>19.835000000000001</c:v>
                </c:pt>
                <c:pt idx="53">
                  <c:v>20.214500000000001</c:v>
                </c:pt>
                <c:pt idx="54">
                  <c:v>20.594000000000001</c:v>
                </c:pt>
                <c:pt idx="55">
                  <c:v>20.973500000000001</c:v>
                </c:pt>
                <c:pt idx="56">
                  <c:v>21.353000000000002</c:v>
                </c:pt>
                <c:pt idx="57">
                  <c:v>21.732400000000002</c:v>
                </c:pt>
                <c:pt idx="58">
                  <c:v>22.111900000000002</c:v>
                </c:pt>
                <c:pt idx="59">
                  <c:v>22.491400000000002</c:v>
                </c:pt>
                <c:pt idx="60">
                  <c:v>22.870900000000002</c:v>
                </c:pt>
                <c:pt idx="61">
                  <c:v>23.250400000000003</c:v>
                </c:pt>
                <c:pt idx="62">
                  <c:v>23.629900000000003</c:v>
                </c:pt>
                <c:pt idx="63">
                  <c:v>24.009400000000003</c:v>
                </c:pt>
                <c:pt idx="64">
                  <c:v>24.388900000000003</c:v>
                </c:pt>
                <c:pt idx="65">
                  <c:v>24.7684</c:v>
                </c:pt>
                <c:pt idx="66">
                  <c:v>25.1479</c:v>
                </c:pt>
                <c:pt idx="67">
                  <c:v>25.5274</c:v>
                </c:pt>
                <c:pt idx="68">
                  <c:v>25.9069</c:v>
                </c:pt>
                <c:pt idx="69">
                  <c:v>26.2864</c:v>
                </c:pt>
                <c:pt idx="70">
                  <c:v>26.665900000000001</c:v>
                </c:pt>
                <c:pt idx="71">
                  <c:v>27.045400000000001</c:v>
                </c:pt>
                <c:pt idx="72">
                  <c:v>27.424799999999998</c:v>
                </c:pt>
                <c:pt idx="73">
                  <c:v>27.804299999999998</c:v>
                </c:pt>
                <c:pt idx="74">
                  <c:v>28.183799999999998</c:v>
                </c:pt>
                <c:pt idx="75">
                  <c:v>28.563299999999998</c:v>
                </c:pt>
                <c:pt idx="76">
                  <c:v>28.942799999999998</c:v>
                </c:pt>
                <c:pt idx="77">
                  <c:v>29.322299999999998</c:v>
                </c:pt>
                <c:pt idx="78">
                  <c:v>29.701799999999999</c:v>
                </c:pt>
                <c:pt idx="79">
                  <c:v>30.081299999999999</c:v>
                </c:pt>
                <c:pt idx="80">
                  <c:v>30.460799999999999</c:v>
                </c:pt>
                <c:pt idx="81">
                  <c:v>30.840299999999999</c:v>
                </c:pt>
                <c:pt idx="82">
                  <c:v>31.219799999999999</c:v>
                </c:pt>
                <c:pt idx="83">
                  <c:v>31.599299999999999</c:v>
                </c:pt>
                <c:pt idx="84">
                  <c:v>31.9788</c:v>
                </c:pt>
                <c:pt idx="85">
                  <c:v>32.3583</c:v>
                </c:pt>
                <c:pt idx="86">
                  <c:v>32.7378</c:v>
                </c:pt>
                <c:pt idx="87">
                  <c:v>33.117199999999997</c:v>
                </c:pt>
                <c:pt idx="88">
                  <c:v>33.496699999999997</c:v>
                </c:pt>
                <c:pt idx="89">
                  <c:v>33.876199999999997</c:v>
                </c:pt>
                <c:pt idx="90">
                  <c:v>34.255699999999997</c:v>
                </c:pt>
                <c:pt idx="91">
                  <c:v>34.635199999999998</c:v>
                </c:pt>
                <c:pt idx="92">
                  <c:v>35.014699999999998</c:v>
                </c:pt>
                <c:pt idx="93">
                  <c:v>35.394199999999998</c:v>
                </c:pt>
                <c:pt idx="94">
                  <c:v>35.773699999999998</c:v>
                </c:pt>
                <c:pt idx="95">
                  <c:v>36.153199999999998</c:v>
                </c:pt>
                <c:pt idx="96">
                  <c:v>36.532699999999998</c:v>
                </c:pt>
                <c:pt idx="97">
                  <c:v>36.912199999999999</c:v>
                </c:pt>
                <c:pt idx="98">
                  <c:v>37.291699999999999</c:v>
                </c:pt>
                <c:pt idx="99">
                  <c:v>37.671199999999999</c:v>
                </c:pt>
                <c:pt idx="100">
                  <c:v>38.050699999999999</c:v>
                </c:pt>
                <c:pt idx="101">
                  <c:v>38.430199999999999</c:v>
                </c:pt>
                <c:pt idx="102">
                  <c:v>38.809599999999996</c:v>
                </c:pt>
                <c:pt idx="103">
                  <c:v>39.189099999999996</c:v>
                </c:pt>
                <c:pt idx="104">
                  <c:v>39.568599999999996</c:v>
                </c:pt>
                <c:pt idx="105">
                  <c:v>39.948099999999997</c:v>
                </c:pt>
                <c:pt idx="106">
                  <c:v>40.327599999999997</c:v>
                </c:pt>
                <c:pt idx="107">
                  <c:v>40.707099999999997</c:v>
                </c:pt>
                <c:pt idx="108">
                  <c:v>41.086599999999997</c:v>
                </c:pt>
                <c:pt idx="109">
                  <c:v>41.466099999999997</c:v>
                </c:pt>
                <c:pt idx="110">
                  <c:v>41.845599999999997</c:v>
                </c:pt>
                <c:pt idx="111">
                  <c:v>42.225099999999998</c:v>
                </c:pt>
                <c:pt idx="112">
                  <c:v>42.604599999999998</c:v>
                </c:pt>
                <c:pt idx="113">
                  <c:v>42.984099999999998</c:v>
                </c:pt>
                <c:pt idx="114">
                  <c:v>43.363599999999998</c:v>
                </c:pt>
                <c:pt idx="115">
                  <c:v>43.743099999999998</c:v>
                </c:pt>
                <c:pt idx="116">
                  <c:v>44.122599999999998</c:v>
                </c:pt>
                <c:pt idx="117">
                  <c:v>44.502000000000002</c:v>
                </c:pt>
                <c:pt idx="118">
                  <c:v>44.881500000000003</c:v>
                </c:pt>
                <c:pt idx="119">
                  <c:v>45.261000000000003</c:v>
                </c:pt>
                <c:pt idx="120">
                  <c:v>45.640500000000003</c:v>
                </c:pt>
                <c:pt idx="121">
                  <c:v>46.02</c:v>
                </c:pt>
                <c:pt idx="122">
                  <c:v>46.399500000000003</c:v>
                </c:pt>
                <c:pt idx="123">
                  <c:v>46.779000000000003</c:v>
                </c:pt>
                <c:pt idx="124">
                  <c:v>47.158499999999997</c:v>
                </c:pt>
                <c:pt idx="125">
                  <c:v>47.537999999999997</c:v>
                </c:pt>
                <c:pt idx="126">
                  <c:v>47.917499999999997</c:v>
                </c:pt>
                <c:pt idx="127">
                  <c:v>48.296999999999997</c:v>
                </c:pt>
                <c:pt idx="128">
                  <c:v>48.676499999999997</c:v>
                </c:pt>
                <c:pt idx="129">
                  <c:v>49.055999999999997</c:v>
                </c:pt>
                <c:pt idx="130">
                  <c:v>49.435499999999998</c:v>
                </c:pt>
                <c:pt idx="131">
                  <c:v>49.814999999999998</c:v>
                </c:pt>
                <c:pt idx="132">
                  <c:v>50.194499999999998</c:v>
                </c:pt>
                <c:pt idx="133">
                  <c:v>50.573900000000002</c:v>
                </c:pt>
                <c:pt idx="134">
                  <c:v>50.953400000000002</c:v>
                </c:pt>
                <c:pt idx="135">
                  <c:v>51.332900000000002</c:v>
                </c:pt>
                <c:pt idx="136">
                  <c:v>51.712400000000002</c:v>
                </c:pt>
                <c:pt idx="137">
                  <c:v>52.091900000000003</c:v>
                </c:pt>
                <c:pt idx="138">
                  <c:v>52.471400000000003</c:v>
                </c:pt>
                <c:pt idx="139">
                  <c:v>52.850900000000003</c:v>
                </c:pt>
                <c:pt idx="140">
                  <c:v>53.230400000000003</c:v>
                </c:pt>
                <c:pt idx="141">
                  <c:v>53.609900000000003</c:v>
                </c:pt>
                <c:pt idx="142">
                  <c:v>53.989400000000003</c:v>
                </c:pt>
                <c:pt idx="143">
                  <c:v>54.368900000000004</c:v>
                </c:pt>
                <c:pt idx="144">
                  <c:v>54.748400000000004</c:v>
                </c:pt>
                <c:pt idx="145">
                  <c:v>55.127900000000004</c:v>
                </c:pt>
                <c:pt idx="146">
                  <c:v>55.507400000000004</c:v>
                </c:pt>
                <c:pt idx="147">
                  <c:v>55.886900000000004</c:v>
                </c:pt>
                <c:pt idx="148">
                  <c:v>56.266300000000001</c:v>
                </c:pt>
                <c:pt idx="149">
                  <c:v>56.645800000000001</c:v>
                </c:pt>
                <c:pt idx="150">
                  <c:v>57.025300000000001</c:v>
                </c:pt>
                <c:pt idx="151">
                  <c:v>57.404800000000002</c:v>
                </c:pt>
                <c:pt idx="152">
                  <c:v>57.784300000000002</c:v>
                </c:pt>
                <c:pt idx="153">
                  <c:v>58.163800000000002</c:v>
                </c:pt>
                <c:pt idx="154">
                  <c:v>58.543300000000002</c:v>
                </c:pt>
                <c:pt idx="155">
                  <c:v>58.922800000000002</c:v>
                </c:pt>
                <c:pt idx="156">
                  <c:v>59.302300000000002</c:v>
                </c:pt>
                <c:pt idx="157">
                  <c:v>59.681800000000003</c:v>
                </c:pt>
                <c:pt idx="158">
                  <c:v>60.061300000000003</c:v>
                </c:pt>
                <c:pt idx="159">
                  <c:v>60.440800000000003</c:v>
                </c:pt>
                <c:pt idx="160">
                  <c:v>60.820300000000003</c:v>
                </c:pt>
                <c:pt idx="161">
                  <c:v>61.199800000000003</c:v>
                </c:pt>
                <c:pt idx="162">
                  <c:v>61.579300000000003</c:v>
                </c:pt>
                <c:pt idx="163">
                  <c:v>61.9587</c:v>
                </c:pt>
                <c:pt idx="164">
                  <c:v>62.338200000000001</c:v>
                </c:pt>
                <c:pt idx="165">
                  <c:v>62.717699999999994</c:v>
                </c:pt>
                <c:pt idx="166">
                  <c:v>63.097199999999994</c:v>
                </c:pt>
                <c:pt idx="167">
                  <c:v>63.476699999999994</c:v>
                </c:pt>
                <c:pt idx="168">
                  <c:v>63.856199999999994</c:v>
                </c:pt>
                <c:pt idx="169">
                  <c:v>64.235699999999994</c:v>
                </c:pt>
                <c:pt idx="170">
                  <c:v>64.615200000000002</c:v>
                </c:pt>
                <c:pt idx="171">
                  <c:v>64.994699999999995</c:v>
                </c:pt>
                <c:pt idx="172">
                  <c:v>65.374200000000002</c:v>
                </c:pt>
                <c:pt idx="173">
                  <c:v>65.753699999999995</c:v>
                </c:pt>
                <c:pt idx="174">
                  <c:v>66.133200000000002</c:v>
                </c:pt>
                <c:pt idx="175">
                  <c:v>66.512699999999995</c:v>
                </c:pt>
                <c:pt idx="176">
                  <c:v>66.892200000000003</c:v>
                </c:pt>
                <c:pt idx="177">
                  <c:v>67.271699999999996</c:v>
                </c:pt>
                <c:pt idx="178">
                  <c:v>67.6511</c:v>
                </c:pt>
                <c:pt idx="179">
                  <c:v>68.030600000000007</c:v>
                </c:pt>
                <c:pt idx="180">
                  <c:v>68.4101</c:v>
                </c:pt>
                <c:pt idx="181">
                  <c:v>68.789600000000007</c:v>
                </c:pt>
                <c:pt idx="182">
                  <c:v>69.1691</c:v>
                </c:pt>
                <c:pt idx="183">
                  <c:v>69.548600000000008</c:v>
                </c:pt>
                <c:pt idx="184">
                  <c:v>69.928100000000001</c:v>
                </c:pt>
                <c:pt idx="185">
                  <c:v>70.307600000000008</c:v>
                </c:pt>
                <c:pt idx="186">
                  <c:v>70.687100000000001</c:v>
                </c:pt>
                <c:pt idx="187">
                  <c:v>71.066600000000008</c:v>
                </c:pt>
                <c:pt idx="188">
                  <c:v>71.446100000000001</c:v>
                </c:pt>
                <c:pt idx="189">
                  <c:v>71.825600000000009</c:v>
                </c:pt>
                <c:pt idx="190">
                  <c:v>72.205100000000002</c:v>
                </c:pt>
                <c:pt idx="191">
                  <c:v>72.584600000000009</c:v>
                </c:pt>
                <c:pt idx="192">
                  <c:v>72.964100000000002</c:v>
                </c:pt>
                <c:pt idx="193">
                  <c:v>73.343500000000006</c:v>
                </c:pt>
                <c:pt idx="194">
                  <c:v>73.722999999999999</c:v>
                </c:pt>
                <c:pt idx="195">
                  <c:v>74.102500000000006</c:v>
                </c:pt>
                <c:pt idx="196">
                  <c:v>74.481999999999999</c:v>
                </c:pt>
                <c:pt idx="197">
                  <c:v>74.861500000000007</c:v>
                </c:pt>
                <c:pt idx="198">
                  <c:v>75.241</c:v>
                </c:pt>
                <c:pt idx="199">
                  <c:v>75.620500000000007</c:v>
                </c:pt>
                <c:pt idx="200">
                  <c:v>76</c:v>
                </c:pt>
              </c:numCache>
            </c:numRef>
          </c:xVal>
          <c:yVal>
            <c:numRef>
              <c:f>'PVT-原始'!$E$3:$E$203</c:f>
              <c:numCache>
                <c:formatCode>General</c:formatCode>
                <c:ptCount val="201"/>
                <c:pt idx="0">
                  <c:v>1.55385E-2</c:v>
                </c:pt>
                <c:pt idx="1">
                  <c:v>1.55532E-2</c:v>
                </c:pt>
                <c:pt idx="2">
                  <c:v>1.5574299999999999E-2</c:v>
                </c:pt>
                <c:pt idx="3">
                  <c:v>1.5599699999999999E-2</c:v>
                </c:pt>
                <c:pt idx="4">
                  <c:v>1.5628699999999999E-2</c:v>
                </c:pt>
                <c:pt idx="5">
                  <c:v>1.5660799999999999E-2</c:v>
                </c:pt>
                <c:pt idx="6">
                  <c:v>1.5695600000000001E-2</c:v>
                </c:pt>
                <c:pt idx="7">
                  <c:v>1.5733E-2</c:v>
                </c:pt>
                <c:pt idx="8">
                  <c:v>1.57728E-2</c:v>
                </c:pt>
                <c:pt idx="9">
                  <c:v>1.58148E-2</c:v>
                </c:pt>
                <c:pt idx="10">
                  <c:v>1.5859000000000002E-2</c:v>
                </c:pt>
                <c:pt idx="11">
                  <c:v>1.5905200000000001E-2</c:v>
                </c:pt>
                <c:pt idx="12">
                  <c:v>1.59533E-2</c:v>
                </c:pt>
                <c:pt idx="13">
                  <c:v>1.6003400000000001E-2</c:v>
                </c:pt>
                <c:pt idx="14">
                  <c:v>1.6055300000000002E-2</c:v>
                </c:pt>
                <c:pt idx="15">
                  <c:v>1.6108999999999998E-2</c:v>
                </c:pt>
                <c:pt idx="16">
                  <c:v>1.6164399999999999E-2</c:v>
                </c:pt>
                <c:pt idx="17">
                  <c:v>1.62215E-2</c:v>
                </c:pt>
                <c:pt idx="18">
                  <c:v>1.6280200000000002E-2</c:v>
                </c:pt>
                <c:pt idx="19">
                  <c:v>1.63406E-2</c:v>
                </c:pt>
                <c:pt idx="20">
                  <c:v>1.64025E-2</c:v>
                </c:pt>
                <c:pt idx="21">
                  <c:v>1.6466000000000001E-2</c:v>
                </c:pt>
                <c:pt idx="22">
                  <c:v>1.6531000000000001E-2</c:v>
                </c:pt>
                <c:pt idx="23">
                  <c:v>1.6597399999999998E-2</c:v>
                </c:pt>
                <c:pt idx="24">
                  <c:v>1.6665300000000001E-2</c:v>
                </c:pt>
                <c:pt idx="25">
                  <c:v>1.6734599999999999E-2</c:v>
                </c:pt>
                <c:pt idx="26">
                  <c:v>1.6805299999999999E-2</c:v>
                </c:pt>
                <c:pt idx="27">
                  <c:v>1.6877300000000001E-2</c:v>
                </c:pt>
                <c:pt idx="28">
                  <c:v>1.6950699999999999E-2</c:v>
                </c:pt>
                <c:pt idx="29">
                  <c:v>1.70253E-2</c:v>
                </c:pt>
                <c:pt idx="30">
                  <c:v>1.71012E-2</c:v>
                </c:pt>
                <c:pt idx="31">
                  <c:v>1.7178300000000001E-2</c:v>
                </c:pt>
                <c:pt idx="32">
                  <c:v>1.72567E-2</c:v>
                </c:pt>
                <c:pt idx="33">
                  <c:v>1.73362E-2</c:v>
                </c:pt>
                <c:pt idx="34">
                  <c:v>1.74168E-2</c:v>
                </c:pt>
                <c:pt idx="35">
                  <c:v>1.74986E-2</c:v>
                </c:pt>
                <c:pt idx="36">
                  <c:v>1.75815E-2</c:v>
                </c:pt>
                <c:pt idx="37">
                  <c:v>1.7665400000000001E-2</c:v>
                </c:pt>
                <c:pt idx="38">
                  <c:v>1.77503E-2</c:v>
                </c:pt>
                <c:pt idx="39">
                  <c:v>1.7836299999999999E-2</c:v>
                </c:pt>
                <c:pt idx="40">
                  <c:v>1.79232E-2</c:v>
                </c:pt>
                <c:pt idx="41">
                  <c:v>1.8011099999999999E-2</c:v>
                </c:pt>
                <c:pt idx="42">
                  <c:v>1.8099899999999999E-2</c:v>
                </c:pt>
                <c:pt idx="43">
                  <c:v>1.81896E-2</c:v>
                </c:pt>
                <c:pt idx="44">
                  <c:v>1.82802E-2</c:v>
                </c:pt>
                <c:pt idx="45">
                  <c:v>1.8371599999999998E-2</c:v>
                </c:pt>
                <c:pt idx="46">
                  <c:v>1.8463799999999999E-2</c:v>
                </c:pt>
                <c:pt idx="47">
                  <c:v>1.8556799999999998E-2</c:v>
                </c:pt>
                <c:pt idx="48">
                  <c:v>1.86506E-2</c:v>
                </c:pt>
                <c:pt idx="49">
                  <c:v>1.8745100000000001E-2</c:v>
                </c:pt>
                <c:pt idx="50">
                  <c:v>1.8840300000000001E-2</c:v>
                </c:pt>
                <c:pt idx="51">
                  <c:v>1.8936100000000001E-2</c:v>
                </c:pt>
                <c:pt idx="52">
                  <c:v>1.90327E-2</c:v>
                </c:pt>
                <c:pt idx="53">
                  <c:v>1.9129799999999999E-2</c:v>
                </c:pt>
                <c:pt idx="54">
                  <c:v>1.9227600000000001E-2</c:v>
                </c:pt>
                <c:pt idx="55">
                  <c:v>1.93259E-2</c:v>
                </c:pt>
                <c:pt idx="56">
                  <c:v>1.9424799999999999E-2</c:v>
                </c:pt>
                <c:pt idx="57">
                  <c:v>1.9524199999999999E-2</c:v>
                </c:pt>
                <c:pt idx="58">
                  <c:v>1.9624099999999998E-2</c:v>
                </c:pt>
                <c:pt idx="59">
                  <c:v>1.9724499999999999E-2</c:v>
                </c:pt>
                <c:pt idx="60">
                  <c:v>1.98254E-2</c:v>
                </c:pt>
                <c:pt idx="61">
                  <c:v>1.9926699999999999E-2</c:v>
                </c:pt>
                <c:pt idx="62">
                  <c:v>2.0028500000000001E-2</c:v>
                </c:pt>
                <c:pt idx="63">
                  <c:v>2.0130599999999998E-2</c:v>
                </c:pt>
                <c:pt idx="64">
                  <c:v>2.02331E-2</c:v>
                </c:pt>
                <c:pt idx="65">
                  <c:v>2.0336E-2</c:v>
                </c:pt>
                <c:pt idx="66">
                  <c:v>2.0439200000000001E-2</c:v>
                </c:pt>
                <c:pt idx="67">
                  <c:v>2.0542700000000001E-2</c:v>
                </c:pt>
                <c:pt idx="68">
                  <c:v>2.0646500000000002E-2</c:v>
                </c:pt>
                <c:pt idx="69">
                  <c:v>2.07507E-2</c:v>
                </c:pt>
                <c:pt idx="70">
                  <c:v>2.0854999999999999E-2</c:v>
                </c:pt>
                <c:pt idx="71">
                  <c:v>2.0959700000000001E-2</c:v>
                </c:pt>
                <c:pt idx="72">
                  <c:v>2.10645E-2</c:v>
                </c:pt>
                <c:pt idx="73">
                  <c:v>2.11696E-2</c:v>
                </c:pt>
                <c:pt idx="74">
                  <c:v>2.1274899999999999E-2</c:v>
                </c:pt>
                <c:pt idx="75">
                  <c:v>2.1380300000000001E-2</c:v>
                </c:pt>
                <c:pt idx="76">
                  <c:v>2.1485899999999999E-2</c:v>
                </c:pt>
                <c:pt idx="77">
                  <c:v>2.1591699999999998E-2</c:v>
                </c:pt>
                <c:pt idx="78">
                  <c:v>2.1697600000000001E-2</c:v>
                </c:pt>
                <c:pt idx="79">
                  <c:v>2.1803699999999999E-2</c:v>
                </c:pt>
                <c:pt idx="80">
                  <c:v>2.19098E-2</c:v>
                </c:pt>
                <c:pt idx="81">
                  <c:v>2.20161E-2</c:v>
                </c:pt>
                <c:pt idx="82">
                  <c:v>2.21224E-2</c:v>
                </c:pt>
                <c:pt idx="83">
                  <c:v>2.22288E-2</c:v>
                </c:pt>
                <c:pt idx="84">
                  <c:v>2.2335299999999999E-2</c:v>
                </c:pt>
                <c:pt idx="85">
                  <c:v>2.2441900000000001E-2</c:v>
                </c:pt>
                <c:pt idx="86">
                  <c:v>2.25484E-2</c:v>
                </c:pt>
                <c:pt idx="87">
                  <c:v>2.2655000000000002E-2</c:v>
                </c:pt>
                <c:pt idx="88">
                  <c:v>2.2761699999999999E-2</c:v>
                </c:pt>
                <c:pt idx="89">
                  <c:v>2.2868300000000001E-2</c:v>
                </c:pt>
                <c:pt idx="90">
                  <c:v>2.2974899999999999E-2</c:v>
                </c:pt>
                <c:pt idx="91">
                  <c:v>2.3081600000000001E-2</c:v>
                </c:pt>
                <c:pt idx="92">
                  <c:v>2.3188199999999999E-2</c:v>
                </c:pt>
                <c:pt idx="93">
                  <c:v>2.3294800000000001E-2</c:v>
                </c:pt>
                <c:pt idx="94">
                  <c:v>2.34013E-2</c:v>
                </c:pt>
                <c:pt idx="95">
                  <c:v>2.3507799999999999E-2</c:v>
                </c:pt>
                <c:pt idx="96">
                  <c:v>2.3614300000000001E-2</c:v>
                </c:pt>
                <c:pt idx="97">
                  <c:v>2.3720700000000001E-2</c:v>
                </c:pt>
                <c:pt idx="98">
                  <c:v>2.3827000000000001E-2</c:v>
                </c:pt>
                <c:pt idx="99">
                  <c:v>2.3933300000000001E-2</c:v>
                </c:pt>
                <c:pt idx="100">
                  <c:v>2.4039399999999999E-2</c:v>
                </c:pt>
                <c:pt idx="101">
                  <c:v>2.41455E-2</c:v>
                </c:pt>
                <c:pt idx="102">
                  <c:v>2.4251499999999999E-2</c:v>
                </c:pt>
                <c:pt idx="103">
                  <c:v>2.4357400000000001E-2</c:v>
                </c:pt>
                <c:pt idx="104">
                  <c:v>2.4463200000000001E-2</c:v>
                </c:pt>
                <c:pt idx="105">
                  <c:v>2.4568900000000001E-2</c:v>
                </c:pt>
                <c:pt idx="106">
                  <c:v>2.4674499999999999E-2</c:v>
                </c:pt>
                <c:pt idx="107">
                  <c:v>2.4779900000000001E-2</c:v>
                </c:pt>
                <c:pt idx="108">
                  <c:v>2.48852E-2</c:v>
                </c:pt>
                <c:pt idx="109">
                  <c:v>2.4990399999999999E-2</c:v>
                </c:pt>
                <c:pt idx="110">
                  <c:v>2.50955E-2</c:v>
                </c:pt>
                <c:pt idx="111">
                  <c:v>2.5200400000000001E-2</c:v>
                </c:pt>
                <c:pt idx="112">
                  <c:v>2.53052E-2</c:v>
                </c:pt>
                <c:pt idx="113">
                  <c:v>2.54098E-2</c:v>
                </c:pt>
                <c:pt idx="114">
                  <c:v>2.55143E-2</c:v>
                </c:pt>
                <c:pt idx="115">
                  <c:v>2.5618599999999998E-2</c:v>
                </c:pt>
                <c:pt idx="116">
                  <c:v>2.5722800000000001E-2</c:v>
                </c:pt>
                <c:pt idx="117">
                  <c:v>2.58268E-2</c:v>
                </c:pt>
                <c:pt idx="118">
                  <c:v>2.5930600000000002E-2</c:v>
                </c:pt>
                <c:pt idx="119">
                  <c:v>2.60342E-2</c:v>
                </c:pt>
                <c:pt idx="120">
                  <c:v>2.61377E-2</c:v>
                </c:pt>
                <c:pt idx="121">
                  <c:v>2.6241E-2</c:v>
                </c:pt>
                <c:pt idx="122">
                  <c:v>2.6344200000000002E-2</c:v>
                </c:pt>
                <c:pt idx="123">
                  <c:v>2.6447100000000001E-2</c:v>
                </c:pt>
                <c:pt idx="124">
                  <c:v>2.6549900000000001E-2</c:v>
                </c:pt>
                <c:pt idx="125">
                  <c:v>2.6652499999999999E-2</c:v>
                </c:pt>
                <c:pt idx="126">
                  <c:v>2.6754900000000002E-2</c:v>
                </c:pt>
                <c:pt idx="127">
                  <c:v>2.6857099999999998E-2</c:v>
                </c:pt>
                <c:pt idx="128">
                  <c:v>2.69591E-2</c:v>
                </c:pt>
                <c:pt idx="129">
                  <c:v>2.7060899999999999E-2</c:v>
                </c:pt>
                <c:pt idx="130">
                  <c:v>2.7162499999999999E-2</c:v>
                </c:pt>
                <c:pt idx="131">
                  <c:v>2.7264E-2</c:v>
                </c:pt>
                <c:pt idx="132">
                  <c:v>2.7365199999999999E-2</c:v>
                </c:pt>
                <c:pt idx="133">
                  <c:v>2.74662E-2</c:v>
                </c:pt>
                <c:pt idx="134">
                  <c:v>2.7567000000000001E-2</c:v>
                </c:pt>
                <c:pt idx="135">
                  <c:v>2.7667600000000001E-2</c:v>
                </c:pt>
                <c:pt idx="136">
                  <c:v>2.77681E-2</c:v>
                </c:pt>
                <c:pt idx="137">
                  <c:v>2.7868299999999999E-2</c:v>
                </c:pt>
                <c:pt idx="138">
                  <c:v>2.7968300000000001E-2</c:v>
                </c:pt>
                <c:pt idx="139">
                  <c:v>2.8068099999999999E-2</c:v>
                </c:pt>
                <c:pt idx="140">
                  <c:v>2.8167600000000001E-2</c:v>
                </c:pt>
                <c:pt idx="141">
                  <c:v>2.8267E-2</c:v>
                </c:pt>
                <c:pt idx="142">
                  <c:v>2.8366200000000001E-2</c:v>
                </c:pt>
                <c:pt idx="143">
                  <c:v>2.84651E-2</c:v>
                </c:pt>
                <c:pt idx="144">
                  <c:v>2.85638E-2</c:v>
                </c:pt>
                <c:pt idx="145">
                  <c:v>2.8662400000000001E-2</c:v>
                </c:pt>
                <c:pt idx="146">
                  <c:v>2.87607E-2</c:v>
                </c:pt>
                <c:pt idx="147">
                  <c:v>2.8858700000000001E-2</c:v>
                </c:pt>
                <c:pt idx="148">
                  <c:v>2.8956599999999999E-2</c:v>
                </c:pt>
                <c:pt idx="149">
                  <c:v>2.9054300000000002E-2</c:v>
                </c:pt>
                <c:pt idx="150">
                  <c:v>2.9151699999999999E-2</c:v>
                </c:pt>
                <c:pt idx="151">
                  <c:v>2.9248900000000001E-2</c:v>
                </c:pt>
                <c:pt idx="152">
                  <c:v>2.9345900000000001E-2</c:v>
                </c:pt>
                <c:pt idx="153">
                  <c:v>2.9442699999999999E-2</c:v>
                </c:pt>
                <c:pt idx="154">
                  <c:v>2.9539300000000001E-2</c:v>
                </c:pt>
                <c:pt idx="155">
                  <c:v>2.9635700000000001E-2</c:v>
                </c:pt>
                <c:pt idx="156">
                  <c:v>2.9731799999999999E-2</c:v>
                </c:pt>
                <c:pt idx="157">
                  <c:v>2.9827699999999999E-2</c:v>
                </c:pt>
                <c:pt idx="158">
                  <c:v>2.9923399999999999E-2</c:v>
                </c:pt>
                <c:pt idx="159">
                  <c:v>3.0018900000000001E-2</c:v>
                </c:pt>
                <c:pt idx="160">
                  <c:v>3.0114200000000001E-2</c:v>
                </c:pt>
                <c:pt idx="161">
                  <c:v>3.0209199999999999E-2</c:v>
                </c:pt>
                <c:pt idx="162">
                  <c:v>3.03041E-2</c:v>
                </c:pt>
                <c:pt idx="163">
                  <c:v>3.0398700000000001E-2</c:v>
                </c:pt>
                <c:pt idx="164">
                  <c:v>3.0493099999999999E-2</c:v>
                </c:pt>
                <c:pt idx="165">
                  <c:v>3.0587199999999998E-2</c:v>
                </c:pt>
                <c:pt idx="166">
                  <c:v>3.0681199999999999E-2</c:v>
                </c:pt>
                <c:pt idx="167">
                  <c:v>3.0774900000000001E-2</c:v>
                </c:pt>
                <c:pt idx="168">
                  <c:v>3.08685E-2</c:v>
                </c:pt>
                <c:pt idx="169">
                  <c:v>3.0961800000000001E-2</c:v>
                </c:pt>
                <c:pt idx="170">
                  <c:v>3.10549E-2</c:v>
                </c:pt>
                <c:pt idx="171">
                  <c:v>3.11478E-2</c:v>
                </c:pt>
                <c:pt idx="172">
                  <c:v>3.1240400000000002E-2</c:v>
                </c:pt>
                <c:pt idx="173">
                  <c:v>3.1332899999999997E-2</c:v>
                </c:pt>
                <c:pt idx="174">
                  <c:v>3.1425099999999997E-2</c:v>
                </c:pt>
                <c:pt idx="175">
                  <c:v>3.1517200000000002E-2</c:v>
                </c:pt>
                <c:pt idx="176">
                  <c:v>3.1608999999999998E-2</c:v>
                </c:pt>
                <c:pt idx="177">
                  <c:v>3.1700600000000002E-2</c:v>
                </c:pt>
                <c:pt idx="178">
                  <c:v>3.1792000000000001E-2</c:v>
                </c:pt>
                <c:pt idx="179">
                  <c:v>3.1883099999999998E-2</c:v>
                </c:pt>
                <c:pt idx="180">
                  <c:v>3.1974099999999998E-2</c:v>
                </c:pt>
                <c:pt idx="181">
                  <c:v>3.20649E-2</c:v>
                </c:pt>
                <c:pt idx="182">
                  <c:v>3.2155400000000001E-2</c:v>
                </c:pt>
                <c:pt idx="183">
                  <c:v>3.2245700000000002E-2</c:v>
                </c:pt>
                <c:pt idx="184">
                  <c:v>3.2335900000000001E-2</c:v>
                </c:pt>
                <c:pt idx="185">
                  <c:v>3.2425799999999998E-2</c:v>
                </c:pt>
                <c:pt idx="186">
                  <c:v>3.2515500000000003E-2</c:v>
                </c:pt>
                <c:pt idx="187">
                  <c:v>3.2605000000000002E-2</c:v>
                </c:pt>
                <c:pt idx="188">
                  <c:v>3.2694300000000003E-2</c:v>
                </c:pt>
                <c:pt idx="189">
                  <c:v>3.2783399999999997E-2</c:v>
                </c:pt>
                <c:pt idx="190">
                  <c:v>3.28723E-2</c:v>
                </c:pt>
                <c:pt idx="191">
                  <c:v>3.2960999999999997E-2</c:v>
                </c:pt>
                <c:pt idx="192">
                  <c:v>3.3049500000000002E-2</c:v>
                </c:pt>
                <c:pt idx="193">
                  <c:v>3.3137800000000002E-2</c:v>
                </c:pt>
                <c:pt idx="194">
                  <c:v>3.32258E-2</c:v>
                </c:pt>
                <c:pt idx="195">
                  <c:v>3.3313700000000002E-2</c:v>
                </c:pt>
                <c:pt idx="196">
                  <c:v>3.3401399999999998E-2</c:v>
                </c:pt>
                <c:pt idx="197">
                  <c:v>3.3488900000000002E-2</c:v>
                </c:pt>
                <c:pt idx="198">
                  <c:v>3.3576099999999998E-2</c:v>
                </c:pt>
                <c:pt idx="199">
                  <c:v>3.3663199999999997E-2</c:v>
                </c:pt>
                <c:pt idx="200">
                  <c:v>3.3750099999999998E-2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C8-4222-A9E3-48F815A3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118928"/>
        <c:axId val="1423115120"/>
      </c:scatterChart>
      <c:valAx>
        <c:axId val="142311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115120"/>
        <c:crosses val="autoZero"/>
        <c:crossBetween val="midCat"/>
      </c:valAx>
      <c:valAx>
        <c:axId val="14231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11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'Krgw-原'!$A$2:$A$26</c:f>
              <c:numCache>
                <c:formatCode>General</c:formatCode>
                <c:ptCount val="25"/>
                <c:pt idx="0">
                  <c:v>97.065175843182502</c:v>
                </c:pt>
                <c:pt idx="1">
                  <c:v>96.803509656961694</c:v>
                </c:pt>
                <c:pt idx="2">
                  <c:v>96.580498702796206</c:v>
                </c:pt>
                <c:pt idx="3">
                  <c:v>95.658720092245602</c:v>
                </c:pt>
                <c:pt idx="4">
                  <c:v>94.537718362640504</c:v>
                </c:pt>
                <c:pt idx="5">
                  <c:v>93.386981839146699</c:v>
                </c:pt>
                <c:pt idx="6">
                  <c:v>91.924029979821299</c:v>
                </c:pt>
                <c:pt idx="7">
                  <c:v>90.294563274718897</c:v>
                </c:pt>
                <c:pt idx="8">
                  <c:v>88.427218218506795</c:v>
                </c:pt>
                <c:pt idx="9">
                  <c:v>86.244684347074099</c:v>
                </c:pt>
                <c:pt idx="10">
                  <c:v>84.862016431248193</c:v>
                </c:pt>
                <c:pt idx="11">
                  <c:v>83.009538771980402</c:v>
                </c:pt>
                <c:pt idx="12">
                  <c:v>81.198689824156801</c:v>
                </c:pt>
                <c:pt idx="13">
                  <c:v>79.233219948111895</c:v>
                </c:pt>
                <c:pt idx="14">
                  <c:v>77.166651772845199</c:v>
                </c:pt>
                <c:pt idx="15">
                  <c:v>75.311200634188594</c:v>
                </c:pt>
                <c:pt idx="16">
                  <c:v>73.6490256558086</c:v>
                </c:pt>
                <c:pt idx="17">
                  <c:v>69.170965696166107</c:v>
                </c:pt>
                <c:pt idx="18">
                  <c:v>68.377046699337001</c:v>
                </c:pt>
                <c:pt idx="19">
                  <c:v>67.401745459786696</c:v>
                </c:pt>
                <c:pt idx="20">
                  <c:v>66.221274142404198</c:v>
                </c:pt>
                <c:pt idx="21">
                  <c:v>65.138927644854505</c:v>
                </c:pt>
                <c:pt idx="22">
                  <c:v>63.723551455751</c:v>
                </c:pt>
                <c:pt idx="23">
                  <c:v>62.263573075814399</c:v>
                </c:pt>
                <c:pt idx="24">
                  <c:v>56.471235226290098</c:v>
                </c:pt>
              </c:numCache>
            </c:numRef>
          </c:xVal>
          <c:yVal>
            <c:numRef>
              <c:f>'Krgw-原'!$B$2:$B$26</c:f>
              <c:numCache>
                <c:formatCode>General</c:formatCode>
                <c:ptCount val="25"/>
                <c:pt idx="0">
                  <c:v>1.27361585264244E-2</c:v>
                </c:pt>
                <c:pt idx="1">
                  <c:v>2.0866151869073299E-2</c:v>
                </c:pt>
                <c:pt idx="2">
                  <c:v>2.9769385532587699E-2</c:v>
                </c:pt>
                <c:pt idx="3">
                  <c:v>3.4348266176235702E-2</c:v>
                </c:pt>
                <c:pt idx="4">
                  <c:v>3.9916119841332497E-2</c:v>
                </c:pt>
                <c:pt idx="5">
                  <c:v>4.5630913032432302E-2</c:v>
                </c:pt>
                <c:pt idx="6">
                  <c:v>5.2895136105866498E-2</c:v>
                </c:pt>
                <c:pt idx="7">
                  <c:v>6.0984737762265102E-2</c:v>
                </c:pt>
                <c:pt idx="8">
                  <c:v>7.0253432539934199E-2</c:v>
                </c:pt>
                <c:pt idx="9">
                  <c:v>8.1084056368686E-2</c:v>
                </c:pt>
                <c:pt idx="10">
                  <c:v>8.7944006690603801E-2</c:v>
                </c:pt>
                <c:pt idx="11">
                  <c:v>9.7133147997356506E-2</c:v>
                </c:pt>
                <c:pt idx="12">
                  <c:v>0.106113891335455</c:v>
                </c:pt>
                <c:pt idx="13">
                  <c:v>0.11585933703187901</c:v>
                </c:pt>
                <c:pt idx="14">
                  <c:v>0.12610367426284499</c:v>
                </c:pt>
                <c:pt idx="15">
                  <c:v>0.13529938296444199</c:v>
                </c:pt>
                <c:pt idx="16">
                  <c:v>0.14353553033785901</c:v>
                </c:pt>
                <c:pt idx="17">
                  <c:v>0.165716629914271</c:v>
                </c:pt>
                <c:pt idx="18">
                  <c:v>0.16964793655975999</c:v>
                </c:pt>
                <c:pt idx="19">
                  <c:v>0.17447691257327699</c:v>
                </c:pt>
                <c:pt idx="20">
                  <c:v>0.18032101121365299</c:v>
                </c:pt>
                <c:pt idx="21">
                  <c:v>0.18567862672904101</c:v>
                </c:pt>
                <c:pt idx="22">
                  <c:v>0.192683726567768</c:v>
                </c:pt>
                <c:pt idx="23">
                  <c:v>0.199908372733416</c:v>
                </c:pt>
                <c:pt idx="24">
                  <c:v>0.228559496758245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D-46D5-8E70-BDC3DCD2D28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'Krgw-原'!$A$2:$A$26</c:f>
              <c:numCache>
                <c:formatCode>General</c:formatCode>
                <c:ptCount val="25"/>
                <c:pt idx="0">
                  <c:v>97.065175843182502</c:v>
                </c:pt>
                <c:pt idx="1">
                  <c:v>96.803509656961694</c:v>
                </c:pt>
                <c:pt idx="2">
                  <c:v>96.580498702796206</c:v>
                </c:pt>
                <c:pt idx="3">
                  <c:v>95.658720092245602</c:v>
                </c:pt>
                <c:pt idx="4">
                  <c:v>94.537718362640504</c:v>
                </c:pt>
                <c:pt idx="5">
                  <c:v>93.386981839146699</c:v>
                </c:pt>
                <c:pt idx="6">
                  <c:v>91.924029979821299</c:v>
                </c:pt>
                <c:pt idx="7">
                  <c:v>90.294563274718897</c:v>
                </c:pt>
                <c:pt idx="8">
                  <c:v>88.427218218506795</c:v>
                </c:pt>
                <c:pt idx="9">
                  <c:v>86.244684347074099</c:v>
                </c:pt>
                <c:pt idx="10">
                  <c:v>84.862016431248193</c:v>
                </c:pt>
                <c:pt idx="11">
                  <c:v>83.009538771980402</c:v>
                </c:pt>
                <c:pt idx="12">
                  <c:v>81.198689824156801</c:v>
                </c:pt>
                <c:pt idx="13">
                  <c:v>79.233219948111895</c:v>
                </c:pt>
                <c:pt idx="14">
                  <c:v>77.166651772845199</c:v>
                </c:pt>
                <c:pt idx="15">
                  <c:v>75.311200634188594</c:v>
                </c:pt>
                <c:pt idx="16">
                  <c:v>73.6490256558086</c:v>
                </c:pt>
                <c:pt idx="17">
                  <c:v>69.170965696166107</c:v>
                </c:pt>
                <c:pt idx="18">
                  <c:v>68.377046699337001</c:v>
                </c:pt>
                <c:pt idx="19">
                  <c:v>67.401745459786696</c:v>
                </c:pt>
                <c:pt idx="20">
                  <c:v>66.221274142404198</c:v>
                </c:pt>
                <c:pt idx="21">
                  <c:v>65.138927644854505</c:v>
                </c:pt>
                <c:pt idx="22">
                  <c:v>63.723551455751</c:v>
                </c:pt>
                <c:pt idx="23">
                  <c:v>62.263573075814399</c:v>
                </c:pt>
                <c:pt idx="24">
                  <c:v>56.471235226290098</c:v>
                </c:pt>
              </c:numCache>
            </c:numRef>
          </c:xVal>
          <c:yVal>
            <c:numRef>
              <c:f>'Krgw-原'!$C$2:$C$26</c:f>
              <c:numCache>
                <c:formatCode>General</c:formatCode>
                <c:ptCount val="25"/>
                <c:pt idx="0">
                  <c:v>0.20730995454739301</c:v>
                </c:pt>
                <c:pt idx="1">
                  <c:v>0.160710685776594</c:v>
                </c:pt>
                <c:pt idx="2">
                  <c:v>0.10693725469348001</c:v>
                </c:pt>
                <c:pt idx="3">
                  <c:v>6.2696459692405698E-2</c:v>
                </c:pt>
                <c:pt idx="4">
                  <c:v>5.5279502113631501E-2</c:v>
                </c:pt>
                <c:pt idx="5">
                  <c:v>4.8429968441254898E-2</c:v>
                </c:pt>
                <c:pt idx="6">
                  <c:v>4.0776024622309198E-2</c:v>
                </c:pt>
                <c:pt idx="7">
                  <c:v>3.3544459123686303E-2</c:v>
                </c:pt>
                <c:pt idx="8">
                  <c:v>2.6788905761029901E-2</c:v>
                </c:pt>
                <c:pt idx="9">
                  <c:v>2.0742451045914101E-2</c:v>
                </c:pt>
                <c:pt idx="10">
                  <c:v>1.7823803492974501E-2</c:v>
                </c:pt>
                <c:pt idx="11">
                  <c:v>1.4877149231173699E-2</c:v>
                </c:pt>
                <c:pt idx="12">
                  <c:v>1.29140531697923E-2</c:v>
                </c:pt>
                <c:pt idx="13">
                  <c:v>1.1623262494588499E-2</c:v>
                </c:pt>
                <c:pt idx="14">
                  <c:v>1.0091727827657901E-2</c:v>
                </c:pt>
                <c:pt idx="15">
                  <c:v>8.6724197830670008E-3</c:v>
                </c:pt>
                <c:pt idx="16">
                  <c:v>6.5566732628900004E-3</c:v>
                </c:pt>
                <c:pt idx="17">
                  <c:v>4.2361104897737003E-3</c:v>
                </c:pt>
                <c:pt idx="18">
                  <c:v>2.1554070060418999E-3</c:v>
                </c:pt>
                <c:pt idx="19">
                  <c:v>1.09551112063096E-3</c:v>
                </c:pt>
                <c:pt idx="20">
                  <c:v>8.5299950423084003E-4</c:v>
                </c:pt>
                <c:pt idx="21">
                  <c:v>4.9929005235975303E-4</c:v>
                </c:pt>
                <c:pt idx="22">
                  <c:v>2.87801919139862E-4</c:v>
                </c:pt>
                <c:pt idx="23">
                  <c:v>1.70900919697484E-4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D-46D5-8E70-BDC3DCD2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115664"/>
        <c:axId val="1423117296"/>
      </c:scatterChart>
      <c:valAx>
        <c:axId val="14231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117296"/>
        <c:crosses val="autoZero"/>
        <c:crossBetween val="midCat"/>
      </c:valAx>
      <c:valAx>
        <c:axId val="14231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11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'Krgw-原'!$Q$1</c:f>
              <c:strCache>
                <c:ptCount val="1"/>
                <c:pt idx="0">
                  <c:v>Krg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'Krgw-原'!$P$2:$P$26</c:f>
              <c:numCache>
                <c:formatCode>General</c:formatCode>
                <c:ptCount val="25"/>
                <c:pt idx="0">
                  <c:v>97.065175843182502</c:v>
                </c:pt>
                <c:pt idx="1">
                  <c:v>96.803509656961694</c:v>
                </c:pt>
                <c:pt idx="2">
                  <c:v>96.580498702796206</c:v>
                </c:pt>
                <c:pt idx="3">
                  <c:v>95.658720092245602</c:v>
                </c:pt>
                <c:pt idx="4">
                  <c:v>94.537718362640504</c:v>
                </c:pt>
                <c:pt idx="5">
                  <c:v>93.386981839146699</c:v>
                </c:pt>
                <c:pt idx="6">
                  <c:v>91.924029979821299</c:v>
                </c:pt>
                <c:pt idx="7">
                  <c:v>90.294563274718897</c:v>
                </c:pt>
                <c:pt idx="8">
                  <c:v>88.427218218506795</c:v>
                </c:pt>
                <c:pt idx="9">
                  <c:v>86.244684347074099</c:v>
                </c:pt>
                <c:pt idx="10">
                  <c:v>84.862016431248193</c:v>
                </c:pt>
                <c:pt idx="11">
                  <c:v>83.009538771980402</c:v>
                </c:pt>
                <c:pt idx="12">
                  <c:v>81.198689824156801</c:v>
                </c:pt>
                <c:pt idx="13">
                  <c:v>79.233219948111895</c:v>
                </c:pt>
                <c:pt idx="14">
                  <c:v>77.166651772845199</c:v>
                </c:pt>
                <c:pt idx="15">
                  <c:v>75.311200634188594</c:v>
                </c:pt>
                <c:pt idx="16">
                  <c:v>73.6490256558086</c:v>
                </c:pt>
                <c:pt idx="17">
                  <c:v>69.170965696166107</c:v>
                </c:pt>
                <c:pt idx="18">
                  <c:v>68.377046699337001</c:v>
                </c:pt>
                <c:pt idx="19">
                  <c:v>67.401745459786696</c:v>
                </c:pt>
                <c:pt idx="20">
                  <c:v>66.221274142404198</c:v>
                </c:pt>
                <c:pt idx="21">
                  <c:v>65.138927644854505</c:v>
                </c:pt>
                <c:pt idx="22">
                  <c:v>63.723551455751</c:v>
                </c:pt>
                <c:pt idx="23">
                  <c:v>62.263573075814399</c:v>
                </c:pt>
                <c:pt idx="24">
                  <c:v>56.471235226290098</c:v>
                </c:pt>
              </c:numCache>
            </c:numRef>
          </c:xVal>
          <c:yVal>
            <c:numRef>
              <c:f>'Krgw-原'!$Q$2:$Q$26</c:f>
              <c:numCache>
                <c:formatCode>General</c:formatCode>
                <c:ptCount val="25"/>
                <c:pt idx="0">
                  <c:v>1.27361585264244E-2</c:v>
                </c:pt>
                <c:pt idx="1">
                  <c:v>2.0866151869073299E-2</c:v>
                </c:pt>
                <c:pt idx="2">
                  <c:v>2.9769385532587699E-2</c:v>
                </c:pt>
                <c:pt idx="3">
                  <c:v>3.4348266176235702E-2</c:v>
                </c:pt>
                <c:pt idx="4">
                  <c:v>3.9916119841332497E-2</c:v>
                </c:pt>
                <c:pt idx="5">
                  <c:v>4.5630913032432302E-2</c:v>
                </c:pt>
                <c:pt idx="6">
                  <c:v>5.2895136105866498E-2</c:v>
                </c:pt>
                <c:pt idx="7">
                  <c:v>6.0984737762265102E-2</c:v>
                </c:pt>
                <c:pt idx="8">
                  <c:v>7.0253432539934199E-2</c:v>
                </c:pt>
                <c:pt idx="9">
                  <c:v>8.1084056368686E-2</c:v>
                </c:pt>
                <c:pt idx="10">
                  <c:v>8.7944006690603801E-2</c:v>
                </c:pt>
                <c:pt idx="11">
                  <c:v>9.7133147997356506E-2</c:v>
                </c:pt>
                <c:pt idx="12">
                  <c:v>0.106113891335455</c:v>
                </c:pt>
                <c:pt idx="13">
                  <c:v>0.11585933703187901</c:v>
                </c:pt>
                <c:pt idx="14">
                  <c:v>0.12610367426284499</c:v>
                </c:pt>
                <c:pt idx="15">
                  <c:v>0.13529938296444199</c:v>
                </c:pt>
                <c:pt idx="16">
                  <c:v>0.14353553033785901</c:v>
                </c:pt>
                <c:pt idx="17">
                  <c:v>0.165716629914271</c:v>
                </c:pt>
                <c:pt idx="18">
                  <c:v>0.16964793655975999</c:v>
                </c:pt>
                <c:pt idx="19">
                  <c:v>0.17447691257327699</c:v>
                </c:pt>
                <c:pt idx="20">
                  <c:v>0.18032101121365299</c:v>
                </c:pt>
                <c:pt idx="21">
                  <c:v>0.18567862672904101</c:v>
                </c:pt>
                <c:pt idx="22">
                  <c:v>0.192683726567768</c:v>
                </c:pt>
                <c:pt idx="23">
                  <c:v>0.199908372733416</c:v>
                </c:pt>
                <c:pt idx="24">
                  <c:v>0.228559496758245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5-49CC-A568-5E58FFD42484}"/>
            </c:ext>
          </c:extLst>
        </c:ser>
        <c:ser>
          <c:idx val="1"/>
          <c:order val="1"/>
          <c:tx>
            <c:strRef>
              <c:f>'Krgw-原'!$R$1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'Krgw-原'!$P$2:$P$26</c:f>
              <c:numCache>
                <c:formatCode>General</c:formatCode>
                <c:ptCount val="25"/>
                <c:pt idx="0">
                  <c:v>97.065175843182502</c:v>
                </c:pt>
                <c:pt idx="1">
                  <c:v>96.803509656961694</c:v>
                </c:pt>
                <c:pt idx="2">
                  <c:v>96.580498702796206</c:v>
                </c:pt>
                <c:pt idx="3">
                  <c:v>95.658720092245602</c:v>
                </c:pt>
                <c:pt idx="4">
                  <c:v>94.537718362640504</c:v>
                </c:pt>
                <c:pt idx="5">
                  <c:v>93.386981839146699</c:v>
                </c:pt>
                <c:pt idx="6">
                  <c:v>91.924029979821299</c:v>
                </c:pt>
                <c:pt idx="7">
                  <c:v>90.294563274718897</c:v>
                </c:pt>
                <c:pt idx="8">
                  <c:v>88.427218218506795</c:v>
                </c:pt>
                <c:pt idx="9">
                  <c:v>86.244684347074099</c:v>
                </c:pt>
                <c:pt idx="10">
                  <c:v>84.862016431248193</c:v>
                </c:pt>
                <c:pt idx="11">
                  <c:v>83.009538771980402</c:v>
                </c:pt>
                <c:pt idx="12">
                  <c:v>81.198689824156801</c:v>
                </c:pt>
                <c:pt idx="13">
                  <c:v>79.233219948111895</c:v>
                </c:pt>
                <c:pt idx="14">
                  <c:v>77.166651772845199</c:v>
                </c:pt>
                <c:pt idx="15">
                  <c:v>75.311200634188594</c:v>
                </c:pt>
                <c:pt idx="16">
                  <c:v>73.6490256558086</c:v>
                </c:pt>
                <c:pt idx="17">
                  <c:v>69.170965696166107</c:v>
                </c:pt>
                <c:pt idx="18">
                  <c:v>68.377046699337001</c:v>
                </c:pt>
                <c:pt idx="19">
                  <c:v>67.401745459786696</c:v>
                </c:pt>
                <c:pt idx="20">
                  <c:v>66.221274142404198</c:v>
                </c:pt>
                <c:pt idx="21">
                  <c:v>65.138927644854505</c:v>
                </c:pt>
                <c:pt idx="22">
                  <c:v>63.723551455751</c:v>
                </c:pt>
                <c:pt idx="23">
                  <c:v>62.263573075814399</c:v>
                </c:pt>
                <c:pt idx="24">
                  <c:v>56.471235226290098</c:v>
                </c:pt>
              </c:numCache>
            </c:numRef>
          </c:xVal>
          <c:yVal>
            <c:numRef>
              <c:f>'Krgw-原'!$R$2:$R$26</c:f>
              <c:numCache>
                <c:formatCode>General</c:formatCode>
                <c:ptCount val="25"/>
                <c:pt idx="0">
                  <c:v>0.20730995454739301</c:v>
                </c:pt>
                <c:pt idx="1">
                  <c:v>0.160710685776594</c:v>
                </c:pt>
                <c:pt idx="2">
                  <c:v>0.10693725469348001</c:v>
                </c:pt>
                <c:pt idx="3">
                  <c:v>6.2696459692405698E-2</c:v>
                </c:pt>
                <c:pt idx="4">
                  <c:v>5.5279502113631501E-2</c:v>
                </c:pt>
                <c:pt idx="5">
                  <c:v>4.8429968441254898E-2</c:v>
                </c:pt>
                <c:pt idx="6">
                  <c:v>4.0776024622309198E-2</c:v>
                </c:pt>
                <c:pt idx="7">
                  <c:v>3.3544459123686303E-2</c:v>
                </c:pt>
                <c:pt idx="8">
                  <c:v>2.6788905761029901E-2</c:v>
                </c:pt>
                <c:pt idx="9">
                  <c:v>2.0742451045914101E-2</c:v>
                </c:pt>
                <c:pt idx="10">
                  <c:v>1.7823803492974501E-2</c:v>
                </c:pt>
                <c:pt idx="11">
                  <c:v>1.4877149231173699E-2</c:v>
                </c:pt>
                <c:pt idx="12">
                  <c:v>1.29140531697923E-2</c:v>
                </c:pt>
                <c:pt idx="13">
                  <c:v>1.1623262494588499E-2</c:v>
                </c:pt>
                <c:pt idx="14">
                  <c:v>1.0091727827657901E-2</c:v>
                </c:pt>
                <c:pt idx="15">
                  <c:v>8.6724197830670008E-3</c:v>
                </c:pt>
                <c:pt idx="16">
                  <c:v>6.5566732628900004E-3</c:v>
                </c:pt>
                <c:pt idx="17">
                  <c:v>4.2361104897737003E-3</c:v>
                </c:pt>
                <c:pt idx="18">
                  <c:v>2.1554070060418999E-3</c:v>
                </c:pt>
                <c:pt idx="19">
                  <c:v>1.09551112063096E-3</c:v>
                </c:pt>
                <c:pt idx="20">
                  <c:v>8.5299950423084003E-4</c:v>
                </c:pt>
                <c:pt idx="21">
                  <c:v>4.9929005235975303E-4</c:v>
                </c:pt>
                <c:pt idx="22">
                  <c:v>2.87801919139862E-4</c:v>
                </c:pt>
                <c:pt idx="23">
                  <c:v>1.70900919697484E-4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5-49CC-A568-5E58FFD42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815856"/>
        <c:axId val="1572819120"/>
      </c:scatterChart>
      <c:valAx>
        <c:axId val="157281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819120"/>
        <c:crosses val="autoZero"/>
        <c:crossBetween val="midCat"/>
      </c:valAx>
      <c:valAx>
        <c:axId val="15728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81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495300</xdr:colOff>
      <xdr:row>13</xdr:row>
      <xdr:rowOff>38100</xdr:rowOff>
    </xdr:from>
    <xdr:to>
      <xdr:col>28</xdr:col>
      <xdr:colOff>906780</xdr:colOff>
      <xdr:row>28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251460</xdr:colOff>
      <xdr:row>0</xdr:row>
      <xdr:rowOff>0</xdr:rowOff>
    </xdr:from>
    <xdr:to>
      <xdr:col>22</xdr:col>
      <xdr:colOff>22860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403860</xdr:colOff>
      <xdr:row>8</xdr:row>
      <xdr:rowOff>53340</xdr:rowOff>
    </xdr:from>
    <xdr:to>
      <xdr:col>17</xdr:col>
      <xdr:colOff>60960</xdr:colOff>
      <xdr:row>25</xdr:row>
      <xdr:rowOff>68580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2</xdr:row>
      <xdr:rowOff>160020</xdr:rowOff>
    </xdr:from>
    <xdr:to>
      <xdr:col>22</xdr:col>
      <xdr:colOff>60960</xdr:colOff>
      <xdr:row>17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129540</xdr:colOff>
      <xdr:row>2</xdr:row>
      <xdr:rowOff>114300</xdr:rowOff>
    </xdr:from>
    <xdr:to>
      <xdr:col>29</xdr:col>
      <xdr:colOff>434340</xdr:colOff>
      <xdr:row>17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487680</xdr:colOff>
      <xdr:row>2</xdr:row>
      <xdr:rowOff>106680</xdr:rowOff>
    </xdr:from>
    <xdr:to>
      <xdr:col>25</xdr:col>
      <xdr:colOff>182880</xdr:colOff>
      <xdr:row>17</xdr:row>
      <xdr:rowOff>106680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259080</xdr:colOff>
      <xdr:row>19</xdr:row>
      <xdr:rowOff>15240</xdr:rowOff>
    </xdr:from>
    <xdr:to>
      <xdr:col>21</xdr:col>
      <xdr:colOff>563880</xdr:colOff>
      <xdr:row>34</xdr:row>
      <xdr:rowOff>15240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1</xdr:row>
      <xdr:rowOff>95250</xdr:rowOff>
    </xdr:from>
    <xdr:to>
      <xdr:col>12</xdr:col>
      <xdr:colOff>198120</xdr:colOff>
      <xdr:row>16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17</xdr:row>
      <xdr:rowOff>110490</xdr:rowOff>
    </xdr:from>
    <xdr:to>
      <xdr:col>12</xdr:col>
      <xdr:colOff>266700</xdr:colOff>
      <xdr:row>32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3"/>
  <sheetViews>
    <sheetView tabSelected="1" topLeftCell="D1" workbookViewId="0">
      <selection activeCell="M3" sqref="M3"/>
    </sheetView>
  </sheetViews>
  <sheetFormatPr defaultRowHeight="13.5" x14ac:dyDescent="0.15"/>
  <cols>
    <col min="2" max="2" width="11.125" customWidth="1"/>
    <col min="4" max="4" width="13.5" customWidth="1"/>
    <col min="5" max="5" width="10.25" customWidth="1"/>
    <col min="6" max="6" width="10.5" customWidth="1"/>
    <col min="7" max="7" width="10.25" customWidth="1"/>
    <col min="9" max="9" width="12.75" bestFit="1" customWidth="1"/>
    <col min="10" max="10" width="12.625" customWidth="1"/>
    <col min="14" max="14" width="9.25" customWidth="1"/>
    <col min="15" max="18" width="7.75" customWidth="1"/>
    <col min="19" max="19" width="9.125" customWidth="1"/>
    <col min="20" max="20" width="11.25" customWidth="1"/>
    <col min="23" max="23" width="9.5" bestFit="1" customWidth="1"/>
    <col min="24" max="24" width="9.125" bestFit="1" customWidth="1"/>
    <col min="25" max="25" width="11.75" customWidth="1"/>
    <col min="26" max="26" width="9.125" bestFit="1" customWidth="1"/>
    <col min="27" max="27" width="9.125" customWidth="1"/>
    <col min="28" max="28" width="9.5" bestFit="1" customWidth="1"/>
    <col min="29" max="29" width="14.375" customWidth="1"/>
  </cols>
  <sheetData>
    <row r="1" spans="1:29" ht="18.75" x14ac:dyDescent="0.15">
      <c r="A1" t="s">
        <v>7</v>
      </c>
      <c r="B1" t="s">
        <v>14</v>
      </c>
      <c r="C1" s="2" t="s">
        <v>15</v>
      </c>
      <c r="D1" s="1" t="s">
        <v>16</v>
      </c>
      <c r="E1" s="2" t="s">
        <v>13</v>
      </c>
      <c r="F1" s="2" t="s">
        <v>9</v>
      </c>
      <c r="G1" s="3" t="s">
        <v>12</v>
      </c>
      <c r="I1" t="s">
        <v>23</v>
      </c>
      <c r="J1" t="s">
        <v>29</v>
      </c>
      <c r="K1" t="s">
        <v>29</v>
      </c>
      <c r="S1" s="2" t="s">
        <v>22</v>
      </c>
      <c r="T1" s="2" t="s">
        <v>17</v>
      </c>
      <c r="U1" s="2" t="s">
        <v>19</v>
      </c>
      <c r="W1" s="5" t="s">
        <v>27</v>
      </c>
      <c r="X1" s="5" t="s">
        <v>25</v>
      </c>
      <c r="Y1" s="5" t="s">
        <v>32</v>
      </c>
      <c r="Z1" s="5" t="s">
        <v>26</v>
      </c>
      <c r="AA1" s="5" t="s">
        <v>33</v>
      </c>
      <c r="AB1" s="5" t="s">
        <v>28</v>
      </c>
      <c r="AC1" s="5" t="s">
        <v>34</v>
      </c>
    </row>
    <row r="2" spans="1:29" x14ac:dyDescent="0.15">
      <c r="A2" t="s">
        <v>4</v>
      </c>
      <c r="B2" t="s">
        <v>11</v>
      </c>
      <c r="C2" t="s">
        <v>2</v>
      </c>
      <c r="D2" t="s">
        <v>3</v>
      </c>
      <c r="E2" t="s">
        <v>11</v>
      </c>
      <c r="F2" t="s">
        <v>2</v>
      </c>
      <c r="G2" t="s">
        <v>3</v>
      </c>
      <c r="J2" t="s">
        <v>30</v>
      </c>
      <c r="K2" t="s">
        <v>31</v>
      </c>
      <c r="M2" t="s">
        <v>38</v>
      </c>
      <c r="N2" t="s">
        <v>35</v>
      </c>
      <c r="O2" t="s">
        <v>36</v>
      </c>
      <c r="P2" t="s">
        <v>37</v>
      </c>
      <c r="S2" t="s">
        <v>21</v>
      </c>
      <c r="T2" t="s">
        <v>18</v>
      </c>
      <c r="U2" t="s">
        <v>20</v>
      </c>
      <c r="W2" s="6">
        <v>90.72</v>
      </c>
      <c r="X2" s="6">
        <v>8.6E-3</v>
      </c>
      <c r="Y2" s="6">
        <f>0.000129*W2^2-0.0267*W2+1.35</f>
        <v>-1.0538726400000087E-2</v>
      </c>
      <c r="Z2" s="6">
        <v>0.54079999999999995</v>
      </c>
      <c r="AA2" s="6">
        <f>0.00000009299*W2^4-0.0000148*W2^3+0.0008393*W2^2-0.01962*W2+0.1559</f>
        <v>0.53195771981654449</v>
      </c>
      <c r="AB2" s="6">
        <v>63.133200000000002</v>
      </c>
      <c r="AC2">
        <f>0.00000001117*W2^6-0.000002895*W2^5+0.0002974*W2^4-0.01537*W2^3+0.4183*W2^2-5.664*W2+29.8</f>
        <v>64.555821118353649</v>
      </c>
    </row>
    <row r="3" spans="1:29" x14ac:dyDescent="0.15">
      <c r="A3">
        <v>0.101325</v>
      </c>
      <c r="B3">
        <f>0.119*POWER(A3,-0.909)</f>
        <v>0.95356556763199996</v>
      </c>
      <c r="C3">
        <f>-0.00000002843*A3^3+0.000003566*A3^2+0.0001342*A3+0.01525</f>
        <v>1.5263634396675427E-2</v>
      </c>
      <c r="D3">
        <f>-0.0000003108*A3^3-0.02973*A3^2+5.712*A3</f>
        <v>0.57846316903194994</v>
      </c>
      <c r="E3">
        <v>1.06</v>
      </c>
      <c r="F3">
        <v>0.243006</v>
      </c>
      <c r="G3">
        <v>1003.29</v>
      </c>
      <c r="I3">
        <f>$S$3*E3*F3/(B3*C3)</f>
        <v>5.8991996107942606E-4</v>
      </c>
      <c r="J3">
        <f>0.0062*A3^0.6996</f>
        <v>1.2496575907211965E-3</v>
      </c>
      <c r="K3">
        <f>-0.000000002429*A3^4+0.0000006766*A3^3-0.0000711*A3^2+0.003996*A3+0.0009964</f>
        <v>1.4005654372718113E-3</v>
      </c>
      <c r="M3" s="2">
        <v>15.4902678983958</v>
      </c>
      <c r="N3">
        <f>0.00000001117*M3^6-0.000002895*M3^5+0.0002974*M3^4-0.01537*M3^3+0.4183*M3^2-5.664*M3+29.8</f>
        <v>5.8992043247130255E-4</v>
      </c>
      <c r="O3" s="6">
        <f>0.000129*M3^2-0.0267*M3+1.35</f>
        <v>0.96736319065659737</v>
      </c>
      <c r="P3" s="6">
        <f>0.00000009299*M3^4-0.0000148*M3^3+0.0008393*M3^2-0.01962*M3+0.1559</f>
        <v>3.7139547720434207E-3</v>
      </c>
      <c r="Q3">
        <f>(I3-N3)/I3*100</f>
        <v>-7.9907768441241336E-5</v>
      </c>
      <c r="S3" s="2">
        <f>U3/T3/10000</f>
        <v>3.3333333333333328E-5</v>
      </c>
      <c r="T3" s="2">
        <v>30</v>
      </c>
      <c r="U3" s="2">
        <v>10</v>
      </c>
      <c r="W3" s="6">
        <v>85.57</v>
      </c>
      <c r="X3" s="6">
        <v>1.21E-2</v>
      </c>
      <c r="Y3" s="6">
        <f t="shared" ref="Y3:Y22" si="0">0.000129*W3^2-0.0267*W3+1.35</f>
        <v>9.8480120999999698E-3</v>
      </c>
      <c r="Z3" s="6">
        <v>0.32469999999999999</v>
      </c>
      <c r="AA3" s="6">
        <f t="shared" ref="AA3:AA22" si="1">0.00000009299*W3^4-0.0000148*W3^3+0.0008393*W3^2-0.01962*W3+0.1559</f>
        <v>0.33508750155347988</v>
      </c>
      <c r="AB3" s="6">
        <v>26.833100000000002</v>
      </c>
      <c r="AC3">
        <f t="shared" ref="AC3:AC22" si="2">0.00000001117*W3^6-0.000002895*W3^5+0.0002974*W3^4-0.01537*W3^3+0.4183*W3^2-5.664*W3+29.8</f>
        <v>26.193071040257724</v>
      </c>
    </row>
    <row r="4" spans="1:29" x14ac:dyDescent="0.15">
      <c r="A4">
        <v>0.48081799999999997</v>
      </c>
      <c r="B4">
        <f t="shared" ref="B4:B67" si="3">0.119*POWER(A4,-0.909)</f>
        <v>0.23154024530189327</v>
      </c>
      <c r="C4">
        <f t="shared" ref="C4:C67" si="4">-0.00000002843*A4^3+0.000003566*A4^2+0.0001342*A4+0.01525</f>
        <v>1.531534702446224E-2</v>
      </c>
      <c r="D4">
        <f t="shared" ref="D4:D67" si="5">-0.0000003108*A4^3-0.02973*A4^2+5.712*A4</f>
        <v>2.7395592231845232</v>
      </c>
      <c r="E4">
        <v>1.06</v>
      </c>
      <c r="F4">
        <v>0.243006</v>
      </c>
      <c r="G4">
        <v>1003.37</v>
      </c>
      <c r="I4">
        <f t="shared" ref="I4:I67" si="6">$S$3*E4*F4/(B4*C4)</f>
        <v>2.4212981851332561E-3</v>
      </c>
      <c r="J4">
        <f t="shared" ref="J4:J67" si="7">0.0062*A4^0.6996</f>
        <v>3.7145430803682713E-3</v>
      </c>
      <c r="K4">
        <f t="shared" ref="K4:K67" si="8">-0.000000002429*A4^4+0.0000006766*A4^3-0.0000711*A4^2+0.003996*A4+0.0009964</f>
        <v>2.9013864869448821E-3</v>
      </c>
      <c r="M4" s="2">
        <v>15.4751857181245</v>
      </c>
      <c r="N4">
        <f t="shared" ref="N4:N67" si="9">0.00000001117*M4^6-0.000002895*M4^5+0.0002974*M4^4-0.01537*M4^3+0.4183*M4^2-5.664*M4+29.8</f>
        <v>2.4212984201916754E-3</v>
      </c>
      <c r="O4" s="6">
        <f t="shared" ref="O4:O67" si="10">0.000129*M4^2-0.0267*M4+1.35</f>
        <v>0.96770563844442314</v>
      </c>
      <c r="P4" s="6">
        <f t="shared" ref="P4:P67" si="11">0.00000009299*M4^4-0.0000148*M4^3+0.0008393*M4^2-0.01962*M4+0.1559</f>
        <v>3.7575954646996979E-3</v>
      </c>
      <c r="Q4">
        <f t="shared" ref="Q4:Q67" si="12">(I4-N4)/I4*100</f>
        <v>-9.7079500900278564E-6</v>
      </c>
      <c r="W4" s="6">
        <v>80.61</v>
      </c>
      <c r="X4" s="6">
        <v>2.8500000000000001E-2</v>
      </c>
      <c r="Y4" s="6">
        <f t="shared" si="0"/>
        <v>3.5951400899999708E-2</v>
      </c>
      <c r="Z4" s="6">
        <v>0.20469999999999999</v>
      </c>
      <c r="AA4" s="6">
        <f t="shared" si="1"/>
        <v>0.20219353994826736</v>
      </c>
      <c r="AB4" s="6">
        <v>7.1948999999999996</v>
      </c>
      <c r="AC4">
        <f t="shared" si="2"/>
        <v>8.9389735286436469</v>
      </c>
    </row>
    <row r="5" spans="1:29" x14ac:dyDescent="0.15">
      <c r="A5">
        <v>0.86031199999999997</v>
      </c>
      <c r="B5">
        <f t="shared" si="3"/>
        <v>0.13644093125954501</v>
      </c>
      <c r="C5">
        <f t="shared" si="4"/>
        <v>1.5368075095245036E-2</v>
      </c>
      <c r="D5">
        <f t="shared" si="5"/>
        <v>4.8920976808973231</v>
      </c>
      <c r="E5">
        <v>1.06</v>
      </c>
      <c r="F5">
        <v>0.243006</v>
      </c>
      <c r="G5">
        <v>1003.46</v>
      </c>
      <c r="I5">
        <f t="shared" si="6"/>
        <v>4.0948449157390552E-3</v>
      </c>
      <c r="J5">
        <f t="shared" si="7"/>
        <v>5.5805501277509236E-3</v>
      </c>
      <c r="K5">
        <f t="shared" si="8"/>
        <v>4.3820125234092884E-3</v>
      </c>
      <c r="M5" s="2">
        <v>15.461514654595501</v>
      </c>
      <c r="N5">
        <f t="shared" si="9"/>
        <v>4.0948457645093583E-3</v>
      </c>
      <c r="O5" s="6">
        <f t="shared" si="10"/>
        <v>0.9680160968907412</v>
      </c>
      <c r="P5" s="6">
        <f t="shared" si="11"/>
        <v>3.7972653997078443E-3</v>
      </c>
      <c r="Q5">
        <f t="shared" si="12"/>
        <v>-2.0727776524839703E-5</v>
      </c>
      <c r="W5" s="6">
        <v>77.41</v>
      </c>
      <c r="X5" s="6">
        <v>5.1299999999999998E-2</v>
      </c>
      <c r="Y5" s="6">
        <f t="shared" si="0"/>
        <v>5.6160744899999893E-2</v>
      </c>
      <c r="Z5" s="6">
        <v>0.13220000000000001</v>
      </c>
      <c r="AA5" s="6">
        <f t="shared" si="1"/>
        <v>0.14032661643082686</v>
      </c>
      <c r="AB5" s="6">
        <v>2.5790999999999999</v>
      </c>
      <c r="AC5">
        <f t="shared" si="2"/>
        <v>3.7550086736564374</v>
      </c>
    </row>
    <row r="6" spans="1:29" x14ac:dyDescent="0.15">
      <c r="A6">
        <v>1.2398099999999999</v>
      </c>
      <c r="B6">
        <f t="shared" si="3"/>
        <v>9.7878463628382845E-2</v>
      </c>
      <c r="C6">
        <f t="shared" si="4"/>
        <v>1.5421809723022357E-2</v>
      </c>
      <c r="D6">
        <f t="shared" si="5"/>
        <v>7.0360952873963596</v>
      </c>
      <c r="E6">
        <v>1.06</v>
      </c>
      <c r="F6">
        <v>0.243006</v>
      </c>
      <c r="G6">
        <v>1003.54</v>
      </c>
      <c r="I6">
        <f t="shared" si="6"/>
        <v>5.6882558636809511E-3</v>
      </c>
      <c r="J6">
        <f t="shared" si="7"/>
        <v>7.2061440920219155E-3</v>
      </c>
      <c r="K6">
        <f t="shared" si="8"/>
        <v>5.8426745894923282E-3</v>
      </c>
      <c r="M6" s="2">
        <v>15.448595067493599</v>
      </c>
      <c r="N6">
        <f t="shared" si="9"/>
        <v>5.6882576026602294E-3</v>
      </c>
      <c r="O6" s="6">
        <f t="shared" si="10"/>
        <v>0.9683095342510819</v>
      </c>
      <c r="P6" s="6">
        <f t="shared" si="11"/>
        <v>3.8348530571465644E-3</v>
      </c>
      <c r="Q6">
        <f t="shared" si="12"/>
        <v>-3.0571396926566399E-5</v>
      </c>
      <c r="W6" s="6">
        <v>76.290000000000006</v>
      </c>
      <c r="X6" s="6">
        <v>5.9799999999999999E-2</v>
      </c>
      <c r="Y6" s="6">
        <f t="shared" si="0"/>
        <v>6.3858168899999734E-2</v>
      </c>
      <c r="Z6" s="6">
        <v>0.1195</v>
      </c>
      <c r="AA6" s="6">
        <f t="shared" si="1"/>
        <v>0.12242530606766863</v>
      </c>
      <c r="AB6" s="6">
        <v>1.9995000000000001</v>
      </c>
      <c r="AC6">
        <f t="shared" si="2"/>
        <v>2.6413893214048478</v>
      </c>
    </row>
    <row r="7" spans="1:29" x14ac:dyDescent="0.15">
      <c r="A7">
        <v>1.6193</v>
      </c>
      <c r="B7">
        <f t="shared" si="3"/>
        <v>7.6783593122217039E-2</v>
      </c>
      <c r="C7">
        <f t="shared" si="4"/>
        <v>1.5476539870135159E-2</v>
      </c>
      <c r="D7">
        <f t="shared" si="5"/>
        <v>9.1714842814095494</v>
      </c>
      <c r="E7">
        <v>1.06</v>
      </c>
      <c r="F7">
        <v>0.243006</v>
      </c>
      <c r="G7">
        <v>1003.63</v>
      </c>
      <c r="I7">
        <f t="shared" si="6"/>
        <v>7.2253569176998272E-3</v>
      </c>
      <c r="J7">
        <f t="shared" si="7"/>
        <v>8.6863451044469821E-3</v>
      </c>
      <c r="K7">
        <f t="shared" si="8"/>
        <v>7.2835453357309454E-3</v>
      </c>
      <c r="M7" s="2">
        <v>15.4362199444494</v>
      </c>
      <c r="N7">
        <f t="shared" si="9"/>
        <v>7.22536007244301E-3</v>
      </c>
      <c r="O7" s="6">
        <f t="shared" si="10"/>
        <v>0.96859064579957188</v>
      </c>
      <c r="P7" s="6">
        <f t="shared" si="11"/>
        <v>3.8709463683248568E-3</v>
      </c>
      <c r="Q7">
        <f t="shared" si="12"/>
        <v>-4.3662108581859381E-5</v>
      </c>
      <c r="W7" s="6">
        <v>75.17</v>
      </c>
      <c r="X7" s="6">
        <v>6.8599999999999994E-2</v>
      </c>
      <c r="Y7" s="6">
        <f t="shared" si="0"/>
        <v>7.1879228099999803E-2</v>
      </c>
      <c r="Z7" s="6">
        <v>0.1075</v>
      </c>
      <c r="AA7" s="6">
        <f t="shared" si="1"/>
        <v>0.10627875831447628</v>
      </c>
      <c r="AB7" s="6">
        <v>1.5674999999999999</v>
      </c>
      <c r="AC7">
        <f t="shared" si="2"/>
        <v>1.797547358906332</v>
      </c>
    </row>
    <row r="8" spans="1:29" x14ac:dyDescent="0.15">
      <c r="A8">
        <v>1.9987900000000001</v>
      </c>
      <c r="B8">
        <f t="shared" si="3"/>
        <v>6.3408810420287523E-2</v>
      </c>
      <c r="C8">
        <f t="shared" si="4"/>
        <v>1.5532257336334884E-2</v>
      </c>
      <c r="D8">
        <f t="shared" si="5"/>
        <v>11.298309847782393</v>
      </c>
      <c r="E8">
        <v>1.06</v>
      </c>
      <c r="F8">
        <v>0.243006</v>
      </c>
      <c r="G8">
        <v>1003.71</v>
      </c>
      <c r="I8">
        <f t="shared" si="6"/>
        <v>8.7180112352626665E-3</v>
      </c>
      <c r="J8">
        <f t="shared" si="7"/>
        <v>1.006487533962566E-2</v>
      </c>
      <c r="K8">
        <f t="shared" si="8"/>
        <v>8.7048730715785158E-3</v>
      </c>
      <c r="M8" s="2">
        <v>15.424283834508</v>
      </c>
      <c r="N8">
        <f t="shared" si="9"/>
        <v>8.7180163058384608E-3</v>
      </c>
      <c r="O8" s="6">
        <f t="shared" si="10"/>
        <v>0.96886182222179951</v>
      </c>
      <c r="P8" s="6">
        <f t="shared" si="11"/>
        <v>3.9058424979027395E-3</v>
      </c>
      <c r="Q8">
        <f t="shared" si="12"/>
        <v>-5.8162069966157186E-5</v>
      </c>
      <c r="W8" s="6">
        <v>72.84</v>
      </c>
      <c r="X8" s="6">
        <v>8.7900000000000006E-2</v>
      </c>
      <c r="Y8" s="6">
        <f t="shared" si="0"/>
        <v>8.9602862399999816E-2</v>
      </c>
      <c r="Z8" s="6">
        <v>8.4599999999999995E-2</v>
      </c>
      <c r="AA8" s="6">
        <f t="shared" si="1"/>
        <v>7.7823672795382798E-2</v>
      </c>
      <c r="AB8" s="6">
        <v>0.96160000000000001</v>
      </c>
      <c r="AC8">
        <f t="shared" si="2"/>
        <v>0.70319010465049203</v>
      </c>
    </row>
    <row r="9" spans="1:29" x14ac:dyDescent="0.15">
      <c r="A9">
        <v>2.3782899999999998</v>
      </c>
      <c r="B9">
        <f t="shared" si="3"/>
        <v>5.4140498382623331E-2</v>
      </c>
      <c r="C9">
        <f t="shared" si="4"/>
        <v>1.5588954305986875E-2</v>
      </c>
      <c r="D9">
        <f t="shared" si="5"/>
        <v>13.416627590420022</v>
      </c>
      <c r="E9">
        <v>1.06</v>
      </c>
      <c r="F9">
        <v>0.243006</v>
      </c>
      <c r="G9">
        <v>1003.79</v>
      </c>
      <c r="I9">
        <f t="shared" si="6"/>
        <v>1.0173312237401189E-2</v>
      </c>
      <c r="J9">
        <f t="shared" si="7"/>
        <v>1.1366494612664698E-2</v>
      </c>
      <c r="K9">
        <f t="shared" si="8"/>
        <v>1.0106910587758287E-2</v>
      </c>
      <c r="M9" s="2">
        <v>15.412722210198201</v>
      </c>
      <c r="N9">
        <f t="shared" si="9"/>
        <v>1.0173311757856851E-2</v>
      </c>
      <c r="O9" s="6">
        <f t="shared" si="10"/>
        <v>0.96912452575251518</v>
      </c>
      <c r="P9" s="6">
        <f t="shared" si="11"/>
        <v>3.9397218135226175E-3</v>
      </c>
      <c r="Q9">
        <f t="shared" si="12"/>
        <v>4.7137483552660645E-6</v>
      </c>
      <c r="W9" s="6">
        <v>70.41</v>
      </c>
      <c r="X9" s="6">
        <v>0.1094</v>
      </c>
      <c r="Y9" s="6">
        <f t="shared" si="0"/>
        <v>0.10957928489999991</v>
      </c>
      <c r="Z9" s="6">
        <v>6.3500000000000001E-2</v>
      </c>
      <c r="AA9" s="6">
        <f t="shared" si="1"/>
        <v>5.467963303533549E-2</v>
      </c>
      <c r="AB9" s="6">
        <v>0.58040000000000003</v>
      </c>
      <c r="AC9">
        <f t="shared" si="2"/>
        <v>0.20748835417935041</v>
      </c>
    </row>
    <row r="10" spans="1:29" x14ac:dyDescent="0.15">
      <c r="A10">
        <v>2.7577800000000003</v>
      </c>
      <c r="B10">
        <f t="shared" si="3"/>
        <v>4.7323653837015645E-2</v>
      </c>
      <c r="C10">
        <f t="shared" si="4"/>
        <v>1.564661846847409E-2</v>
      </c>
      <c r="D10">
        <f t="shared" si="5"/>
        <v>15.526325770107654</v>
      </c>
      <c r="E10">
        <v>1.06</v>
      </c>
      <c r="F10">
        <v>0.243006</v>
      </c>
      <c r="G10">
        <v>1003.87</v>
      </c>
      <c r="I10">
        <f t="shared" si="6"/>
        <v>1.1595856857786791E-2</v>
      </c>
      <c r="J10">
        <f t="shared" si="7"/>
        <v>1.2606867780592803E-2</v>
      </c>
      <c r="K10">
        <f t="shared" si="8"/>
        <v>1.1489798890405805E-2</v>
      </c>
      <c r="M10" s="2">
        <v>15.401491875301399</v>
      </c>
      <c r="N10">
        <f t="shared" si="9"/>
        <v>1.159585675410213E-2</v>
      </c>
      <c r="O10" s="6">
        <f t="shared" si="10"/>
        <v>0.96937973473551442</v>
      </c>
      <c r="P10" s="6">
        <f t="shared" si="11"/>
        <v>3.9727039354577331E-3</v>
      </c>
      <c r="Q10">
        <f t="shared" si="12"/>
        <v>8.9415265143901498E-7</v>
      </c>
      <c r="W10" s="6">
        <v>67.84</v>
      </c>
      <c r="X10" s="6">
        <v>0.13370000000000001</v>
      </c>
      <c r="Y10" s="6">
        <f t="shared" si="0"/>
        <v>0.13236426239999988</v>
      </c>
      <c r="Z10" s="6">
        <v>4.4200000000000003E-2</v>
      </c>
      <c r="AA10" s="6">
        <f t="shared" si="1"/>
        <v>3.6345899418003341E-2</v>
      </c>
      <c r="AB10" s="6">
        <v>0.33079999999999998</v>
      </c>
      <c r="AC10">
        <f t="shared" si="2"/>
        <v>7.9794180034287621E-2</v>
      </c>
    </row>
    <row r="11" spans="1:29" x14ac:dyDescent="0.15">
      <c r="A11">
        <v>3.13727</v>
      </c>
      <c r="B11">
        <f t="shared" si="3"/>
        <v>4.2090228880820611E-2</v>
      </c>
      <c r="C11">
        <f t="shared" si="4"/>
        <v>1.5705241982513361E-2</v>
      </c>
      <c r="D11">
        <f t="shared" si="5"/>
        <v>17.627460216410654</v>
      </c>
      <c r="E11">
        <v>1.06</v>
      </c>
      <c r="F11">
        <v>0.243006</v>
      </c>
      <c r="G11">
        <v>1003.95</v>
      </c>
      <c r="I11">
        <f t="shared" si="6"/>
        <v>1.2988999128312055E-2</v>
      </c>
      <c r="J11">
        <f t="shared" si="7"/>
        <v>1.3796832645139213E-2</v>
      </c>
      <c r="K11">
        <f t="shared" si="8"/>
        <v>1.2853788858585378E-2</v>
      </c>
      <c r="M11" s="2">
        <v>15.390560767268999</v>
      </c>
      <c r="N11">
        <f t="shared" si="9"/>
        <v>1.2988994474074644E-2</v>
      </c>
      <c r="O11" s="6">
        <f t="shared" si="10"/>
        <v>0.96962817504821674</v>
      </c>
      <c r="P11" s="6">
        <f t="shared" si="11"/>
        <v>4.0048769882370105E-3</v>
      </c>
      <c r="Q11">
        <f t="shared" si="12"/>
        <v>3.5832148146494121E-5</v>
      </c>
      <c r="W11" s="6">
        <v>64.19</v>
      </c>
      <c r="X11" s="6">
        <v>0.17080000000000001</v>
      </c>
      <c r="Y11" s="6">
        <f t="shared" si="0"/>
        <v>0.16765293690000016</v>
      </c>
      <c r="Z11" s="6">
        <v>2.1899999999999999E-2</v>
      </c>
      <c r="AA11" s="6">
        <f t="shared" si="1"/>
        <v>1.9041660457962267E-2</v>
      </c>
      <c r="AB11" s="6">
        <v>0.1283</v>
      </c>
      <c r="AC11">
        <f t="shared" si="2"/>
        <v>0.15983065095024429</v>
      </c>
    </row>
    <row r="12" spans="1:29" x14ac:dyDescent="0.15">
      <c r="A12">
        <v>3.5167700000000002</v>
      </c>
      <c r="B12">
        <f t="shared" si="3"/>
        <v>3.7940416688757014E-2</v>
      </c>
      <c r="C12">
        <f t="shared" si="4"/>
        <v>1.5764817107942274E-2</v>
      </c>
      <c r="D12">
        <f t="shared" si="5"/>
        <v>19.720085856231378</v>
      </c>
      <c r="E12">
        <v>1.06</v>
      </c>
      <c r="F12">
        <v>0.243006</v>
      </c>
      <c r="G12">
        <v>1004.03</v>
      </c>
      <c r="I12">
        <f t="shared" si="6"/>
        <v>1.4355243853311345E-2</v>
      </c>
      <c r="J12">
        <f t="shared" si="7"/>
        <v>1.4944246005350456E-2</v>
      </c>
      <c r="K12">
        <f t="shared" si="8"/>
        <v>1.4199128170263635E-2</v>
      </c>
      <c r="M12" s="2">
        <v>15.3799041526396</v>
      </c>
      <c r="N12">
        <f t="shared" si="9"/>
        <v>1.4355240225928156E-2</v>
      </c>
      <c r="O12" s="6">
        <f t="shared" si="10"/>
        <v>0.96987040639954791</v>
      </c>
      <c r="P12" s="6">
        <f t="shared" si="11"/>
        <v>4.0363084181354036E-3</v>
      </c>
      <c r="Q12">
        <f t="shared" si="12"/>
        <v>2.5268697808446483E-5</v>
      </c>
      <c r="W12" s="6">
        <v>62.88</v>
      </c>
      <c r="X12" s="6">
        <v>0.18490000000000001</v>
      </c>
      <c r="Y12" s="6">
        <f t="shared" si="0"/>
        <v>0.18115637759999981</v>
      </c>
      <c r="Z12" s="6">
        <v>1.52E-2</v>
      </c>
      <c r="AA12" s="6">
        <f t="shared" si="1"/>
        <v>1.4847741155812416E-2</v>
      </c>
      <c r="AB12" s="6">
        <v>8.2199999999999995E-2</v>
      </c>
      <c r="AC12">
        <f t="shared" si="2"/>
        <v>0.19545054149397245</v>
      </c>
    </row>
    <row r="13" spans="1:29" x14ac:dyDescent="0.15">
      <c r="A13">
        <v>3.8962600000000003</v>
      </c>
      <c r="B13">
        <f t="shared" si="3"/>
        <v>3.4565909861161502E-2</v>
      </c>
      <c r="C13">
        <f t="shared" si="4"/>
        <v>1.5825331382462324E-2</v>
      </c>
      <c r="D13">
        <f t="shared" si="5"/>
        <v>21.804092304352551</v>
      </c>
      <c r="E13">
        <v>1.06</v>
      </c>
      <c r="F13">
        <v>0.243006</v>
      </c>
      <c r="G13">
        <v>1004.11</v>
      </c>
      <c r="I13">
        <f t="shared" si="6"/>
        <v>1.5696426882384314E-2</v>
      </c>
      <c r="J13">
        <f t="shared" si="7"/>
        <v>1.6054950883474046E-2</v>
      </c>
      <c r="K13">
        <f t="shared" si="8"/>
        <v>1.552595719239702E-2</v>
      </c>
      <c r="M13" s="2">
        <v>15.3695031845879</v>
      </c>
      <c r="N13">
        <f t="shared" si="9"/>
        <v>1.5696435593159919E-2</v>
      </c>
      <c r="O13" s="6">
        <f t="shared" si="10"/>
        <v>0.97010685500169958</v>
      </c>
      <c r="P13" s="6">
        <f t="shared" si="11"/>
        <v>4.0670489910075991E-3</v>
      </c>
      <c r="Q13">
        <f t="shared" si="12"/>
        <v>-5.5495277170844466E-5</v>
      </c>
      <c r="W13" s="6">
        <v>60.4</v>
      </c>
      <c r="X13" s="6">
        <v>0.21260000000000001</v>
      </c>
      <c r="Y13" s="6">
        <f t="shared" si="0"/>
        <v>0.20793263999999989</v>
      </c>
      <c r="Z13" s="6">
        <v>1.04E-2</v>
      </c>
      <c r="AA13" s="6">
        <f t="shared" si="1"/>
        <v>9.2000489469440117E-3</v>
      </c>
      <c r="AB13" s="6">
        <v>4.9099999999999998E-2</v>
      </c>
      <c r="AC13">
        <f t="shared" si="2"/>
        <v>0.22187029842728023</v>
      </c>
    </row>
    <row r="14" spans="1:29" x14ac:dyDescent="0.15">
      <c r="A14">
        <v>4.2757500000000004</v>
      </c>
      <c r="B14">
        <f t="shared" si="3"/>
        <v>3.1765579069308478E-2</v>
      </c>
      <c r="C14">
        <f t="shared" si="4"/>
        <v>1.588677704099957E-2</v>
      </c>
      <c r="D14">
        <f t="shared" si="5"/>
        <v>23.879534713344817</v>
      </c>
      <c r="E14">
        <v>1.06</v>
      </c>
      <c r="F14">
        <v>0.243006</v>
      </c>
      <c r="G14">
        <v>1004.19</v>
      </c>
      <c r="I14">
        <f t="shared" si="6"/>
        <v>1.7014101920194629E-2</v>
      </c>
      <c r="J14">
        <f t="shared" si="7"/>
        <v>1.7133571357526928E-2</v>
      </c>
      <c r="K14">
        <f t="shared" si="8"/>
        <v>1.6834521674448637E-2</v>
      </c>
      <c r="M14" s="2">
        <v>15.3593419637726</v>
      </c>
      <c r="N14">
        <f t="shared" si="9"/>
        <v>1.7014105582550343E-2</v>
      </c>
      <c r="O14" s="6">
        <f t="shared" si="10"/>
        <v>0.97033788030452528</v>
      </c>
      <c r="P14" s="6">
        <f t="shared" si="11"/>
        <v>4.0971412970028931E-3</v>
      </c>
      <c r="Q14">
        <f t="shared" si="12"/>
        <v>-2.1525413042741382E-5</v>
      </c>
      <c r="W14" s="6">
        <v>58.9</v>
      </c>
      <c r="X14" s="6">
        <v>0.23019999999999999</v>
      </c>
      <c r="Y14" s="6">
        <f t="shared" si="0"/>
        <v>0.22489809000000016</v>
      </c>
      <c r="Z14" s="6">
        <v>8.2000000000000007E-3</v>
      </c>
      <c r="AA14" s="6">
        <f t="shared" si="1"/>
        <v>6.9837338610595212E-3</v>
      </c>
      <c r="AB14" s="6">
        <v>3.5700000000000003E-2</v>
      </c>
      <c r="AC14">
        <f t="shared" si="2"/>
        <v>0.2028076819602127</v>
      </c>
    </row>
    <row r="15" spans="1:29" x14ac:dyDescent="0.15">
      <c r="A15">
        <v>4.6552499999999997</v>
      </c>
      <c r="B15">
        <f t="shared" si="3"/>
        <v>2.9402669780871808E-2</v>
      </c>
      <c r="C15">
        <f t="shared" si="4"/>
        <v>1.5949146416652883E-2</v>
      </c>
      <c r="D15">
        <f t="shared" si="5"/>
        <v>25.946467333083575</v>
      </c>
      <c r="E15">
        <v>1.06</v>
      </c>
      <c r="F15">
        <v>0.243006</v>
      </c>
      <c r="G15">
        <v>1004.27</v>
      </c>
      <c r="I15">
        <f t="shared" si="6"/>
        <v>1.8309538419046169E-2</v>
      </c>
      <c r="J15">
        <f t="shared" si="7"/>
        <v>1.8183798844988164E-2</v>
      </c>
      <c r="K15">
        <f t="shared" si="8"/>
        <v>1.8125064231589206E-2</v>
      </c>
      <c r="M15" s="2">
        <v>15.349406823088099</v>
      </c>
      <c r="N15">
        <f t="shared" si="9"/>
        <v>1.8309539005702646E-2</v>
      </c>
      <c r="O15" s="6">
        <f t="shared" si="10"/>
        <v>0.97056379121041347</v>
      </c>
      <c r="P15" s="6">
        <f t="shared" si="11"/>
        <v>4.1266217651098336E-3</v>
      </c>
      <c r="Q15">
        <f t="shared" si="12"/>
        <v>-3.2041030387716942E-6</v>
      </c>
      <c r="W15" s="6">
        <v>57.73</v>
      </c>
      <c r="X15" s="6">
        <v>0.2442</v>
      </c>
      <c r="Y15" s="6">
        <f t="shared" si="0"/>
        <v>0.23853412410000008</v>
      </c>
      <c r="Z15" s="6">
        <v>5.0000000000000001E-3</v>
      </c>
      <c r="AA15" s="6">
        <f t="shared" si="1"/>
        <v>5.7619237781071087E-3</v>
      </c>
      <c r="AB15" s="6">
        <v>2.0400000000000001E-2</v>
      </c>
      <c r="AC15">
        <f t="shared" si="2"/>
        <v>0.16886403118046545</v>
      </c>
    </row>
    <row r="16" spans="1:29" x14ac:dyDescent="0.15">
      <c r="A16">
        <v>5.0347400000000002</v>
      </c>
      <c r="B16">
        <f t="shared" si="3"/>
        <v>2.7381032754696537E-2</v>
      </c>
      <c r="C16">
        <f t="shared" si="4"/>
        <v>1.60124268998642E-2</v>
      </c>
      <c r="D16">
        <f t="shared" si="5"/>
        <v>28.004781132397405</v>
      </c>
      <c r="E16">
        <v>1.06</v>
      </c>
      <c r="F16">
        <v>0.243006</v>
      </c>
      <c r="G16">
        <v>1004.35</v>
      </c>
      <c r="I16">
        <f t="shared" si="6"/>
        <v>1.9583694355460163E-2</v>
      </c>
      <c r="J16">
        <f t="shared" si="7"/>
        <v>1.9208561050678512E-2</v>
      </c>
      <c r="K16">
        <f t="shared" si="8"/>
        <v>1.9397724491387901E-2</v>
      </c>
      <c r="M16" s="2">
        <v>15.339686970813</v>
      </c>
      <c r="N16">
        <f t="shared" si="9"/>
        <v>1.9583694062344392E-2</v>
      </c>
      <c r="O16" s="6">
        <f t="shared" si="10"/>
        <v>0.97078483141005933</v>
      </c>
      <c r="P16" s="6">
        <f t="shared" si="11"/>
        <v>4.1555186665125921E-3</v>
      </c>
      <c r="Q16">
        <f t="shared" si="12"/>
        <v>1.4967337925008326E-6</v>
      </c>
      <c r="W16" s="6">
        <v>56.47</v>
      </c>
      <c r="X16" s="6">
        <v>0.25969999999999999</v>
      </c>
      <c r="Y16" s="6">
        <f t="shared" si="0"/>
        <v>0.25361405609999998</v>
      </c>
      <c r="Z16" s="6">
        <v>2.8999999999999998E-3</v>
      </c>
      <c r="AA16" s="6">
        <f t="shared" si="1"/>
        <v>4.859781769243593E-3</v>
      </c>
      <c r="AB16" s="6">
        <v>1.0999999999999999E-2</v>
      </c>
      <c r="AC16">
        <f t="shared" si="2"/>
        <v>0.11523876876627881</v>
      </c>
    </row>
    <row r="17" spans="1:29" x14ac:dyDescent="0.15">
      <c r="A17">
        <v>5.4142299999999999</v>
      </c>
      <c r="B17">
        <f t="shared" si="3"/>
        <v>2.563079636754774E-2</v>
      </c>
      <c r="C17">
        <f t="shared" si="4"/>
        <v>1.6076610799557845E-2</v>
      </c>
      <c r="D17">
        <f t="shared" si="5"/>
        <v>30.054530586838048</v>
      </c>
      <c r="E17">
        <v>1.06</v>
      </c>
      <c r="F17">
        <v>0.243006</v>
      </c>
      <c r="G17">
        <v>1004.43</v>
      </c>
      <c r="I17">
        <f t="shared" si="6"/>
        <v>2.0837471031908018E-2</v>
      </c>
      <c r="J17">
        <f t="shared" si="7"/>
        <v>2.0210356088912682E-2</v>
      </c>
      <c r="K17">
        <f t="shared" si="8"/>
        <v>2.0652743123954074E-2</v>
      </c>
      <c r="M17" s="2">
        <v>15.3301723388636</v>
      </c>
      <c r="N17">
        <f t="shared" si="9"/>
        <v>2.083747109917411E-2</v>
      </c>
      <c r="O17" s="6">
        <f t="shared" si="10"/>
        <v>0.97100122828050628</v>
      </c>
      <c r="P17" s="6">
        <f t="shared" si="11"/>
        <v>4.1838584341244434E-3</v>
      </c>
      <c r="Q17">
        <f t="shared" si="12"/>
        <v>-3.2281312784562055E-7</v>
      </c>
      <c r="W17" s="6">
        <v>55.79</v>
      </c>
      <c r="X17" s="6">
        <v>0.26819999999999999</v>
      </c>
      <c r="Y17" s="6">
        <f t="shared" si="0"/>
        <v>0.26192260889999996</v>
      </c>
      <c r="Z17" s="6">
        <v>1E-3</v>
      </c>
      <c r="AA17" s="6">
        <f t="shared" si="1"/>
        <v>4.5245332865840593E-3</v>
      </c>
      <c r="AB17" s="6">
        <v>3.8E-3</v>
      </c>
      <c r="AC17">
        <f t="shared" si="2"/>
        <v>7.9891858894757917E-2</v>
      </c>
    </row>
    <row r="18" spans="1:29" x14ac:dyDescent="0.15">
      <c r="A18">
        <v>5.7937299999999992</v>
      </c>
      <c r="B18">
        <f t="shared" si="3"/>
        <v>2.4100048138173735E-2</v>
      </c>
      <c r="C18">
        <f t="shared" si="4"/>
        <v>1.6141690519883036E-2</v>
      </c>
      <c r="D18">
        <f t="shared" si="5"/>
        <v>32.095769269229777</v>
      </c>
      <c r="E18">
        <v>1.06</v>
      </c>
      <c r="F18">
        <v>0.243006</v>
      </c>
      <c r="G18">
        <v>1004.51</v>
      </c>
      <c r="I18">
        <f t="shared" si="6"/>
        <v>2.2071643907081325E-2</v>
      </c>
      <c r="J18">
        <f t="shared" si="7"/>
        <v>2.1191284536106678E-2</v>
      </c>
      <c r="K18">
        <f t="shared" si="8"/>
        <v>2.1890357730763015E-2</v>
      </c>
      <c r="M18" s="2">
        <v>15.320854066989099</v>
      </c>
      <c r="N18">
        <f t="shared" si="9"/>
        <v>2.2071644599012785E-2</v>
      </c>
      <c r="O18" s="6">
        <f t="shared" si="10"/>
        <v>0.97121318185650607</v>
      </c>
      <c r="P18" s="6">
        <f t="shared" si="11"/>
        <v>4.2116641846828839E-3</v>
      </c>
      <c r="Q18">
        <f t="shared" si="12"/>
        <v>-3.1349339585127014E-6</v>
      </c>
      <c r="W18" s="6">
        <v>52.53</v>
      </c>
      <c r="X18" s="6">
        <v>0.31030000000000002</v>
      </c>
      <c r="Y18" s="6">
        <f t="shared" si="0"/>
        <v>0.30341171609999984</v>
      </c>
      <c r="Z18" s="6">
        <v>6.9999999999999999E-4</v>
      </c>
      <c r="AA18" s="6">
        <f t="shared" si="1"/>
        <v>4.0000385407659989E-3</v>
      </c>
      <c r="AB18" s="6">
        <v>2.0999999999999999E-3</v>
      </c>
      <c r="AC18">
        <f t="shared" si="2"/>
        <v>-0.1307101051397801</v>
      </c>
    </row>
    <row r="19" spans="1:29" x14ac:dyDescent="0.15">
      <c r="A19">
        <v>6.1732200000000006</v>
      </c>
      <c r="B19">
        <f t="shared" si="3"/>
        <v>2.2749495838578573E-2</v>
      </c>
      <c r="C19">
        <f t="shared" si="4"/>
        <v>1.6207653308444047E-2</v>
      </c>
      <c r="D19">
        <f t="shared" si="5"/>
        <v>34.128389502495367</v>
      </c>
      <c r="E19">
        <v>1.06</v>
      </c>
      <c r="F19">
        <v>0.243006</v>
      </c>
      <c r="G19">
        <v>1004.59</v>
      </c>
      <c r="I19">
        <f t="shared" si="6"/>
        <v>2.3286793527883536E-2</v>
      </c>
      <c r="J19">
        <f t="shared" si="7"/>
        <v>2.2153059450154743E-2</v>
      </c>
      <c r="K19">
        <f t="shared" si="8"/>
        <v>2.3110707101508945E-2</v>
      </c>
      <c r="M19" s="2">
        <v>15.3117249742367</v>
      </c>
      <c r="N19">
        <f t="shared" si="9"/>
        <v>2.3286795150024631E-2</v>
      </c>
      <c r="O19" s="6">
        <f t="shared" si="10"/>
        <v>0.97142085408545986</v>
      </c>
      <c r="P19" s="6">
        <f t="shared" si="11"/>
        <v>4.2389542652540024E-3</v>
      </c>
      <c r="Q19">
        <f t="shared" si="12"/>
        <v>-6.9659272459157393E-6</v>
      </c>
      <c r="W19" s="6">
        <v>35.28</v>
      </c>
      <c r="X19" s="6">
        <v>0.57530000000000003</v>
      </c>
      <c r="Y19" s="6">
        <f t="shared" si="0"/>
        <v>0.56858751360000004</v>
      </c>
      <c r="Z19" s="6">
        <v>1E-4</v>
      </c>
      <c r="AA19" s="6">
        <f t="shared" si="1"/>
        <v>2.5259920938758007E-3</v>
      </c>
      <c r="AB19" s="6">
        <v>2.0000000000000001E-4</v>
      </c>
      <c r="AC19">
        <f t="shared" si="2"/>
        <v>-0.26097617739544532</v>
      </c>
    </row>
    <row r="20" spans="1:29" x14ac:dyDescent="0.15">
      <c r="A20">
        <v>6.5527100000000003</v>
      </c>
      <c r="B20">
        <f t="shared" si="3"/>
        <v>2.1548662522149035E-2</v>
      </c>
      <c r="C20">
        <f t="shared" si="4"/>
        <v>1.6274491545952518E-2</v>
      </c>
      <c r="D20">
        <f t="shared" si="5"/>
        <v>36.152445085143491</v>
      </c>
      <c r="E20">
        <v>1.06</v>
      </c>
      <c r="F20">
        <v>0.243006</v>
      </c>
      <c r="G20">
        <v>1004.66</v>
      </c>
      <c r="I20">
        <f t="shared" si="6"/>
        <v>2.4483520117619458E-2</v>
      </c>
      <c r="J20">
        <f t="shared" si="7"/>
        <v>2.3097223921463985E-2</v>
      </c>
      <c r="K20">
        <f t="shared" si="8"/>
        <v>2.4314026876334667E-2</v>
      </c>
      <c r="M20" s="2">
        <v>15.302777949692899</v>
      </c>
      <c r="N20">
        <f t="shared" si="9"/>
        <v>2.4483518829963913E-2</v>
      </c>
      <c r="O20" s="6">
        <f t="shared" si="10"/>
        <v>0.97162440541731099</v>
      </c>
      <c r="P20" s="6">
        <f t="shared" si="11"/>
        <v>4.2657470236998063E-3</v>
      </c>
      <c r="Q20">
        <f t="shared" si="12"/>
        <v>5.2592745589875922E-6</v>
      </c>
      <c r="W20" s="6">
        <v>29.5</v>
      </c>
      <c r="X20" s="6">
        <v>0.67979999999999996</v>
      </c>
      <c r="Y20" s="6">
        <f t="shared" si="0"/>
        <v>0.67461225000000002</v>
      </c>
      <c r="Z20" s="6">
        <v>0</v>
      </c>
      <c r="AA20" s="6">
        <f t="shared" si="1"/>
        <v>-2.0157375381249787E-3</v>
      </c>
      <c r="AB20" s="6">
        <v>1E-4</v>
      </c>
      <c r="AC20">
        <f t="shared" si="2"/>
        <v>6.8132424374585554E-2</v>
      </c>
    </row>
    <row r="21" spans="1:29" x14ac:dyDescent="0.15">
      <c r="A21">
        <v>6.9322100000000004</v>
      </c>
      <c r="B21">
        <f t="shared" si="3"/>
        <v>2.0473617088782831E-2</v>
      </c>
      <c r="C21">
        <f t="shared" si="4"/>
        <v>1.6342197705397066E-2</v>
      </c>
      <c r="D21">
        <f t="shared" si="5"/>
        <v>38.167988912923128</v>
      </c>
      <c r="E21">
        <v>1.06</v>
      </c>
      <c r="F21">
        <v>0.243006</v>
      </c>
      <c r="G21">
        <v>1004.74</v>
      </c>
      <c r="I21">
        <f t="shared" si="6"/>
        <v>2.5662358666836145E-2</v>
      </c>
      <c r="J21">
        <f t="shared" si="7"/>
        <v>2.4025118484522059E-2</v>
      </c>
      <c r="K21">
        <f t="shared" si="8"/>
        <v>2.55005496912603E-2</v>
      </c>
      <c r="M21" s="2">
        <v>15.294006386496701</v>
      </c>
      <c r="N21">
        <f t="shared" si="9"/>
        <v>2.5662367760421745E-2</v>
      </c>
      <c r="O21" s="6">
        <f t="shared" si="10"/>
        <v>0.97182398492471422</v>
      </c>
      <c r="P21" s="6">
        <f t="shared" si="11"/>
        <v>4.2920594967040815E-3</v>
      </c>
      <c r="Q21">
        <f t="shared" si="12"/>
        <v>-3.5435501926633972E-5</v>
      </c>
      <c r="W21" s="6">
        <v>22.89</v>
      </c>
      <c r="X21" s="6">
        <v>0.80879999999999996</v>
      </c>
      <c r="Y21" s="6">
        <f t="shared" si="0"/>
        <v>0.80642682090000006</v>
      </c>
      <c r="Z21" s="6">
        <v>0</v>
      </c>
      <c r="AA21" s="6">
        <f t="shared" si="1"/>
        <v>-5.4209488614508639E-3</v>
      </c>
      <c r="AB21" s="6">
        <v>1E-4</v>
      </c>
      <c r="AC21">
        <f t="shared" si="2"/>
        <v>4.2512962168263613E-2</v>
      </c>
    </row>
    <row r="22" spans="1:29" x14ac:dyDescent="0.15">
      <c r="A22">
        <v>7.3117000000000001</v>
      </c>
      <c r="B22">
        <f t="shared" si="3"/>
        <v>1.9505373398160709E-2</v>
      </c>
      <c r="C22">
        <f t="shared" si="4"/>
        <v>1.6410758895966195E-2</v>
      </c>
      <c r="D22">
        <f t="shared" si="5"/>
        <v>40.174914662899589</v>
      </c>
      <c r="E22">
        <v>1.06</v>
      </c>
      <c r="F22">
        <v>0.243006</v>
      </c>
      <c r="G22">
        <v>1004.83</v>
      </c>
      <c r="I22">
        <f t="shared" si="6"/>
        <v>2.6823699417444214E-2</v>
      </c>
      <c r="J22">
        <f t="shared" si="7"/>
        <v>2.4937845897585072E-2</v>
      </c>
      <c r="K22">
        <f t="shared" si="8"/>
        <v>2.6670413401337842E-2</v>
      </c>
      <c r="M22" s="2">
        <v>15.285405281123101</v>
      </c>
      <c r="N22">
        <f t="shared" si="9"/>
        <v>2.6823699044111748E-2</v>
      </c>
      <c r="O22" s="6">
        <f t="shared" si="10"/>
        <v>0.97201970527846926</v>
      </c>
      <c r="P22" s="6">
        <f t="shared" si="11"/>
        <v>4.3179040844531225E-3</v>
      </c>
      <c r="Q22">
        <f t="shared" si="12"/>
        <v>1.3918008095241425E-6</v>
      </c>
      <c r="W22" s="6">
        <v>15.75</v>
      </c>
      <c r="X22" s="6">
        <v>0.95979999999999999</v>
      </c>
      <c r="Y22" s="6">
        <f t="shared" si="0"/>
        <v>0.96147506250000003</v>
      </c>
      <c r="Z22" s="6">
        <v>0</v>
      </c>
      <c r="AA22" s="6">
        <f t="shared" si="1"/>
        <v>2.9826275132421864E-3</v>
      </c>
      <c r="AB22" s="6">
        <v>0</v>
      </c>
      <c r="AC22">
        <f t="shared" si="2"/>
        <v>-2.8556588346052791E-2</v>
      </c>
    </row>
    <row r="23" spans="1:29" x14ac:dyDescent="0.15">
      <c r="A23">
        <v>7.6911899999999997</v>
      </c>
      <c r="B23">
        <f t="shared" si="3"/>
        <v>1.8628540632588231E-2</v>
      </c>
      <c r="C23">
        <f t="shared" si="4"/>
        <v>1.6480167567947918E-2</v>
      </c>
      <c r="D23">
        <f t="shared" si="5"/>
        <v>42.173275456514297</v>
      </c>
      <c r="E23">
        <v>1.06</v>
      </c>
      <c r="F23">
        <v>0.243006</v>
      </c>
      <c r="G23">
        <v>1004.91</v>
      </c>
      <c r="I23">
        <f t="shared" si="6"/>
        <v>2.7967983238773569E-2</v>
      </c>
      <c r="J23">
        <f t="shared" si="7"/>
        <v>2.5836445836380444E-2</v>
      </c>
      <c r="K23">
        <f t="shared" si="8"/>
        <v>2.7823848665270576E-2</v>
      </c>
      <c r="M23" s="2">
        <v>15.276968916684501</v>
      </c>
      <c r="N23">
        <f t="shared" si="9"/>
        <v>2.7967984152848402E-2</v>
      </c>
      <c r="O23" s="6">
        <f t="shared" si="10"/>
        <v>0.97221169545181729</v>
      </c>
      <c r="P23" s="6">
        <f t="shared" si="11"/>
        <v>4.3432954835196103E-3</v>
      </c>
      <c r="Q23">
        <f t="shared" si="12"/>
        <v>-3.2682901208218653E-6</v>
      </c>
    </row>
    <row r="24" spans="1:29" x14ac:dyDescent="0.15">
      <c r="A24">
        <v>8.070689999999999</v>
      </c>
      <c r="B24">
        <f t="shared" si="3"/>
        <v>1.7830567501827998E-2</v>
      </c>
      <c r="C24">
        <f t="shared" si="4"/>
        <v>1.6550416260959301E-2</v>
      </c>
      <c r="D24">
        <f t="shared" si="5"/>
        <v>44.163123512416782</v>
      </c>
      <c r="E24">
        <v>1.06</v>
      </c>
      <c r="F24">
        <v>0.243006</v>
      </c>
      <c r="G24">
        <v>1004.99</v>
      </c>
      <c r="I24">
        <f t="shared" si="6"/>
        <v>2.9095613580814521E-2</v>
      </c>
      <c r="J24">
        <f t="shared" si="7"/>
        <v>2.6721841983447823E-2</v>
      </c>
      <c r="K24">
        <f t="shared" si="8"/>
        <v>2.8961083201003456E-2</v>
      </c>
      <c r="M24" s="2">
        <v>15.2686922836719</v>
      </c>
      <c r="N24">
        <f t="shared" si="9"/>
        <v>2.9095616605605557E-2</v>
      </c>
      <c r="O24" s="6">
        <f t="shared" si="10"/>
        <v>0.97240006838885695</v>
      </c>
      <c r="P24" s="6">
        <f t="shared" si="11"/>
        <v>4.3682464131481191E-3</v>
      </c>
      <c r="Q24">
        <f t="shared" si="12"/>
        <v>-1.0396037970802772E-5</v>
      </c>
    </row>
    <row r="25" spans="1:29" x14ac:dyDescent="0.15">
      <c r="A25">
        <v>8.4501799999999996</v>
      </c>
      <c r="B25">
        <f t="shared" si="3"/>
        <v>1.7101169189045869E-2</v>
      </c>
      <c r="C25">
        <f t="shared" si="4"/>
        <v>1.6621491950194977E-2</v>
      </c>
      <c r="D25">
        <f t="shared" si="5"/>
        <v>46.144353861863216</v>
      </c>
      <c r="E25">
        <v>1.06</v>
      </c>
      <c r="F25">
        <v>0.243006</v>
      </c>
      <c r="G25">
        <v>1005.08</v>
      </c>
      <c r="I25">
        <f t="shared" si="6"/>
        <v>3.020687511470227E-2</v>
      </c>
      <c r="J25">
        <f t="shared" si="7"/>
        <v>2.7594791385473876E-2</v>
      </c>
      <c r="K25">
        <f t="shared" si="8"/>
        <v>3.0082253833899484E-2</v>
      </c>
      <c r="M25" s="2">
        <v>15.2605712992293</v>
      </c>
      <c r="N25">
        <f t="shared" si="9"/>
        <v>3.0206879276835963E-2</v>
      </c>
      <c r="O25" s="6">
        <f t="shared" si="10"/>
        <v>0.97258491600345087</v>
      </c>
      <c r="P25" s="6">
        <f t="shared" si="11"/>
        <v>4.3927669309199724E-3</v>
      </c>
      <c r="Q25">
        <f t="shared" si="12"/>
        <v>-1.3778762872519444E-5</v>
      </c>
    </row>
    <row r="26" spans="1:29" x14ac:dyDescent="0.15">
      <c r="A26">
        <v>8.8296700000000001</v>
      </c>
      <c r="B26">
        <f t="shared" si="3"/>
        <v>1.6431735512028124E-2</v>
      </c>
      <c r="C26">
        <f t="shared" si="4"/>
        <v>1.6693387153308384E-2</v>
      </c>
      <c r="D26">
        <f t="shared" si="5"/>
        <v>48.117018949203633</v>
      </c>
      <c r="E26">
        <v>1.06</v>
      </c>
      <c r="F26">
        <v>0.243006</v>
      </c>
      <c r="G26">
        <v>1005.16</v>
      </c>
      <c r="I26">
        <f t="shared" si="6"/>
        <v>3.130211667099958E-2</v>
      </c>
      <c r="J26">
        <f t="shared" si="7"/>
        <v>2.8456038679561587E-2</v>
      </c>
      <c r="K26">
        <f t="shared" si="8"/>
        <v>3.1187586288889166E-2</v>
      </c>
      <c r="M26" s="2">
        <v>15.2526014864297</v>
      </c>
      <c r="N26">
        <f t="shared" si="9"/>
        <v>3.1302123137717075E-2</v>
      </c>
      <c r="O26" s="6">
        <f t="shared" si="10"/>
        <v>0.97276633923372202</v>
      </c>
      <c r="P26" s="6">
        <f t="shared" si="11"/>
        <v>4.4168684040345185E-3</v>
      </c>
      <c r="Q26">
        <f t="shared" si="12"/>
        <v>-2.0659042207248848E-5</v>
      </c>
    </row>
    <row r="27" spans="1:29" x14ac:dyDescent="0.15">
      <c r="A27">
        <v>9.2091700000000003</v>
      </c>
      <c r="B27">
        <f t="shared" si="3"/>
        <v>1.5815048784910066E-2</v>
      </c>
      <c r="C27">
        <f t="shared" si="4"/>
        <v>1.6766094474334074E-2</v>
      </c>
      <c r="D27">
        <f t="shared" si="5"/>
        <v>50.081170315963902</v>
      </c>
      <c r="E27">
        <v>1.06</v>
      </c>
      <c r="F27">
        <v>0.243006</v>
      </c>
      <c r="G27">
        <v>1005.25</v>
      </c>
      <c r="I27">
        <f t="shared" si="6"/>
        <v>3.238166401972168E-2</v>
      </c>
      <c r="J27">
        <f t="shared" si="7"/>
        <v>2.9306256360750852E-2</v>
      </c>
      <c r="K27">
        <f t="shared" si="8"/>
        <v>3.2277303412362089E-2</v>
      </c>
      <c r="M27" s="2">
        <v>15.244778725521</v>
      </c>
      <c r="N27">
        <f t="shared" si="9"/>
        <v>3.238166414249477E-2</v>
      </c>
      <c r="O27" s="6">
        <f t="shared" si="10"/>
        <v>0.97294443094091199</v>
      </c>
      <c r="P27" s="6">
        <f t="shared" si="11"/>
        <v>4.440561237938262E-3</v>
      </c>
      <c r="Q27">
        <f t="shared" si="12"/>
        <v>-3.7914385817390413E-7</v>
      </c>
    </row>
    <row r="28" spans="1:29" x14ac:dyDescent="0.15">
      <c r="A28">
        <v>9.5886599999999991</v>
      </c>
      <c r="B28">
        <f t="shared" si="3"/>
        <v>1.5245055600076649E-2</v>
      </c>
      <c r="C28">
        <f t="shared" si="4"/>
        <v>1.6839600758894725E-2</v>
      </c>
      <c r="D28">
        <f t="shared" si="5"/>
        <v>52.036704347639414</v>
      </c>
      <c r="E28">
        <v>1.06</v>
      </c>
      <c r="F28">
        <v>0.243006</v>
      </c>
      <c r="G28">
        <v>1005.33</v>
      </c>
      <c r="I28">
        <f t="shared" si="6"/>
        <v>3.3445739580883545E-2</v>
      </c>
      <c r="J28">
        <f t="shared" si="7"/>
        <v>3.0145988555865529E-2</v>
      </c>
      <c r="K28">
        <f t="shared" si="8"/>
        <v>3.3351540906665936E-2</v>
      </c>
      <c r="M28" s="2">
        <v>15.237099553795501</v>
      </c>
      <c r="N28">
        <f t="shared" si="9"/>
        <v>3.3445740205184649E-2</v>
      </c>
      <c r="O28" s="6">
        <f t="shared" si="10"/>
        <v>0.97311926907644364</v>
      </c>
      <c r="P28" s="6">
        <f t="shared" si="11"/>
        <v>4.4638539544702704E-3</v>
      </c>
      <c r="Q28">
        <f t="shared" si="12"/>
        <v>-1.866608757025408E-6</v>
      </c>
    </row>
    <row r="29" spans="1:29" x14ac:dyDescent="0.15">
      <c r="A29">
        <v>9.9681499999999996</v>
      </c>
      <c r="B29">
        <f t="shared" si="3"/>
        <v>1.4716560568146233E-2</v>
      </c>
      <c r="C29">
        <f t="shared" si="4"/>
        <v>1.6913898589798238E-2</v>
      </c>
      <c r="D29">
        <f t="shared" si="5"/>
        <v>53.983672811464636</v>
      </c>
      <c r="E29">
        <v>1.06</v>
      </c>
      <c r="F29">
        <v>0.243006</v>
      </c>
      <c r="G29">
        <v>1005.42</v>
      </c>
      <c r="I29">
        <f t="shared" si="6"/>
        <v>3.4494635706818738E-2</v>
      </c>
      <c r="J29">
        <f t="shared" si="7"/>
        <v>3.0975793391172426E-2</v>
      </c>
      <c r="K29">
        <f t="shared" si="8"/>
        <v>3.4410519609764975E-2</v>
      </c>
      <c r="M29" s="2">
        <v>15.2295602527795</v>
      </c>
      <c r="N29">
        <f t="shared" si="9"/>
        <v>3.449463628676952E-2</v>
      </c>
      <c r="O29" s="6">
        <f t="shared" si="10"/>
        <v>0.97329093745938966</v>
      </c>
      <c r="P29" s="6">
        <f t="shared" si="11"/>
        <v>4.4867559489996933E-3</v>
      </c>
      <c r="Q29">
        <f t="shared" si="12"/>
        <v>-1.6812781754586133E-6</v>
      </c>
    </row>
    <row r="30" spans="1:29" x14ac:dyDescent="0.15">
      <c r="A30">
        <v>10.3476</v>
      </c>
      <c r="B30">
        <f t="shared" si="3"/>
        <v>1.4225178862469715E-2</v>
      </c>
      <c r="C30">
        <f t="shared" si="4"/>
        <v>1.6988970689936912E-2</v>
      </c>
      <c r="D30">
        <f t="shared" si="5"/>
        <v>55.921871740298513</v>
      </c>
      <c r="E30">
        <v>1.06</v>
      </c>
      <c r="F30">
        <v>0.243006</v>
      </c>
      <c r="G30">
        <v>1005.51</v>
      </c>
      <c r="I30">
        <f t="shared" si="6"/>
        <v>3.5528494465886455E-2</v>
      </c>
      <c r="J30">
        <f t="shared" si="7"/>
        <v>3.1796073786887126E-2</v>
      </c>
      <c r="K30">
        <f t="shared" si="8"/>
        <v>3.5454320985137587E-2</v>
      </c>
      <c r="M30" s="2">
        <v>15.222158213435</v>
      </c>
      <c r="N30">
        <f t="shared" si="9"/>
        <v>3.5528493760569546E-2</v>
      </c>
      <c r="O30" s="6">
        <f t="shared" si="10"/>
        <v>0.97345949468834081</v>
      </c>
      <c r="P30" s="6">
        <f t="shared" si="11"/>
        <v>4.5092733373604532E-3</v>
      </c>
      <c r="Q30">
        <f t="shared" si="12"/>
        <v>1.9852147400209227E-6</v>
      </c>
    </row>
    <row r="31" spans="1:29" x14ac:dyDescent="0.15">
      <c r="A31">
        <v>10.7271</v>
      </c>
      <c r="B31">
        <f t="shared" si="3"/>
        <v>1.3766975011866812E-2</v>
      </c>
      <c r="C31">
        <f t="shared" si="4"/>
        <v>1.7064825574173551E-2</v>
      </c>
      <c r="D31">
        <f t="shared" si="5"/>
        <v>57.851760406155236</v>
      </c>
      <c r="E31">
        <v>1.06</v>
      </c>
      <c r="F31">
        <v>0.243006</v>
      </c>
      <c r="G31">
        <v>1005.59</v>
      </c>
      <c r="I31">
        <f t="shared" si="6"/>
        <v>3.6547799156568084E-2</v>
      </c>
      <c r="J31">
        <f t="shared" si="7"/>
        <v>3.2607471774266629E-2</v>
      </c>
      <c r="K31">
        <f t="shared" si="8"/>
        <v>3.6483381504292041E-2</v>
      </c>
      <c r="M31" s="2">
        <v>15.2148884371367</v>
      </c>
      <c r="N31">
        <f t="shared" si="9"/>
        <v>3.6547798687106337E-2</v>
      </c>
      <c r="O31" s="6">
        <f t="shared" si="10"/>
        <v>0.97362505381838271</v>
      </c>
      <c r="P31" s="6">
        <f t="shared" si="11"/>
        <v>4.5314195961529691E-3</v>
      </c>
      <c r="Q31">
        <f t="shared" si="12"/>
        <v>1.2845144115062722E-6</v>
      </c>
    </row>
    <row r="32" spans="1:29" x14ac:dyDescent="0.15">
      <c r="A32">
        <v>11.1066</v>
      </c>
      <c r="B32">
        <f t="shared" si="3"/>
        <v>1.333870639351779E-2</v>
      </c>
      <c r="C32">
        <f t="shared" si="4"/>
        <v>1.7141444078443768E-2</v>
      </c>
      <c r="D32">
        <f t="shared" si="5"/>
        <v>59.773082746980847</v>
      </c>
      <c r="E32">
        <v>1.06</v>
      </c>
      <c r="F32">
        <v>0.243006</v>
      </c>
      <c r="G32">
        <v>1005.68</v>
      </c>
      <c r="I32">
        <f t="shared" si="6"/>
        <v>3.7552641219842489E-2</v>
      </c>
      <c r="J32">
        <f t="shared" si="7"/>
        <v>3.3410290274690724E-2</v>
      </c>
      <c r="K32">
        <f t="shared" si="8"/>
        <v>3.7497750943394678E-2</v>
      </c>
      <c r="M32" s="2">
        <v>15.207748835491801</v>
      </c>
      <c r="N32">
        <f t="shared" si="9"/>
        <v>3.7552640604591403E-2</v>
      </c>
      <c r="O32" s="6">
        <f t="shared" si="10"/>
        <v>0.97378766167136788</v>
      </c>
      <c r="P32" s="6">
        <f t="shared" si="11"/>
        <v>4.5531994322976499E-3</v>
      </c>
      <c r="Q32">
        <f t="shared" si="12"/>
        <v>1.6383696757497057E-6</v>
      </c>
    </row>
    <row r="33" spans="1:17" x14ac:dyDescent="0.15">
      <c r="A33">
        <v>11.4861</v>
      </c>
      <c r="B33">
        <f t="shared" si="3"/>
        <v>1.2937491407151842E-2</v>
      </c>
      <c r="C33">
        <f t="shared" si="4"/>
        <v>1.721881687958083E-2</v>
      </c>
      <c r="D33">
        <f t="shared" si="5"/>
        <v>61.685838660853435</v>
      </c>
      <c r="E33">
        <v>1.06</v>
      </c>
      <c r="F33">
        <v>0.243006</v>
      </c>
      <c r="G33">
        <v>1005.77</v>
      </c>
      <c r="I33">
        <f t="shared" si="6"/>
        <v>3.8543240562025322E-2</v>
      </c>
      <c r="J33">
        <f t="shared" si="7"/>
        <v>3.4204908701959934E-2</v>
      </c>
      <c r="K33">
        <f t="shared" si="8"/>
        <v>3.8497616399311145E-2</v>
      </c>
      <c r="M33" s="2">
        <v>15.200736442796</v>
      </c>
      <c r="N33">
        <f t="shared" si="9"/>
        <v>3.854324062171699E-2</v>
      </c>
      <c r="O33" s="6">
        <f t="shared" si="10"/>
        <v>0.97394738508137857</v>
      </c>
      <c r="P33" s="6">
        <f t="shared" si="11"/>
        <v>4.5746202972800076E-3</v>
      </c>
      <c r="Q33">
        <f t="shared" si="12"/>
        <v>-1.5486935557182853E-7</v>
      </c>
    </row>
    <row r="34" spans="1:17" x14ac:dyDescent="0.15">
      <c r="A34">
        <v>11.865600000000001</v>
      </c>
      <c r="B34">
        <f t="shared" si="3"/>
        <v>1.256080925676549E-2</v>
      </c>
      <c r="C34">
        <f t="shared" si="4"/>
        <v>1.729693465441802E-2</v>
      </c>
      <c r="D34">
        <f t="shared" si="5"/>
        <v>63.590028045851057</v>
      </c>
      <c r="E34">
        <v>1.06</v>
      </c>
      <c r="F34">
        <v>0.243006</v>
      </c>
      <c r="G34">
        <v>1005.86</v>
      </c>
      <c r="I34">
        <f t="shared" si="6"/>
        <v>3.9519809455735404E-2</v>
      </c>
      <c r="J34">
        <f t="shared" si="7"/>
        <v>3.4991677759810484E-2</v>
      </c>
      <c r="K34">
        <f t="shared" si="8"/>
        <v>3.9483163759741202E-2</v>
      </c>
      <c r="M34" s="2">
        <v>15.1938484359993</v>
      </c>
      <c r="N34">
        <f t="shared" si="9"/>
        <v>3.9519808638726062E-2</v>
      </c>
      <c r="O34" s="6">
        <f t="shared" si="10"/>
        <v>0.97410428766701807</v>
      </c>
      <c r="P34" s="6">
        <f t="shared" si="11"/>
        <v>4.5956892815280648E-3</v>
      </c>
      <c r="Q34">
        <f t="shared" si="12"/>
        <v>2.0673412988986581E-6</v>
      </c>
    </row>
    <row r="35" spans="1:17" x14ac:dyDescent="0.15">
      <c r="A35">
        <v>12.245100000000001</v>
      </c>
      <c r="B35">
        <f t="shared" si="3"/>
        <v>1.2206444977890155E-2</v>
      </c>
      <c r="C35">
        <f t="shared" si="4"/>
        <v>1.7375788079788609E-2</v>
      </c>
      <c r="D35">
        <f t="shared" si="5"/>
        <v>65.485650800051801</v>
      </c>
      <c r="E35">
        <v>1.06</v>
      </c>
      <c r="F35">
        <v>0.243006</v>
      </c>
      <c r="G35">
        <v>1005.95</v>
      </c>
      <c r="I35">
        <f t="shared" si="6"/>
        <v>4.0482553486059968E-2</v>
      </c>
      <c r="J35">
        <f t="shared" si="7"/>
        <v>3.5770922459954363E-2</v>
      </c>
      <c r="K35">
        <f t="shared" si="8"/>
        <v>4.0454577703218773E-2</v>
      </c>
      <c r="M35" s="2">
        <v>15.187082065369299</v>
      </c>
      <c r="N35">
        <f t="shared" si="9"/>
        <v>4.0482552655792148E-2</v>
      </c>
      <c r="O35" s="6">
        <f t="shared" si="10"/>
        <v>0.97425843140881363</v>
      </c>
      <c r="P35" s="6">
        <f t="shared" si="11"/>
        <v>4.6164133220643333E-3</v>
      </c>
      <c r="Q35">
        <f t="shared" si="12"/>
        <v>2.0509274941351663E-6</v>
      </c>
    </row>
    <row r="36" spans="1:17" x14ac:dyDescent="0.15">
      <c r="A36">
        <v>12.624600000000001</v>
      </c>
      <c r="B36">
        <f t="shared" si="3"/>
        <v>1.1872444243367383E-2</v>
      </c>
      <c r="C36">
        <f t="shared" si="4"/>
        <v>1.7455367832525871E-2</v>
      </c>
      <c r="D36">
        <f t="shared" si="5"/>
        <v>67.37270682153374</v>
      </c>
      <c r="E36">
        <v>1.06</v>
      </c>
      <c r="F36">
        <v>0.243006</v>
      </c>
      <c r="G36">
        <v>1006.04</v>
      </c>
      <c r="I36">
        <f t="shared" si="6"/>
        <v>4.1431672358921652E-2</v>
      </c>
      <c r="J36">
        <f t="shared" si="7"/>
        <v>3.6542944739437519E-2</v>
      </c>
      <c r="K36">
        <f t="shared" si="8"/>
        <v>4.1412041699111918E-2</v>
      </c>
      <c r="M36" s="2">
        <v>15.1804347014507</v>
      </c>
      <c r="N36">
        <f t="shared" si="9"/>
        <v>4.1431671673006321E-2</v>
      </c>
      <c r="O36" s="6">
        <f t="shared" si="10"/>
        <v>0.97440987557779246</v>
      </c>
      <c r="P36" s="6">
        <f t="shared" si="11"/>
        <v>4.6367990550909288E-3</v>
      </c>
      <c r="Q36">
        <f t="shared" si="12"/>
        <v>1.655533779895438E-6</v>
      </c>
    </row>
    <row r="37" spans="1:17" x14ac:dyDescent="0.15">
      <c r="A37">
        <v>13.004100000000001</v>
      </c>
      <c r="B37">
        <f t="shared" si="3"/>
        <v>1.155707597329526E-2</v>
      </c>
      <c r="C37">
        <f t="shared" si="4"/>
        <v>1.7535664589463075E-2</v>
      </c>
      <c r="D37">
        <f t="shared" si="5"/>
        <v>69.251196008374961</v>
      </c>
      <c r="E37">
        <v>1.06</v>
      </c>
      <c r="F37">
        <v>0.243006</v>
      </c>
      <c r="G37">
        <v>1006.12</v>
      </c>
      <c r="I37">
        <f t="shared" si="6"/>
        <v>4.2367360593235266E-2</v>
      </c>
      <c r="J37">
        <f t="shared" si="7"/>
        <v>3.7308025740926169E-2</v>
      </c>
      <c r="K37">
        <f t="shared" si="8"/>
        <v>4.2355738007622802E-2</v>
      </c>
      <c r="M37" s="2">
        <v>15.173903790923699</v>
      </c>
      <c r="N37">
        <f t="shared" si="9"/>
        <v>4.2367361539408677E-2</v>
      </c>
      <c r="O37" s="6">
        <f t="shared" si="10"/>
        <v>0.9745586777393882</v>
      </c>
      <c r="P37" s="6">
        <f t="shared" si="11"/>
        <v>4.6568529475144449E-3</v>
      </c>
      <c r="Q37">
        <f t="shared" si="12"/>
        <v>-2.233260220145519E-6</v>
      </c>
    </row>
    <row r="38" spans="1:17" x14ac:dyDescent="0.15">
      <c r="A38">
        <v>13.383599999999999</v>
      </c>
      <c r="B38">
        <f t="shared" si="3"/>
        <v>1.1258801218182613E-2</v>
      </c>
      <c r="C38">
        <f t="shared" si="4"/>
        <v>1.7616669027433505E-2</v>
      </c>
      <c r="D38">
        <f t="shared" si="5"/>
        <v>71.121118258653539</v>
      </c>
      <c r="E38">
        <v>1.06</v>
      </c>
      <c r="F38">
        <v>0.243006</v>
      </c>
      <c r="G38">
        <v>1006.21</v>
      </c>
      <c r="I38">
        <f t="shared" si="6"/>
        <v>4.3289808114623879E-2</v>
      </c>
      <c r="J38">
        <f t="shared" si="7"/>
        <v>3.8066427807875031E-2</v>
      </c>
      <c r="K38">
        <f t="shared" si="8"/>
        <v>4.3285847679787756E-2</v>
      </c>
      <c r="M38" s="2">
        <v>15.1674868987837</v>
      </c>
      <c r="N38">
        <f t="shared" si="9"/>
        <v>4.3289808515542205E-2</v>
      </c>
      <c r="O38" s="6">
        <f t="shared" si="10"/>
        <v>0.97470489279087125</v>
      </c>
      <c r="P38" s="6">
        <f t="shared" si="11"/>
        <v>4.6765811640717136E-3</v>
      </c>
      <c r="Q38">
        <f t="shared" si="12"/>
        <v>-9.2612636501836541E-7</v>
      </c>
    </row>
    <row r="39" spans="1:17" x14ac:dyDescent="0.15">
      <c r="A39">
        <v>13.7631</v>
      </c>
      <c r="B39">
        <f t="shared" si="3"/>
        <v>1.0976247118659483E-2</v>
      </c>
      <c r="C39">
        <f t="shared" si="4"/>
        <v>1.7698371823270428E-2</v>
      </c>
      <c r="D39">
        <f t="shared" si="5"/>
        <v>72.982473470447559</v>
      </c>
      <c r="E39">
        <v>1.06</v>
      </c>
      <c r="F39">
        <v>0.243006</v>
      </c>
      <c r="G39">
        <v>1006.31</v>
      </c>
      <c r="I39">
        <f t="shared" si="6"/>
        <v>4.4199200765411603E-2</v>
      </c>
      <c r="J39">
        <f t="shared" si="7"/>
        <v>3.881839623728104E-2</v>
      </c>
      <c r="K39">
        <f t="shared" si="8"/>
        <v>4.4202550557477259E-2</v>
      </c>
      <c r="M39" s="2">
        <v>15.1611816206276</v>
      </c>
      <c r="N39">
        <f t="shared" si="9"/>
        <v>4.4199201492606477E-2</v>
      </c>
      <c r="O39" s="6">
        <f t="shared" si="10"/>
        <v>0.97484857495848476</v>
      </c>
      <c r="P39" s="6">
        <f t="shared" si="11"/>
        <v>4.6959898336958183E-3</v>
      </c>
      <c r="Q39">
        <f t="shared" si="12"/>
        <v>-1.6452670210521313E-6</v>
      </c>
    </row>
    <row r="40" spans="1:17" x14ac:dyDescent="0.15">
      <c r="A40">
        <v>14.1426</v>
      </c>
      <c r="B40">
        <f t="shared" si="3"/>
        <v>1.0708184999380954E-2</v>
      </c>
      <c r="C40">
        <f t="shared" si="4"/>
        <v>1.7780763653807118E-2</v>
      </c>
      <c r="D40">
        <f t="shared" si="5"/>
        <v>74.835261541835095</v>
      </c>
      <c r="E40">
        <v>1.06</v>
      </c>
      <c r="F40">
        <v>0.243006</v>
      </c>
      <c r="G40">
        <v>1006.4</v>
      </c>
      <c r="I40">
        <f t="shared" si="6"/>
        <v>4.5095720743148611E-2</v>
      </c>
      <c r="J40">
        <f t="shared" si="7"/>
        <v>3.9564160825331172E-2</v>
      </c>
      <c r="K40">
        <f t="shared" si="8"/>
        <v>4.5106025273395911E-2</v>
      </c>
      <c r="M40" s="2">
        <v>15.154985684156999</v>
      </c>
      <c r="N40">
        <f t="shared" si="9"/>
        <v>4.5095717048628359E-2</v>
      </c>
      <c r="O40" s="6">
        <f t="shared" si="10"/>
        <v>0.97498977548323162</v>
      </c>
      <c r="P40" s="6">
        <f t="shared" si="11"/>
        <v>4.7150847344612778E-3</v>
      </c>
      <c r="Q40">
        <f t="shared" si="12"/>
        <v>8.1926182603257874E-6</v>
      </c>
    </row>
    <row r="41" spans="1:17" x14ac:dyDescent="0.15">
      <c r="A41">
        <v>14.5221</v>
      </c>
      <c r="B41">
        <f t="shared" si="3"/>
        <v>1.0453511849773079E-2</v>
      </c>
      <c r="C41">
        <f t="shared" si="4"/>
        <v>1.7863835195876851E-2</v>
      </c>
      <c r="D41">
        <f t="shared" si="5"/>
        <v>76.67948237089422</v>
      </c>
      <c r="E41">
        <v>1.06</v>
      </c>
      <c r="F41">
        <v>0.243006</v>
      </c>
      <c r="G41">
        <v>1006.49</v>
      </c>
      <c r="I41">
        <f t="shared" si="6"/>
        <v>4.5979546977930039E-2</v>
      </c>
      <c r="J41">
        <f t="shared" si="7"/>
        <v>4.0303937235303074E-2</v>
      </c>
      <c r="K41">
        <f t="shared" si="8"/>
        <v>4.5996449251082448E-2</v>
      </c>
      <c r="M41" s="2">
        <v>15.1488967821654</v>
      </c>
      <c r="N41">
        <f t="shared" si="9"/>
        <v>4.5979543269620393E-2</v>
      </c>
      <c r="O41" s="6">
        <f t="shared" si="10"/>
        <v>0.97512854642563829</v>
      </c>
      <c r="P41" s="6">
        <f t="shared" si="11"/>
        <v>4.7338718053781259E-3</v>
      </c>
      <c r="Q41">
        <f t="shared" si="12"/>
        <v>8.0651287130929334E-6</v>
      </c>
    </row>
    <row r="42" spans="1:17" x14ac:dyDescent="0.15">
      <c r="A42">
        <v>14.9016</v>
      </c>
      <c r="B42">
        <f t="shared" si="3"/>
        <v>1.0211234594982565E-2</v>
      </c>
      <c r="C42">
        <f t="shared" si="4"/>
        <v>1.79475771263129E-2</v>
      </c>
      <c r="D42">
        <f t="shared" si="5"/>
        <v>78.515135855703022</v>
      </c>
      <c r="E42">
        <v>1.06</v>
      </c>
      <c r="F42">
        <v>0.243006</v>
      </c>
      <c r="G42">
        <v>1006.58</v>
      </c>
      <c r="I42">
        <f t="shared" si="6"/>
        <v>4.6850855457142147E-2</v>
      </c>
      <c r="J42">
        <f t="shared" si="7"/>
        <v>4.1037928212258788E-2</v>
      </c>
      <c r="K42">
        <f t="shared" si="8"/>
        <v>4.6873998704909735E-2</v>
      </c>
      <c r="M42" s="2">
        <v>15.142912767162599</v>
      </c>
      <c r="N42">
        <f t="shared" si="9"/>
        <v>4.685085129905886E-2</v>
      </c>
      <c r="O42" s="6">
        <f t="shared" si="10"/>
        <v>0.97526493622929122</v>
      </c>
      <c r="P42" s="6">
        <f t="shared" si="11"/>
        <v>4.7523565441250637E-3</v>
      </c>
      <c r="Q42">
        <f t="shared" si="12"/>
        <v>8.8751491233976552E-6</v>
      </c>
    </row>
    <row r="43" spans="1:17" x14ac:dyDescent="0.15">
      <c r="A43">
        <v>15.2811</v>
      </c>
      <c r="B43">
        <f t="shared" si="3"/>
        <v>9.9804566777197141E-3</v>
      </c>
      <c r="C43">
        <f t="shared" si="4"/>
        <v>1.8031980121948545E-2</v>
      </c>
      <c r="D43">
        <f t="shared" si="5"/>
        <v>80.342221894339588</v>
      </c>
      <c r="E43">
        <v>1.06</v>
      </c>
      <c r="F43">
        <v>0.243006</v>
      </c>
      <c r="G43">
        <v>1006.67</v>
      </c>
      <c r="I43">
        <f t="shared" si="6"/>
        <v>4.7709819504932707E-2</v>
      </c>
      <c r="J43">
        <f t="shared" si="7"/>
        <v>4.1766324665145793E-2</v>
      </c>
      <c r="K43">
        <f t="shared" si="8"/>
        <v>4.7738848640084812E-2</v>
      </c>
      <c r="M43" s="2">
        <v>15.137031505825099</v>
      </c>
      <c r="N43">
        <f t="shared" si="9"/>
        <v>4.7709816127689209E-2</v>
      </c>
      <c r="O43" s="6">
        <f t="shared" si="10"/>
        <v>0.97539899303674593</v>
      </c>
      <c r="P43" s="6">
        <f t="shared" si="11"/>
        <v>4.7705444533087393E-3</v>
      </c>
      <c r="Q43">
        <f t="shared" si="12"/>
        <v>7.0787178274665712E-6</v>
      </c>
    </row>
    <row r="44" spans="1:17" x14ac:dyDescent="0.15">
      <c r="A44">
        <v>15.660600000000001</v>
      </c>
      <c r="B44">
        <f t="shared" si="3"/>
        <v>9.7603665636528704E-3</v>
      </c>
      <c r="C44">
        <f t="shared" si="4"/>
        <v>1.8117034859617048E-2</v>
      </c>
      <c r="D44">
        <f t="shared" si="5"/>
        <v>82.160740384881976</v>
      </c>
      <c r="E44">
        <v>1.06</v>
      </c>
      <c r="F44">
        <v>0.243006</v>
      </c>
      <c r="G44">
        <v>1006.76</v>
      </c>
      <c r="I44">
        <f t="shared" si="6"/>
        <v>4.8556610022599637E-2</v>
      </c>
      <c r="J44">
        <f t="shared" si="7"/>
        <v>4.2489306633704607E-2</v>
      </c>
      <c r="K44">
        <f t="shared" si="8"/>
        <v>4.8591172852648808E-2</v>
      </c>
      <c r="M44" s="2">
        <v>15.1312509128981</v>
      </c>
      <c r="N44">
        <f t="shared" si="9"/>
        <v>4.8556611454760201E-2</v>
      </c>
      <c r="O44" s="6">
        <f t="shared" si="10"/>
        <v>0.97553076391601201</v>
      </c>
      <c r="P44" s="6">
        <f t="shared" si="11"/>
        <v>4.7884409339859491E-3</v>
      </c>
      <c r="Q44">
        <f t="shared" si="12"/>
        <v>-2.9494657124659757E-6</v>
      </c>
    </row>
    <row r="45" spans="1:17" x14ac:dyDescent="0.15">
      <c r="A45">
        <v>16.04</v>
      </c>
      <c r="B45">
        <f t="shared" si="3"/>
        <v>9.5502819774858621E-3</v>
      </c>
      <c r="C45">
        <f t="shared" si="4"/>
        <v>1.820270935075648E-2</v>
      </c>
      <c r="D45">
        <f t="shared" si="5"/>
        <v>83.970215423534654</v>
      </c>
      <c r="E45">
        <v>1.06</v>
      </c>
      <c r="F45">
        <v>0.243006</v>
      </c>
      <c r="G45">
        <v>1006.86</v>
      </c>
      <c r="I45">
        <f t="shared" si="6"/>
        <v>4.9391177291878502E-2</v>
      </c>
      <c r="J45">
        <f t="shared" si="7"/>
        <v>4.3206855704260333E-2</v>
      </c>
      <c r="K45">
        <f t="shared" si="8"/>
        <v>4.9430924205276609E-2</v>
      </c>
      <c r="M45" s="2">
        <v>15.125570521912101</v>
      </c>
      <c r="N45">
        <f t="shared" si="9"/>
        <v>4.9391178346734677E-2</v>
      </c>
      <c r="O45" s="6">
        <f t="shared" si="10"/>
        <v>0.97566025905106735</v>
      </c>
      <c r="P45" s="6">
        <f t="shared" si="11"/>
        <v>4.806046412842796E-3</v>
      </c>
      <c r="Q45">
        <f t="shared" si="12"/>
        <v>-2.1357178193947945E-6</v>
      </c>
    </row>
    <row r="46" spans="1:17" x14ac:dyDescent="0.15">
      <c r="A46">
        <v>16.419499999999999</v>
      </c>
      <c r="B46">
        <f t="shared" si="3"/>
        <v>9.3494225182000953E-3</v>
      </c>
      <c r="C46">
        <f t="shared" si="4"/>
        <v>1.8289039437394926E-2</v>
      </c>
      <c r="D46">
        <f t="shared" si="5"/>
        <v>85.771600769778516</v>
      </c>
      <c r="E46">
        <v>1.06</v>
      </c>
      <c r="F46">
        <v>0.243006</v>
      </c>
      <c r="G46">
        <v>1006.95</v>
      </c>
      <c r="I46">
        <f t="shared" si="6"/>
        <v>5.0214127863077891E-2</v>
      </c>
      <c r="J46">
        <f t="shared" si="7"/>
        <v>4.3919510910136003E-2</v>
      </c>
      <c r="K46">
        <f t="shared" si="8"/>
        <v>5.025871671156059E-2</v>
      </c>
      <c r="M46" s="2">
        <v>15.119985334680999</v>
      </c>
      <c r="N46">
        <f t="shared" si="9"/>
        <v>5.0214129244100292E-2</v>
      </c>
      <c r="O46" s="6">
        <f t="shared" si="10"/>
        <v>0.97578759195522236</v>
      </c>
      <c r="P46" s="6">
        <f t="shared" si="11"/>
        <v>4.8233754074739066E-3</v>
      </c>
      <c r="Q46">
        <f t="shared" si="12"/>
        <v>-2.7502666268935626E-6</v>
      </c>
    </row>
    <row r="47" spans="1:17" x14ac:dyDescent="0.15">
      <c r="A47">
        <v>16.798999999999999</v>
      </c>
      <c r="B47">
        <f t="shared" si="3"/>
        <v>9.1572342389937451E-3</v>
      </c>
      <c r="C47">
        <f t="shared" si="4"/>
        <v>1.8375993299022758E-2</v>
      </c>
      <c r="D47">
        <f t="shared" si="5"/>
        <v>87.564418262189292</v>
      </c>
      <c r="E47">
        <v>1.06</v>
      </c>
      <c r="F47">
        <v>0.243006</v>
      </c>
      <c r="G47">
        <v>1007.04</v>
      </c>
      <c r="I47">
        <f t="shared" si="6"/>
        <v>5.1025404951082029E-2</v>
      </c>
      <c r="J47">
        <f t="shared" si="7"/>
        <v>4.4627234732554123E-2</v>
      </c>
      <c r="K47">
        <f t="shared" si="8"/>
        <v>5.1074497583680878E-2</v>
      </c>
      <c r="M47" s="2">
        <v>15.1144949527921</v>
      </c>
      <c r="N47">
        <f t="shared" si="9"/>
        <v>5.1025406146568031E-2</v>
      </c>
      <c r="O47" s="6">
        <f t="shared" si="10"/>
        <v>0.97591277130091014</v>
      </c>
      <c r="P47" s="6">
        <f t="shared" si="11"/>
        <v>4.8404282229733975E-3</v>
      </c>
      <c r="Q47">
        <f t="shared" si="12"/>
        <v>-2.342923104687496E-6</v>
      </c>
    </row>
    <row r="48" spans="1:17" x14ac:dyDescent="0.15">
      <c r="A48">
        <v>17.1785</v>
      </c>
      <c r="B48">
        <f t="shared" si="3"/>
        <v>8.973159322883147E-3</v>
      </c>
      <c r="C48">
        <f t="shared" si="4"/>
        <v>1.8463561612473246E-2</v>
      </c>
      <c r="D48">
        <f t="shared" si="5"/>
        <v>89.348667798845085</v>
      </c>
      <c r="E48">
        <v>1.06</v>
      </c>
      <c r="F48">
        <v>0.243006</v>
      </c>
      <c r="G48">
        <v>1007.14</v>
      </c>
      <c r="I48">
        <f t="shared" si="6"/>
        <v>5.1825171558087975E-2</v>
      </c>
      <c r="J48">
        <f t="shared" si="7"/>
        <v>4.5330171574372399E-2</v>
      </c>
      <c r="K48">
        <f t="shared" si="8"/>
        <v>5.1878435781333776E-2</v>
      </c>
      <c r="M48" s="2">
        <v>15.109097497610099</v>
      </c>
      <c r="N48">
        <f t="shared" si="9"/>
        <v>5.1825173053959617E-2</v>
      </c>
      <c r="O48" s="6">
        <f t="shared" si="10"/>
        <v>0.97603583952161554</v>
      </c>
      <c r="P48" s="6">
        <f t="shared" si="11"/>
        <v>4.8572097892459198E-3</v>
      </c>
      <c r="Q48">
        <f t="shared" si="12"/>
        <v>-2.8863804920658132E-6</v>
      </c>
    </row>
    <row r="49" spans="1:17" x14ac:dyDescent="0.15">
      <c r="A49">
        <v>17.558</v>
      </c>
      <c r="B49">
        <f t="shared" si="3"/>
        <v>8.7966871297802032E-3</v>
      </c>
      <c r="C49">
        <f t="shared" si="4"/>
        <v>1.8551735054579667E-2</v>
      </c>
      <c r="D49">
        <f t="shared" si="5"/>
        <v>91.124349277823953</v>
      </c>
      <c r="E49">
        <v>1.06</v>
      </c>
      <c r="F49">
        <v>0.243006</v>
      </c>
      <c r="G49">
        <v>1007.23</v>
      </c>
      <c r="I49">
        <f t="shared" si="6"/>
        <v>5.2613589039650542E-2</v>
      </c>
      <c r="J49">
        <f t="shared" si="7"/>
        <v>4.6028458522543371E-2</v>
      </c>
      <c r="K49">
        <f t="shared" si="8"/>
        <v>5.2670699055049765E-2</v>
      </c>
      <c r="M49" s="2">
        <v>15.1037911491958</v>
      </c>
      <c r="N49">
        <f t="shared" si="9"/>
        <v>5.2613589966018282E-2</v>
      </c>
      <c r="O49" s="6">
        <f t="shared" si="10"/>
        <v>0.97615683772960193</v>
      </c>
      <c r="P49" s="6">
        <f t="shared" si="11"/>
        <v>4.8737248920268927E-3</v>
      </c>
      <c r="Q49">
        <f t="shared" si="12"/>
        <v>-1.760700526938145E-6</v>
      </c>
    </row>
    <row r="50" spans="1:17" x14ac:dyDescent="0.15">
      <c r="A50">
        <v>17.9375</v>
      </c>
      <c r="B50">
        <f t="shared" si="3"/>
        <v>8.6273492919358759E-3</v>
      </c>
      <c r="C50">
        <f t="shared" si="4"/>
        <v>1.8640504302175294E-2</v>
      </c>
      <c r="D50">
        <f t="shared" si="5"/>
        <v>92.891462597203997</v>
      </c>
      <c r="E50">
        <v>1.06</v>
      </c>
      <c r="F50">
        <v>0.243006</v>
      </c>
      <c r="G50">
        <v>1007.33</v>
      </c>
      <c r="I50">
        <f t="shared" si="6"/>
        <v>5.3390817198634817E-2</v>
      </c>
      <c r="J50">
        <f t="shared" si="7"/>
        <v>4.6722225868459269E-2</v>
      </c>
      <c r="K50">
        <f t="shared" si="8"/>
        <v>5.3451453946193418E-2</v>
      </c>
      <c r="M50" s="2">
        <v>15.098574111291001</v>
      </c>
      <c r="N50">
        <f t="shared" si="9"/>
        <v>5.3390817882654318E-2</v>
      </c>
      <c r="O50" s="6">
        <f t="shared" si="10"/>
        <v>0.97627580651357526</v>
      </c>
      <c r="P50" s="6">
        <f t="shared" si="11"/>
        <v>4.8899782801632152E-3</v>
      </c>
      <c r="Q50">
        <f t="shared" si="12"/>
        <v>-1.2811557055178421E-6</v>
      </c>
    </row>
    <row r="51" spans="1:17" x14ac:dyDescent="0.15">
      <c r="A51">
        <v>18.317</v>
      </c>
      <c r="B51">
        <f t="shared" si="3"/>
        <v>8.464715410406878E-3</v>
      </c>
      <c r="C51">
        <f t="shared" si="4"/>
        <v>1.8729860032093398E-2</v>
      </c>
      <c r="D51">
        <f t="shared" si="5"/>
        <v>94.650007655063263</v>
      </c>
      <c r="E51">
        <v>1.06</v>
      </c>
      <c r="F51">
        <v>0.243006</v>
      </c>
      <c r="G51">
        <v>1007.42</v>
      </c>
      <c r="I51">
        <f t="shared" si="6"/>
        <v>5.4157014364650542E-2</v>
      </c>
      <c r="J51">
        <f t="shared" si="7"/>
        <v>4.7411597581087817E-2</v>
      </c>
      <c r="K51">
        <f t="shared" si="8"/>
        <v>5.4220865786963494E-2</v>
      </c>
      <c r="M51" s="2">
        <v>15.093444637071901</v>
      </c>
      <c r="N51">
        <f t="shared" si="9"/>
        <v>5.4157014803610792E-2</v>
      </c>
      <c r="O51" s="6">
        <f t="shared" si="10"/>
        <v>0.97639278535077401</v>
      </c>
      <c r="P51" s="6">
        <f t="shared" si="11"/>
        <v>4.9059745839940827E-3</v>
      </c>
      <c r="Q51">
        <f t="shared" si="12"/>
        <v>-8.1053258796274321E-7</v>
      </c>
    </row>
    <row r="52" spans="1:17" x14ac:dyDescent="0.15">
      <c r="A52">
        <v>18.6965</v>
      </c>
      <c r="B52">
        <f t="shared" si="3"/>
        <v>8.3083892681788379E-3</v>
      </c>
      <c r="C52">
        <f t="shared" si="4"/>
        <v>1.8819792921167262E-2</v>
      </c>
      <c r="D52">
        <f t="shared" si="5"/>
        <v>96.39998434947988</v>
      </c>
      <c r="E52">
        <v>1.06</v>
      </c>
      <c r="F52">
        <v>0.243006</v>
      </c>
      <c r="G52">
        <v>1007.52</v>
      </c>
      <c r="I52">
        <f t="shared" si="6"/>
        <v>5.4912337460858072E-2</v>
      </c>
      <c r="J52">
        <f t="shared" si="7"/>
        <v>4.8096691738069401E-2</v>
      </c>
      <c r="K52">
        <f t="shared" si="8"/>
        <v>5.4979098700392866E-2</v>
      </c>
      <c r="M52" s="2">
        <v>15.0884010145147</v>
      </c>
      <c r="N52">
        <f t="shared" si="9"/>
        <v>5.4912337728840299E-2</v>
      </c>
      <c r="O52" s="6">
        <f t="shared" si="10"/>
        <v>0.97650781294000777</v>
      </c>
      <c r="P52" s="6">
        <f t="shared" si="11"/>
        <v>4.9217183594361669E-3</v>
      </c>
      <c r="Q52">
        <f t="shared" si="12"/>
        <v>-4.8801824704354135E-7</v>
      </c>
    </row>
    <row r="53" spans="1:17" x14ac:dyDescent="0.15">
      <c r="A53">
        <v>19.076000000000001</v>
      </c>
      <c r="B53">
        <f t="shared" si="3"/>
        <v>8.1580054888662525E-3</v>
      </c>
      <c r="C53">
        <f t="shared" si="4"/>
        <v>1.8910293646230151E-2</v>
      </c>
      <c r="D53">
        <f t="shared" si="5"/>
        <v>98.141392578531864</v>
      </c>
      <c r="E53">
        <v>1.06</v>
      </c>
      <c r="F53">
        <v>0.243006</v>
      </c>
      <c r="G53">
        <v>1007.61</v>
      </c>
      <c r="I53">
        <f t="shared" si="6"/>
        <v>5.565694205979347E-2</v>
      </c>
      <c r="J53">
        <f t="shared" si="7"/>
        <v>4.8777620919286509E-2</v>
      </c>
      <c r="K53">
        <f t="shared" si="8"/>
        <v>5.5726315600348554E-2</v>
      </c>
      <c r="M53" s="2">
        <v>15.0834415653264</v>
      </c>
      <c r="N53">
        <f t="shared" si="9"/>
        <v>5.5656942658149688E-2</v>
      </c>
      <c r="O53" s="6">
        <f t="shared" si="10"/>
        <v>0.9766209272254307</v>
      </c>
      <c r="P53" s="6">
        <f t="shared" si="11"/>
        <v>4.937214089973746E-3</v>
      </c>
      <c r="Q53">
        <f t="shared" si="12"/>
        <v>-1.0750792203004361E-6</v>
      </c>
    </row>
    <row r="54" spans="1:17" x14ac:dyDescent="0.15">
      <c r="A54">
        <v>19.455500000000001</v>
      </c>
      <c r="B54">
        <f t="shared" si="3"/>
        <v>8.0132265808851837E-3</v>
      </c>
      <c r="C54">
        <f t="shared" si="4"/>
        <v>1.9001352884115346E-2</v>
      </c>
      <c r="D54">
        <f t="shared" si="5"/>
        <v>99.874232240297331</v>
      </c>
      <c r="E54">
        <v>1.06</v>
      </c>
      <c r="F54">
        <v>0.243006</v>
      </c>
      <c r="G54">
        <v>1007.71</v>
      </c>
      <c r="I54">
        <f t="shared" si="6"/>
        <v>5.6390982429653055E-2</v>
      </c>
      <c r="J54">
        <f t="shared" si="7"/>
        <v>4.945449256685213E-2</v>
      </c>
      <c r="K54">
        <f t="shared" si="8"/>
        <v>5.6462678191531696E-2</v>
      </c>
      <c r="M54" s="2">
        <v>15.0785646571907</v>
      </c>
      <c r="N54">
        <f t="shared" si="9"/>
        <v>5.6390982591391747E-2</v>
      </c>
      <c r="O54" s="6">
        <f t="shared" si="10"/>
        <v>0.97673216511662775</v>
      </c>
      <c r="P54" s="6">
        <f t="shared" si="11"/>
        <v>4.9524661470468356E-3</v>
      </c>
      <c r="Q54">
        <f t="shared" si="12"/>
        <v>-2.868165882474704E-7</v>
      </c>
    </row>
    <row r="55" spans="1:17" x14ac:dyDescent="0.15">
      <c r="A55">
        <v>19.835000000000001</v>
      </c>
      <c r="B55">
        <f t="shared" si="3"/>
        <v>7.8737403160978915E-3</v>
      </c>
      <c r="C55">
        <f t="shared" si="4"/>
        <v>1.9092961311656113E-2</v>
      </c>
      <c r="D55">
        <f t="shared" si="5"/>
        <v>101.59850323285436</v>
      </c>
      <c r="E55">
        <v>1.06</v>
      </c>
      <c r="F55">
        <v>0.243006</v>
      </c>
      <c r="G55">
        <v>1007.81</v>
      </c>
      <c r="I55">
        <f t="shared" si="6"/>
        <v>5.7114611572299183E-2</v>
      </c>
      <c r="J55">
        <f t="shared" si="7"/>
        <v>5.0127409314980338E-2</v>
      </c>
      <c r="K55">
        <f t="shared" si="8"/>
        <v>5.7188346969477589E-2</v>
      </c>
      <c r="M55" s="2">
        <v>15.073768669524799</v>
      </c>
      <c r="N55">
        <f t="shared" si="9"/>
        <v>5.7114612528511799E-2</v>
      </c>
      <c r="O55" s="6">
        <f t="shared" si="10"/>
        <v>0.97684156326909077</v>
      </c>
      <c r="P55" s="6">
        <f t="shared" si="11"/>
        <v>4.9674788958579685E-3</v>
      </c>
      <c r="Q55">
        <f t="shared" si="12"/>
        <v>-1.6741996307229716E-6</v>
      </c>
    </row>
    <row r="56" spans="1:17" x14ac:dyDescent="0.15">
      <c r="A56">
        <v>20.214500000000001</v>
      </c>
      <c r="B56">
        <f t="shared" si="3"/>
        <v>7.7392573995079782E-3</v>
      </c>
      <c r="C56">
        <f t="shared" si="4"/>
        <v>1.9185109605685733E-2</v>
      </c>
      <c r="D56">
        <f t="shared" si="5"/>
        <v>103.31420545428102</v>
      </c>
      <c r="E56">
        <v>1.06</v>
      </c>
      <c r="F56">
        <v>0.243006</v>
      </c>
      <c r="G56">
        <v>1007.91</v>
      </c>
      <c r="I56">
        <f t="shared" si="6"/>
        <v>5.7827981254092581E-2</v>
      </c>
      <c r="J56">
        <f t="shared" si="7"/>
        <v>5.0796469292785355E-2</v>
      </c>
      <c r="K56">
        <f t="shared" si="8"/>
        <v>5.7903481220555671E-2</v>
      </c>
      <c r="M56" s="2">
        <v>15.0690520456104</v>
      </c>
      <c r="N56">
        <f t="shared" si="9"/>
        <v>5.7827981469433354E-2</v>
      </c>
      <c r="O56" s="6">
        <f t="shared" si="10"/>
        <v>0.97694915689458006</v>
      </c>
      <c r="P56" s="6">
        <f t="shared" si="11"/>
        <v>4.9822565310602973E-3</v>
      </c>
      <c r="Q56">
        <f t="shared" si="12"/>
        <v>-3.7238161928015223E-7</v>
      </c>
    </row>
    <row r="57" spans="1:17" x14ac:dyDescent="0.15">
      <c r="A57">
        <v>20.594000000000001</v>
      </c>
      <c r="B57">
        <f t="shared" si="3"/>
        <v>7.6095093929184239E-3</v>
      </c>
      <c r="C57">
        <f t="shared" si="4"/>
        <v>1.9277788443037479E-2</v>
      </c>
      <c r="D57">
        <f t="shared" si="5"/>
        <v>105.02133880265539</v>
      </c>
      <c r="E57">
        <v>1.06</v>
      </c>
      <c r="F57">
        <v>0.243006</v>
      </c>
      <c r="G57">
        <v>1008</v>
      </c>
      <c r="I57">
        <f t="shared" si="6"/>
        <v>5.8531242030522977E-2</v>
      </c>
      <c r="J57">
        <f t="shared" si="7"/>
        <v>5.1461766402696701E-2</v>
      </c>
      <c r="K57">
        <f t="shared" si="8"/>
        <v>5.8608239021969495E-2</v>
      </c>
      <c r="M57" s="2">
        <v>15.0644132254162</v>
      </c>
      <c r="N57">
        <f t="shared" si="9"/>
        <v>5.8531242414051832E-2</v>
      </c>
      <c r="O57" s="6">
        <f t="shared" si="10"/>
        <v>0.97705498129295376</v>
      </c>
      <c r="P57" s="6">
        <f t="shared" si="11"/>
        <v>4.9968032859058209E-3</v>
      </c>
      <c r="Q57">
        <f t="shared" si="12"/>
        <v>-6.5525493941923707E-7</v>
      </c>
    </row>
    <row r="58" spans="1:17" x14ac:dyDescent="0.15">
      <c r="A58">
        <v>20.973500000000001</v>
      </c>
      <c r="B58">
        <f t="shared" si="3"/>
        <v>7.4842468607769549E-3</v>
      </c>
      <c r="C58">
        <f t="shared" si="4"/>
        <v>1.9370988500544618E-2</v>
      </c>
      <c r="D58">
        <f t="shared" si="5"/>
        <v>106.71990317605555</v>
      </c>
      <c r="E58">
        <v>1.06</v>
      </c>
      <c r="F58">
        <v>0.243006</v>
      </c>
      <c r="G58">
        <v>1008.1</v>
      </c>
      <c r="I58">
        <f t="shared" si="6"/>
        <v>5.9224543265492001E-2</v>
      </c>
      <c r="J58">
        <f t="shared" si="7"/>
        <v>5.2123390576865665E-2</v>
      </c>
      <c r="K58">
        <f t="shared" si="8"/>
        <v>5.9302777241756775E-2</v>
      </c>
      <c r="M58" s="2">
        <v>15.059850704278899</v>
      </c>
      <c r="N58">
        <f t="shared" si="9"/>
        <v>5.9224543362265791E-2</v>
      </c>
      <c r="O58" s="6">
        <f t="shared" si="10"/>
        <v>0.97715907051309037</v>
      </c>
      <c r="P58" s="6">
        <f t="shared" si="11"/>
        <v>5.0111232473507294E-3</v>
      </c>
      <c r="Q58">
        <f t="shared" si="12"/>
        <v>-1.63401497139926E-7</v>
      </c>
    </row>
    <row r="59" spans="1:17" x14ac:dyDescent="0.15">
      <c r="A59">
        <v>21.353000000000002</v>
      </c>
      <c r="B59">
        <f t="shared" si="3"/>
        <v>7.363237710903474E-3</v>
      </c>
      <c r="C59">
        <f t="shared" si="4"/>
        <v>1.9464700455040434E-2</v>
      </c>
      <c r="D59">
        <f t="shared" si="5"/>
        <v>108.40989847255959</v>
      </c>
      <c r="E59">
        <v>1.06</v>
      </c>
      <c r="F59">
        <v>0.243006</v>
      </c>
      <c r="G59">
        <v>1008.2</v>
      </c>
      <c r="I59">
        <f t="shared" si="6"/>
        <v>5.9908033145999066E-2</v>
      </c>
      <c r="J59">
        <f t="shared" si="7"/>
        <v>5.2781428013669439E-2</v>
      </c>
      <c r="K59">
        <f t="shared" si="8"/>
        <v>5.9987251538789345E-2</v>
      </c>
      <c r="M59" s="2">
        <v>15.055362992419401</v>
      </c>
      <c r="N59">
        <f t="shared" si="9"/>
        <v>5.990803331403427E-2</v>
      </c>
      <c r="O59" s="6">
        <f t="shared" si="10"/>
        <v>0.97726145827592503</v>
      </c>
      <c r="P59" s="6">
        <f t="shared" si="11"/>
        <v>5.025220481870013E-3</v>
      </c>
      <c r="Q59">
        <f t="shared" si="12"/>
        <v>-2.8048860058118731E-7</v>
      </c>
    </row>
    <row r="60" spans="1:17" x14ac:dyDescent="0.15">
      <c r="A60">
        <v>21.732400000000002</v>
      </c>
      <c r="B60">
        <f t="shared" si="3"/>
        <v>7.2462960154810307E-3</v>
      </c>
      <c r="C60">
        <f t="shared" si="4"/>
        <v>1.9558890092016293E-2</v>
      </c>
      <c r="D60">
        <f t="shared" si="5"/>
        <v>110.09088265543048</v>
      </c>
      <c r="E60">
        <v>1.06</v>
      </c>
      <c r="F60">
        <v>0.243006</v>
      </c>
      <c r="G60">
        <v>1008.3</v>
      </c>
      <c r="I60">
        <f t="shared" si="6"/>
        <v>6.0581682396885043E-2</v>
      </c>
      <c r="J60">
        <f t="shared" si="7"/>
        <v>5.3435789378125098E-2</v>
      </c>
      <c r="K60">
        <f t="shared" si="8"/>
        <v>6.0661639903602231E-2</v>
      </c>
      <c r="M60" s="2">
        <v>15.050949792201701</v>
      </c>
      <c r="N60">
        <f t="shared" si="9"/>
        <v>6.0581682269305048E-2</v>
      </c>
      <c r="O60" s="6">
        <f t="shared" si="10"/>
        <v>0.97736215111272617</v>
      </c>
      <c r="P60" s="6">
        <f t="shared" si="11"/>
        <v>5.0390953318449061E-3</v>
      </c>
      <c r="Q60">
        <f t="shared" si="12"/>
        <v>2.1059170054674397E-7</v>
      </c>
    </row>
    <row r="61" spans="1:17" x14ac:dyDescent="0.15">
      <c r="A61">
        <v>22.111900000000002</v>
      </c>
      <c r="B61">
        <f t="shared" si="3"/>
        <v>7.1331584532228565E-3</v>
      </c>
      <c r="C61">
        <f t="shared" si="4"/>
        <v>1.9653597742243477E-2</v>
      </c>
      <c r="D61">
        <f t="shared" si="5"/>
        <v>111.7637417504349</v>
      </c>
      <c r="E61">
        <v>1.06</v>
      </c>
      <c r="F61">
        <v>0.243006</v>
      </c>
      <c r="G61">
        <v>1008.4</v>
      </c>
      <c r="I61">
        <f t="shared" si="6"/>
        <v>6.1245991961314541E-2</v>
      </c>
      <c r="J61">
        <f t="shared" si="7"/>
        <v>5.4086898968469702E-2</v>
      </c>
      <c r="K61">
        <f t="shared" si="8"/>
        <v>6.13264510458114E-2</v>
      </c>
      <c r="M61" s="2">
        <v>15.046607342086901</v>
      </c>
      <c r="N61">
        <f t="shared" si="9"/>
        <v>6.124599222801308E-2</v>
      </c>
      <c r="O61" s="6">
        <f t="shared" si="10"/>
        <v>0.97746123459967549</v>
      </c>
      <c r="P61" s="6">
        <f t="shared" si="11"/>
        <v>5.0527590560283941E-3</v>
      </c>
      <c r="Q61">
        <f t="shared" si="12"/>
        <v>-4.3545467991153147E-7</v>
      </c>
    </row>
    <row r="62" spans="1:17" x14ac:dyDescent="0.15">
      <c r="A62">
        <v>22.491400000000002</v>
      </c>
      <c r="B62">
        <f t="shared" si="3"/>
        <v>7.0236679631605495E-3</v>
      </c>
      <c r="C62">
        <f t="shared" si="4"/>
        <v>1.9748789322415854E-2</v>
      </c>
      <c r="D62">
        <f t="shared" si="5"/>
        <v>113.4280314628043</v>
      </c>
      <c r="E62">
        <v>1.06</v>
      </c>
      <c r="F62">
        <v>0.243006</v>
      </c>
      <c r="G62">
        <v>1008.49</v>
      </c>
      <c r="I62">
        <f t="shared" si="6"/>
        <v>6.190092772416015E-2</v>
      </c>
      <c r="J62">
        <f t="shared" si="7"/>
        <v>5.4734660098609625E-2</v>
      </c>
      <c r="K62">
        <f t="shared" si="8"/>
        <v>6.1981657946984521E-2</v>
      </c>
      <c r="M62" s="2">
        <v>15.042335418830501</v>
      </c>
      <c r="N62">
        <f t="shared" si="9"/>
        <v>6.1900928203169059E-2</v>
      </c>
      <c r="O62" s="6">
        <f t="shared" si="10"/>
        <v>0.97755871359321145</v>
      </c>
      <c r="P62" s="6">
        <f t="shared" si="11"/>
        <v>5.0662118138666834E-3</v>
      </c>
      <c r="Q62">
        <f t="shared" si="12"/>
        <v>-7.7383155073436295E-7</v>
      </c>
    </row>
    <row r="63" spans="1:17" x14ac:dyDescent="0.15">
      <c r="A63">
        <v>22.870900000000002</v>
      </c>
      <c r="B63">
        <f t="shared" si="3"/>
        <v>6.917648368681085E-3</v>
      </c>
      <c r="C63">
        <f t="shared" si="4"/>
        <v>1.9844455509366699E-2</v>
      </c>
      <c r="D63">
        <f t="shared" si="5"/>
        <v>115.08375169061672</v>
      </c>
      <c r="E63">
        <v>1.06</v>
      </c>
      <c r="F63">
        <v>0.243006</v>
      </c>
      <c r="G63">
        <v>1008.59</v>
      </c>
      <c r="I63">
        <f t="shared" si="6"/>
        <v>6.2546633241625266E-2</v>
      </c>
      <c r="J63">
        <f t="shared" si="7"/>
        <v>5.5379146060898582E-2</v>
      </c>
      <c r="K63">
        <f t="shared" si="8"/>
        <v>6.2627411429648602E-2</v>
      </c>
      <c r="M63" s="2">
        <v>15.0381326504514</v>
      </c>
      <c r="N63">
        <f t="shared" si="9"/>
        <v>6.2546633174097366E-2</v>
      </c>
      <c r="O63" s="6">
        <f t="shared" si="10"/>
        <v>0.97765461916896945</v>
      </c>
      <c r="P63" s="6">
        <f t="shared" si="11"/>
        <v>5.0794573973754753E-3</v>
      </c>
      <c r="Q63">
        <f t="shared" si="12"/>
        <v>1.079640844577521E-7</v>
      </c>
    </row>
    <row r="64" spans="1:17" x14ac:dyDescent="0.15">
      <c r="A64">
        <v>23.250400000000003</v>
      </c>
      <c r="B64">
        <f t="shared" si="3"/>
        <v>6.814934742390936E-3</v>
      </c>
      <c r="C64">
        <f t="shared" si="4"/>
        <v>1.994058697992928E-2</v>
      </c>
      <c r="D64">
        <f t="shared" si="5"/>
        <v>116.7309023319503</v>
      </c>
      <c r="E64">
        <v>1.06</v>
      </c>
      <c r="F64">
        <v>0.243006</v>
      </c>
      <c r="G64">
        <v>1008.69</v>
      </c>
      <c r="I64">
        <f t="shared" si="6"/>
        <v>6.3183250918096553E-2</v>
      </c>
      <c r="J64">
        <f t="shared" si="7"/>
        <v>5.6020427356649243E-2</v>
      </c>
      <c r="K64">
        <f t="shared" si="8"/>
        <v>6.3263861107164782E-2</v>
      </c>
      <c r="M64" s="2">
        <v>15.033997676143001</v>
      </c>
      <c r="N64">
        <f t="shared" si="9"/>
        <v>6.3183251148256403E-2</v>
      </c>
      <c r="O64" s="6">
        <f t="shared" si="10"/>
        <v>0.97774898215727113</v>
      </c>
      <c r="P64" s="6">
        <f t="shared" si="11"/>
        <v>5.092499585286514E-3</v>
      </c>
      <c r="Q64">
        <f t="shared" si="12"/>
        <v>-3.6427351579427355E-7</v>
      </c>
    </row>
    <row r="65" spans="1:17" x14ac:dyDescent="0.15">
      <c r="A65">
        <v>23.629900000000003</v>
      </c>
      <c r="B65">
        <f t="shared" si="3"/>
        <v>6.7153725185758791E-3</v>
      </c>
      <c r="C65">
        <f t="shared" si="4"/>
        <v>2.0037174410936876E-2</v>
      </c>
      <c r="D65">
        <f t="shared" si="5"/>
        <v>118.36948328488305</v>
      </c>
      <c r="E65">
        <v>1.06</v>
      </c>
      <c r="F65">
        <v>0.243006</v>
      </c>
      <c r="G65">
        <v>1008.79</v>
      </c>
      <c r="I65">
        <f t="shared" si="6"/>
        <v>6.3810922004704937E-2</v>
      </c>
      <c r="J65">
        <f t="shared" si="7"/>
        <v>5.6658571846144083E-2</v>
      </c>
      <c r="K65">
        <f t="shared" si="8"/>
        <v>6.3891155383728374E-2</v>
      </c>
      <c r="M65" s="2">
        <v>15.029929178366601</v>
      </c>
      <c r="N65">
        <f t="shared" si="9"/>
        <v>6.3810922125373537E-2</v>
      </c>
      <c r="O65" s="6">
        <f t="shared" si="10"/>
        <v>0.97784183241037814</v>
      </c>
      <c r="P65" s="6">
        <f t="shared" si="11"/>
        <v>5.1053420410387129E-3</v>
      </c>
      <c r="Q65">
        <f t="shared" si="12"/>
        <v>-1.8910336400273985E-7</v>
      </c>
    </row>
    <row r="66" spans="1:17" x14ac:dyDescent="0.15">
      <c r="A66">
        <v>24.009400000000003</v>
      </c>
      <c r="B66">
        <f t="shared" si="3"/>
        <v>6.6188166886174083E-3</v>
      </c>
      <c r="C66">
        <f t="shared" si="4"/>
        <v>2.0134208479222759E-2</v>
      </c>
      <c r="D66">
        <f t="shared" si="5"/>
        <v>119.99949444749311</v>
      </c>
      <c r="E66">
        <v>1.06</v>
      </c>
      <c r="F66">
        <v>0.243006</v>
      </c>
      <c r="G66">
        <v>1008.89</v>
      </c>
      <c r="I66">
        <f t="shared" si="6"/>
        <v>6.4429786596564079E-2</v>
      </c>
      <c r="J66">
        <f t="shared" si="7"/>
        <v>5.7293644888308647E-2</v>
      </c>
      <c r="K66">
        <f t="shared" si="8"/>
        <v>6.4509441454368779E-2</v>
      </c>
      <c r="M66" s="2">
        <v>15.025925849666301</v>
      </c>
      <c r="N66">
        <f t="shared" si="9"/>
        <v>6.4429787105151348E-2</v>
      </c>
      <c r="O66" s="6">
        <f t="shared" si="10"/>
        <v>0.97793319955942726</v>
      </c>
      <c r="P66" s="6">
        <f t="shared" si="11"/>
        <v>5.1179884166164535E-3</v>
      </c>
      <c r="Q66">
        <f t="shared" si="12"/>
        <v>-7.8936668330993334E-7</v>
      </c>
    </row>
    <row r="67" spans="1:17" x14ac:dyDescent="0.15">
      <c r="A67">
        <v>24.388900000000003</v>
      </c>
      <c r="B67">
        <f t="shared" si="3"/>
        <v>6.5251310704408962E-3</v>
      </c>
      <c r="C67">
        <f t="shared" si="4"/>
        <v>2.0231679861620208E-2</v>
      </c>
      <c r="D67">
        <f t="shared" si="5"/>
        <v>121.62093571785849</v>
      </c>
      <c r="E67">
        <v>1.06</v>
      </c>
      <c r="F67">
        <v>0.243006</v>
      </c>
      <c r="G67">
        <v>1008.99</v>
      </c>
      <c r="I67">
        <f t="shared" si="6"/>
        <v>6.5039983628959117E-2</v>
      </c>
      <c r="J67">
        <f t="shared" si="7"/>
        <v>5.7925709470911413E-2</v>
      </c>
      <c r="K67">
        <f t="shared" si="8"/>
        <v>6.5118865304949591E-2</v>
      </c>
      <c r="M67" s="2">
        <v>15.0219864179965</v>
      </c>
      <c r="N67">
        <f t="shared" si="9"/>
        <v>6.5039984087380986E-2</v>
      </c>
      <c r="O67" s="6">
        <f t="shared" si="10"/>
        <v>0.97802311243607232</v>
      </c>
      <c r="P67" s="6">
        <f t="shared" si="11"/>
        <v>5.1304422718422005E-3</v>
      </c>
      <c r="Q67">
        <f t="shared" si="12"/>
        <v>-7.0483085070264539E-7</v>
      </c>
    </row>
    <row r="68" spans="1:17" x14ac:dyDescent="0.15">
      <c r="A68">
        <v>24.7684</v>
      </c>
      <c r="B68">
        <f t="shared" ref="B68:B131" si="13">0.119*POWER(A68,-0.909)</f>
        <v>6.4341876441530157E-3</v>
      </c>
      <c r="C68">
        <f t="shared" ref="C68:C131" si="14">-0.00000002843*A68^3+0.000003566*A68^2+0.0001342*A68+0.01525</f>
        <v>2.0329579234962491E-2</v>
      </c>
      <c r="D68">
        <f t="shared" ref="D68:D131" si="15">-0.0000003108*A68^3-0.02973*A68^2+5.712*A68</f>
        <v>123.23380699405733</v>
      </c>
      <c r="E68">
        <v>1.06</v>
      </c>
      <c r="F68">
        <v>0.243006</v>
      </c>
      <c r="G68">
        <v>1009.09</v>
      </c>
      <c r="I68">
        <f t="shared" ref="I68:I131" si="16">$S$3*E68*F68/(B68*C68)</f>
        <v>6.5641650872725721E-2</v>
      </c>
      <c r="J68">
        <f t="shared" ref="J68:J131" si="17">0.0062*A68^0.6996</f>
        <v>5.855482633206989E-2</v>
      </c>
      <c r="K68">
        <f t="shared" ref="K68:K131" si="18">-0.000000002429*A68^4+0.0000006766*A68^3-0.0000711*A68^2+0.003996*A68+0.0009964</f>
        <v>6.5719571712168481E-2</v>
      </c>
      <c r="M68" s="2">
        <v>15.018109626706501</v>
      </c>
      <c r="N68">
        <f t="shared" ref="N68:N131" si="19">0.00000001117*M68^6-0.000002895*M68^5+0.0002974*M68^4-0.01537*M68^3+0.4183*M68^2-5.664*M68+29.8</f>
        <v>6.564165107182518E-2</v>
      </c>
      <c r="O68" s="6">
        <f t="shared" ref="O68:O131" si="20">0.000129*M68^2-0.0267*M68+1.35</f>
        <v>0.97811159952894733</v>
      </c>
      <c r="P68" s="6">
        <f t="shared" ref="P68:P131" si="21">0.00000009299*M68^4-0.0000148*M68^3+0.0008393*M68^2-0.01962*M68+0.1559</f>
        <v>5.1427071368349009E-3</v>
      </c>
      <c r="Q68">
        <f t="shared" ref="Q68:Q131" si="22">(I68-N68)/I68*100</f>
        <v>-3.0331269322840244E-7</v>
      </c>
    </row>
    <row r="69" spans="1:17" x14ac:dyDescent="0.15">
      <c r="A69">
        <v>25.1479</v>
      </c>
      <c r="B69">
        <f t="shared" si="13"/>
        <v>6.3458659469625145E-3</v>
      </c>
      <c r="C69">
        <f t="shared" si="14"/>
        <v>2.0427897276082886E-2</v>
      </c>
      <c r="D69">
        <f t="shared" si="15"/>
        <v>124.8381081741677</v>
      </c>
      <c r="E69">
        <v>1.06</v>
      </c>
      <c r="F69">
        <v>0.243006</v>
      </c>
      <c r="G69">
        <v>1009.2</v>
      </c>
      <c r="I69">
        <f t="shared" si="16"/>
        <v>6.6234924929030312E-2</v>
      </c>
      <c r="J69">
        <f t="shared" si="17"/>
        <v>5.9181054073767531E-2</v>
      </c>
      <c r="K69">
        <f t="shared" si="18"/>
        <v>6.6311704243557298E-2</v>
      </c>
      <c r="M69" s="2">
        <v>15.0142942404726</v>
      </c>
      <c r="N69">
        <f t="shared" si="19"/>
        <v>6.6234925058342498E-2</v>
      </c>
      <c r="O69" s="6">
        <f t="shared" si="20"/>
        <v>0.97819868884797567</v>
      </c>
      <c r="P69" s="6">
        <f t="shared" si="21"/>
        <v>5.1547864925910181E-3</v>
      </c>
      <c r="Q69">
        <f t="shared" si="22"/>
        <v>-1.9523263006289431E-7</v>
      </c>
    </row>
    <row r="70" spans="1:17" x14ac:dyDescent="0.15">
      <c r="A70">
        <v>25.5274</v>
      </c>
      <c r="B70">
        <f t="shared" si="13"/>
        <v>6.2600525212910567E-3</v>
      </c>
      <c r="C70">
        <f t="shared" si="14"/>
        <v>2.0526624661814659E-2</v>
      </c>
      <c r="D70">
        <f t="shared" si="15"/>
        <v>126.43383915626764</v>
      </c>
      <c r="E70">
        <v>1.06</v>
      </c>
      <c r="F70">
        <v>0.243006</v>
      </c>
      <c r="G70">
        <v>1009.3</v>
      </c>
      <c r="I70">
        <f t="shared" si="16"/>
        <v>6.6819941223735926E-2</v>
      </c>
      <c r="J70">
        <f t="shared" si="17"/>
        <v>5.9804449268019234E-2</v>
      </c>
      <c r="K70">
        <f t="shared" si="18"/>
        <v>6.6895405257482041E-2</v>
      </c>
      <c r="M70" s="2">
        <v>15.0105390454359</v>
      </c>
      <c r="N70">
        <f t="shared" si="19"/>
        <v>6.6819941941940186E-2</v>
      </c>
      <c r="O70" s="6">
        <f t="shared" si="20"/>
        <v>0.9782844079209192</v>
      </c>
      <c r="P70" s="6">
        <f t="shared" si="21"/>
        <v>5.1666837698667589E-3</v>
      </c>
      <c r="Q70">
        <f t="shared" si="22"/>
        <v>-1.0748352165533274E-6</v>
      </c>
    </row>
    <row r="71" spans="1:17" x14ac:dyDescent="0.15">
      <c r="A71">
        <v>25.9069</v>
      </c>
      <c r="B71">
        <f t="shared" si="13"/>
        <v>6.1766404106872773E-3</v>
      </c>
      <c r="C71">
        <f t="shared" si="14"/>
        <v>2.0625752068991095E-2</v>
      </c>
      <c r="D71">
        <f t="shared" si="15"/>
        <v>128.02099983843527</v>
      </c>
      <c r="E71">
        <v>1.06</v>
      </c>
      <c r="F71">
        <v>0.243006</v>
      </c>
      <c r="G71">
        <v>1009.4</v>
      </c>
      <c r="I71">
        <f t="shared" si="16"/>
        <v>6.7396834001514888E-2</v>
      </c>
      <c r="J71">
        <f t="shared" si="17"/>
        <v>6.0425066556263542E-2</v>
      </c>
      <c r="K71">
        <f t="shared" si="18"/>
        <v>6.7470815903142814E-2</v>
      </c>
      <c r="M71" s="2">
        <v>15.006842833055799</v>
      </c>
      <c r="N71">
        <f t="shared" si="19"/>
        <v>6.7396838953865057E-2</v>
      </c>
      <c r="O71" s="6">
        <f t="shared" si="20"/>
        <v>0.97836878416167916</v>
      </c>
      <c r="P71" s="6">
        <f t="shared" si="21"/>
        <v>5.1784023997238082E-3</v>
      </c>
      <c r="Q71">
        <f t="shared" si="22"/>
        <v>-7.3480457089862199E-6</v>
      </c>
    </row>
    <row r="72" spans="1:17" x14ac:dyDescent="0.15">
      <c r="A72">
        <v>26.2864</v>
      </c>
      <c r="B72">
        <f t="shared" si="13"/>
        <v>6.0955286987726155E-3</v>
      </c>
      <c r="C72">
        <f t="shared" si="14"/>
        <v>2.0725270174445462E-2</v>
      </c>
      <c r="D72">
        <f t="shared" si="15"/>
        <v>129.59959011874864</v>
      </c>
      <c r="E72">
        <v>1.06</v>
      </c>
      <c r="F72">
        <v>0.243006</v>
      </c>
      <c r="G72">
        <v>1009.5</v>
      </c>
      <c r="I72">
        <f t="shared" si="16"/>
        <v>6.796573631984977E-2</v>
      </c>
      <c r="J72">
        <f t="shared" si="17"/>
        <v>6.1042958742506273E-2</v>
      </c>
      <c r="K72">
        <f t="shared" si="18"/>
        <v>6.8038076120573873E-2</v>
      </c>
      <c r="M72" s="2">
        <v>15.0032044634104</v>
      </c>
      <c r="N72">
        <f t="shared" si="19"/>
        <v>6.7965744698380348E-2</v>
      </c>
      <c r="O72" s="6">
        <f t="shared" si="20"/>
        <v>0.97845184342498825</v>
      </c>
      <c r="P72" s="6">
        <f t="shared" si="21"/>
        <v>5.1899456121625442E-3</v>
      </c>
      <c r="Q72">
        <f t="shared" si="22"/>
        <v>-1.2327580088647503E-5</v>
      </c>
    </row>
    <row r="73" spans="1:17" x14ac:dyDescent="0.15">
      <c r="A73">
        <v>26.665900000000001</v>
      </c>
      <c r="B73">
        <f t="shared" si="13"/>
        <v>6.016622086985033E-3</v>
      </c>
      <c r="C73">
        <f t="shared" si="14"/>
        <v>2.0825169655011036E-2</v>
      </c>
      <c r="D73">
        <f t="shared" si="15"/>
        <v>131.16960989528587</v>
      </c>
      <c r="E73">
        <v>1.06</v>
      </c>
      <c r="F73">
        <v>0.243006</v>
      </c>
      <c r="G73">
        <v>1009.6</v>
      </c>
      <c r="I73">
        <f t="shared" si="16"/>
        <v>6.8526780043043883E-2</v>
      </c>
      <c r="J73">
        <f t="shared" si="17"/>
        <v>6.1658176880692868E-2</v>
      </c>
      <c r="K73">
        <f t="shared" si="18"/>
        <v>6.8597324640643595E-2</v>
      </c>
      <c r="M73" s="2">
        <v>14.999622781126901</v>
      </c>
      <c r="N73">
        <f t="shared" si="19"/>
        <v>6.8526792189903318E-2</v>
      </c>
      <c r="O73" s="6">
        <f t="shared" si="20"/>
        <v>0.97853361192522881</v>
      </c>
      <c r="P73" s="6">
        <f t="shared" si="21"/>
        <v>5.2013167019792916E-3</v>
      </c>
      <c r="Q73">
        <f t="shared" si="22"/>
        <v>-1.7725711652186877E-5</v>
      </c>
    </row>
    <row r="74" spans="1:17" x14ac:dyDescent="0.15">
      <c r="A74">
        <v>27.045400000000001</v>
      </c>
      <c r="B74">
        <f t="shared" si="13"/>
        <v>5.9398305073567357E-3</v>
      </c>
      <c r="C74">
        <f t="shared" si="14"/>
        <v>2.0925441187521092E-2</v>
      </c>
      <c r="D74">
        <f t="shared" si="15"/>
        <v>132.73105906612497</v>
      </c>
      <c r="E74">
        <v>1.06</v>
      </c>
      <c r="F74">
        <v>0.243006</v>
      </c>
      <c r="G74">
        <v>1009.71</v>
      </c>
      <c r="I74">
        <f t="shared" si="16"/>
        <v>6.9080095836348804E-2</v>
      </c>
      <c r="J74">
        <f t="shared" si="17"/>
        <v>6.227077035674411E-2</v>
      </c>
      <c r="K74">
        <f t="shared" si="18"/>
        <v>6.9148698985054519E-2</v>
      </c>
      <c r="M74" s="2">
        <v>14.9960966624203</v>
      </c>
      <c r="N74">
        <f t="shared" si="19"/>
        <v>6.9080111442115566E-2</v>
      </c>
      <c r="O74" s="6">
        <f t="shared" si="20"/>
        <v>0.97861411516239438</v>
      </c>
      <c r="P74" s="6">
        <f t="shared" si="21"/>
        <v>5.2125188790694554E-3</v>
      </c>
      <c r="Q74">
        <f t="shared" si="22"/>
        <v>-2.2590829635143468E-5</v>
      </c>
    </row>
    <row r="75" spans="1:17" x14ac:dyDescent="0.15">
      <c r="A75">
        <v>27.424799999999998</v>
      </c>
      <c r="B75">
        <f t="shared" si="13"/>
        <v>5.8650882068486563E-3</v>
      </c>
      <c r="C75">
        <f t="shared" si="14"/>
        <v>2.1026048884257808E-2</v>
      </c>
      <c r="D75">
        <f t="shared" si="15"/>
        <v>134.28352946763007</v>
      </c>
      <c r="E75">
        <v>1.06</v>
      </c>
      <c r="F75">
        <v>0.243006</v>
      </c>
      <c r="G75">
        <v>1009.81</v>
      </c>
      <c r="I75">
        <f t="shared" si="16"/>
        <v>6.9625670350832308E-2</v>
      </c>
      <c r="J75">
        <f t="shared" si="17"/>
        <v>6.2880626558784805E-2</v>
      </c>
      <c r="K75">
        <f t="shared" si="18"/>
        <v>6.9692193222947646E-2</v>
      </c>
      <c r="M75" s="2">
        <v>14.992626132661499</v>
      </c>
      <c r="N75">
        <f t="shared" si="19"/>
        <v>6.9625653556247613E-2</v>
      </c>
      <c r="O75" s="6">
        <f t="shared" si="20"/>
        <v>0.97869335240557365</v>
      </c>
      <c r="P75" s="6">
        <f t="shared" si="21"/>
        <v>5.2235517138145837E-3</v>
      </c>
      <c r="Q75">
        <f t="shared" si="22"/>
        <v>2.412125385729525E-5</v>
      </c>
    </row>
    <row r="76" spans="1:17" x14ac:dyDescent="0.15">
      <c r="A76">
        <v>27.804299999999998</v>
      </c>
      <c r="B76">
        <f t="shared" si="13"/>
        <v>5.7922751576280837E-3</v>
      </c>
      <c r="C76">
        <f t="shared" si="14"/>
        <v>2.1127036459260663E-2</v>
      </c>
      <c r="D76">
        <f t="shared" si="15"/>
        <v>135.82783937976851</v>
      </c>
      <c r="E76">
        <v>1.06</v>
      </c>
      <c r="F76">
        <v>0.243006</v>
      </c>
      <c r="G76">
        <v>1009.91</v>
      </c>
      <c r="I76">
        <f t="shared" si="16"/>
        <v>7.0163919407515041E-2</v>
      </c>
      <c r="J76">
        <f t="shared" si="17"/>
        <v>6.3488113237980398E-2</v>
      </c>
      <c r="K76">
        <f t="shared" si="18"/>
        <v>7.0228228930158051E-2</v>
      </c>
      <c r="M76" s="2">
        <v>14.989207667287801</v>
      </c>
      <c r="N76">
        <f t="shared" si="19"/>
        <v>7.0163929698136229E-2</v>
      </c>
      <c r="O76" s="6">
        <f t="shared" si="20"/>
        <v>0.97877140398102302</v>
      </c>
      <c r="P76" s="6">
        <f t="shared" si="21"/>
        <v>5.2344260778999785E-3</v>
      </c>
      <c r="Q76">
        <f t="shared" si="22"/>
        <v>-1.4666542683776058E-5</v>
      </c>
    </row>
    <row r="77" spans="1:17" x14ac:dyDescent="0.15">
      <c r="A77">
        <v>28.183799999999998</v>
      </c>
      <c r="B77">
        <f t="shared" si="13"/>
        <v>5.7213349252213525E-3</v>
      </c>
      <c r="C77">
        <f t="shared" si="14"/>
        <v>2.1228368119164516E-2</v>
      </c>
      <c r="D77">
        <f t="shared" si="15"/>
        <v>137.36357838046996</v>
      </c>
      <c r="E77">
        <v>1.06</v>
      </c>
      <c r="F77">
        <v>0.243006</v>
      </c>
      <c r="G77">
        <v>1010.02</v>
      </c>
      <c r="I77">
        <f t="shared" si="16"/>
        <v>7.0694825247278978E-2</v>
      </c>
      <c r="J77">
        <f t="shared" si="17"/>
        <v>6.4093114141413859E-2</v>
      </c>
      <c r="K77">
        <f t="shared" si="18"/>
        <v>7.0756795736699601E-2</v>
      </c>
      <c r="M77" s="2">
        <v>14.985841695635999</v>
      </c>
      <c r="N77">
        <f t="shared" si="19"/>
        <v>7.0694831229264565E-2</v>
      </c>
      <c r="O77" s="6">
        <f t="shared" si="20"/>
        <v>0.97884825994765834</v>
      </c>
      <c r="P77" s="6">
        <f t="shared" si="21"/>
        <v>5.245140287094413E-3</v>
      </c>
      <c r="Q77">
        <f t="shared" si="22"/>
        <v>-8.4617022059383068E-6</v>
      </c>
    </row>
    <row r="78" spans="1:17" x14ac:dyDescent="0.15">
      <c r="A78">
        <v>28.563299999999998</v>
      </c>
      <c r="B78">
        <f t="shared" si="13"/>
        <v>5.6521950814835253E-3</v>
      </c>
      <c r="C78">
        <f t="shared" si="14"/>
        <v>2.1330034540802643E-2</v>
      </c>
      <c r="D78">
        <f t="shared" si="15"/>
        <v>138.89074636781248</v>
      </c>
      <c r="E78">
        <v>1.06</v>
      </c>
      <c r="F78">
        <v>0.243006</v>
      </c>
      <c r="G78">
        <v>1010.12</v>
      </c>
      <c r="I78">
        <f t="shared" si="16"/>
        <v>7.1218513686016671E-2</v>
      </c>
      <c r="J78">
        <f t="shared" si="17"/>
        <v>6.4695672710049931E-2</v>
      </c>
      <c r="K78">
        <f t="shared" si="18"/>
        <v>7.1278026327929997E-2</v>
      </c>
      <c r="M78" s="2">
        <v>14.982526956390799</v>
      </c>
      <c r="N78">
        <f t="shared" si="19"/>
        <v>7.1218516950434463E-2</v>
      </c>
      <c r="O78" s="6">
        <f t="shared" si="20"/>
        <v>0.97892394897023371</v>
      </c>
      <c r="P78" s="6">
        <f t="shared" si="21"/>
        <v>5.2556980449901813E-3</v>
      </c>
      <c r="Q78">
        <f t="shared" si="22"/>
        <v>-4.5836645875949951E-6</v>
      </c>
    </row>
    <row r="79" spans="1:17" x14ac:dyDescent="0.15">
      <c r="A79">
        <v>28.942799999999998</v>
      </c>
      <c r="B79">
        <f t="shared" si="13"/>
        <v>5.5847869128204672E-3</v>
      </c>
      <c r="C79">
        <f t="shared" si="14"/>
        <v>2.1432026401008317E-2</v>
      </c>
      <c r="D79">
        <f t="shared" si="15"/>
        <v>140.4093432398742</v>
      </c>
      <c r="E79">
        <v>1.06</v>
      </c>
      <c r="F79">
        <v>0.243006</v>
      </c>
      <c r="G79">
        <v>1010.23</v>
      </c>
      <c r="I79">
        <f t="shared" si="16"/>
        <v>7.1735109315716902E-2</v>
      </c>
      <c r="J79">
        <f t="shared" si="17"/>
        <v>6.5295831059667964E-2</v>
      </c>
      <c r="K79">
        <f t="shared" si="18"/>
        <v>7.1792052180041102E-2</v>
      </c>
      <c r="M79" s="2">
        <v>14.979262427389401</v>
      </c>
      <c r="N79">
        <f t="shared" si="19"/>
        <v>7.1735109651530848E-2</v>
      </c>
      <c r="O79" s="6">
        <f t="shared" si="20"/>
        <v>0.97899849425875241</v>
      </c>
      <c r="P79" s="6">
        <f t="shared" si="21"/>
        <v>5.2661023073606872E-3</v>
      </c>
      <c r="Q79">
        <f t="shared" si="22"/>
        <v>-4.6813052813120779E-7</v>
      </c>
    </row>
    <row r="80" spans="1:17" x14ac:dyDescent="0.15">
      <c r="A80">
        <v>29.322299999999998</v>
      </c>
      <c r="B80">
        <f t="shared" si="13"/>
        <v>5.5190451840473817E-3</v>
      </c>
      <c r="C80">
        <f t="shared" si="14"/>
        <v>2.1534334376614814E-2</v>
      </c>
      <c r="D80">
        <f t="shared" si="15"/>
        <v>141.91936889473311</v>
      </c>
      <c r="E80">
        <v>1.06</v>
      </c>
      <c r="F80">
        <v>0.243006</v>
      </c>
      <c r="G80">
        <v>1010.33</v>
      </c>
      <c r="I80">
        <f t="shared" si="16"/>
        <v>7.2244735500796339E-2</v>
      </c>
      <c r="J80">
        <f t="shared" si="17"/>
        <v>6.5893630038102682E-2</v>
      </c>
      <c r="K80">
        <f t="shared" si="18"/>
        <v>7.2299003560058861E-2</v>
      </c>
      <c r="M80" s="2">
        <v>14.976047021960801</v>
      </c>
      <c r="N80">
        <f t="shared" si="19"/>
        <v>7.2244743933683964E-2</v>
      </c>
      <c r="O80" s="6">
        <f t="shared" si="20"/>
        <v>0.97907192050176017</v>
      </c>
      <c r="P80" s="6">
        <f t="shared" si="21"/>
        <v>5.2763562481586146E-3</v>
      </c>
      <c r="Q80">
        <f t="shared" si="22"/>
        <v>-1.1672667310432736E-5</v>
      </c>
    </row>
    <row r="81" spans="1:17" x14ac:dyDescent="0.15">
      <c r="A81">
        <v>29.701799999999999</v>
      </c>
      <c r="B81">
        <f t="shared" si="13"/>
        <v>5.4549079200863632E-3</v>
      </c>
      <c r="C81">
        <f t="shared" si="14"/>
        <v>2.1636949144455409E-2</v>
      </c>
      <c r="D81">
        <f t="shared" si="15"/>
        <v>143.42082323046736</v>
      </c>
      <c r="E81">
        <v>1.06</v>
      </c>
      <c r="F81">
        <v>0.243006</v>
      </c>
      <c r="G81">
        <v>1010.44</v>
      </c>
      <c r="I81">
        <f t="shared" si="16"/>
        <v>7.2747514374958064E-2</v>
      </c>
      <c r="J81">
        <f t="shared" si="17"/>
        <v>6.6489109279304959E-2</v>
      </c>
      <c r="K81">
        <f t="shared" si="18"/>
        <v>7.2799009525843408E-2</v>
      </c>
      <c r="M81" s="2">
        <v>14.972879924164101</v>
      </c>
      <c r="N81">
        <f t="shared" si="19"/>
        <v>7.2747512994187247E-2</v>
      </c>
      <c r="O81" s="6">
        <f t="shared" si="20"/>
        <v>0.97914424621064189</v>
      </c>
      <c r="P81" s="6">
        <f t="shared" si="21"/>
        <v>5.2864621898001951E-3</v>
      </c>
      <c r="Q81">
        <f t="shared" si="22"/>
        <v>1.8980316083526871E-6</v>
      </c>
    </row>
    <row r="82" spans="1:17" x14ac:dyDescent="0.15">
      <c r="A82">
        <v>30.081299999999999</v>
      </c>
      <c r="B82">
        <f t="shared" si="13"/>
        <v>5.3923162039472283E-3</v>
      </c>
      <c r="C82">
        <f t="shared" si="14"/>
        <v>2.1739861381363371E-2</v>
      </c>
      <c r="D82">
        <f t="shared" si="15"/>
        <v>144.91370614515503</v>
      </c>
      <c r="E82">
        <v>1.06</v>
      </c>
      <c r="F82">
        <v>0.243006</v>
      </c>
      <c r="G82">
        <v>1010.55</v>
      </c>
      <c r="I82">
        <f t="shared" si="16"/>
        <v>7.3243566838600477E-2</v>
      </c>
      <c r="J82">
        <f t="shared" si="17"/>
        <v>6.7082307254437687E-2</v>
      </c>
      <c r="K82">
        <f t="shared" si="18"/>
        <v>7.3292197926088987E-2</v>
      </c>
      <c r="M82" s="2">
        <v>14.969759972886701</v>
      </c>
      <c r="N82">
        <f t="shared" si="19"/>
        <v>7.3243566258444304E-2</v>
      </c>
      <c r="O82" s="6">
        <f t="shared" si="20"/>
        <v>0.97921549778423866</v>
      </c>
      <c r="P82" s="6">
        <f t="shared" si="21"/>
        <v>5.2964235673580717E-3</v>
      </c>
      <c r="Q82">
        <f t="shared" si="22"/>
        <v>7.9209164455451126E-7</v>
      </c>
    </row>
    <row r="83" spans="1:17" x14ac:dyDescent="0.15">
      <c r="A83">
        <v>30.460799999999999</v>
      </c>
      <c r="B83">
        <f t="shared" si="13"/>
        <v>5.3312139895891376E-3</v>
      </c>
      <c r="C83">
        <f t="shared" si="14"/>
        <v>2.1843061764171976E-2</v>
      </c>
      <c r="D83">
        <f t="shared" si="15"/>
        <v>146.39801753687416</v>
      </c>
      <c r="E83">
        <v>1.06</v>
      </c>
      <c r="F83">
        <v>0.243006</v>
      </c>
      <c r="G83">
        <v>1010.65</v>
      </c>
      <c r="I83">
        <f t="shared" si="16"/>
        <v>7.3733012556796998E-2</v>
      </c>
      <c r="J83">
        <f t="shared" si="17"/>
        <v>6.7673261320203945E-2</v>
      </c>
      <c r="K83">
        <f t="shared" si="18"/>
        <v>7.3778695400324001E-2</v>
      </c>
      <c r="M83" s="2">
        <v>14.966686269925299</v>
      </c>
      <c r="N83">
        <f t="shared" si="19"/>
        <v>7.3733012867133851E-2</v>
      </c>
      <c r="O83" s="6">
        <f t="shared" si="20"/>
        <v>0.97928569562240031</v>
      </c>
      <c r="P83" s="6">
        <f t="shared" si="21"/>
        <v>5.3062429883476703E-3</v>
      </c>
      <c r="Q83">
        <f t="shared" si="22"/>
        <v>-4.2089268114244494E-7</v>
      </c>
    </row>
    <row r="84" spans="1:17" x14ac:dyDescent="0.15">
      <c r="A84">
        <v>30.840299999999999</v>
      </c>
      <c r="B84">
        <f t="shared" si="13"/>
        <v>5.2715479283972312E-3</v>
      </c>
      <c r="C84">
        <f t="shared" si="14"/>
        <v>2.19465409697145E-2</v>
      </c>
      <c r="D84">
        <f t="shared" si="15"/>
        <v>147.87375730370286</v>
      </c>
      <c r="E84">
        <v>1.06</v>
      </c>
      <c r="F84">
        <v>0.243006</v>
      </c>
      <c r="G84">
        <v>1010.76</v>
      </c>
      <c r="I84">
        <f t="shared" si="16"/>
        <v>7.4215969957859534E-2</v>
      </c>
      <c r="J84">
        <f t="shared" si="17"/>
        <v>6.8262007764590904E-2</v>
      </c>
      <c r="K84">
        <f t="shared" si="18"/>
        <v>7.4258627378910952E-2</v>
      </c>
      <c r="M84" s="2">
        <v>14.9636578818036</v>
      </c>
      <c r="N84">
        <f t="shared" si="19"/>
        <v>7.4215968913794228E-2</v>
      </c>
      <c r="O84" s="6">
        <f t="shared" si="20"/>
        <v>0.97935486093511648</v>
      </c>
      <c r="P84" s="6">
        <f t="shared" si="21"/>
        <v>5.3159231834333243E-3</v>
      </c>
      <c r="Q84">
        <f t="shared" si="22"/>
        <v>1.4067933182377837E-6</v>
      </c>
    </row>
    <row r="85" spans="1:17" x14ac:dyDescent="0.15">
      <c r="A85">
        <v>31.219799999999999</v>
      </c>
      <c r="B85">
        <f t="shared" si="13"/>
        <v>5.213267208130098E-3</v>
      </c>
      <c r="C85">
        <f t="shared" si="14"/>
        <v>2.2050289674824218E-2</v>
      </c>
      <c r="D85">
        <f t="shared" si="15"/>
        <v>149.34092534371916</v>
      </c>
      <c r="E85">
        <v>1.06</v>
      </c>
      <c r="F85">
        <v>0.243006</v>
      </c>
      <c r="G85">
        <v>1010.87</v>
      </c>
      <c r="I85">
        <f t="shared" si="16"/>
        <v>7.4692556232496529E-2</v>
      </c>
      <c r="J85">
        <f t="shared" si="17"/>
        <v>6.8848581850197002E-2</v>
      </c>
      <c r="K85">
        <f t="shared" si="18"/>
        <v>7.4732118083046514E-2</v>
      </c>
      <c r="M85" s="2">
        <v>14.960673860810299</v>
      </c>
      <c r="N85">
        <f t="shared" si="19"/>
        <v>7.4692554095005192E-2</v>
      </c>
      <c r="O85" s="6">
        <f t="shared" si="20"/>
        <v>0.97942301526203479</v>
      </c>
      <c r="P85" s="6">
        <f t="shared" si="21"/>
        <v>5.3254669392035214E-3</v>
      </c>
      <c r="Q85">
        <f t="shared" si="22"/>
        <v>2.8617193526665649E-6</v>
      </c>
    </row>
    <row r="86" spans="1:17" x14ac:dyDescent="0.15">
      <c r="A86">
        <v>31.599299999999999</v>
      </c>
      <c r="B86">
        <f t="shared" si="13"/>
        <v>5.1563234033028425E-3</v>
      </c>
      <c r="C86">
        <f t="shared" si="14"/>
        <v>2.2154298556334398E-2</v>
      </c>
      <c r="D86">
        <f t="shared" si="15"/>
        <v>150.79952155500121</v>
      </c>
      <c r="E86">
        <v>1.06</v>
      </c>
      <c r="F86">
        <v>0.243006</v>
      </c>
      <c r="G86">
        <v>1010.97</v>
      </c>
      <c r="I86">
        <f t="shared" si="16"/>
        <v>7.5162887333569448E-2</v>
      </c>
      <c r="J86">
        <f t="shared" si="17"/>
        <v>6.9433017855298096E-2</v>
      </c>
      <c r="K86">
        <f t="shared" si="18"/>
        <v>7.5199290524761514E-2</v>
      </c>
      <c r="M86" s="2">
        <v>14.9577332906008</v>
      </c>
      <c r="N86">
        <f t="shared" si="19"/>
        <v>7.5162884398405794E-2</v>
      </c>
      <c r="O86" s="6">
        <f t="shared" si="20"/>
        <v>0.97949017943082306</v>
      </c>
      <c r="P86" s="6">
        <f t="shared" si="21"/>
        <v>5.3348769520862316E-3</v>
      </c>
      <c r="Q86">
        <f t="shared" si="22"/>
        <v>3.9050703850269938E-6</v>
      </c>
    </row>
    <row r="87" spans="1:17" x14ac:dyDescent="0.15">
      <c r="A87">
        <v>31.9788</v>
      </c>
      <c r="B87">
        <f t="shared" si="13"/>
        <v>5.1006703360675252E-3</v>
      </c>
      <c r="C87">
        <f t="shared" si="14"/>
        <v>2.2258558291078319E-2</v>
      </c>
      <c r="D87">
        <f t="shared" si="15"/>
        <v>152.24954583562703</v>
      </c>
      <c r="E87">
        <v>1.06</v>
      </c>
      <c r="F87">
        <v>0.243006</v>
      </c>
      <c r="G87">
        <v>1011.08</v>
      </c>
      <c r="I87">
        <f t="shared" si="16"/>
        <v>7.5627077976450893E-2</v>
      </c>
      <c r="J87">
        <f t="shared" si="17"/>
        <v>7.0015349112796207E-2</v>
      </c>
      <c r="K87">
        <f t="shared" si="18"/>
        <v>7.5660266506920898E-2</v>
      </c>
      <c r="M87" s="2">
        <v>14.954835268884899</v>
      </c>
      <c r="N87">
        <f t="shared" si="19"/>
        <v>7.5627074812548045E-2</v>
      </c>
      <c r="O87" s="6">
        <f t="shared" si="20"/>
        <v>0.97955637395238671</v>
      </c>
      <c r="P87" s="6">
        <f t="shared" si="21"/>
        <v>5.3441558832821867E-3</v>
      </c>
      <c r="Q87">
        <f t="shared" si="22"/>
        <v>4.1835582343033089E-6</v>
      </c>
    </row>
    <row r="88" spans="1:17" x14ac:dyDescent="0.15">
      <c r="A88">
        <v>32.3583</v>
      </c>
      <c r="B88">
        <f t="shared" si="13"/>
        <v>5.0462639467399699E-3</v>
      </c>
      <c r="C88">
        <f t="shared" si="14"/>
        <v>2.2363059555889256E-2</v>
      </c>
      <c r="D88">
        <f t="shared" si="15"/>
        <v>153.69099808367474</v>
      </c>
      <c r="E88">
        <v>1.06</v>
      </c>
      <c r="F88">
        <v>0.243006</v>
      </c>
      <c r="G88">
        <v>1011.19</v>
      </c>
      <c r="I88">
        <f t="shared" si="16"/>
        <v>7.6085241639982801E-2</v>
      </c>
      <c r="J88">
        <f t="shared" si="17"/>
        <v>7.0595608047184261E-2</v>
      </c>
      <c r="K88">
        <f t="shared" si="18"/>
        <v>7.6115166623223734E-2</v>
      </c>
      <c r="M88" s="2">
        <v>14.951978913385</v>
      </c>
      <c r="N88">
        <f t="shared" si="19"/>
        <v>7.608523832689329E-2</v>
      </c>
      <c r="O88" s="6">
        <f t="shared" si="20"/>
        <v>0.97962161888461452</v>
      </c>
      <c r="P88" s="6">
        <f t="shared" si="21"/>
        <v>5.3533063393243208E-3</v>
      </c>
      <c r="Q88">
        <f t="shared" si="22"/>
        <v>4.3544443569578966E-6</v>
      </c>
    </row>
    <row r="89" spans="1:17" x14ac:dyDescent="0.15">
      <c r="A89">
        <v>32.7378</v>
      </c>
      <c r="B89">
        <f t="shared" si="13"/>
        <v>4.9930621731999443E-3</v>
      </c>
      <c r="C89">
        <f t="shared" si="14"/>
        <v>2.2467793027600484E-2</v>
      </c>
      <c r="D89">
        <f t="shared" si="15"/>
        <v>155.12387819722235</v>
      </c>
      <c r="E89">
        <v>1.06</v>
      </c>
      <c r="F89">
        <v>0.243006</v>
      </c>
      <c r="G89">
        <v>1011.3</v>
      </c>
      <c r="I89">
        <f t="shared" si="16"/>
        <v>7.6537490568030525E-2</v>
      </c>
      <c r="J89">
        <f t="shared" si="17"/>
        <v>7.117382620964896E-2</v>
      </c>
      <c r="K89">
        <f t="shared" si="18"/>
        <v>7.6564110258203186E-2</v>
      </c>
      <c r="M89" s="2">
        <v>14.949163355310199</v>
      </c>
      <c r="N89">
        <f t="shared" si="19"/>
        <v>7.6537486931659515E-2</v>
      </c>
      <c r="O89" s="6">
        <f t="shared" si="20"/>
        <v>0.97968593398128134</v>
      </c>
      <c r="P89" s="6">
        <f t="shared" si="21"/>
        <v>5.3623308926118163E-3</v>
      </c>
      <c r="Q89">
        <f t="shared" si="22"/>
        <v>4.7510977729676539E-6</v>
      </c>
    </row>
    <row r="90" spans="1:17" x14ac:dyDescent="0.15">
      <c r="A90">
        <v>33.117199999999997</v>
      </c>
      <c r="B90">
        <f t="shared" si="13"/>
        <v>4.9410384005714085E-3</v>
      </c>
      <c r="C90">
        <f t="shared" si="14"/>
        <v>2.2572721698022484E-2</v>
      </c>
      <c r="D90">
        <f t="shared" si="15"/>
        <v>156.54781189177771</v>
      </c>
      <c r="E90">
        <v>1.06</v>
      </c>
      <c r="F90">
        <v>0.243006</v>
      </c>
      <c r="G90">
        <v>1011.41</v>
      </c>
      <c r="I90">
        <f t="shared" si="16"/>
        <v>7.6983818886043776E-2</v>
      </c>
      <c r="J90">
        <f t="shared" si="17"/>
        <v>7.1749882740052714E-2</v>
      </c>
      <c r="K90">
        <f t="shared" si="18"/>
        <v>7.7007099585640573E-2</v>
      </c>
      <c r="M90" s="2">
        <v>14.946388466016399</v>
      </c>
      <c r="N90">
        <f t="shared" si="19"/>
        <v>7.6983814617928914E-2</v>
      </c>
      <c r="O90" s="6">
        <f t="shared" si="20"/>
        <v>0.979749322092204</v>
      </c>
      <c r="P90" s="6">
        <f t="shared" si="21"/>
        <v>5.3712297501383455E-3</v>
      </c>
      <c r="Q90">
        <f t="shared" si="22"/>
        <v>5.5441713899080427E-6</v>
      </c>
    </row>
    <row r="91" spans="1:17" x14ac:dyDescent="0.15">
      <c r="A91">
        <v>33.496699999999997</v>
      </c>
      <c r="B91">
        <f t="shared" si="13"/>
        <v>4.8901268160758257E-3</v>
      </c>
      <c r="C91">
        <f t="shared" si="14"/>
        <v>2.2677891558987941E-2</v>
      </c>
      <c r="D91">
        <f t="shared" si="15"/>
        <v>157.96354968942359</v>
      </c>
      <c r="E91">
        <v>1.06</v>
      </c>
      <c r="F91">
        <v>0.243006</v>
      </c>
      <c r="G91">
        <v>1011.52</v>
      </c>
      <c r="I91">
        <f t="shared" si="16"/>
        <v>7.7424571632142156E-2</v>
      </c>
      <c r="J91">
        <f t="shared" si="17"/>
        <v>7.2324111202057145E-2</v>
      </c>
      <c r="K91">
        <f t="shared" si="18"/>
        <v>7.7444485067208663E-2</v>
      </c>
      <c r="M91" s="2">
        <v>14.9436519357312</v>
      </c>
      <c r="N91">
        <f t="shared" si="19"/>
        <v>7.7424567377295972E-2</v>
      </c>
      <c r="O91" s="6">
        <f t="shared" si="20"/>
        <v>0.97981183589571752</v>
      </c>
      <c r="P91" s="6">
        <f t="shared" si="21"/>
        <v>5.3800101227484964E-3</v>
      </c>
      <c r="Q91">
        <f t="shared" si="22"/>
        <v>5.4954726826659745E-6</v>
      </c>
    </row>
    <row r="92" spans="1:17" x14ac:dyDescent="0.15">
      <c r="A92">
        <v>33.876199999999997</v>
      </c>
      <c r="B92">
        <f t="shared" si="13"/>
        <v>4.8403045686280137E-3</v>
      </c>
      <c r="C92">
        <f t="shared" si="14"/>
        <v>2.27832656598102E-2</v>
      </c>
      <c r="D92">
        <f t="shared" si="15"/>
        <v>159.37071504683055</v>
      </c>
      <c r="E92">
        <v>1.06</v>
      </c>
      <c r="F92">
        <v>0.243006</v>
      </c>
      <c r="G92">
        <v>1011.62</v>
      </c>
      <c r="I92">
        <f t="shared" si="16"/>
        <v>7.7859738960386421E-2</v>
      </c>
      <c r="J92">
        <f t="shared" si="17"/>
        <v>7.2896388623741676E-2</v>
      </c>
      <c r="K92">
        <f t="shared" si="18"/>
        <v>7.7876264935714645E-2</v>
      </c>
      <c r="M92" s="2">
        <v>14.940953681186899</v>
      </c>
      <c r="N92">
        <f t="shared" si="19"/>
        <v>7.7859734202267106E-2</v>
      </c>
      <c r="O92" s="6">
        <f t="shared" si="20"/>
        <v>0.9798734772128449</v>
      </c>
      <c r="P92" s="6">
        <f t="shared" si="21"/>
        <v>5.3886720897799167E-3</v>
      </c>
      <c r="Q92">
        <f t="shared" si="22"/>
        <v>6.1111421368093851E-6</v>
      </c>
    </row>
    <row r="93" spans="1:17" x14ac:dyDescent="0.15">
      <c r="A93">
        <v>34.255699999999997</v>
      </c>
      <c r="B93">
        <f t="shared" si="13"/>
        <v>4.791536534103592E-3</v>
      </c>
      <c r="C93">
        <f t="shared" si="14"/>
        <v>2.2888834677322542E-2</v>
      </c>
      <c r="D93">
        <f t="shared" si="15"/>
        <v>160.7693078620766</v>
      </c>
      <c r="E93">
        <v>1.06</v>
      </c>
      <c r="F93">
        <v>0.243006</v>
      </c>
      <c r="G93">
        <v>1011.73</v>
      </c>
      <c r="I93">
        <f t="shared" si="16"/>
        <v>7.8289428202259093E-2</v>
      </c>
      <c r="J93">
        <f t="shared" si="17"/>
        <v>7.3466743380898022E-2</v>
      </c>
      <c r="K93">
        <f t="shared" si="18"/>
        <v>7.8302553739346928E-2</v>
      </c>
      <c r="M93" s="2">
        <v>14.938292885081401</v>
      </c>
      <c r="N93">
        <f t="shared" si="19"/>
        <v>7.8289423085696086E-2</v>
      </c>
      <c r="O93" s="6">
        <f t="shared" si="20"/>
        <v>0.97993426463566768</v>
      </c>
      <c r="P93" s="6">
        <f t="shared" si="21"/>
        <v>5.3972180918351875E-3</v>
      </c>
      <c r="Q93">
        <f t="shared" si="22"/>
        <v>6.5354456203134768E-6</v>
      </c>
    </row>
    <row r="94" spans="1:17" x14ac:dyDescent="0.15">
      <c r="A94">
        <v>34.635199999999998</v>
      </c>
      <c r="B94">
        <f t="shared" si="13"/>
        <v>4.7437890935421523E-3</v>
      </c>
      <c r="C94">
        <f t="shared" si="14"/>
        <v>2.2994589288358239E-2</v>
      </c>
      <c r="D94">
        <f t="shared" si="15"/>
        <v>162.15932803323989</v>
      </c>
      <c r="E94">
        <v>1.06</v>
      </c>
      <c r="F94">
        <v>0.243006</v>
      </c>
      <c r="G94">
        <v>1011.84</v>
      </c>
      <c r="I94">
        <f t="shared" si="16"/>
        <v>7.8713745470690127E-2</v>
      </c>
      <c r="J94">
        <f t="shared" si="17"/>
        <v>7.4035203127324131E-2</v>
      </c>
      <c r="K94">
        <f t="shared" si="18"/>
        <v>7.8723464817128039E-2</v>
      </c>
      <c r="M94" s="2">
        <v>14.935668748604</v>
      </c>
      <c r="N94">
        <f t="shared" si="19"/>
        <v>7.8713740021260747E-2</v>
      </c>
      <c r="O94" s="6">
        <f t="shared" si="20"/>
        <v>0.97999421633714867</v>
      </c>
      <c r="P94" s="6">
        <f t="shared" si="21"/>
        <v>5.4056505177864644E-3</v>
      </c>
      <c r="Q94">
        <f t="shared" si="22"/>
        <v>6.9230975446288231E-6</v>
      </c>
    </row>
    <row r="95" spans="1:17" x14ac:dyDescent="0.15">
      <c r="A95">
        <v>35.014699999999998</v>
      </c>
      <c r="B95">
        <f t="shared" si="13"/>
        <v>4.6970300530246901E-3</v>
      </c>
      <c r="C95">
        <f t="shared" si="14"/>
        <v>2.3100520169750567E-2</v>
      </c>
      <c r="D95">
        <f t="shared" si="15"/>
        <v>163.5407754583984</v>
      </c>
      <c r="E95">
        <v>1.06</v>
      </c>
      <c r="F95">
        <v>0.243006</v>
      </c>
      <c r="G95">
        <v>1011.96</v>
      </c>
      <c r="I95">
        <f t="shared" si="16"/>
        <v>7.9132795664992511E-2</v>
      </c>
      <c r="J95">
        <f t="shared" si="17"/>
        <v>7.4601794820892658E-2</v>
      </c>
      <c r="K95">
        <f t="shared" si="18"/>
        <v>7.9139110298914614E-2</v>
      </c>
      <c r="M95" s="2">
        <v>14.933080478841701</v>
      </c>
      <c r="N95">
        <f t="shared" si="19"/>
        <v>7.9132791003036829E-2</v>
      </c>
      <c r="O95" s="6">
        <f t="shared" si="20"/>
        <v>0.98005335035872232</v>
      </c>
      <c r="P95" s="6">
        <f t="shared" si="21"/>
        <v>5.4139717449543101E-3</v>
      </c>
      <c r="Q95">
        <f t="shared" si="22"/>
        <v>5.8913066869794942E-6</v>
      </c>
    </row>
    <row r="96" spans="1:17" x14ac:dyDescent="0.15">
      <c r="A96">
        <v>35.394199999999998</v>
      </c>
      <c r="B96">
        <f t="shared" si="13"/>
        <v>4.6512285686298857E-3</v>
      </c>
      <c r="C96">
        <f t="shared" si="14"/>
        <v>2.3206617998332797E-2</v>
      </c>
      <c r="D96">
        <f t="shared" si="15"/>
        <v>164.91365003563033</v>
      </c>
      <c r="E96">
        <v>1.06</v>
      </c>
      <c r="F96">
        <v>0.243006</v>
      </c>
      <c r="G96">
        <v>1012.07</v>
      </c>
      <c r="I96">
        <f t="shared" si="16"/>
        <v>7.9546682476314801E-2</v>
      </c>
      <c r="J96">
        <f t="shared" si="17"/>
        <v>7.5166544748405936E-2</v>
      </c>
      <c r="K96">
        <f t="shared" si="18"/>
        <v>7.954960110539748E-2</v>
      </c>
      <c r="M96" s="2">
        <v>14.930527319437401</v>
      </c>
      <c r="N96">
        <f t="shared" si="19"/>
        <v>7.954667702556506E-2</v>
      </c>
      <c r="O96" s="6">
        <f t="shared" si="20"/>
        <v>0.98011168390972569</v>
      </c>
      <c r="P96" s="6">
        <f t="shared" si="21"/>
        <v>5.4221840402580157E-3</v>
      </c>
      <c r="Q96">
        <f t="shared" si="22"/>
        <v>6.8522653249270501E-6</v>
      </c>
    </row>
    <row r="97" spans="1:17" x14ac:dyDescent="0.15">
      <c r="A97">
        <v>35.773699999999998</v>
      </c>
      <c r="B97">
        <f t="shared" si="13"/>
        <v>4.6063550760967716E-3</v>
      </c>
      <c r="C97">
        <f t="shared" si="14"/>
        <v>2.3312873450938208E-2</v>
      </c>
      <c r="D97">
        <f t="shared" si="15"/>
        <v>166.27795166301365</v>
      </c>
      <c r="E97">
        <v>1.06</v>
      </c>
      <c r="F97">
        <v>0.243006</v>
      </c>
      <c r="G97">
        <v>1012.18</v>
      </c>
      <c r="I97">
        <f t="shared" si="16"/>
        <v>7.9955508393595873E-2</v>
      </c>
      <c r="J97">
        <f t="shared" si="17"/>
        <v>7.5729478549306811E-2</v>
      </c>
      <c r="K97">
        <f t="shared" si="18"/>
        <v>7.9955046948101585E-2</v>
      </c>
      <c r="M97" s="2">
        <v>14.9280084948258</v>
      </c>
      <c r="N97">
        <f t="shared" si="19"/>
        <v>7.9955503083940727E-2</v>
      </c>
      <c r="O97" s="6">
        <f t="shared" si="20"/>
        <v>0.98016923464133643</v>
      </c>
      <c r="P97" s="6">
        <f t="shared" si="21"/>
        <v>5.4302897392685956E-3</v>
      </c>
      <c r="Q97">
        <f t="shared" si="22"/>
        <v>6.6407621598441451E-6</v>
      </c>
    </row>
    <row r="98" spans="1:17" x14ac:dyDescent="0.15">
      <c r="A98">
        <v>36.153199999999998</v>
      </c>
      <c r="B98">
        <f t="shared" si="13"/>
        <v>4.5623812248522895E-3</v>
      </c>
      <c r="C98">
        <f t="shared" si="14"/>
        <v>2.3419277204400065E-2</v>
      </c>
      <c r="D98">
        <f t="shared" si="15"/>
        <v>167.63368023862651</v>
      </c>
      <c r="E98">
        <v>1.06</v>
      </c>
      <c r="F98">
        <v>0.243006</v>
      </c>
      <c r="G98">
        <v>1012.29</v>
      </c>
      <c r="I98">
        <f t="shared" si="16"/>
        <v>8.0359374710005288E-2</v>
      </c>
      <c r="J98">
        <f t="shared" si="17"/>
        <v>7.6290621238309472E-2</v>
      </c>
      <c r="K98">
        <f t="shared" si="18"/>
        <v>8.0355556329385999E-2</v>
      </c>
      <c r="M98" s="2">
        <v>14.9255232594322</v>
      </c>
      <c r="N98">
        <f t="shared" si="19"/>
        <v>8.0359370173571421E-2</v>
      </c>
      <c r="O98" s="6">
        <f t="shared" si="20"/>
        <v>0.98022601952241317</v>
      </c>
      <c r="P98" s="6">
        <f t="shared" si="21"/>
        <v>5.438291087764946E-3</v>
      </c>
      <c r="Q98">
        <f t="shared" si="22"/>
        <v>5.6451831336569447E-6</v>
      </c>
    </row>
    <row r="99" spans="1:17" x14ac:dyDescent="0.15">
      <c r="A99">
        <v>36.532699999999998</v>
      </c>
      <c r="B99">
        <f t="shared" si="13"/>
        <v>4.5192798160903665E-3</v>
      </c>
      <c r="C99">
        <f t="shared" si="14"/>
        <v>2.3525819935551653E-2</v>
      </c>
      <c r="D99">
        <f t="shared" si="15"/>
        <v>168.98083566054694</v>
      </c>
      <c r="E99">
        <v>1.06</v>
      </c>
      <c r="F99">
        <v>0.243006</v>
      </c>
      <c r="G99">
        <v>1012.4</v>
      </c>
      <c r="I99">
        <f t="shared" si="16"/>
        <v>8.0758381529851694E-2</v>
      </c>
      <c r="J99">
        <f t="shared" si="17"/>
        <v>7.6849997227010025E-2</v>
      </c>
      <c r="K99">
        <f t="shared" si="18"/>
        <v>8.0751236542443913E-2</v>
      </c>
      <c r="M99" s="2">
        <v>14.923070885091599</v>
      </c>
      <c r="N99">
        <f t="shared" si="19"/>
        <v>8.0758377290276684E-2</v>
      </c>
      <c r="O99" s="6">
        <f t="shared" si="20"/>
        <v>0.98028205512680378</v>
      </c>
      <c r="P99" s="6">
        <f t="shared" si="21"/>
        <v>5.4461902818922214E-3</v>
      </c>
      <c r="Q99">
        <f t="shared" si="22"/>
        <v>5.2497027926860144E-6</v>
      </c>
    </row>
    <row r="100" spans="1:17" x14ac:dyDescent="0.15">
      <c r="A100">
        <v>36.912199999999999</v>
      </c>
      <c r="B100">
        <f t="shared" si="13"/>
        <v>4.4770247446145311E-3</v>
      </c>
      <c r="C100">
        <f t="shared" si="14"/>
        <v>2.3632492321226238E-2</v>
      </c>
      <c r="D100">
        <f t="shared" si="15"/>
        <v>170.31941782685311</v>
      </c>
      <c r="E100">
        <v>1.06</v>
      </c>
      <c r="F100">
        <v>0.243006</v>
      </c>
      <c r="G100">
        <v>1012.51</v>
      </c>
      <c r="I100">
        <f t="shared" si="16"/>
        <v>8.115262777594319E-2</v>
      </c>
      <c r="J100">
        <f t="shared" si="17"/>
        <v>7.7407630344533185E-2</v>
      </c>
      <c r="K100">
        <f t="shared" si="18"/>
        <v>8.1142193671302751E-2</v>
      </c>
      <c r="M100" s="2">
        <v>14.9206506485658</v>
      </c>
      <c r="N100">
        <f t="shared" si="19"/>
        <v>8.1152623430330806E-2</v>
      </c>
      <c r="O100" s="6">
        <f t="shared" si="20"/>
        <v>0.98033735791846777</v>
      </c>
      <c r="P100" s="6">
        <f t="shared" si="21"/>
        <v>5.4539895081258949E-3</v>
      </c>
      <c r="Q100">
        <f t="shared" si="22"/>
        <v>5.3548634257721891E-6</v>
      </c>
    </row>
    <row r="101" spans="1:17" x14ac:dyDescent="0.15">
      <c r="A101">
        <v>37.291699999999999</v>
      </c>
      <c r="B101">
        <f t="shared" si="13"/>
        <v>4.4355909441793516E-3</v>
      </c>
      <c r="C101">
        <f t="shared" si="14"/>
        <v>2.3739285038257098E-2</v>
      </c>
      <c r="D101">
        <f t="shared" si="15"/>
        <v>171.64942663562294</v>
      </c>
      <c r="E101">
        <v>1.06</v>
      </c>
      <c r="F101">
        <v>0.243006</v>
      </c>
      <c r="G101">
        <v>1012.63</v>
      </c>
      <c r="I101">
        <f t="shared" si="16"/>
        <v>8.1542211197381601E-2</v>
      </c>
      <c r="J101">
        <f t="shared" si="17"/>
        <v>7.7963543857267614E-2</v>
      </c>
      <c r="K101">
        <f t="shared" si="18"/>
        <v>8.1528532590823891E-2</v>
      </c>
      <c r="M101" s="2">
        <v>14.9182618375385</v>
      </c>
      <c r="N101">
        <f t="shared" si="19"/>
        <v>8.1542206590217603E-2</v>
      </c>
      <c r="O101" s="6">
        <f t="shared" si="20"/>
        <v>0.98039194411440522</v>
      </c>
      <c r="P101" s="6">
        <f t="shared" si="21"/>
        <v>5.4616909237664435E-3</v>
      </c>
      <c r="Q101">
        <f t="shared" si="22"/>
        <v>5.6500356439629222E-6</v>
      </c>
    </row>
    <row r="102" spans="1:17" x14ac:dyDescent="0.15">
      <c r="A102">
        <v>37.671199999999999</v>
      </c>
      <c r="B102">
        <f t="shared" si="13"/>
        <v>4.3949543360870744E-3</v>
      </c>
      <c r="C102">
        <f t="shared" si="14"/>
        <v>2.3846188763477504E-2</v>
      </c>
      <c r="D102">
        <f t="shared" si="15"/>
        <v>172.97086198493469</v>
      </c>
      <c r="E102">
        <v>1.06</v>
      </c>
      <c r="F102">
        <v>0.243006</v>
      </c>
      <c r="G102">
        <v>1012.74</v>
      </c>
      <c r="I102">
        <f t="shared" si="16"/>
        <v>8.1927228377773262E-2</v>
      </c>
      <c r="J102">
        <f t="shared" si="17"/>
        <v>7.8517760487738508E-2</v>
      </c>
      <c r="K102">
        <f t="shared" si="18"/>
        <v>8.1910356966703096E-2</v>
      </c>
      <c r="M102" s="2">
        <v>14.9159037504498</v>
      </c>
      <c r="N102">
        <f t="shared" si="19"/>
        <v>8.192722376681516E-2</v>
      </c>
      <c r="O102" s="6">
        <f t="shared" si="20"/>
        <v>0.98044582968834648</v>
      </c>
      <c r="P102" s="6">
        <f t="shared" si="21"/>
        <v>5.4692966572615354E-3</v>
      </c>
      <c r="Q102">
        <f t="shared" si="22"/>
        <v>5.6281143555668751E-6</v>
      </c>
    </row>
    <row r="103" spans="1:17" x14ac:dyDescent="0.15">
      <c r="A103">
        <v>38.050699999999999</v>
      </c>
      <c r="B103">
        <f t="shared" si="13"/>
        <v>4.3550917808150335E-3</v>
      </c>
      <c r="C103">
        <f t="shared" si="14"/>
        <v>2.3953194173720733E-2</v>
      </c>
      <c r="D103">
        <f t="shared" si="15"/>
        <v>174.2837237728663</v>
      </c>
      <c r="E103">
        <v>1.06</v>
      </c>
      <c r="F103">
        <v>0.243006</v>
      </c>
      <c r="G103">
        <v>1012.85</v>
      </c>
      <c r="I103">
        <f t="shared" si="16"/>
        <v>8.2307774743838616E-2</v>
      </c>
      <c r="J103">
        <f t="shared" si="17"/>
        <v>7.9070302432663983E-2</v>
      </c>
      <c r="K103">
        <f t="shared" si="18"/>
        <v>8.2287769255470058E-2</v>
      </c>
      <c r="M103" s="2">
        <v>14.9135756963378</v>
      </c>
      <c r="N103">
        <f t="shared" si="19"/>
        <v>8.2307770957260828E-2</v>
      </c>
      <c r="O103" s="6">
        <f t="shared" si="20"/>
        <v>0.9804990303742821</v>
      </c>
      <c r="P103" s="6">
        <f t="shared" si="21"/>
        <v>5.4768088085129785E-3</v>
      </c>
      <c r="Q103">
        <f t="shared" si="22"/>
        <v>4.6005104611555372E-6</v>
      </c>
    </row>
    <row r="104" spans="1:17" x14ac:dyDescent="0.15">
      <c r="A104">
        <v>38.430199999999999</v>
      </c>
      <c r="B104">
        <f t="shared" si="13"/>
        <v>4.3159810324669553E-3</v>
      </c>
      <c r="C104">
        <f t="shared" si="14"/>
        <v>2.4060291945820059E-2</v>
      </c>
      <c r="D104">
        <f t="shared" si="15"/>
        <v>175.58801189749593</v>
      </c>
      <c r="E104">
        <v>1.06</v>
      </c>
      <c r="F104">
        <v>0.243006</v>
      </c>
      <c r="G104">
        <v>1012.97</v>
      </c>
      <c r="I104">
        <f t="shared" si="16"/>
        <v>8.2683944574403298E-2</v>
      </c>
      <c r="J104">
        <f t="shared" si="17"/>
        <v>7.962119138023814E-2</v>
      </c>
      <c r="K104">
        <f t="shared" si="18"/>
        <v>8.2660870704488701E-2</v>
      </c>
      <c r="M104" s="2">
        <v>14.9112770068997</v>
      </c>
      <c r="N104">
        <f t="shared" si="19"/>
        <v>8.2683941158922636E-2</v>
      </c>
      <c r="O104" s="6">
        <f t="shared" si="20"/>
        <v>0.98055156139074606</v>
      </c>
      <c r="P104" s="6">
        <f t="shared" si="21"/>
        <v>5.4842294097349198E-3</v>
      </c>
      <c r="Q104">
        <f t="shared" si="22"/>
        <v>4.1307664743908147E-6</v>
      </c>
    </row>
    <row r="105" spans="1:17" x14ac:dyDescent="0.15">
      <c r="A105">
        <v>38.809599999999996</v>
      </c>
      <c r="B105">
        <f t="shared" si="13"/>
        <v>4.2776107148695701E-3</v>
      </c>
      <c r="C105">
        <f t="shared" si="14"/>
        <v>2.4167444503851783E-2</v>
      </c>
      <c r="D105">
        <f t="shared" si="15"/>
        <v>176.88338595951757</v>
      </c>
      <c r="E105">
        <v>1.06</v>
      </c>
      <c r="F105">
        <v>0.243006</v>
      </c>
      <c r="G105">
        <v>1013.08</v>
      </c>
      <c r="I105">
        <f t="shared" si="16"/>
        <v>8.3055733572057436E-2</v>
      </c>
      <c r="J105">
        <f t="shared" si="17"/>
        <v>8.0170304007997573E-2</v>
      </c>
      <c r="K105">
        <f t="shared" si="18"/>
        <v>8.3029664693503216E-2</v>
      </c>
      <c r="M105" s="2">
        <v>14.9090076097336</v>
      </c>
      <c r="N105">
        <f t="shared" si="19"/>
        <v>8.3055730369384406E-2</v>
      </c>
      <c r="O105" s="6">
        <f t="shared" si="20"/>
        <v>0.98060342434012815</v>
      </c>
      <c r="P105" s="6">
        <f t="shared" si="21"/>
        <v>5.4915585734658656E-3</v>
      </c>
      <c r="Q105">
        <f t="shared" si="22"/>
        <v>3.8560529078680459E-6</v>
      </c>
    </row>
    <row r="106" spans="1:17" x14ac:dyDescent="0.15">
      <c r="A106">
        <v>39.189099999999996</v>
      </c>
      <c r="B106">
        <f t="shared" si="13"/>
        <v>4.2399400206649153E-3</v>
      </c>
      <c r="C106">
        <f t="shared" si="14"/>
        <v>2.4274699011966765E-2</v>
      </c>
      <c r="D106">
        <f t="shared" si="15"/>
        <v>178.17052871104434</v>
      </c>
      <c r="E106">
        <v>1.06</v>
      </c>
      <c r="F106">
        <v>0.243006</v>
      </c>
      <c r="G106">
        <v>1013.2</v>
      </c>
      <c r="I106">
        <f t="shared" si="16"/>
        <v>8.3423429716066366E-2</v>
      </c>
      <c r="J106">
        <f t="shared" si="17"/>
        <v>8.0717950495249172E-2</v>
      </c>
      <c r="K106">
        <f t="shared" si="18"/>
        <v>8.3394444439065837E-2</v>
      </c>
      <c r="M106" s="2">
        <v>14.9067656544497</v>
      </c>
      <c r="N106">
        <f t="shared" si="19"/>
        <v>8.3423426586652027E-2</v>
      </c>
      <c r="O106" s="6">
        <f t="shared" si="20"/>
        <v>0.980654661459885</v>
      </c>
      <c r="P106" s="6">
        <f t="shared" si="21"/>
        <v>5.4988021598868231E-3</v>
      </c>
      <c r="Q106">
        <f t="shared" si="22"/>
        <v>3.7512415270232258E-6</v>
      </c>
    </row>
    <row r="107" spans="1:17" x14ac:dyDescent="0.15">
      <c r="A107">
        <v>39.568599999999996</v>
      </c>
      <c r="B107">
        <f t="shared" si="13"/>
        <v>4.2029593455406959E-3</v>
      </c>
      <c r="C107">
        <f t="shared" si="14"/>
        <v>2.4382017914894361E-2</v>
      </c>
      <c r="D107">
        <f t="shared" si="15"/>
        <v>179.44909749353025</v>
      </c>
      <c r="E107">
        <v>1.06</v>
      </c>
      <c r="F107">
        <v>0.243006</v>
      </c>
      <c r="G107">
        <v>1013.31</v>
      </c>
      <c r="I107">
        <f t="shared" si="16"/>
        <v>8.3787025345140737E-2</v>
      </c>
      <c r="J107">
        <f t="shared" si="17"/>
        <v>8.1264006155369467E-2</v>
      </c>
      <c r="K107">
        <f t="shared" si="18"/>
        <v>8.3755209806412642E-2</v>
      </c>
      <c r="M107" s="2">
        <v>14.9045511016273</v>
      </c>
      <c r="N107">
        <f t="shared" si="19"/>
        <v>8.3787021808728213E-2</v>
      </c>
      <c r="O107" s="6">
        <f t="shared" si="20"/>
        <v>0.98070527360334259</v>
      </c>
      <c r="P107" s="6">
        <f t="shared" si="21"/>
        <v>5.5059601858133689E-3</v>
      </c>
      <c r="Q107">
        <f t="shared" si="22"/>
        <v>4.2207161662115343E-6</v>
      </c>
    </row>
    <row r="108" spans="1:17" x14ac:dyDescent="0.15">
      <c r="A108">
        <v>39.948099999999997</v>
      </c>
      <c r="B108">
        <f t="shared" si="13"/>
        <v>4.1666496125261866E-3</v>
      </c>
      <c r="C108">
        <f t="shared" si="14"/>
        <v>2.4489391889467849E-2</v>
      </c>
      <c r="D108">
        <f t="shared" si="15"/>
        <v>180.71909220505324</v>
      </c>
      <c r="E108">
        <v>1.06</v>
      </c>
      <c r="F108">
        <v>0.243006</v>
      </c>
      <c r="G108">
        <v>1013.43</v>
      </c>
      <c r="I108">
        <f t="shared" si="16"/>
        <v>8.4146610243743425E-2</v>
      </c>
      <c r="J108">
        <f t="shared" si="17"/>
        <v>8.1808490801298775E-2</v>
      </c>
      <c r="K108">
        <f t="shared" si="18"/>
        <v>8.4112057206562743E-2</v>
      </c>
      <c r="M108" s="2">
        <v>14.9023633109905</v>
      </c>
      <c r="N108">
        <f t="shared" si="19"/>
        <v>8.4146607033876109E-2</v>
      </c>
      <c r="O108" s="6">
        <f t="shared" si="20"/>
        <v>0.98075527535715912</v>
      </c>
      <c r="P108" s="6">
        <f t="shared" si="21"/>
        <v>5.5130346129032837E-3</v>
      </c>
      <c r="Q108">
        <f t="shared" si="22"/>
        <v>3.814612742083756E-6</v>
      </c>
    </row>
    <row r="109" spans="1:17" x14ac:dyDescent="0.15">
      <c r="A109">
        <v>40.327599999999997</v>
      </c>
      <c r="B109">
        <f t="shared" si="13"/>
        <v>4.130992446706957E-3</v>
      </c>
      <c r="C109">
        <f t="shared" si="14"/>
        <v>2.4596811612520503E-2</v>
      </c>
      <c r="D109">
        <f t="shared" si="15"/>
        <v>181.98051274369152</v>
      </c>
      <c r="E109">
        <v>1.06</v>
      </c>
      <c r="F109">
        <v>0.243006</v>
      </c>
      <c r="G109">
        <v>1013.54</v>
      </c>
      <c r="I109">
        <f t="shared" si="16"/>
        <v>8.4502273098506983E-2</v>
      </c>
      <c r="J109">
        <f t="shared" si="17"/>
        <v>8.2351423813595725E-2</v>
      </c>
      <c r="K109">
        <f t="shared" si="18"/>
        <v>8.4465081841369374E-2</v>
      </c>
      <c r="M109" s="2">
        <v>14.9002016641628</v>
      </c>
      <c r="N109">
        <f t="shared" si="19"/>
        <v>8.4502270260546908E-2</v>
      </c>
      <c r="O109" s="6">
        <f t="shared" si="20"/>
        <v>0.98080468080947414</v>
      </c>
      <c r="P109" s="6">
        <f t="shared" si="21"/>
        <v>5.5200273366097508E-3</v>
      </c>
      <c r="Q109">
        <f t="shared" si="22"/>
        <v>3.3584422894358292E-6</v>
      </c>
    </row>
    <row r="110" spans="1:17" x14ac:dyDescent="0.15">
      <c r="A110">
        <v>40.707099999999997</v>
      </c>
      <c r="B110">
        <f t="shared" si="13"/>
        <v>4.0959701430814234E-3</v>
      </c>
      <c r="C110">
        <f t="shared" si="14"/>
        <v>2.4704267760885589E-2</v>
      </c>
      <c r="D110">
        <f t="shared" si="15"/>
        <v>183.23335900752312</v>
      </c>
      <c r="E110">
        <v>1.06</v>
      </c>
      <c r="F110">
        <v>0.243006</v>
      </c>
      <c r="G110">
        <v>1013.66</v>
      </c>
      <c r="I110">
        <f t="shared" si="16"/>
        <v>8.4854101509150792E-2</v>
      </c>
      <c r="J110">
        <f t="shared" si="17"/>
        <v>8.289282415384823E-2</v>
      </c>
      <c r="K110">
        <f t="shared" si="18"/>
        <v>8.4814377703519794E-2</v>
      </c>
      <c r="M110" s="2">
        <v>14.898065546274299</v>
      </c>
      <c r="N110">
        <f t="shared" si="19"/>
        <v>8.4854099487298384E-2</v>
      </c>
      <c r="O110" s="6">
        <f t="shared" si="20"/>
        <v>0.98085350397019622</v>
      </c>
      <c r="P110" s="6">
        <f t="shared" si="21"/>
        <v>5.5269402454753425E-3</v>
      </c>
      <c r="Q110">
        <f t="shared" si="22"/>
        <v>2.3827397518323182E-6</v>
      </c>
    </row>
    <row r="111" spans="1:17" x14ac:dyDescent="0.15">
      <c r="A111">
        <v>41.086599999999997</v>
      </c>
      <c r="B111">
        <f t="shared" si="13"/>
        <v>4.0615656361724893E-3</v>
      </c>
      <c r="C111">
        <f t="shared" si="14"/>
        <v>2.4811751011396391E-2</v>
      </c>
      <c r="D111">
        <f t="shared" si="15"/>
        <v>184.47763089462612</v>
      </c>
      <c r="E111">
        <v>1.06</v>
      </c>
      <c r="F111">
        <v>0.243006</v>
      </c>
      <c r="G111">
        <v>1013.77</v>
      </c>
      <c r="I111">
        <f t="shared" si="16"/>
        <v>8.5202181999661813E-2</v>
      </c>
      <c r="J111">
        <f t="shared" si="17"/>
        <v>8.3432710377547209E-2</v>
      </c>
      <c r="K111">
        <f t="shared" si="18"/>
        <v>8.5160037576535605E-2</v>
      </c>
      <c r="M111" s="2">
        <v>14.895954364057999</v>
      </c>
      <c r="N111">
        <f t="shared" si="19"/>
        <v>8.5202179712918991E-2</v>
      </c>
      <c r="O111" s="6">
        <f t="shared" si="20"/>
        <v>0.98090175835732818</v>
      </c>
      <c r="P111" s="6">
        <f t="shared" si="21"/>
        <v>5.5337751624180143E-3</v>
      </c>
      <c r="Q111">
        <f t="shared" si="22"/>
        <v>2.6839017137916158E-6</v>
      </c>
    </row>
    <row r="112" spans="1:17" x14ac:dyDescent="0.15">
      <c r="A112">
        <v>41.466099999999997</v>
      </c>
      <c r="B112">
        <f t="shared" si="13"/>
        <v>4.0277624712832744E-3</v>
      </c>
      <c r="C112">
        <f t="shared" si="14"/>
        <v>2.4919252040886172E-2</v>
      </c>
      <c r="D112">
        <f t="shared" si="15"/>
        <v>185.71332830307858</v>
      </c>
      <c r="E112">
        <v>1.06</v>
      </c>
      <c r="F112">
        <v>0.243006</v>
      </c>
      <c r="G112">
        <v>1013.89</v>
      </c>
      <c r="I112">
        <f t="shared" si="16"/>
        <v>8.5546600029722655E-2</v>
      </c>
      <c r="J112">
        <f t="shared" si="17"/>
        <v>8.3971100646449665E-2</v>
      </c>
      <c r="K112">
        <f t="shared" si="18"/>
        <v>8.5502153034772363E-2</v>
      </c>
      <c r="M112" s="2">
        <v>14.8938675153922</v>
      </c>
      <c r="N112">
        <f t="shared" si="19"/>
        <v>8.5546597936275504E-2</v>
      </c>
      <c r="O112" s="6">
        <f t="shared" si="20"/>
        <v>0.98094945769304942</v>
      </c>
      <c r="P112" s="6">
        <f t="shared" si="21"/>
        <v>5.5405339431683631E-3</v>
      </c>
      <c r="Q112">
        <f t="shared" si="22"/>
        <v>2.4471424358344017E-6</v>
      </c>
    </row>
    <row r="113" spans="1:17" x14ac:dyDescent="0.15">
      <c r="A113">
        <v>41.845599999999997</v>
      </c>
      <c r="B113">
        <f t="shared" si="13"/>
        <v>3.9945447772938613E-3</v>
      </c>
      <c r="C113">
        <f t="shared" si="14"/>
        <v>2.502676152618822E-2</v>
      </c>
      <c r="D113">
        <f t="shared" si="15"/>
        <v>186.94045113095859</v>
      </c>
      <c r="E113">
        <v>1.06</v>
      </c>
      <c r="F113">
        <v>0.243006</v>
      </c>
      <c r="G113">
        <v>1014.01</v>
      </c>
      <c r="I113">
        <f t="shared" si="16"/>
        <v>8.5887440006371857E-2</v>
      </c>
      <c r="J113">
        <f t="shared" si="17"/>
        <v>8.4508012740456037E-2</v>
      </c>
      <c r="K113">
        <f t="shared" si="18"/>
        <v>8.5840814443419886E-2</v>
      </c>
      <c r="M113" s="2">
        <v>14.891804419538699</v>
      </c>
      <c r="N113">
        <f t="shared" si="19"/>
        <v>8.5887438154824025E-2</v>
      </c>
      <c r="O113" s="6">
        <f t="shared" si="20"/>
        <v>0.98099661521252002</v>
      </c>
      <c r="P113" s="6">
        <f t="shared" si="21"/>
        <v>5.5472183782480089E-3</v>
      </c>
      <c r="Q113">
        <f t="shared" si="22"/>
        <v>2.1557841653962744E-6</v>
      </c>
    </row>
    <row r="114" spans="1:17" x14ac:dyDescent="0.15">
      <c r="A114">
        <v>42.225099999999998</v>
      </c>
      <c r="B114">
        <f t="shared" si="13"/>
        <v>3.9618972409033231E-3</v>
      </c>
      <c r="C114">
        <f t="shared" si="14"/>
        <v>2.5134270144135794E-2</v>
      </c>
      <c r="D114">
        <f t="shared" si="15"/>
        <v>188.15899927634425</v>
      </c>
      <c r="E114">
        <v>1.06</v>
      </c>
      <c r="F114">
        <v>0.243006</v>
      </c>
      <c r="G114">
        <v>1014.12</v>
      </c>
      <c r="I114">
        <f t="shared" si="16"/>
        <v>8.622478529588197E-2</v>
      </c>
      <c r="J114">
        <f t="shared" si="17"/>
        <v>8.5043464069024632E-2</v>
      </c>
      <c r="K114">
        <f t="shared" si="18"/>
        <v>8.6176110958502028E-2</v>
      </c>
      <c r="M114" s="2">
        <v>14.8897645048997</v>
      </c>
      <c r="N114">
        <f t="shared" si="19"/>
        <v>8.6224783362158774E-2</v>
      </c>
      <c r="O114" s="6">
        <f t="shared" si="20"/>
        <v>0.98104324394364495</v>
      </c>
      <c r="P114" s="6">
        <f t="shared" si="21"/>
        <v>5.553830232443796E-3</v>
      </c>
      <c r="Q114">
        <f t="shared" si="22"/>
        <v>2.2426535349689468E-6</v>
      </c>
    </row>
    <row r="115" spans="1:17" x14ac:dyDescent="0.15">
      <c r="A115">
        <v>42.604599999999998</v>
      </c>
      <c r="B115">
        <f t="shared" si="13"/>
        <v>3.9298050822280869E-3</v>
      </c>
      <c r="C115">
        <f t="shared" si="14"/>
        <v>2.5241768571562181E-2</v>
      </c>
      <c r="D115">
        <f t="shared" si="15"/>
        <v>189.36897263731365</v>
      </c>
      <c r="E115">
        <v>1.06</v>
      </c>
      <c r="F115">
        <v>0.243006</v>
      </c>
      <c r="G115">
        <v>1014.24</v>
      </c>
      <c r="I115">
        <f t="shared" si="16"/>
        <v>8.6558718235839757E-2</v>
      </c>
      <c r="J115">
        <f t="shared" si="17"/>
        <v>8.5577471682145689E-2</v>
      </c>
      <c r="K115">
        <f t="shared" si="18"/>
        <v>8.6508130526876878E-2</v>
      </c>
      <c r="M115" s="2">
        <v>14.8877472027665</v>
      </c>
      <c r="N115">
        <f t="shared" si="19"/>
        <v>8.6558716565779292E-2</v>
      </c>
      <c r="O115" s="6">
        <f t="shared" si="20"/>
        <v>0.98108935684991372</v>
      </c>
      <c r="P115" s="6">
        <f t="shared" si="21"/>
        <v>5.5603712649452686E-3</v>
      </c>
      <c r="Q115">
        <f t="shared" si="22"/>
        <v>1.9293960203635839E-6</v>
      </c>
    </row>
    <row r="116" spans="1:17" x14ac:dyDescent="0.15">
      <c r="A116">
        <v>42.984099999999998</v>
      </c>
      <c r="B116">
        <f t="shared" si="13"/>
        <v>3.8982540316738067E-3</v>
      </c>
      <c r="C116">
        <f t="shared" si="14"/>
        <v>2.5349247485300649E-2</v>
      </c>
      <c r="D116">
        <f t="shared" si="15"/>
        <v>190.57037111194481</v>
      </c>
      <c r="E116">
        <v>1.06</v>
      </c>
      <c r="F116">
        <v>0.243006</v>
      </c>
      <c r="G116">
        <v>1014.36</v>
      </c>
      <c r="I116">
        <f t="shared" si="16"/>
        <v>8.6889320147416169E-2</v>
      </c>
      <c r="J116">
        <f t="shared" si="17"/>
        <v>8.6110052280895411E-2</v>
      </c>
      <c r="K116">
        <f t="shared" si="18"/>
        <v>8.6836959886236575E-2</v>
      </c>
      <c r="M116" s="2">
        <v>14.8857519594465</v>
      </c>
      <c r="N116">
        <f t="shared" si="19"/>
        <v>8.6889318764871604E-2</v>
      </c>
      <c r="O116" s="6">
        <f t="shared" si="20"/>
        <v>0.98113496655314181</v>
      </c>
      <c r="P116" s="6">
        <f t="shared" si="21"/>
        <v>5.5668431899073001E-3</v>
      </c>
      <c r="Q116">
        <f t="shared" si="22"/>
        <v>1.5911559241081531E-6</v>
      </c>
    </row>
    <row r="117" spans="1:17" x14ac:dyDescent="0.15">
      <c r="A117">
        <v>43.363599999999998</v>
      </c>
      <c r="B117">
        <f t="shared" si="13"/>
        <v>3.8672303080037741E-3</v>
      </c>
      <c r="C117">
        <f t="shared" si="14"/>
        <v>2.5456697562184469E-2</v>
      </c>
      <c r="D117">
        <f t="shared" si="15"/>
        <v>191.76319459831586</v>
      </c>
      <c r="E117">
        <v>1.06</v>
      </c>
      <c r="F117">
        <v>0.243006</v>
      </c>
      <c r="G117">
        <v>1014.48</v>
      </c>
      <c r="I117">
        <f t="shared" si="16"/>
        <v>8.7216671347810845E-2</v>
      </c>
      <c r="J117">
        <f t="shared" si="17"/>
        <v>8.6641222227590006E-2</v>
      </c>
      <c r="K117">
        <f t="shared" si="18"/>
        <v>8.7162684565107465E-2</v>
      </c>
      <c r="M117" s="2">
        <v>14.883778303430001</v>
      </c>
      <c r="N117">
        <f t="shared" si="19"/>
        <v>8.72166577837028E-2</v>
      </c>
      <c r="O117" s="6">
        <f t="shared" si="20"/>
        <v>0.98118008379796839</v>
      </c>
      <c r="P117" s="6">
        <f t="shared" si="21"/>
        <v>5.5732474582979308E-3</v>
      </c>
      <c r="Q117">
        <f t="shared" si="22"/>
        <v>1.5552196426990558E-5</v>
      </c>
    </row>
    <row r="118" spans="1:17" x14ac:dyDescent="0.15">
      <c r="A118">
        <v>43.743099999999998</v>
      </c>
      <c r="B118">
        <f t="shared" si="13"/>
        <v>3.836720597532063E-3</v>
      </c>
      <c r="C118">
        <f t="shared" si="14"/>
        <v>2.5564109479046922E-2</v>
      </c>
      <c r="D118">
        <f t="shared" si="15"/>
        <v>192.94744299450483</v>
      </c>
      <c r="E118">
        <v>1.06</v>
      </c>
      <c r="F118">
        <v>0.243006</v>
      </c>
      <c r="G118">
        <v>1014.6</v>
      </c>
      <c r="I118">
        <f t="shared" si="16"/>
        <v>8.7540851162859437E-2</v>
      </c>
      <c r="J118">
        <f t="shared" si="17"/>
        <v>8.7170997555557989E-2</v>
      </c>
      <c r="K118">
        <f t="shared" si="18"/>
        <v>8.7485388882849999E-2</v>
      </c>
      <c r="M118" s="2">
        <v>14.881825487212399</v>
      </c>
      <c r="N118">
        <f t="shared" si="19"/>
        <v>8.754084768814252E-2</v>
      </c>
      <c r="O118" s="6">
        <f t="shared" si="20"/>
        <v>0.98122472563973695</v>
      </c>
      <c r="P118" s="6">
        <f t="shared" si="21"/>
        <v>5.579586420221605E-3</v>
      </c>
      <c r="Q118">
        <f t="shared" si="22"/>
        <v>3.9692519216077078E-6</v>
      </c>
    </row>
    <row r="119" spans="1:17" x14ac:dyDescent="0.15">
      <c r="A119">
        <v>44.122599999999998</v>
      </c>
      <c r="B119">
        <f t="shared" si="13"/>
        <v>3.8067120343745868E-3</v>
      </c>
      <c r="C119">
        <f t="shared" si="14"/>
        <v>2.5671473912721277E-2</v>
      </c>
      <c r="D119">
        <f t="shared" si="15"/>
        <v>194.12311619858986</v>
      </c>
      <c r="E119">
        <v>1.06</v>
      </c>
      <c r="F119">
        <v>0.243006</v>
      </c>
      <c r="G119">
        <v>1014.72</v>
      </c>
      <c r="I119">
        <f t="shared" si="16"/>
        <v>8.7861937939789803E-2</v>
      </c>
      <c r="J119">
        <f t="shared" si="17"/>
        <v>8.7699393978548021E-2</v>
      </c>
      <c r="K119">
        <f t="shared" si="18"/>
        <v>8.7805155949658792E-2</v>
      </c>
      <c r="M119" s="2">
        <v>14.8798930899283</v>
      </c>
      <c r="N119">
        <f t="shared" si="19"/>
        <v>8.7861948807304913E-2</v>
      </c>
      <c r="O119" s="6">
        <f t="shared" si="20"/>
        <v>0.98126890166834724</v>
      </c>
      <c r="P119" s="6">
        <f t="shared" si="21"/>
        <v>5.5858613692242598E-3</v>
      </c>
      <c r="Q119">
        <f t="shared" si="22"/>
        <v>-1.2368854324022546E-5</v>
      </c>
    </row>
    <row r="120" spans="1:17" x14ac:dyDescent="0.15">
      <c r="A120">
        <v>44.502000000000002</v>
      </c>
      <c r="B120">
        <f t="shared" si="13"/>
        <v>3.7771998970058851E-3</v>
      </c>
      <c r="C120">
        <f t="shared" si="14"/>
        <v>2.5778753272287153E-2</v>
      </c>
      <c r="D120">
        <f t="shared" si="15"/>
        <v>195.28990770249382</v>
      </c>
      <c r="E120">
        <v>1.06</v>
      </c>
      <c r="F120">
        <v>0.243006</v>
      </c>
      <c r="G120">
        <v>1014.84</v>
      </c>
      <c r="I120">
        <f t="shared" si="16"/>
        <v>8.8179925637392562E-2</v>
      </c>
      <c r="J120">
        <f t="shared" si="17"/>
        <v>8.8226288202449599E-2</v>
      </c>
      <c r="K120">
        <f t="shared" si="18"/>
        <v>8.8121984527852221E-2</v>
      </c>
      <c r="M120" s="2">
        <v>14.8779813747459</v>
      </c>
      <c r="N120">
        <f t="shared" si="19"/>
        <v>8.8179908001595919E-2</v>
      </c>
      <c r="O120" s="6">
        <f t="shared" si="20"/>
        <v>0.98131260583684443</v>
      </c>
      <c r="P120" s="6">
        <f t="shared" si="21"/>
        <v>5.5920713791500487E-3</v>
      </c>
      <c r="Q120">
        <f t="shared" si="22"/>
        <v>1.9999786249549309E-5</v>
      </c>
    </row>
    <row r="121" spans="1:17" x14ac:dyDescent="0.15">
      <c r="A121">
        <v>44.881500000000003</v>
      </c>
      <c r="B121">
        <f t="shared" si="13"/>
        <v>3.7481566051426468E-3</v>
      </c>
      <c r="C121">
        <f t="shared" si="14"/>
        <v>2.5885994788738598E-2</v>
      </c>
      <c r="D121">
        <f t="shared" si="15"/>
        <v>196.44843247627495</v>
      </c>
      <c r="E121">
        <v>1.06</v>
      </c>
      <c r="F121">
        <v>0.243006</v>
      </c>
      <c r="G121">
        <v>1014.96</v>
      </c>
      <c r="I121">
        <f t="shared" si="16"/>
        <v>8.8495058294448412E-2</v>
      </c>
      <c r="J121">
        <f t="shared" si="17"/>
        <v>8.8751973076729163E-2</v>
      </c>
      <c r="K121">
        <f t="shared" si="18"/>
        <v>8.8436122307326642E-2</v>
      </c>
      <c r="M121" s="2">
        <v>14.8760883852914</v>
      </c>
      <c r="N121">
        <f t="shared" si="19"/>
        <v>8.8495041727728818E-2</v>
      </c>
      <c r="O121" s="6">
        <f t="shared" si="20"/>
        <v>0.98135588284118291</v>
      </c>
      <c r="P121" s="6">
        <f t="shared" si="21"/>
        <v>5.5982227371448867E-3</v>
      </c>
      <c r="Q121">
        <f t="shared" si="22"/>
        <v>1.8720502492080738E-5</v>
      </c>
    </row>
    <row r="122" spans="1:17" x14ac:dyDescent="0.15">
      <c r="A122">
        <v>45.261000000000003</v>
      </c>
      <c r="B122">
        <f t="shared" si="13"/>
        <v>3.7195783698652334E-3</v>
      </c>
      <c r="C122">
        <f t="shared" si="14"/>
        <v>2.5993160854958459E-2</v>
      </c>
      <c r="D122">
        <f t="shared" si="15"/>
        <v>197.59838175221321</v>
      </c>
      <c r="E122">
        <v>1.06</v>
      </c>
      <c r="F122">
        <v>0.243006</v>
      </c>
      <c r="G122">
        <v>1015.08</v>
      </c>
      <c r="I122">
        <f t="shared" si="16"/>
        <v>8.8807327193205804E-2</v>
      </c>
      <c r="J122">
        <f t="shared" si="17"/>
        <v>8.927632435489645E-2</v>
      </c>
      <c r="K122">
        <f t="shared" si="18"/>
        <v>8.874756489067108E-2</v>
      </c>
      <c r="M122" s="2">
        <v>14.874214111516</v>
      </c>
      <c r="N122">
        <f t="shared" si="19"/>
        <v>8.8807343259976079E-2</v>
      </c>
      <c r="O122" s="6">
        <f t="shared" si="20"/>
        <v>0.98139873288366641</v>
      </c>
      <c r="P122" s="6">
        <f t="shared" si="21"/>
        <v>5.6043154119737315E-3</v>
      </c>
      <c r="Q122">
        <f t="shared" si="22"/>
        <v>-1.8091716959762254E-5</v>
      </c>
    </row>
    <row r="123" spans="1:17" x14ac:dyDescent="0.15">
      <c r="A123">
        <v>45.640500000000003</v>
      </c>
      <c r="B123">
        <f t="shared" si="13"/>
        <v>3.6914539379708025E-3</v>
      </c>
      <c r="C123">
        <f t="shared" si="14"/>
        <v>2.6100242147780027E-2</v>
      </c>
      <c r="D123">
        <f t="shared" si="15"/>
        <v>198.73975542838662</v>
      </c>
      <c r="E123">
        <v>1.06</v>
      </c>
      <c r="F123">
        <v>0.243006</v>
      </c>
      <c r="G123">
        <v>1015.2</v>
      </c>
      <c r="I123">
        <f t="shared" si="16"/>
        <v>8.9116806896837847E-2</v>
      </c>
      <c r="J123">
        <f t="shared" si="17"/>
        <v>8.9799356559816398E-2</v>
      </c>
      <c r="K123">
        <f t="shared" si="18"/>
        <v>8.9056390551735365E-2</v>
      </c>
      <c r="M123" s="2">
        <v>14.8723584986771</v>
      </c>
      <c r="N123">
        <f t="shared" si="19"/>
        <v>8.9116813412328355E-2</v>
      </c>
      <c r="O123" s="6">
        <f t="shared" si="20"/>
        <v>0.98144115718872083</v>
      </c>
      <c r="P123" s="6">
        <f t="shared" si="21"/>
        <v>5.6103495184211816E-3</v>
      </c>
      <c r="Q123">
        <f t="shared" si="22"/>
        <v>-7.3111803879735395E-6</v>
      </c>
    </row>
    <row r="124" spans="1:17" x14ac:dyDescent="0.15">
      <c r="A124">
        <v>46.02</v>
      </c>
      <c r="B124">
        <f t="shared" si="13"/>
        <v>3.6637724191432458E-3</v>
      </c>
      <c r="C124">
        <f t="shared" si="14"/>
        <v>2.6207229344036562E-2</v>
      </c>
      <c r="D124">
        <f t="shared" si="15"/>
        <v>199.87255340287334</v>
      </c>
      <c r="E124">
        <v>1.06</v>
      </c>
      <c r="F124">
        <v>0.243006</v>
      </c>
      <c r="G124">
        <v>1015.32</v>
      </c>
      <c r="I124">
        <f t="shared" si="16"/>
        <v>8.9423571055517195E-2</v>
      </c>
      <c r="J124">
        <f t="shared" si="17"/>
        <v>9.032108393690097E-2</v>
      </c>
      <c r="K124">
        <f t="shared" si="18"/>
        <v>8.9362676355203341E-2</v>
      </c>
      <c r="M124" s="2">
        <v>14.8705208397825</v>
      </c>
      <c r="N124">
        <f t="shared" si="19"/>
        <v>8.9423562031686998E-2</v>
      </c>
      <c r="O124" s="6">
        <f t="shared" si="20"/>
        <v>0.98148317189379353</v>
      </c>
      <c r="P124" s="6">
        <f t="shared" si="21"/>
        <v>5.6163272942138798E-3</v>
      </c>
      <c r="Q124">
        <f t="shared" si="22"/>
        <v>1.0091109190172378E-5</v>
      </c>
    </row>
    <row r="125" spans="1:17" x14ac:dyDescent="0.15">
      <c r="A125">
        <v>46.399500000000003</v>
      </c>
      <c r="B125">
        <f t="shared" si="13"/>
        <v>3.6365232713776092E-3</v>
      </c>
      <c r="C125">
        <f t="shared" si="14"/>
        <v>2.6314113120561339E-2</v>
      </c>
      <c r="D125">
        <f t="shared" si="15"/>
        <v>200.99677557375145</v>
      </c>
      <c r="E125">
        <v>1.06</v>
      </c>
      <c r="F125">
        <v>0.243006</v>
      </c>
      <c r="G125">
        <v>1015.44</v>
      </c>
      <c r="I125">
        <f t="shared" si="16"/>
        <v>8.9727692419827587E-2</v>
      </c>
      <c r="J125">
        <f t="shared" si="17"/>
        <v>9.0841520461651629E-2</v>
      </c>
      <c r="K125">
        <f t="shared" si="18"/>
        <v>8.9666498156593111E-2</v>
      </c>
      <c r="M125" s="2">
        <v>14.8687004301425</v>
      </c>
      <c r="N125">
        <f t="shared" si="19"/>
        <v>8.9727699070270006E-2</v>
      </c>
      <c r="O125" s="6">
        <f t="shared" si="20"/>
        <v>0.98152479308528562</v>
      </c>
      <c r="P125" s="6">
        <f t="shared" si="21"/>
        <v>5.6222509733072634E-3</v>
      </c>
      <c r="Q125">
        <f t="shared" si="22"/>
        <v>-7.4118059203734587E-6</v>
      </c>
    </row>
    <row r="126" spans="1:17" x14ac:dyDescent="0.15">
      <c r="A126">
        <v>46.779000000000003</v>
      </c>
      <c r="B126">
        <f t="shared" si="13"/>
        <v>3.6096962871035028E-3</v>
      </c>
      <c r="C126">
        <f t="shared" si="14"/>
        <v>2.642088415418764E-2</v>
      </c>
      <c r="D126">
        <f t="shared" si="15"/>
        <v>202.112421839099</v>
      </c>
      <c r="E126">
        <v>1.06</v>
      </c>
      <c r="F126">
        <v>0.243006</v>
      </c>
      <c r="G126">
        <v>1015.56</v>
      </c>
      <c r="I126">
        <f t="shared" si="16"/>
        <v>9.0029242854248542E-2</v>
      </c>
      <c r="J126">
        <f t="shared" si="17"/>
        <v>9.1360679846936715E-2</v>
      </c>
      <c r="K126">
        <f t="shared" si="18"/>
        <v>8.9967930602256857E-2</v>
      </c>
      <c r="M126" s="2">
        <v>14.866897114061</v>
      </c>
      <c r="N126">
        <f t="shared" si="19"/>
        <v>9.0029243119115421E-2</v>
      </c>
      <c r="O126" s="6">
        <f t="shared" si="20"/>
        <v>0.98156602429878115</v>
      </c>
      <c r="P126" s="6">
        <f t="shared" si="21"/>
        <v>5.6281210059499487E-3</v>
      </c>
      <c r="Q126">
        <f t="shared" si="22"/>
        <v>-2.9420093964221418E-7</v>
      </c>
    </row>
    <row r="127" spans="1:17" x14ac:dyDescent="0.15">
      <c r="A127">
        <v>47.158499999999997</v>
      </c>
      <c r="B127">
        <f t="shared" si="13"/>
        <v>3.583281579968602E-3</v>
      </c>
      <c r="C127">
        <f t="shared" si="14"/>
        <v>2.6527533121748728E-2</v>
      </c>
      <c r="D127">
        <f t="shared" si="15"/>
        <v>203.219492096994</v>
      </c>
      <c r="E127">
        <v>1.06</v>
      </c>
      <c r="F127">
        <v>0.243006</v>
      </c>
      <c r="G127">
        <v>1015.68</v>
      </c>
      <c r="I127">
        <f t="shared" si="16"/>
        <v>9.0328293350704192E-2</v>
      </c>
      <c r="J127">
        <f t="shared" si="17"/>
        <v>9.187857555001476E-2</v>
      </c>
      <c r="K127">
        <f t="shared" si="18"/>
        <v>9.0267047129380815E-2</v>
      </c>
      <c r="M127" s="2">
        <v>14.865110256461699</v>
      </c>
      <c r="N127">
        <f t="shared" si="19"/>
        <v>9.0328293187848629E-2</v>
      </c>
      <c r="O127" s="6">
        <f t="shared" si="20"/>
        <v>0.98160688003131513</v>
      </c>
      <c r="P127" s="6">
        <f t="shared" si="21"/>
        <v>5.6339394048104119E-3</v>
      </c>
      <c r="Q127">
        <f t="shared" si="22"/>
        <v>1.8029296948703712E-7</v>
      </c>
    </row>
    <row r="128" spans="1:17" x14ac:dyDescent="0.15">
      <c r="A128">
        <v>47.537999999999997</v>
      </c>
      <c r="B128">
        <f t="shared" si="13"/>
        <v>3.5572695722458267E-3</v>
      </c>
      <c r="C128">
        <f t="shared" si="14"/>
        <v>2.6634050700077887E-2</v>
      </c>
      <c r="D128">
        <f t="shared" si="15"/>
        <v>204.31798624551459</v>
      </c>
      <c r="E128">
        <v>1.06</v>
      </c>
      <c r="F128">
        <v>0.243006</v>
      </c>
      <c r="G128">
        <v>1015.8</v>
      </c>
      <c r="I128">
        <f t="shared" si="16"/>
        <v>9.0624914042167229E-2</v>
      </c>
      <c r="J128">
        <f t="shared" si="17"/>
        <v>9.2395220779315987E-2</v>
      </c>
      <c r="K128">
        <f t="shared" si="18"/>
        <v>9.0563919965985534E-2</v>
      </c>
      <c r="M128" s="2">
        <v>14.8633394278185</v>
      </c>
      <c r="N128">
        <f t="shared" si="19"/>
        <v>9.0624914266935974E-2</v>
      </c>
      <c r="O128" s="6">
        <f t="shared" si="20"/>
        <v>0.98164737008135028</v>
      </c>
      <c r="P128" s="6">
        <f t="shared" si="21"/>
        <v>5.6397075161427612E-3</v>
      </c>
      <c r="Q128">
        <f t="shared" si="22"/>
        <v>-2.480209196978468E-7</v>
      </c>
    </row>
    <row r="129" spans="1:17" x14ac:dyDescent="0.15">
      <c r="A129">
        <v>47.917499999999997</v>
      </c>
      <c r="B129">
        <f t="shared" si="13"/>
        <v>3.5316509828300755E-3</v>
      </c>
      <c r="C129">
        <f t="shared" si="14"/>
        <v>2.674042756600839E-2</v>
      </c>
      <c r="D129">
        <f t="shared" si="15"/>
        <v>205.40790418273889</v>
      </c>
      <c r="E129">
        <v>1.06</v>
      </c>
      <c r="F129">
        <v>0.243006</v>
      </c>
      <c r="G129">
        <v>1015.93</v>
      </c>
      <c r="I129">
        <f t="shared" si="16"/>
        <v>9.0919174216309656E-2</v>
      </c>
      <c r="J129">
        <f t="shared" si="17"/>
        <v>9.2910628500990008E-2</v>
      </c>
      <c r="K129">
        <f t="shared" si="18"/>
        <v>9.0858620130925535E-2</v>
      </c>
      <c r="M129" s="2">
        <v>14.8615841824644</v>
      </c>
      <c r="N129">
        <f t="shared" si="19"/>
        <v>9.0919174356034915E-2</v>
      </c>
      <c r="O129" s="6">
        <f t="shared" si="20"/>
        <v>0.98168750461741006</v>
      </c>
      <c r="P129" s="6">
        <f t="shared" si="21"/>
        <v>5.6454267411017722E-3</v>
      </c>
      <c r="Q129">
        <f t="shared" si="22"/>
        <v>-1.5368073934350367E-7</v>
      </c>
    </row>
    <row r="130" spans="1:17" x14ac:dyDescent="0.15">
      <c r="A130">
        <v>48.296999999999997</v>
      </c>
      <c r="B130">
        <f t="shared" si="13"/>
        <v>3.5064168157924558E-3</v>
      </c>
      <c r="C130">
        <f t="shared" si="14"/>
        <v>2.6846654396373505E-2</v>
      </c>
      <c r="D130">
        <f t="shared" si="15"/>
        <v>206.48924580674498</v>
      </c>
      <c r="E130">
        <v>1.06</v>
      </c>
      <c r="F130">
        <v>0.243006</v>
      </c>
      <c r="G130">
        <v>1016.05</v>
      </c>
      <c r="I130">
        <f t="shared" si="16"/>
        <v>9.121114232919314E-2</v>
      </c>
      <c r="J130">
        <f t="shared" si="17"/>
        <v>9.3424811445232014E-2</v>
      </c>
      <c r="K130">
        <f t="shared" si="18"/>
        <v>9.1151217433889639E-2</v>
      </c>
      <c r="M130" s="2">
        <v>14.8598440705985</v>
      </c>
      <c r="N130">
        <f t="shared" si="19"/>
        <v>9.12111424547426E-2</v>
      </c>
      <c r="O130" s="6">
        <f t="shared" si="20"/>
        <v>0.98172729390354285</v>
      </c>
      <c r="P130" s="6">
        <f t="shared" si="21"/>
        <v>5.6510984966453848E-3</v>
      </c>
      <c r="Q130">
        <f t="shared" si="22"/>
        <v>-1.3764706428553286E-7</v>
      </c>
    </row>
    <row r="131" spans="1:17" x14ac:dyDescent="0.15">
      <c r="A131">
        <v>48.676499999999997</v>
      </c>
      <c r="B131">
        <f t="shared" si="13"/>
        <v>3.4815583494620115E-3</v>
      </c>
      <c r="C131">
        <f t="shared" si="14"/>
        <v>2.6952721868006506E-2</v>
      </c>
      <c r="D131">
        <f t="shared" si="15"/>
        <v>207.56201101561089</v>
      </c>
      <c r="E131">
        <v>1.06</v>
      </c>
      <c r="F131">
        <v>0.243006</v>
      </c>
      <c r="G131">
        <v>1016.17</v>
      </c>
      <c r="I131">
        <f t="shared" si="16"/>
        <v>9.1500886018990757E-2</v>
      </c>
      <c r="J131">
        <f t="shared" si="17"/>
        <v>9.3937782112394605E-2</v>
      </c>
      <c r="K131">
        <f t="shared" si="18"/>
        <v>9.144178047540058E-2</v>
      </c>
      <c r="M131" s="2">
        <v>14.8581186501766</v>
      </c>
      <c r="N131">
        <f t="shared" si="19"/>
        <v>9.1500886562844386E-2</v>
      </c>
      <c r="O131" s="6">
        <f t="shared" si="20"/>
        <v>0.98176674802741648</v>
      </c>
      <c r="P131" s="6">
        <f t="shared" si="21"/>
        <v>5.6567241767415399E-3</v>
      </c>
      <c r="Q131">
        <f t="shared" si="22"/>
        <v>-5.9436979515739216E-7</v>
      </c>
    </row>
    <row r="132" spans="1:17" x14ac:dyDescent="0.15">
      <c r="A132">
        <v>49.055999999999997</v>
      </c>
      <c r="B132">
        <f t="shared" ref="B132:B195" si="23">0.119*POWER(A132,-0.909)</f>
        <v>3.4570671260067292E-3</v>
      </c>
      <c r="C132">
        <f t="shared" ref="C132:C195" si="24">-0.00000002843*A132^3+0.000003566*A132^2+0.0001342*A132+0.01525</f>
        <v>2.7058620657740676E-2</v>
      </c>
      <c r="D132">
        <f t="shared" ref="D132:D195" si="25">-0.0000003108*A132^3-0.02973*A132^2+5.712*A132</f>
        <v>208.62619970741468</v>
      </c>
      <c r="E132">
        <v>1.06</v>
      </c>
      <c r="F132">
        <v>0.243006</v>
      </c>
      <c r="G132">
        <v>1016.3</v>
      </c>
      <c r="I132">
        <f t="shared" ref="I132:I195" si="26">$S$3*E132*F132/(B132*C132)</f>
        <v>9.1788472119732969E-2</v>
      </c>
      <c r="J132">
        <f t="shared" ref="J132:J195" si="27">0.0062*A132^0.6996</f>
        <v>9.444955277889526E-2</v>
      </c>
      <c r="K132">
        <f t="shared" ref="K132:K195" si="28">-0.000000002429*A132^4+0.0000006766*A132^3-0.0000711*A132^2+0.003996*A132+0.0009964</f>
        <v>9.1730376646815506E-2</v>
      </c>
      <c r="M132" s="2">
        <v>14.8564074927699</v>
      </c>
      <c r="N132">
        <f t="shared" ref="N132:N195" si="29">0.00000001117*M132^6-0.000002895*M132^5+0.0002974*M132^4-0.01537*M132^3+0.4183*M132^2-5.664*M132+29.8</f>
        <v>9.1788472684758204E-2</v>
      </c>
      <c r="O132" s="6">
        <f t="shared" ref="O132:O195" si="30">0.000129*M132^2-0.0267*M132+1.35</f>
        <v>0.98180587676631237</v>
      </c>
      <c r="P132" s="6">
        <f t="shared" ref="P132:P195" si="31">0.00000009299*M132^4-0.0000148*M132^3+0.0008393*M132^2-0.01962*M132+0.1559</f>
        <v>5.6623051331765317E-3</v>
      </c>
      <c r="Q132">
        <f t="shared" ref="Q132:Q195" si="32">(I132-N132)/I132*100</f>
        <v>-6.1557319986341727E-7</v>
      </c>
    </row>
    <row r="133" spans="1:17" x14ac:dyDescent="0.15">
      <c r="A133">
        <v>49.435499999999998</v>
      </c>
      <c r="B133">
        <f t="shared" si="23"/>
        <v>3.4329349414873259E-3</v>
      </c>
      <c r="C133">
        <f t="shared" si="24"/>
        <v>2.7164341442409281E-2</v>
      </c>
      <c r="D133">
        <f t="shared" si="25"/>
        <v>209.68181178023448</v>
      </c>
      <c r="E133">
        <v>1.06</v>
      </c>
      <c r="F133">
        <v>0.243006</v>
      </c>
      <c r="G133">
        <v>1016.42</v>
      </c>
      <c r="I133">
        <f t="shared" si="26"/>
        <v>9.2073966675072005E-2</v>
      </c>
      <c r="J133">
        <f t="shared" si="27"/>
        <v>9.4960135502927395E-2</v>
      </c>
      <c r="K133">
        <f t="shared" si="28"/>
        <v>9.2017072130325464E-2</v>
      </c>
      <c r="M133" s="2">
        <v>14.8547101657303</v>
      </c>
      <c r="N133">
        <f t="shared" si="29"/>
        <v>9.2073967816698854E-2</v>
      </c>
      <c r="O133" s="6">
        <f t="shared" si="30"/>
        <v>0.98184468999491381</v>
      </c>
      <c r="P133" s="6">
        <f t="shared" si="31"/>
        <v>5.6678427336433745E-3</v>
      </c>
      <c r="Q133">
        <f t="shared" si="32"/>
        <v>-1.2399018852306466E-6</v>
      </c>
    </row>
    <row r="134" spans="1:17" x14ac:dyDescent="0.15">
      <c r="A134">
        <v>49.814999999999998</v>
      </c>
      <c r="B134">
        <f t="shared" si="23"/>
        <v>3.4091538363589264E-3</v>
      </c>
      <c r="C134">
        <f t="shared" si="24"/>
        <v>2.7269874898845598E-2</v>
      </c>
      <c r="D134">
        <f t="shared" si="25"/>
        <v>210.72884713214836</v>
      </c>
      <c r="E134">
        <v>1.06</v>
      </c>
      <c r="F134">
        <v>0.243006</v>
      </c>
      <c r="G134">
        <v>1016.55</v>
      </c>
      <c r="I134">
        <f t="shared" si="26"/>
        <v>9.2357434952057504E-2</v>
      </c>
      <c r="J134">
        <f t="shared" si="27"/>
        <v>9.5469542129983265E-2</v>
      </c>
      <c r="K134">
        <f t="shared" si="28"/>
        <v>9.2301931898955775E-2</v>
      </c>
      <c r="M134" s="2">
        <v>14.8530262558617</v>
      </c>
      <c r="N134">
        <f t="shared" si="29"/>
        <v>9.2357435958394518E-2</v>
      </c>
      <c r="O134" s="6">
        <f t="shared" si="30"/>
        <v>0.98188319714398653</v>
      </c>
      <c r="P134" s="6">
        <f t="shared" si="31"/>
        <v>5.6733382844625646E-3</v>
      </c>
      <c r="Q134">
        <f t="shared" si="32"/>
        <v>-1.0896112632867223E-6</v>
      </c>
    </row>
    <row r="135" spans="1:17" x14ac:dyDescent="0.15">
      <c r="A135">
        <v>50.194499999999998</v>
      </c>
      <c r="B135">
        <f t="shared" si="23"/>
        <v>3.38571608639724E-3</v>
      </c>
      <c r="C135">
        <f t="shared" si="24"/>
        <v>2.73752117038829E-2</v>
      </c>
      <c r="D135">
        <f t="shared" si="25"/>
        <v>211.76730566123439</v>
      </c>
      <c r="E135">
        <v>1.06</v>
      </c>
      <c r="F135">
        <v>0.243006</v>
      </c>
      <c r="G135">
        <v>1016.67</v>
      </c>
      <c r="I135">
        <f t="shared" si="26"/>
        <v>9.2638941454917814E-2</v>
      </c>
      <c r="J135">
        <f t="shared" si="27"/>
        <v>9.597778429819584E-2</v>
      </c>
      <c r="K135">
        <f t="shared" si="28"/>
        <v>9.2585019716565853E-2</v>
      </c>
      <c r="M135" s="2">
        <v>14.851355345604601</v>
      </c>
      <c r="N135">
        <f t="shared" si="29"/>
        <v>9.2638942109633859E-2</v>
      </c>
      <c r="O135" s="6">
        <f t="shared" si="30"/>
        <v>0.98192140774494019</v>
      </c>
      <c r="P135" s="6">
        <f t="shared" si="31"/>
        <v>5.6787931082086518E-3</v>
      </c>
      <c r="Q135">
        <f t="shared" si="32"/>
        <v>-7.0673955788459618E-7</v>
      </c>
    </row>
    <row r="136" spans="1:17" x14ac:dyDescent="0.15">
      <c r="A136">
        <v>50.573900000000002</v>
      </c>
      <c r="B136">
        <f t="shared" si="23"/>
        <v>3.3626202378878316E-3</v>
      </c>
      <c r="C136">
        <f t="shared" si="24"/>
        <v>2.7480314859844888E-2</v>
      </c>
      <c r="D136">
        <f t="shared" si="25"/>
        <v>212.79691701675955</v>
      </c>
      <c r="E136">
        <v>1.06</v>
      </c>
      <c r="F136">
        <v>0.243006</v>
      </c>
      <c r="G136">
        <v>1016.8</v>
      </c>
      <c r="I136">
        <f t="shared" si="26"/>
        <v>9.2918476505169684E-2</v>
      </c>
      <c r="J136">
        <f t="shared" si="27"/>
        <v>9.6484739974061692E-2</v>
      </c>
      <c r="K136">
        <f t="shared" si="28"/>
        <v>9.2866324213082579E-2</v>
      </c>
      <c r="M136" s="2">
        <v>14.8496974517391</v>
      </c>
      <c r="N136">
        <f t="shared" si="29"/>
        <v>9.2918478270174631E-2</v>
      </c>
      <c r="O136" s="6">
        <f t="shared" si="30"/>
        <v>0.9819593213972222</v>
      </c>
      <c r="P136" s="6">
        <f t="shared" si="31"/>
        <v>5.6842071108550718E-3</v>
      </c>
      <c r="Q136">
        <f t="shared" si="32"/>
        <v>-1.8995198954355834E-6</v>
      </c>
    </row>
    <row r="137" spans="1:17" x14ac:dyDescent="0.15">
      <c r="A137">
        <v>50.953400000000002</v>
      </c>
      <c r="B137">
        <f t="shared" si="23"/>
        <v>3.339846838252278E-3</v>
      </c>
      <c r="C137">
        <f t="shared" si="24"/>
        <v>2.7585230450543952E-2</v>
      </c>
      <c r="D137">
        <f t="shared" si="25"/>
        <v>213.81822385452358</v>
      </c>
      <c r="E137">
        <v>1.06</v>
      </c>
      <c r="F137">
        <v>0.243006</v>
      </c>
      <c r="G137">
        <v>1016.92</v>
      </c>
      <c r="I137">
        <f t="shared" si="26"/>
        <v>9.3196250465373762E-2</v>
      </c>
      <c r="J137">
        <f t="shared" si="27"/>
        <v>9.6990687634627995E-2</v>
      </c>
      <c r="K137">
        <f t="shared" si="28"/>
        <v>9.3146055009861853E-2</v>
      </c>
      <c r="M137" s="2">
        <v>14.8480513175823</v>
      </c>
      <c r="N137">
        <f t="shared" si="29"/>
        <v>9.3196251439916722E-2</v>
      </c>
      <c r="O137" s="6">
        <f t="shared" si="30"/>
        <v>0.9819969668234656</v>
      </c>
      <c r="P137" s="6">
        <f t="shared" si="31"/>
        <v>5.6895843591217854E-3</v>
      </c>
      <c r="Q137">
        <f t="shared" si="32"/>
        <v>-1.045689022200891E-6</v>
      </c>
    </row>
    <row r="138" spans="1:17" x14ac:dyDescent="0.15">
      <c r="A138">
        <v>51.332900000000002</v>
      </c>
      <c r="B138">
        <f t="shared" si="23"/>
        <v>3.3173949500454416E-3</v>
      </c>
      <c r="C138">
        <f t="shared" si="24"/>
        <v>2.7689921422800523E-2</v>
      </c>
      <c r="D138">
        <f t="shared" si="25"/>
        <v>214.83095356372093</v>
      </c>
      <c r="E138">
        <v>1.06</v>
      </c>
      <c r="F138">
        <v>0.243006</v>
      </c>
      <c r="G138">
        <v>1017.05</v>
      </c>
      <c r="I138">
        <f t="shared" si="26"/>
        <v>9.3472251708669254E-2</v>
      </c>
      <c r="J138">
        <f t="shared" si="27"/>
        <v>9.7495504554567944E-2</v>
      </c>
      <c r="K138">
        <f t="shared" si="28"/>
        <v>9.3424197876517082E-2</v>
      </c>
      <c r="M138" s="2">
        <v>14.846416963230601</v>
      </c>
      <c r="N138">
        <f t="shared" si="29"/>
        <v>9.3472253618660517E-2</v>
      </c>
      <c r="O138" s="6">
        <f t="shared" si="30"/>
        <v>0.98203434354909014</v>
      </c>
      <c r="P138" s="6">
        <f t="shared" si="31"/>
        <v>5.6949247523841173E-3</v>
      </c>
      <c r="Q138">
        <f t="shared" si="32"/>
        <v>-2.0433778233192792E-6</v>
      </c>
    </row>
    <row r="139" spans="1:17" x14ac:dyDescent="0.15">
      <c r="A139">
        <v>51.712400000000002</v>
      </c>
      <c r="B139">
        <f t="shared" si="23"/>
        <v>3.2952577072805408E-3</v>
      </c>
      <c r="C139">
        <f t="shared" si="24"/>
        <v>2.7794378453447871E-2</v>
      </c>
      <c r="D139">
        <f t="shared" si="25"/>
        <v>215.83510604242946</v>
      </c>
      <c r="E139">
        <v>1.06</v>
      </c>
      <c r="F139">
        <v>0.243006</v>
      </c>
      <c r="G139">
        <v>1017.17</v>
      </c>
      <c r="I139">
        <f t="shared" si="26"/>
        <v>9.3746541825920113E-2</v>
      </c>
      <c r="J139">
        <f t="shared" si="27"/>
        <v>9.79992015926784E-2</v>
      </c>
      <c r="K139">
        <f t="shared" si="28"/>
        <v>9.3700811740562759E-2</v>
      </c>
      <c r="M139" s="2">
        <v>14.8447940126148</v>
      </c>
      <c r="N139">
        <f t="shared" si="29"/>
        <v>9.3746543806187077E-2</v>
      </c>
      <c r="O139" s="6">
        <f t="shared" si="30"/>
        <v>0.9820714601599132</v>
      </c>
      <c r="P139" s="6">
        <f t="shared" si="31"/>
        <v>5.7002294852702418E-3</v>
      </c>
      <c r="Q139">
        <f t="shared" si="32"/>
        <v>-2.1123626810402653E-6</v>
      </c>
    </row>
    <row r="140" spans="1:17" x14ac:dyDescent="0.15">
      <c r="A140">
        <v>52.091900000000003</v>
      </c>
      <c r="B140">
        <f t="shared" si="23"/>
        <v>3.273428439564581E-3</v>
      </c>
      <c r="C140">
        <f t="shared" si="24"/>
        <v>2.7898592219319274E-2</v>
      </c>
      <c r="D140">
        <f t="shared" si="25"/>
        <v>216.83068118872751</v>
      </c>
      <c r="E140">
        <v>1.06</v>
      </c>
      <c r="F140">
        <v>0.243006</v>
      </c>
      <c r="G140">
        <v>1017.3</v>
      </c>
      <c r="I140">
        <f t="shared" si="26"/>
        <v>9.4019181713972388E-2</v>
      </c>
      <c r="J140">
        <f t="shared" si="27"/>
        <v>9.8501789424636763E-2</v>
      </c>
      <c r="K140">
        <f t="shared" si="28"/>
        <v>9.3975954320347721E-2</v>
      </c>
      <c r="M140" s="2">
        <v>14.8431820732718</v>
      </c>
      <c r="N140">
        <f t="shared" si="29"/>
        <v>9.4019184002373635E-2</v>
      </c>
      <c r="O140" s="6">
        <f t="shared" si="30"/>
        <v>0.98210832561742134</v>
      </c>
      <c r="P140" s="6">
        <f t="shared" si="31"/>
        <v>5.7054998077288033E-3</v>
      </c>
      <c r="Q140">
        <f t="shared" si="32"/>
        <v>-2.4339727325400666E-6</v>
      </c>
    </row>
    <row r="141" spans="1:17" x14ac:dyDescent="0.15">
      <c r="A141">
        <v>52.471400000000003</v>
      </c>
      <c r="B141">
        <f t="shared" si="23"/>
        <v>3.2519006651516229E-3</v>
      </c>
      <c r="C141">
        <f t="shared" si="24"/>
        <v>2.8002553397248001E-2</v>
      </c>
      <c r="D141">
        <f t="shared" si="25"/>
        <v>217.81767890069301</v>
      </c>
      <c r="E141">
        <v>1.06</v>
      </c>
      <c r="F141">
        <v>0.243006</v>
      </c>
      <c r="G141">
        <v>1017.43</v>
      </c>
      <c r="I141">
        <f t="shared" si="26"/>
        <v>9.429023158936338E-2</v>
      </c>
      <c r="J141">
        <f t="shared" si="27"/>
        <v>9.9003278547399057E-2</v>
      </c>
      <c r="K141">
        <f t="shared" si="28"/>
        <v>9.4249682125054773E-2</v>
      </c>
      <c r="M141" s="2">
        <v>14.841580765916699</v>
      </c>
      <c r="N141">
        <f t="shared" si="29"/>
        <v>9.4290234206976464E-2</v>
      </c>
      <c r="O141" s="6">
        <f t="shared" si="30"/>
        <v>0.98214494858245271</v>
      </c>
      <c r="P141" s="6">
        <f t="shared" si="31"/>
        <v>5.7107369283526388E-3</v>
      </c>
      <c r="Q141">
        <f t="shared" si="32"/>
        <v>-2.7761232955932707E-6</v>
      </c>
    </row>
    <row r="142" spans="1:17" x14ac:dyDescent="0.15">
      <c r="A142">
        <v>52.850900000000003</v>
      </c>
      <c r="B142">
        <f t="shared" si="23"/>
        <v>3.2306680842908784E-3</v>
      </c>
      <c r="C142">
        <f t="shared" si="24"/>
        <v>2.8106252664067331E-2</v>
      </c>
      <c r="D142">
        <f t="shared" si="25"/>
        <v>218.79609907640406</v>
      </c>
      <c r="E142">
        <v>1.06</v>
      </c>
      <c r="F142">
        <v>0.243006</v>
      </c>
      <c r="G142">
        <v>1017.55</v>
      </c>
      <c r="I142">
        <f t="shared" si="26"/>
        <v>9.4559751002004991E-2</v>
      </c>
      <c r="J142">
        <f t="shared" si="27"/>
        <v>9.9503679283461807E-2</v>
      </c>
      <c r="K142">
        <f t="shared" si="28"/>
        <v>9.4522050454700926E-2</v>
      </c>
      <c r="M142" s="2">
        <v>14.8399897184722</v>
      </c>
      <c r="N142">
        <f t="shared" si="29"/>
        <v>9.4559753419861892E-2</v>
      </c>
      <c r="O142" s="6">
        <f t="shared" si="30"/>
        <v>0.98218133755171477</v>
      </c>
      <c r="P142" s="6">
        <f t="shared" si="31"/>
        <v>5.7159420338262212E-3</v>
      </c>
      <c r="Q142">
        <f t="shared" si="32"/>
        <v>-2.5569620004113633E-6</v>
      </c>
    </row>
    <row r="143" spans="1:17" x14ac:dyDescent="0.15">
      <c r="A143">
        <v>53.230400000000003</v>
      </c>
      <c r="B143">
        <f t="shared" si="23"/>
        <v>3.2097245728551441E-3</v>
      </c>
      <c r="C143">
        <f t="shared" si="24"/>
        <v>2.8209680696610534E-2</v>
      </c>
      <c r="D143">
        <f t="shared" si="25"/>
        <v>219.76594161393871</v>
      </c>
      <c r="E143">
        <v>1.06</v>
      </c>
      <c r="F143">
        <v>0.243006</v>
      </c>
      <c r="G143">
        <v>1017.68</v>
      </c>
      <c r="I143">
        <f t="shared" si="26"/>
        <v>9.4827798848836617E-2</v>
      </c>
      <c r="J143">
        <f t="shared" si="27"/>
        <v>0.10000300178499183</v>
      </c>
      <c r="K143">
        <f t="shared" si="28"/>
        <v>9.4793113400137338E-2</v>
      </c>
      <c r="M143" s="2">
        <v>14.8384085542314</v>
      </c>
      <c r="N143">
        <f t="shared" si="29"/>
        <v>9.4827801640942511E-2</v>
      </c>
      <c r="O143" s="6">
        <f t="shared" si="30"/>
        <v>0.98221750112849682</v>
      </c>
      <c r="P143" s="6">
        <f t="shared" si="31"/>
        <v>5.721116327610104E-3</v>
      </c>
      <c r="Q143">
        <f t="shared" si="32"/>
        <v>-2.944395976292538E-6</v>
      </c>
    </row>
    <row r="144" spans="1:17" x14ac:dyDescent="0.15">
      <c r="A144">
        <v>53.609900000000003</v>
      </c>
      <c r="B144">
        <f t="shared" si="23"/>
        <v>3.1890641762358212E-3</v>
      </c>
      <c r="C144">
        <f t="shared" si="24"/>
        <v>2.8312828171710887E-2</v>
      </c>
      <c r="D144">
        <f t="shared" si="25"/>
        <v>220.72720641137511</v>
      </c>
      <c r="E144">
        <v>1.06</v>
      </c>
      <c r="F144">
        <v>0.243006</v>
      </c>
      <c r="G144">
        <v>1017.81</v>
      </c>
      <c r="I144">
        <f t="shared" si="26"/>
        <v>9.5094433387446012E-2</v>
      </c>
      <c r="J144">
        <f t="shared" si="27"/>
        <v>0.10050125603783031</v>
      </c>
      <c r="K144">
        <f t="shared" si="28"/>
        <v>9.5062923843049263E-2</v>
      </c>
      <c r="M144" s="2">
        <v>14.836836915427501</v>
      </c>
      <c r="N144">
        <f t="shared" si="29"/>
        <v>9.5094435869942373E-2</v>
      </c>
      <c r="O144" s="6">
        <f t="shared" si="30"/>
        <v>0.98225344748357979</v>
      </c>
      <c r="P144" s="6">
        <f t="shared" si="31"/>
        <v>5.72626095277598E-3</v>
      </c>
      <c r="Q144">
        <f t="shared" si="32"/>
        <v>-2.6105590756729591E-6</v>
      </c>
    </row>
    <row r="145" spans="1:17" x14ac:dyDescent="0.15">
      <c r="A145">
        <v>53.989400000000003</v>
      </c>
      <c r="B145">
        <f t="shared" si="23"/>
        <v>3.1686811034916103E-3</v>
      </c>
      <c r="C145">
        <f t="shared" si="24"/>
        <v>2.8415685766201661E-2</v>
      </c>
      <c r="D145">
        <f t="shared" si="25"/>
        <v>221.6798933667913</v>
      </c>
      <c r="E145">
        <v>1.06</v>
      </c>
      <c r="F145">
        <v>0.243006</v>
      </c>
      <c r="G145">
        <v>1017.94</v>
      </c>
      <c r="I145">
        <f t="shared" si="26"/>
        <v>9.5359712249653672E-2</v>
      </c>
      <c r="J145">
        <f t="shared" si="27"/>
        <v>0.10099845186537437</v>
      </c>
      <c r="K145">
        <f t="shared" si="28"/>
        <v>9.5331533455956158E-2</v>
      </c>
      <c r="M145" s="2">
        <v>14.835274433707401</v>
      </c>
      <c r="N145">
        <f t="shared" si="29"/>
        <v>9.5359715106848597E-2</v>
      </c>
      <c r="O145" s="6">
        <f t="shared" si="30"/>
        <v>0.98228918503053264</v>
      </c>
      <c r="P145" s="6">
        <f t="shared" si="31"/>
        <v>5.7313770885900062E-3</v>
      </c>
      <c r="Q145">
        <f t="shared" si="32"/>
        <v>-2.9962285515487335E-6</v>
      </c>
    </row>
    <row r="146" spans="1:17" x14ac:dyDescent="0.15">
      <c r="A146">
        <v>54.368900000000004</v>
      </c>
      <c r="B146">
        <f t="shared" si="23"/>
        <v>3.1485697217386046E-3</v>
      </c>
      <c r="C146">
        <f t="shared" si="24"/>
        <v>2.8518244156916134E-2</v>
      </c>
      <c r="D146">
        <f t="shared" si="25"/>
        <v>222.6240023782654</v>
      </c>
      <c r="E146">
        <v>1.06</v>
      </c>
      <c r="F146">
        <v>0.243006</v>
      </c>
      <c r="G146">
        <v>1018.06</v>
      </c>
      <c r="I146">
        <f t="shared" si="26"/>
        <v>9.5623692455059903E-2</v>
      </c>
      <c r="J146">
        <f t="shared" si="27"/>
        <v>0.10149459893234189</v>
      </c>
      <c r="K146">
        <f t="shared" si="28"/>
        <v>9.5598992702211547E-2</v>
      </c>
      <c r="M146" s="2">
        <v>14.833720759574</v>
      </c>
      <c r="N146">
        <f t="shared" si="29"/>
        <v>9.5623695351466864E-2</v>
      </c>
      <c r="O146" s="6">
        <f t="shared" si="30"/>
        <v>0.98232472175229346</v>
      </c>
      <c r="P146" s="6">
        <f t="shared" si="31"/>
        <v>5.7364658540962343E-3</v>
      </c>
      <c r="Q146">
        <f t="shared" si="32"/>
        <v>-3.028963729732286E-6</v>
      </c>
    </row>
    <row r="147" spans="1:17" x14ac:dyDescent="0.15">
      <c r="A147">
        <v>54.748400000000004</v>
      </c>
      <c r="B147">
        <f t="shared" si="23"/>
        <v>3.1287245507702439E-3</v>
      </c>
      <c r="C147">
        <f t="shared" si="24"/>
        <v>2.862049402068758E-2</v>
      </c>
      <c r="D147">
        <f t="shared" si="25"/>
        <v>223.55953334387544</v>
      </c>
      <c r="E147">
        <v>1.06</v>
      </c>
      <c r="F147">
        <v>0.243006</v>
      </c>
      <c r="G147">
        <v>1018.19</v>
      </c>
      <c r="I147">
        <f t="shared" si="26"/>
        <v>9.5886430424551319E-2</v>
      </c>
      <c r="J147">
        <f t="shared" si="27"/>
        <v>0.10198970674842325</v>
      </c>
      <c r="K147">
        <f t="shared" si="28"/>
        <v>9.5865350836003144E-2</v>
      </c>
      <c r="M147" s="2">
        <v>14.832175538786</v>
      </c>
      <c r="N147">
        <f t="shared" si="29"/>
        <v>9.5886433603649124E-2</v>
      </c>
      <c r="O147" s="6">
        <f t="shared" si="30"/>
        <v>0.98236006574093748</v>
      </c>
      <c r="P147" s="6">
        <f t="shared" si="31"/>
        <v>5.7415283853399779E-3</v>
      </c>
      <c r="Q147">
        <f t="shared" si="32"/>
        <v>-3.3154824831575235E-6</v>
      </c>
    </row>
    <row r="148" spans="1:17" x14ac:dyDescent="0.15">
      <c r="A148">
        <v>55.127900000000004</v>
      </c>
      <c r="B148">
        <f t="shared" si="23"/>
        <v>3.1091402578961791E-3</v>
      </c>
      <c r="C148">
        <f t="shared" si="24"/>
        <v>2.8722426034349269E-2</v>
      </c>
      <c r="D148">
        <f t="shared" si="25"/>
        <v>224.48648616169942</v>
      </c>
      <c r="E148">
        <v>1.06</v>
      </c>
      <c r="F148">
        <v>0.243006</v>
      </c>
      <c r="G148">
        <v>1018.32</v>
      </c>
      <c r="I148">
        <f t="shared" si="26"/>
        <v>9.6147981993765189E-2</v>
      </c>
      <c r="J148">
        <f t="shared" si="27"/>
        <v>0.10248378467182451</v>
      </c>
      <c r="K148">
        <f t="shared" si="28"/>
        <v>9.6130655902352771E-2</v>
      </c>
      <c r="M148" s="2">
        <v>14.830638424110999</v>
      </c>
      <c r="N148">
        <f t="shared" si="29"/>
        <v>9.6147985863328955E-2</v>
      </c>
      <c r="O148" s="6">
        <f t="shared" si="30"/>
        <v>0.98239522492884301</v>
      </c>
      <c r="P148" s="6">
        <f t="shared" si="31"/>
        <v>5.7465657968498174E-3</v>
      </c>
      <c r="Q148">
        <f t="shared" si="32"/>
        <v>-4.0245917661434547E-6</v>
      </c>
    </row>
    <row r="149" spans="1:17" x14ac:dyDescent="0.15">
      <c r="A149">
        <v>55.507400000000004</v>
      </c>
      <c r="B149">
        <f t="shared" si="23"/>
        <v>3.0898116529897166E-3</v>
      </c>
      <c r="C149">
        <f t="shared" si="24"/>
        <v>2.882403087473448E-2</v>
      </c>
      <c r="D149">
        <f t="shared" si="25"/>
        <v>225.4048607298156</v>
      </c>
      <c r="E149">
        <v>1.06</v>
      </c>
      <c r="F149">
        <v>0.243006</v>
      </c>
      <c r="G149">
        <v>1018.45</v>
      </c>
      <c r="I149">
        <f t="shared" si="26"/>
        <v>9.6408402426509582E-2</v>
      </c>
      <c r="J149">
        <f t="shared" si="27"/>
        <v>0.10297684191270556</v>
      </c>
      <c r="K149">
        <f t="shared" si="28"/>
        <v>9.6394954737116442E-2</v>
      </c>
      <c r="M149" s="2">
        <v>14.829109081158499</v>
      </c>
      <c r="N149">
        <f t="shared" si="29"/>
        <v>9.6408406130311874E-2</v>
      </c>
      <c r="O149" s="6">
        <f t="shared" si="30"/>
        <v>0.98243020695524386</v>
      </c>
      <c r="P149" s="6">
        <f t="shared" si="31"/>
        <v>5.7515791624636048E-3</v>
      </c>
      <c r="Q149">
        <f t="shared" si="32"/>
        <v>-3.8417837028946935E-6</v>
      </c>
    </row>
    <row r="150" spans="1:17" x14ac:dyDescent="0.15">
      <c r="A150">
        <v>55.886900000000004</v>
      </c>
      <c r="B150">
        <f t="shared" si="23"/>
        <v>3.0707336837340459E-3</v>
      </c>
      <c r="C150">
        <f t="shared" si="24"/>
        <v>2.8925299218676481E-2</v>
      </c>
      <c r="D150">
        <f t="shared" si="25"/>
        <v>226.31465694630197</v>
      </c>
      <c r="E150">
        <v>1.06</v>
      </c>
      <c r="F150">
        <v>0.243006</v>
      </c>
      <c r="G150">
        <v>1018.58</v>
      </c>
      <c r="I150">
        <f t="shared" si="26"/>
        <v>9.6667746428138204E-2</v>
      </c>
      <c r="J150">
        <f t="shared" si="27"/>
        <v>0.10346888753651726</v>
      </c>
      <c r="K150">
        <f t="shared" si="28"/>
        <v>9.665829296698418E-2</v>
      </c>
      <c r="M150" s="2">
        <v>14.827587164855199</v>
      </c>
      <c r="N150">
        <f t="shared" si="29"/>
        <v>9.6667750404588304E-2</v>
      </c>
      <c r="O150" s="6">
        <f t="shared" si="30"/>
        <v>0.9824650197043141</v>
      </c>
      <c r="P150" s="6">
        <f t="shared" si="31"/>
        <v>5.7565695924025051E-3</v>
      </c>
      <c r="Q150">
        <f t="shared" si="32"/>
        <v>-4.1135231208766669E-6</v>
      </c>
    </row>
    <row r="151" spans="1:17" x14ac:dyDescent="0.15">
      <c r="A151">
        <v>56.266300000000001</v>
      </c>
      <c r="B151">
        <f t="shared" si="23"/>
        <v>3.0519063615015505E-3</v>
      </c>
      <c r="C151">
        <f t="shared" si="24"/>
        <v>2.9026195195827099E-2</v>
      </c>
      <c r="D151">
        <f t="shared" si="25"/>
        <v>227.21563836414236</v>
      </c>
      <c r="E151">
        <v>1.06</v>
      </c>
      <c r="F151">
        <v>0.243006</v>
      </c>
      <c r="G151">
        <v>1018.71</v>
      </c>
      <c r="I151">
        <f t="shared" si="26"/>
        <v>9.6926000219842517E-2</v>
      </c>
      <c r="J151">
        <f t="shared" si="27"/>
        <v>0.10395980120646298</v>
      </c>
      <c r="K151">
        <f t="shared" si="28"/>
        <v>9.6920645976919781E-2</v>
      </c>
      <c r="M151" s="2">
        <v>14.826072741536199</v>
      </c>
      <c r="N151">
        <f t="shared" si="29"/>
        <v>9.6926004685879974E-2</v>
      </c>
      <c r="O151" s="6">
        <f t="shared" si="30"/>
        <v>0.98249966164989821</v>
      </c>
      <c r="P151" s="6">
        <f t="shared" si="31"/>
        <v>5.7615368486663432E-3</v>
      </c>
      <c r="Q151">
        <f t="shared" si="32"/>
        <v>-4.6076774512401216E-6</v>
      </c>
    </row>
    <row r="152" spans="1:17" x14ac:dyDescent="0.15">
      <c r="A152">
        <v>56.645800000000001</v>
      </c>
      <c r="B152">
        <f t="shared" si="23"/>
        <v>3.033314972330693E-3</v>
      </c>
      <c r="C152">
        <f t="shared" si="24"/>
        <v>2.9126762672192295E-2</v>
      </c>
      <c r="D152">
        <f t="shared" si="25"/>
        <v>228.10827983210564</v>
      </c>
      <c r="E152">
        <v>1.06</v>
      </c>
      <c r="F152">
        <v>0.243006</v>
      </c>
      <c r="G152">
        <v>1018.84</v>
      </c>
      <c r="I152">
        <f t="shared" si="26"/>
        <v>9.7183353556300742E-2</v>
      </c>
      <c r="J152">
        <f t="shared" si="27"/>
        <v>0.10444985049051289</v>
      </c>
      <c r="K152">
        <f t="shared" si="28"/>
        <v>9.7182195264851459E-2</v>
      </c>
      <c r="M152" s="2">
        <v>14.824564682428999</v>
      </c>
      <c r="N152">
        <f t="shared" si="29"/>
        <v>9.7183358974302081E-2</v>
      </c>
      <c r="O152" s="6">
        <f t="shared" si="30"/>
        <v>0.98253415860418003</v>
      </c>
      <c r="P152" s="6">
        <f t="shared" si="31"/>
        <v>5.766484614662587E-3</v>
      </c>
      <c r="Q152">
        <f t="shared" si="32"/>
        <v>-5.5750302299483045E-6</v>
      </c>
    </row>
    <row r="153" spans="1:17" x14ac:dyDescent="0.15">
      <c r="A153">
        <v>57.025300000000001</v>
      </c>
      <c r="B153">
        <f t="shared" si="23"/>
        <v>3.0149598451856053E-3</v>
      </c>
      <c r="C153">
        <f t="shared" si="24"/>
        <v>2.9226965685070799E-2</v>
      </c>
      <c r="D153">
        <f t="shared" si="25"/>
        <v>228.99234264270024</v>
      </c>
      <c r="E153">
        <v>1.06</v>
      </c>
      <c r="F153">
        <v>0.243006</v>
      </c>
      <c r="G153">
        <v>1018.97</v>
      </c>
      <c r="I153">
        <f t="shared" si="26"/>
        <v>9.7439791346093638E-2</v>
      </c>
      <c r="J153">
        <f t="shared" si="27"/>
        <v>0.10493891451526421</v>
      </c>
      <c r="K153">
        <f t="shared" si="28"/>
        <v>9.744291356205477E-2</v>
      </c>
      <c r="M153" s="2">
        <v>14.823063073745301</v>
      </c>
      <c r="N153">
        <f t="shared" si="29"/>
        <v>9.743979626967203E-2</v>
      </c>
      <c r="O153" s="6">
        <f t="shared" si="30"/>
        <v>0.98256850858758238</v>
      </c>
      <c r="P153" s="6">
        <f t="shared" si="31"/>
        <v>5.7714125901255631E-3</v>
      </c>
      <c r="Q153">
        <f t="shared" si="32"/>
        <v>-5.0529443097072175E-6</v>
      </c>
    </row>
    <row r="154" spans="1:17" x14ac:dyDescent="0.15">
      <c r="A154">
        <v>57.404800000000002</v>
      </c>
      <c r="B154">
        <f t="shared" si="23"/>
        <v>2.9968364350814397E-3</v>
      </c>
      <c r="C154">
        <f t="shared" si="24"/>
        <v>2.9326794911295893E-2</v>
      </c>
      <c r="D154">
        <f t="shared" si="25"/>
        <v>229.86782669400418</v>
      </c>
      <c r="E154">
        <v>1.06</v>
      </c>
      <c r="F154">
        <v>0.243006</v>
      </c>
      <c r="G154">
        <v>1019.11</v>
      </c>
      <c r="I154">
        <f t="shared" si="26"/>
        <v>9.769536619368982E-2</v>
      </c>
      <c r="J154">
        <f t="shared" si="27"/>
        <v>0.10542700179884355</v>
      </c>
      <c r="K154">
        <f t="shared" si="28"/>
        <v>9.770284165887487E-2</v>
      </c>
      <c r="M154" s="2">
        <v>14.8215675803424</v>
      </c>
      <c r="N154">
        <f t="shared" si="29"/>
        <v>9.769537157184871E-2</v>
      </c>
      <c r="O154" s="6">
        <f t="shared" si="30"/>
        <v>0.98260271925934473</v>
      </c>
      <c r="P154" s="6">
        <f t="shared" si="31"/>
        <v>5.7763218579203746E-3</v>
      </c>
      <c r="Q154">
        <f t="shared" si="32"/>
        <v>-5.5050296651675297E-6</v>
      </c>
    </row>
    <row r="155" spans="1:17" x14ac:dyDescent="0.15">
      <c r="A155">
        <v>57.784300000000002</v>
      </c>
      <c r="B155">
        <f t="shared" si="23"/>
        <v>2.9789403137493865E-3</v>
      </c>
      <c r="C155">
        <f t="shared" si="24"/>
        <v>2.9426241027700847E-2</v>
      </c>
      <c r="D155">
        <f t="shared" si="25"/>
        <v>230.73473188409559</v>
      </c>
      <c r="E155">
        <v>1.06</v>
      </c>
      <c r="F155">
        <v>0.243006</v>
      </c>
      <c r="G155">
        <v>1019.24</v>
      </c>
      <c r="I155">
        <f t="shared" si="26"/>
        <v>9.7950130211256786E-2</v>
      </c>
      <c r="J155">
        <f t="shared" si="27"/>
        <v>0.10591412072996138</v>
      </c>
      <c r="K155">
        <f t="shared" si="28"/>
        <v>9.7962019136491232E-2</v>
      </c>
      <c r="M155" s="2">
        <v>14.8200778914574</v>
      </c>
      <c r="N155">
        <f t="shared" si="29"/>
        <v>9.7950135880811473E-2</v>
      </c>
      <c r="O155" s="6">
        <f t="shared" si="30"/>
        <v>0.98263679772153101</v>
      </c>
      <c r="P155" s="6">
        <f t="shared" si="31"/>
        <v>5.7812134221310874E-3</v>
      </c>
      <c r="Q155">
        <f t="shared" si="32"/>
        <v>-5.7882053598192922E-6</v>
      </c>
    </row>
    <row r="156" spans="1:17" x14ac:dyDescent="0.15">
      <c r="A156">
        <v>58.163800000000002</v>
      </c>
      <c r="B156">
        <f t="shared" si="23"/>
        <v>2.9612671658971841E-3</v>
      </c>
      <c r="C156">
        <f t="shared" si="24"/>
        <v>2.9525294711118935E-2</v>
      </c>
      <c r="D156">
        <f t="shared" si="25"/>
        <v>231.59305811105244</v>
      </c>
      <c r="E156">
        <v>1.06</v>
      </c>
      <c r="F156">
        <v>0.243006</v>
      </c>
      <c r="G156">
        <v>1019.37</v>
      </c>
      <c r="I156">
        <f t="shared" si="26"/>
        <v>9.8204135031744286E-2</v>
      </c>
      <c r="J156">
        <f t="shared" si="27"/>
        <v>0.10640027957071418</v>
      </c>
      <c r="K156">
        <f t="shared" si="28"/>
        <v>9.8220484366917396E-2</v>
      </c>
      <c r="M156" s="2">
        <v>14.8185936914071</v>
      </c>
      <c r="N156">
        <f t="shared" si="29"/>
        <v>9.8204141196465145E-2</v>
      </c>
      <c r="O156" s="6">
        <f t="shared" si="30"/>
        <v>0.98267075118927083</v>
      </c>
      <c r="P156" s="6">
        <f t="shared" si="31"/>
        <v>5.7860883041893074E-3</v>
      </c>
      <c r="Q156">
        <f t="shared" si="32"/>
        <v>-6.277455482704001E-6</v>
      </c>
    </row>
    <row r="157" spans="1:17" x14ac:dyDescent="0.15">
      <c r="A157">
        <v>58.543300000000002</v>
      </c>
      <c r="B157">
        <f t="shared" si="23"/>
        <v>2.9438127856129107E-3</v>
      </c>
      <c r="C157">
        <f t="shared" si="24"/>
        <v>2.9623946638383428E-2</v>
      </c>
      <c r="D157">
        <f t="shared" si="25"/>
        <v>232.44280527295297</v>
      </c>
      <c r="E157">
        <v>1.06</v>
      </c>
      <c r="F157">
        <v>0.243006</v>
      </c>
      <c r="G157">
        <v>1019.5</v>
      </c>
      <c r="I157">
        <f t="shared" si="26"/>
        <v>9.8457431821918254E-2</v>
      </c>
      <c r="J157">
        <f t="shared" si="27"/>
        <v>0.10688548645930872</v>
      </c>
      <c r="K157">
        <f t="shared" si="28"/>
        <v>9.8478274513001077E-2</v>
      </c>
      <c r="M157" s="2">
        <v>14.817114671272799</v>
      </c>
      <c r="N157">
        <f t="shared" si="29"/>
        <v>9.8457438518753548E-2</v>
      </c>
      <c r="O157" s="6">
        <f t="shared" si="30"/>
        <v>0.98270458672344885</v>
      </c>
      <c r="P157" s="6">
        <f t="shared" si="31"/>
        <v>5.7909475044911896E-3</v>
      </c>
      <c r="Q157">
        <f t="shared" si="32"/>
        <v>-6.8017570341994894E-6</v>
      </c>
    </row>
    <row r="158" spans="1:17" x14ac:dyDescent="0.15">
      <c r="A158">
        <v>58.922800000000002</v>
      </c>
      <c r="B158">
        <f t="shared" si="23"/>
        <v>2.9265730729056772E-3</v>
      </c>
      <c r="C158">
        <f t="shared" si="24"/>
        <v>2.9722187486327611E-2</v>
      </c>
      <c r="D158">
        <f t="shared" si="25"/>
        <v>233.28397326787515</v>
      </c>
      <c r="E158">
        <v>1.06</v>
      </c>
      <c r="F158">
        <v>0.243006</v>
      </c>
      <c r="G158">
        <v>1019.63</v>
      </c>
      <c r="I158">
        <f t="shared" si="26"/>
        <v>9.8710071295345037E-2</v>
      </c>
      <c r="J158">
        <f t="shared" si="27"/>
        <v>0.10736974941270973</v>
      </c>
      <c r="K158">
        <f t="shared" si="28"/>
        <v>9.8735425528424112E-2</v>
      </c>
      <c r="M158" s="2">
        <v>14.815640528868601</v>
      </c>
      <c r="N158">
        <f t="shared" si="29"/>
        <v>9.8710077847567135E-2</v>
      </c>
      <c r="O158" s="6">
        <f t="shared" si="30"/>
        <v>0.98273831123141275</v>
      </c>
      <c r="P158" s="6">
        <f t="shared" si="31"/>
        <v>5.7957920024618304E-3</v>
      </c>
      <c r="Q158">
        <f t="shared" si="32"/>
        <v>-6.6378455736468446E-6</v>
      </c>
    </row>
    <row r="159" spans="1:17" x14ac:dyDescent="0.15">
      <c r="A159">
        <v>59.302300000000002</v>
      </c>
      <c r="B159">
        <f t="shared" si="23"/>
        <v>2.9095440303771761E-3</v>
      </c>
      <c r="C159">
        <f t="shared" si="24"/>
        <v>2.9820007931784749E-2</v>
      </c>
      <c r="D159">
        <f t="shared" si="25"/>
        <v>234.11656199389708</v>
      </c>
      <c r="E159">
        <v>1.06</v>
      </c>
      <c r="F159">
        <v>0.243006</v>
      </c>
      <c r="G159">
        <v>1019.77</v>
      </c>
      <c r="I159">
        <f t="shared" si="26"/>
        <v>9.8962103725326406E-2</v>
      </c>
      <c r="J159">
        <f t="shared" si="27"/>
        <v>0.10785307632921501</v>
      </c>
      <c r="K159">
        <f t="shared" si="28"/>
        <v>9.8991972157702404E-2</v>
      </c>
      <c r="M159" s="2">
        <v>14.8141709512249</v>
      </c>
      <c r="N159">
        <f t="shared" si="29"/>
        <v>9.8962111182846257E-2</v>
      </c>
      <c r="O159" s="6">
        <f t="shared" si="30"/>
        <v>0.98277193186769818</v>
      </c>
      <c r="P159" s="6">
        <f t="shared" si="31"/>
        <v>5.8006228141039007E-3</v>
      </c>
      <c r="Q159">
        <f t="shared" si="32"/>
        <v>-7.5357329431363819E-6</v>
      </c>
    </row>
    <row r="160" spans="1:17" x14ac:dyDescent="0.15">
      <c r="A160">
        <v>59.681800000000003</v>
      </c>
      <c r="B160">
        <f t="shared" si="23"/>
        <v>2.8927217600183235E-3</v>
      </c>
      <c r="C160">
        <f t="shared" si="24"/>
        <v>2.9917398651588115E-2</v>
      </c>
      <c r="D160">
        <f t="shared" si="25"/>
        <v>234.94057134909679</v>
      </c>
      <c r="E160">
        <v>1.06</v>
      </c>
      <c r="F160">
        <v>0.243006</v>
      </c>
      <c r="G160">
        <v>1019.9</v>
      </c>
      <c r="I160">
        <f t="shared" si="26"/>
        <v>9.9213578957785944E-2</v>
      </c>
      <c r="J160">
        <f t="shared" si="27"/>
        <v>0.10833547499095912</v>
      </c>
      <c r="K160">
        <f t="shared" si="28"/>
        <v>9.9247947936186146E-2</v>
      </c>
      <c r="M160" s="2">
        <v>14.8127056495691</v>
      </c>
      <c r="N160">
        <f t="shared" si="29"/>
        <v>9.9213586524573572E-2</v>
      </c>
      <c r="O160" s="6">
        <f t="shared" si="30"/>
        <v>0.9828054552337453</v>
      </c>
      <c r="P160" s="6">
        <f t="shared" si="31"/>
        <v>5.8054408770021604E-3</v>
      </c>
      <c r="Q160">
        <f t="shared" si="32"/>
        <v>-7.6267661206467743E-6</v>
      </c>
    </row>
    <row r="161" spans="1:17" x14ac:dyDescent="0.15">
      <c r="A161">
        <v>60.061300000000003</v>
      </c>
      <c r="B161">
        <f t="shared" si="23"/>
        <v>2.8761024601255346E-3</v>
      </c>
      <c r="C161">
        <f t="shared" si="24"/>
        <v>3.0014350322570986E-2</v>
      </c>
      <c r="D161">
        <f t="shared" si="25"/>
        <v>235.75600123155249</v>
      </c>
      <c r="E161">
        <v>1.06</v>
      </c>
      <c r="F161">
        <v>0.243006</v>
      </c>
      <c r="G161">
        <v>1020.03</v>
      </c>
      <c r="I161">
        <f t="shared" si="26"/>
        <v>9.9464546424107625E-2</v>
      </c>
      <c r="J161">
        <f t="shared" si="27"/>
        <v>0.1088169530663492</v>
      </c>
      <c r="K161">
        <f t="shared" si="28"/>
        <v>9.950338519005951E-2</v>
      </c>
      <c r="M161" s="2">
        <v>14.811244324311399</v>
      </c>
      <c r="N161">
        <f t="shared" si="29"/>
        <v>9.9464553872625316E-2</v>
      </c>
      <c r="O161" s="6">
        <f t="shared" si="30"/>
        <v>0.98283888817892928</v>
      </c>
      <c r="P161" s="6">
        <f t="shared" si="31"/>
        <v>5.8102471653846688E-3</v>
      </c>
      <c r="Q161">
        <f t="shared" si="32"/>
        <v>-7.4886157523525835E-6</v>
      </c>
    </row>
    <row r="162" spans="1:17" x14ac:dyDescent="0.15">
      <c r="A162">
        <v>60.440800000000003</v>
      </c>
      <c r="B162">
        <f t="shared" si="23"/>
        <v>2.8596824223314533E-3</v>
      </c>
      <c r="C162">
        <f t="shared" si="24"/>
        <v>3.0110853621566635E-2</v>
      </c>
      <c r="D162">
        <f t="shared" si="25"/>
        <v>236.56285153934215</v>
      </c>
      <c r="E162">
        <v>1.06</v>
      </c>
      <c r="F162">
        <v>0.243006</v>
      </c>
      <c r="G162">
        <v>1020.17</v>
      </c>
      <c r="I162">
        <f t="shared" si="26"/>
        <v>9.9715055153927007E-2</v>
      </c>
      <c r="J162">
        <f t="shared" si="27"/>
        <v>0.10929751811243424</v>
      </c>
      <c r="K162">
        <f t="shared" si="28"/>
        <v>9.9758315036340903E-2</v>
      </c>
      <c r="M162" s="2">
        <v>14.8097866767101</v>
      </c>
      <c r="N162">
        <f t="shared" si="29"/>
        <v>9.9715063227062473E-2</v>
      </c>
      <c r="O162" s="6">
        <f t="shared" si="30"/>
        <v>0.98287223753368647</v>
      </c>
      <c r="P162" s="6">
        <f t="shared" si="31"/>
        <v>5.8150426517812881E-3</v>
      </c>
      <c r="Q162">
        <f t="shared" si="32"/>
        <v>-8.0962051850939691E-6</v>
      </c>
    </row>
    <row r="163" spans="1:17" x14ac:dyDescent="0.15">
      <c r="A163">
        <v>60.820300000000003</v>
      </c>
      <c r="B163">
        <f t="shared" si="23"/>
        <v>2.8434580287451795E-3</v>
      </c>
      <c r="C163">
        <f t="shared" si="24"/>
        <v>3.020689922540834E-2</v>
      </c>
      <c r="D163">
        <f t="shared" si="25"/>
        <v>237.36112217054389</v>
      </c>
      <c r="E163">
        <v>1.06</v>
      </c>
      <c r="F163">
        <v>0.243006</v>
      </c>
      <c r="G163">
        <v>1020.3</v>
      </c>
      <c r="I163">
        <f t="shared" si="26"/>
        <v>9.9965153787876765E-2</v>
      </c>
      <c r="J163">
        <f t="shared" si="27"/>
        <v>0.1097771775772106</v>
      </c>
      <c r="K163">
        <f t="shared" si="28"/>
        <v>0.10001276738288285</v>
      </c>
      <c r="M163" s="2">
        <v>14.8083324204907</v>
      </c>
      <c r="N163">
        <f t="shared" si="29"/>
        <v>9.9965162587739798E-2</v>
      </c>
      <c r="O163" s="6">
        <f t="shared" si="30"/>
        <v>0.98290550984367087</v>
      </c>
      <c r="P163" s="6">
        <f t="shared" si="31"/>
        <v>5.8198282687727254E-3</v>
      </c>
      <c r="Q163">
        <f t="shared" si="32"/>
        <v>-8.8029305205468866E-6</v>
      </c>
    </row>
    <row r="164" spans="1:17" x14ac:dyDescent="0.15">
      <c r="A164">
        <v>61.199800000000003</v>
      </c>
      <c r="B164">
        <f t="shared" si="23"/>
        <v>2.8274257491973241E-3</v>
      </c>
      <c r="C164">
        <f t="shared" si="24"/>
        <v>3.030247781092937E-2</v>
      </c>
      <c r="D164">
        <f t="shared" si="25"/>
        <v>238.15081302323574</v>
      </c>
      <c r="E164">
        <v>1.06</v>
      </c>
      <c r="F164">
        <v>0.243006</v>
      </c>
      <c r="G164">
        <v>1020.44</v>
      </c>
      <c r="I164">
        <f t="shared" si="26"/>
        <v>0.10021489059028695</v>
      </c>
      <c r="J164">
        <f t="shared" si="27"/>
        <v>0.11025593880186599</v>
      </c>
      <c r="K164">
        <f t="shared" si="28"/>
        <v>0.10026677092837206</v>
      </c>
      <c r="M164" s="2">
        <v>14.806881270180201</v>
      </c>
      <c r="N164">
        <f t="shared" si="29"/>
        <v>0.10021489995464705</v>
      </c>
      <c r="O164" s="6">
        <f t="shared" si="30"/>
        <v>0.98293871163663726</v>
      </c>
      <c r="P164" s="6">
        <f t="shared" si="31"/>
        <v>5.8246049473334172E-3</v>
      </c>
      <c r="Q164">
        <f t="shared" si="32"/>
        <v>-9.3442801280641631E-6</v>
      </c>
    </row>
    <row r="165" spans="1:17" x14ac:dyDescent="0.15">
      <c r="A165">
        <v>61.579300000000003</v>
      </c>
      <c r="B165">
        <f t="shared" si="23"/>
        <v>2.81158213858541E-3</v>
      </c>
      <c r="C165">
        <f t="shared" si="24"/>
        <v>3.0397580054963003E-2</v>
      </c>
      <c r="D165">
        <f t="shared" si="25"/>
        <v>238.93192399549588</v>
      </c>
      <c r="E165">
        <v>1.06</v>
      </c>
      <c r="F165">
        <v>0.243006</v>
      </c>
      <c r="G165">
        <v>1020.57</v>
      </c>
      <c r="I165">
        <f t="shared" si="26"/>
        <v>0.10046431346184193</v>
      </c>
      <c r="J165">
        <f t="shared" si="27"/>
        <v>0.11073380902296313</v>
      </c>
      <c r="K165">
        <f t="shared" si="28"/>
        <v>0.10052035316232923</v>
      </c>
      <c r="M165" s="2">
        <v>14.805432946905899</v>
      </c>
      <c r="N165">
        <f t="shared" si="29"/>
        <v>0.10046432232773483</v>
      </c>
      <c r="O165" s="6">
        <f t="shared" si="30"/>
        <v>0.98297184928975967</v>
      </c>
      <c r="P165" s="6">
        <f t="shared" si="31"/>
        <v>5.8293735977280881E-3</v>
      </c>
      <c r="Q165">
        <f t="shared" si="32"/>
        <v>-8.8249176281719146E-6</v>
      </c>
    </row>
    <row r="166" spans="1:17" x14ac:dyDescent="0.15">
      <c r="A166">
        <v>61.9587</v>
      </c>
      <c r="B166">
        <f t="shared" si="23"/>
        <v>2.795927936232589E-3</v>
      </c>
      <c r="C166">
        <f t="shared" si="24"/>
        <v>3.0492171767226687E-2</v>
      </c>
      <c r="D166">
        <f t="shared" si="25"/>
        <v>239.70425255006757</v>
      </c>
      <c r="E166">
        <v>1.06</v>
      </c>
      <c r="F166">
        <v>0.243006</v>
      </c>
      <c r="G166">
        <v>1020.71</v>
      </c>
      <c r="I166">
        <f t="shared" si="26"/>
        <v>0.10071340432924582</v>
      </c>
      <c r="J166">
        <f t="shared" si="27"/>
        <v>0.11121066980226418</v>
      </c>
      <c r="K166">
        <f t="shared" si="28"/>
        <v>0.10077347369891866</v>
      </c>
      <c r="M166" s="2">
        <v>14.8039875380159</v>
      </c>
      <c r="N166">
        <f t="shared" si="29"/>
        <v>0.10071341370688813</v>
      </c>
      <c r="O166" s="6">
        <f t="shared" si="30"/>
        <v>0.98300492080129476</v>
      </c>
      <c r="P166" s="6">
        <f t="shared" si="31"/>
        <v>5.834133924940671E-3</v>
      </c>
      <c r="Q166">
        <f t="shared" si="32"/>
        <v>-9.3112156995496771E-6</v>
      </c>
    </row>
    <row r="167" spans="1:17" x14ac:dyDescent="0.15">
      <c r="A167">
        <v>62.338200000000001</v>
      </c>
      <c r="B167">
        <f t="shared" si="23"/>
        <v>2.7804516082137552E-3</v>
      </c>
      <c r="C167">
        <f t="shared" si="24"/>
        <v>3.0586293490444935E-2</v>
      </c>
      <c r="D167">
        <f t="shared" si="25"/>
        <v>240.46820571660356</v>
      </c>
      <c r="E167">
        <v>1.06</v>
      </c>
      <c r="F167">
        <v>0.243006</v>
      </c>
      <c r="G167">
        <v>1020.84</v>
      </c>
      <c r="I167">
        <f t="shared" si="26"/>
        <v>0.10096234170115756</v>
      </c>
      <c r="J167">
        <f t="shared" si="27"/>
        <v>0.1116867795481406</v>
      </c>
      <c r="K167">
        <f t="shared" si="28"/>
        <v>0.10102629103600085</v>
      </c>
      <c r="M167" s="2">
        <v>14.8025440060512</v>
      </c>
      <c r="N167">
        <f t="shared" si="29"/>
        <v>0.10096235209224247</v>
      </c>
      <c r="O167" s="6">
        <f t="shared" si="30"/>
        <v>0.98303794990602267</v>
      </c>
      <c r="P167" s="6">
        <f t="shared" si="31"/>
        <v>5.8388893395968366E-3</v>
      </c>
      <c r="Q167">
        <f t="shared" si="32"/>
        <v>-1.0292040313353922E-5</v>
      </c>
    </row>
    <row r="168" spans="1:17" x14ac:dyDescent="0.15">
      <c r="A168">
        <v>62.717699999999994</v>
      </c>
      <c r="B168">
        <f t="shared" si="23"/>
        <v>2.7651540999309014E-3</v>
      </c>
      <c r="C168">
        <f t="shared" si="24"/>
        <v>3.0679910905132311E-2</v>
      </c>
      <c r="D168">
        <f t="shared" si="25"/>
        <v>241.22357869696887</v>
      </c>
      <c r="E168">
        <v>1.06</v>
      </c>
      <c r="F168">
        <v>0.243006</v>
      </c>
      <c r="G168">
        <v>1020.98</v>
      </c>
      <c r="I168">
        <f t="shared" si="26"/>
        <v>0.10121110677602869</v>
      </c>
      <c r="J168">
        <f t="shared" si="27"/>
        <v>0.11216201939156614</v>
      </c>
      <c r="K168">
        <f t="shared" si="28"/>
        <v>0.10127876226898973</v>
      </c>
      <c r="M168" s="2">
        <v>14.8011024633721</v>
      </c>
      <c r="N168">
        <f t="shared" si="29"/>
        <v>0.10121111748370382</v>
      </c>
      <c r="O168" s="6">
        <f t="shared" si="30"/>
        <v>0.98307093403089496</v>
      </c>
      <c r="P168" s="6">
        <f t="shared" si="31"/>
        <v>5.8436394666220581E-3</v>
      </c>
      <c r="Q168">
        <f t="shared" si="32"/>
        <v>-1.0579545528796158E-5</v>
      </c>
    </row>
    <row r="169" spans="1:17" x14ac:dyDescent="0.15">
      <c r="A169">
        <v>63.097199999999994</v>
      </c>
      <c r="B169">
        <f t="shared" si="23"/>
        <v>2.750032281846239E-3</v>
      </c>
      <c r="C169">
        <f t="shared" si="24"/>
        <v>3.0773014688122075E-2</v>
      </c>
      <c r="D169">
        <f t="shared" si="25"/>
        <v>241.97037138924162</v>
      </c>
      <c r="E169">
        <v>1.06</v>
      </c>
      <c r="F169">
        <v>0.243006</v>
      </c>
      <c r="G169">
        <v>1021.12</v>
      </c>
      <c r="I169">
        <f t="shared" si="26"/>
        <v>0.10145974612579532</v>
      </c>
      <c r="J169">
        <f t="shared" si="27"/>
        <v>0.11263639617133976</v>
      </c>
      <c r="K169">
        <f t="shared" si="28"/>
        <v>0.10153091005106142</v>
      </c>
      <c r="M169" s="2">
        <v>14.799662634180599</v>
      </c>
      <c r="N169">
        <f t="shared" si="29"/>
        <v>0.10145975688127251</v>
      </c>
      <c r="O169" s="6">
        <f t="shared" si="30"/>
        <v>0.98310387948441547</v>
      </c>
      <c r="P169" s="6">
        <f t="shared" si="31"/>
        <v>5.8483852101108014E-3</v>
      </c>
      <c r="Q169">
        <f t="shared" si="32"/>
        <v>-1.0600733394397434E-5</v>
      </c>
    </row>
    <row r="170" spans="1:17" x14ac:dyDescent="0.15">
      <c r="A170">
        <v>63.476699999999994</v>
      </c>
      <c r="B170">
        <f t="shared" si="23"/>
        <v>2.7350830975800262E-3</v>
      </c>
      <c r="C170">
        <f t="shared" si="24"/>
        <v>3.0865595516247513E-2</v>
      </c>
      <c r="D170">
        <f t="shared" si="25"/>
        <v>242.70858369149974</v>
      </c>
      <c r="E170">
        <v>1.06</v>
      </c>
      <c r="F170">
        <v>0.243006</v>
      </c>
      <c r="G170">
        <v>1021.25</v>
      </c>
      <c r="I170">
        <f t="shared" si="26"/>
        <v>0.10170830602143248</v>
      </c>
      <c r="J170">
        <f t="shared" si="27"/>
        <v>0.11310991663172376</v>
      </c>
      <c r="K170">
        <f t="shared" si="28"/>
        <v>0.10178275582622577</v>
      </c>
      <c r="M170" s="2">
        <v>14.798224243432699</v>
      </c>
      <c r="N170">
        <f t="shared" si="29"/>
        <v>0.10170831728484941</v>
      </c>
      <c r="O170" s="6">
        <f t="shared" si="30"/>
        <v>0.9831367925582476</v>
      </c>
      <c r="P170" s="6">
        <f t="shared" si="31"/>
        <v>5.8531274726428273E-3</v>
      </c>
      <c r="Q170">
        <f t="shared" si="32"/>
        <v>-1.1074235110035359E-5</v>
      </c>
    </row>
    <row r="171" spans="1:17" x14ac:dyDescent="0.15">
      <c r="A171">
        <v>63.856199999999994</v>
      </c>
      <c r="B171">
        <f t="shared" si="23"/>
        <v>2.720303561775632E-3</v>
      </c>
      <c r="C171">
        <f t="shared" si="24"/>
        <v>3.0957644066341893E-2</v>
      </c>
      <c r="D171">
        <f t="shared" si="25"/>
        <v>243.4382155018215</v>
      </c>
      <c r="E171">
        <v>1.06</v>
      </c>
      <c r="F171">
        <v>0.243006</v>
      </c>
      <c r="G171">
        <v>1021.39</v>
      </c>
      <c r="I171">
        <f t="shared" si="26"/>
        <v>0.10195683244538663</v>
      </c>
      <c r="J171">
        <f t="shared" si="27"/>
        <v>0.11358258742430753</v>
      </c>
      <c r="K171">
        <f t="shared" si="28"/>
        <v>0.1020343198293273</v>
      </c>
      <c r="M171" s="2">
        <v>14.796787028396199</v>
      </c>
      <c r="N171">
        <f t="shared" si="29"/>
        <v>0.10195684369448443</v>
      </c>
      <c r="O171" s="6">
        <f t="shared" si="30"/>
        <v>0.98316967926274068</v>
      </c>
      <c r="P171" s="6">
        <f t="shared" si="31"/>
        <v>5.8578671171576058E-3</v>
      </c>
      <c r="Q171">
        <f t="shared" si="32"/>
        <v>-1.1033196634524326E-5</v>
      </c>
    </row>
    <row r="172" spans="1:17" x14ac:dyDescent="0.15">
      <c r="A172">
        <v>64.235699999999994</v>
      </c>
      <c r="B172">
        <f t="shared" si="23"/>
        <v>2.7056907580391728E-3</v>
      </c>
      <c r="C172">
        <f t="shared" si="24"/>
        <v>3.1049151015238488E-2</v>
      </c>
      <c r="D172">
        <f t="shared" si="25"/>
        <v>244.15926671828493</v>
      </c>
      <c r="E172">
        <v>1.06</v>
      </c>
      <c r="F172">
        <v>0.243006</v>
      </c>
      <c r="G172">
        <v>1021.53</v>
      </c>
      <c r="I172">
        <f t="shared" si="26"/>
        <v>0.10220537110397658</v>
      </c>
      <c r="J172">
        <f t="shared" si="27"/>
        <v>0.11405441510982374</v>
      </c>
      <c r="K172">
        <f t="shared" si="28"/>
        <v>0.10228562108604423</v>
      </c>
      <c r="M172" s="2">
        <v>14.7953507155</v>
      </c>
      <c r="N172">
        <f t="shared" si="29"/>
        <v>0.10220538311014238</v>
      </c>
      <c r="O172" s="6">
        <f t="shared" si="30"/>
        <v>0.98320254585665945</v>
      </c>
      <c r="P172" s="6">
        <f t="shared" si="31"/>
        <v>5.8626050432752097E-3</v>
      </c>
      <c r="Q172">
        <f t="shared" si="32"/>
        <v>-1.1747098677864978E-5</v>
      </c>
    </row>
    <row r="173" spans="1:17" x14ac:dyDescent="0.15">
      <c r="A173">
        <v>64.615200000000002</v>
      </c>
      <c r="B173">
        <f t="shared" si="23"/>
        <v>2.6912418369506612E-3</v>
      </c>
      <c r="C173">
        <f t="shared" si="24"/>
        <v>3.1140107039770576E-2</v>
      </c>
      <c r="D173">
        <f t="shared" si="25"/>
        <v>244.87173723896802</v>
      </c>
      <c r="E173">
        <v>1.06</v>
      </c>
      <c r="F173">
        <v>0.243006</v>
      </c>
      <c r="G173">
        <v>1021.66</v>
      </c>
      <c r="I173">
        <f t="shared" si="26"/>
        <v>0.10245396743976749</v>
      </c>
      <c r="J173">
        <f t="shared" si="27"/>
        <v>0.11452540615991831</v>
      </c>
      <c r="K173">
        <f t="shared" si="28"/>
        <v>0.10253667741288917</v>
      </c>
      <c r="M173" s="2">
        <v>14.7939150492353</v>
      </c>
      <c r="N173">
        <f t="shared" si="29"/>
        <v>0.10245397953180557</v>
      </c>
      <c r="O173" s="6">
        <f t="shared" si="30"/>
        <v>0.98323539818585237</v>
      </c>
      <c r="P173" s="6">
        <f t="shared" si="31"/>
        <v>5.8673420919684582E-3</v>
      </c>
      <c r="Q173">
        <f t="shared" si="32"/>
        <v>-1.1802410761963825E-5</v>
      </c>
    </row>
    <row r="174" spans="1:17" x14ac:dyDescent="0.15">
      <c r="A174">
        <v>64.994699999999995</v>
      </c>
      <c r="B174">
        <f t="shared" si="23"/>
        <v>2.6769540141437969E-3</v>
      </c>
      <c r="C174">
        <f t="shared" si="24"/>
        <v>3.1230502816771425E-2</v>
      </c>
      <c r="D174">
        <f t="shared" si="25"/>
        <v>245.5756269619489</v>
      </c>
      <c r="E174">
        <v>1.06</v>
      </c>
      <c r="F174">
        <v>0.243006</v>
      </c>
      <c r="G174">
        <v>1021.8</v>
      </c>
      <c r="I174">
        <f t="shared" si="26"/>
        <v>0.10270266664391917</v>
      </c>
      <c r="J174">
        <f t="shared" si="27"/>
        <v>0.11499556695887593</v>
      </c>
      <c r="K174">
        <f t="shared" si="28"/>
        <v>0.10278750541720867</v>
      </c>
      <c r="M174" s="2">
        <v>14.792479757479599</v>
      </c>
      <c r="N174">
        <f t="shared" si="29"/>
        <v>0.10270267995945304</v>
      </c>
      <c r="O174" s="6">
        <f t="shared" si="30"/>
        <v>0.98326824247672695</v>
      </c>
      <c r="P174" s="6">
        <f t="shared" si="31"/>
        <v>5.8720791599441158E-3</v>
      </c>
      <c r="Q174">
        <f t="shared" si="32"/>
        <v>-1.2965129635950275E-5</v>
      </c>
    </row>
    <row r="175" spans="1:17" x14ac:dyDescent="0.15">
      <c r="A175">
        <v>65.374200000000002</v>
      </c>
      <c r="B175">
        <f t="shared" si="23"/>
        <v>2.662824568451648E-3</v>
      </c>
      <c r="C175">
        <f t="shared" si="24"/>
        <v>3.1320329023074314E-2</v>
      </c>
      <c r="D175">
        <f t="shared" si="25"/>
        <v>246.27093578530571</v>
      </c>
      <c r="E175">
        <v>1.06</v>
      </c>
      <c r="F175">
        <v>0.243006</v>
      </c>
      <c r="G175">
        <v>1021.94</v>
      </c>
      <c r="I175">
        <f t="shared" si="26"/>
        <v>0.10295151366851153</v>
      </c>
      <c r="J175">
        <f t="shared" si="27"/>
        <v>0.1154649038053019</v>
      </c>
      <c r="K175">
        <f t="shared" si="28"/>
        <v>0.10303812049718368</v>
      </c>
      <c r="M175" s="2">
        <v>14.791044591909399</v>
      </c>
      <c r="N175">
        <f t="shared" si="29"/>
        <v>0.10295152739306346</v>
      </c>
      <c r="O175" s="6">
        <f t="shared" si="30"/>
        <v>0.98330108441148001</v>
      </c>
      <c r="P175" s="6">
        <f t="shared" si="31"/>
        <v>5.8768170662826802E-3</v>
      </c>
      <c r="Q175">
        <f t="shared" si="32"/>
        <v>-1.3331083183185673E-5</v>
      </c>
    </row>
    <row r="176" spans="1:17" x14ac:dyDescent="0.15">
      <c r="A176">
        <v>65.753699999999995</v>
      </c>
      <c r="B176">
        <f t="shared" si="23"/>
        <v>2.6488508401155777E-3</v>
      </c>
      <c r="C176">
        <f t="shared" si="24"/>
        <v>3.1409576335512515E-2</v>
      </c>
      <c r="D176">
        <f t="shared" si="25"/>
        <v>246.95766360711639</v>
      </c>
      <c r="E176">
        <v>1.06</v>
      </c>
      <c r="F176">
        <v>0.243006</v>
      </c>
      <c r="G176">
        <v>1022.08</v>
      </c>
      <c r="I176">
        <f t="shared" si="26"/>
        <v>0.10320055323885094</v>
      </c>
      <c r="J176">
        <f t="shared" si="27"/>
        <v>0.11593342291376238</v>
      </c>
      <c r="K176">
        <f t="shared" si="28"/>
        <v>0.10328853684182891</v>
      </c>
      <c r="M176" s="2">
        <v>14.7896092933512</v>
      </c>
      <c r="N176">
        <f t="shared" si="29"/>
        <v>0.10320056683271517</v>
      </c>
      <c r="O176" s="6">
        <f t="shared" si="30"/>
        <v>0.98333392992097046</v>
      </c>
      <c r="P176" s="6">
        <f t="shared" si="31"/>
        <v>5.8815566667664576E-3</v>
      </c>
      <c r="Q176">
        <f t="shared" si="32"/>
        <v>-1.3172278444341709E-5</v>
      </c>
    </row>
    <row r="177" spans="1:17" x14ac:dyDescent="0.15">
      <c r="A177">
        <v>66.133200000000002</v>
      </c>
      <c r="B177">
        <f t="shared" si="23"/>
        <v>2.6350302290549226E-3</v>
      </c>
      <c r="C177">
        <f t="shared" si="24"/>
        <v>3.1498235430919307E-2</v>
      </c>
      <c r="D177">
        <f t="shared" si="25"/>
        <v>247.63581032545912</v>
      </c>
      <c r="E177">
        <v>1.06</v>
      </c>
      <c r="F177">
        <v>0.243006</v>
      </c>
      <c r="G177">
        <v>1022.22</v>
      </c>
      <c r="I177">
        <f t="shared" si="26"/>
        <v>0.10344982986575907</v>
      </c>
      <c r="J177">
        <f t="shared" si="27"/>
        <v>0.11640113041638403</v>
      </c>
      <c r="K177">
        <f t="shared" si="28"/>
        <v>0.10353876743099365</v>
      </c>
      <c r="M177" s="2">
        <v>14.788173597577799</v>
      </c>
      <c r="N177">
        <f t="shared" si="29"/>
        <v>0.1034498442783196</v>
      </c>
      <c r="O177" s="6">
        <f t="shared" si="30"/>
        <v>0.9833667850520933</v>
      </c>
      <c r="P177" s="6">
        <f t="shared" si="31"/>
        <v>5.886298834779341E-3</v>
      </c>
      <c r="Q177">
        <f t="shared" si="32"/>
        <v>-1.3931932563464454E-5</v>
      </c>
    </row>
    <row r="178" spans="1:17" x14ac:dyDescent="0.15">
      <c r="A178">
        <v>66.512699999999995</v>
      </c>
      <c r="B178">
        <f t="shared" si="23"/>
        <v>2.6213601931950312E-3</v>
      </c>
      <c r="C178">
        <f t="shared" si="24"/>
        <v>3.158629698612795E-2</v>
      </c>
      <c r="D178">
        <f t="shared" si="25"/>
        <v>248.30537583841195</v>
      </c>
      <c r="E178">
        <v>1.06</v>
      </c>
      <c r="F178">
        <v>0.243006</v>
      </c>
      <c r="G178">
        <v>1022.36</v>
      </c>
      <c r="I178">
        <f t="shared" si="26"/>
        <v>0.10369938785784807</v>
      </c>
      <c r="J178">
        <f t="shared" si="27"/>
        <v>0.11686803236441366</v>
      </c>
      <c r="K178">
        <f t="shared" si="28"/>
        <v>0.10378882403536101</v>
      </c>
      <c r="M178" s="2">
        <v>14.7867372583391</v>
      </c>
      <c r="N178">
        <f t="shared" si="29"/>
        <v>0.1036994027299194</v>
      </c>
      <c r="O178" s="6">
        <f t="shared" si="30"/>
        <v>0.98339965544072894</v>
      </c>
      <c r="P178" s="6">
        <f t="shared" si="31"/>
        <v>5.8910443852274452E-3</v>
      </c>
      <c r="Q178">
        <f t="shared" si="32"/>
        <v>-1.4341522772373747E-5</v>
      </c>
    </row>
    <row r="179" spans="1:17" x14ac:dyDescent="0.15">
      <c r="A179">
        <v>66.892200000000003</v>
      </c>
      <c r="B179">
        <f t="shared" si="23"/>
        <v>2.6078382468513552E-3</v>
      </c>
      <c r="C179">
        <f t="shared" si="24"/>
        <v>3.1673751677971734E-2</v>
      </c>
      <c r="D179">
        <f t="shared" si="25"/>
        <v>248.96636004405303</v>
      </c>
      <c r="E179">
        <v>1.06</v>
      </c>
      <c r="F179">
        <v>0.243006</v>
      </c>
      <c r="G179">
        <v>1022.5</v>
      </c>
      <c r="I179">
        <f t="shared" si="26"/>
        <v>0.10394927133378502</v>
      </c>
      <c r="J179">
        <f t="shared" si="27"/>
        <v>0.11733413472974043</v>
      </c>
      <c r="K179">
        <f t="shared" si="28"/>
        <v>0.10403871721644832</v>
      </c>
      <c r="M179" s="2">
        <v>14.785300024304799</v>
      </c>
      <c r="N179">
        <f t="shared" si="29"/>
        <v>0.10394928618748978</v>
      </c>
      <c r="O179" s="6">
        <f t="shared" si="30"/>
        <v>0.98343254683938519</v>
      </c>
      <c r="P179" s="6">
        <f t="shared" si="31"/>
        <v>5.8957941506715683E-3</v>
      </c>
      <c r="Q179">
        <f t="shared" si="32"/>
        <v>-1.4289378426326445E-5</v>
      </c>
    </row>
    <row r="180" spans="1:17" x14ac:dyDescent="0.15">
      <c r="A180">
        <v>67.271699999999996</v>
      </c>
      <c r="B180">
        <f t="shared" si="23"/>
        <v>2.594461959167437E-3</v>
      </c>
      <c r="C180">
        <f t="shared" si="24"/>
        <v>3.1760590183283928E-2</v>
      </c>
      <c r="D180">
        <f t="shared" si="25"/>
        <v>249.61876284046036</v>
      </c>
      <c r="E180">
        <v>1.06</v>
      </c>
      <c r="F180">
        <v>0.243006</v>
      </c>
      <c r="G180">
        <v>1022.64</v>
      </c>
      <c r="I180">
        <f t="shared" si="26"/>
        <v>0.1041995242345487</v>
      </c>
      <c r="J180">
        <f t="shared" si="27"/>
        <v>0.11779944340638004</v>
      </c>
      <c r="K180">
        <f t="shared" si="28"/>
        <v>0.10428845632660715</v>
      </c>
      <c r="M180" s="2">
        <v>14.7838616390826</v>
      </c>
      <c r="N180">
        <f t="shared" si="29"/>
        <v>0.1041995396510238</v>
      </c>
      <c r="O180" s="6">
        <f t="shared" si="30"/>
        <v>0.98346546511679112</v>
      </c>
      <c r="P180" s="6">
        <f t="shared" si="31"/>
        <v>5.9005489812903877E-3</v>
      </c>
      <c r="Q180">
        <f t="shared" si="32"/>
        <v>-1.4795149219497567E-5</v>
      </c>
    </row>
    <row r="181" spans="1:17" x14ac:dyDescent="0.15">
      <c r="A181">
        <v>67.6511</v>
      </c>
      <c r="B181">
        <f t="shared" si="23"/>
        <v>2.5812324208955863E-3</v>
      </c>
      <c r="C181">
        <f t="shared" si="24"/>
        <v>3.1846780544585104E-2</v>
      </c>
      <c r="D181">
        <f t="shared" si="25"/>
        <v>250.26241560617942</v>
      </c>
      <c r="E181">
        <v>1.06</v>
      </c>
      <c r="F181">
        <v>0.243006</v>
      </c>
      <c r="G181">
        <v>1022.78</v>
      </c>
      <c r="I181">
        <f t="shared" si="26"/>
        <v>0.10445012422575019</v>
      </c>
      <c r="J181">
        <f t="shared" si="27"/>
        <v>0.11826384191182021</v>
      </c>
      <c r="K181">
        <f t="shared" si="28"/>
        <v>0.10453798375865435</v>
      </c>
      <c r="M181" s="2">
        <v>14.7824222374262</v>
      </c>
      <c r="N181">
        <f t="shared" si="29"/>
        <v>0.10445014012046627</v>
      </c>
      <c r="O181" s="6">
        <f t="shared" si="30"/>
        <v>0.98349840719023685</v>
      </c>
      <c r="P181" s="6">
        <f t="shared" si="31"/>
        <v>5.9053084346496476E-3</v>
      </c>
      <c r="Q181">
        <f t="shared" si="32"/>
        <v>-1.5217517645677289E-5</v>
      </c>
    </row>
    <row r="182" spans="1:17" x14ac:dyDescent="0.15">
      <c r="A182">
        <v>68.030600000000007</v>
      </c>
      <c r="B182">
        <f t="shared" si="23"/>
        <v>2.5681403329322282E-3</v>
      </c>
      <c r="C182">
        <f t="shared" si="24"/>
        <v>3.193235887584335E-2</v>
      </c>
      <c r="D182">
        <f t="shared" si="25"/>
        <v>250.89765753966154</v>
      </c>
      <c r="E182">
        <v>1.06</v>
      </c>
      <c r="F182">
        <v>0.243006</v>
      </c>
      <c r="G182">
        <v>1022.92</v>
      </c>
      <c r="I182">
        <f t="shared" si="26"/>
        <v>0.10470124702350701</v>
      </c>
      <c r="J182">
        <f t="shared" si="27"/>
        <v>0.11872758079419328</v>
      </c>
      <c r="K182">
        <f t="shared" si="28"/>
        <v>0.10478743798316544</v>
      </c>
      <c r="M182" s="2">
        <v>14.780980811871199</v>
      </c>
      <c r="N182">
        <f t="shared" si="29"/>
        <v>0.1047012635960165</v>
      </c>
      <c r="O182" s="6">
        <f t="shared" si="30"/>
        <v>0.98353139611819573</v>
      </c>
      <c r="P182" s="6">
        <f t="shared" si="31"/>
        <v>5.9100758461503866E-3</v>
      </c>
      <c r="Q182">
        <f t="shared" si="32"/>
        <v>-1.5828378324854038E-5</v>
      </c>
    </row>
    <row r="183" spans="1:17" x14ac:dyDescent="0.15">
      <c r="A183">
        <v>68.4101</v>
      </c>
      <c r="B183">
        <f t="shared" si="23"/>
        <v>2.5551869257654917E-3</v>
      </c>
      <c r="C183">
        <f t="shared" si="24"/>
        <v>3.2017293053526519E-2</v>
      </c>
      <c r="D183">
        <f t="shared" si="25"/>
        <v>251.52431775817098</v>
      </c>
      <c r="E183">
        <v>1.06</v>
      </c>
      <c r="F183">
        <v>0.243006</v>
      </c>
      <c r="G183">
        <v>1023.06</v>
      </c>
      <c r="I183">
        <f t="shared" si="26"/>
        <v>0.10495287011398752</v>
      </c>
      <c r="J183">
        <f t="shared" si="27"/>
        <v>0.11919054321551666</v>
      </c>
      <c r="K183">
        <f t="shared" si="28"/>
        <v>0.10503675893745786</v>
      </c>
      <c r="M183" s="2">
        <v>14.779537498776</v>
      </c>
      <c r="N183">
        <f t="shared" si="29"/>
        <v>0.10495288707756245</v>
      </c>
      <c r="O183" s="6">
        <f t="shared" si="30"/>
        <v>0.98356442878210748</v>
      </c>
      <c r="P183" s="6">
        <f t="shared" si="31"/>
        <v>5.9148507701212438E-3</v>
      </c>
      <c r="Q183">
        <f t="shared" si="32"/>
        <v>-1.6163040529728588E-5</v>
      </c>
    </row>
    <row r="184" spans="1:17" x14ac:dyDescent="0.15">
      <c r="A184">
        <v>68.789600000000007</v>
      </c>
      <c r="B184">
        <f t="shared" si="23"/>
        <v>2.5423699732246463E-3</v>
      </c>
      <c r="C184">
        <f t="shared" si="24"/>
        <v>3.2101573754467892E-2</v>
      </c>
      <c r="D184">
        <f t="shared" si="25"/>
        <v>252.14239615978587</v>
      </c>
      <c r="E184">
        <v>1.06</v>
      </c>
      <c r="F184">
        <v>0.243006</v>
      </c>
      <c r="G184">
        <v>1023.2</v>
      </c>
      <c r="I184">
        <f t="shared" si="26"/>
        <v>0.10520503684999101</v>
      </c>
      <c r="J184">
        <f t="shared" si="27"/>
        <v>0.11965273477247486</v>
      </c>
      <c r="K184">
        <f t="shared" si="28"/>
        <v>0.10528595113753848</v>
      </c>
      <c r="M184" s="2">
        <v>14.7780920502159</v>
      </c>
      <c r="N184">
        <f t="shared" si="29"/>
        <v>0.10520505456512197</v>
      </c>
      <c r="O184" s="6">
        <f t="shared" si="30"/>
        <v>0.98359751085839586</v>
      </c>
      <c r="P184" s="6">
        <f t="shared" si="31"/>
        <v>5.9196340322534013E-3</v>
      </c>
      <c r="Q184">
        <f t="shared" si="32"/>
        <v>-1.6838671882833163E-5</v>
      </c>
    </row>
    <row r="185" spans="1:17" x14ac:dyDescent="0.15">
      <c r="A185">
        <v>69.1691</v>
      </c>
      <c r="B185">
        <f t="shared" si="23"/>
        <v>2.5296872968954818E-3</v>
      </c>
      <c r="C185">
        <f t="shared" si="24"/>
        <v>3.2185191655500739E-2</v>
      </c>
      <c r="D185">
        <f t="shared" si="25"/>
        <v>252.75189264258438</v>
      </c>
      <c r="E185">
        <v>1.06</v>
      </c>
      <c r="F185">
        <v>0.243006</v>
      </c>
      <c r="G185">
        <v>1023.34</v>
      </c>
      <c r="I185">
        <f t="shared" si="26"/>
        <v>0.10545779046792066</v>
      </c>
      <c r="J185">
        <f t="shared" si="27"/>
        <v>0.12011416099078359</v>
      </c>
      <c r="K185">
        <f t="shared" si="28"/>
        <v>0.10553501789024809</v>
      </c>
      <c r="M185" s="2">
        <v>14.776644231002001</v>
      </c>
      <c r="N185">
        <f t="shared" si="29"/>
        <v>0.10545780795402848</v>
      </c>
      <c r="O185" s="6">
        <f t="shared" si="30"/>
        <v>0.98363064773236564</v>
      </c>
      <c r="P185" s="6">
        <f t="shared" si="31"/>
        <v>5.9244264169596439E-3</v>
      </c>
      <c r="Q185">
        <f t="shared" si="32"/>
        <v>-1.6581143742919507E-5</v>
      </c>
    </row>
    <row r="186" spans="1:17" x14ac:dyDescent="0.15">
      <c r="A186">
        <v>69.548600000000008</v>
      </c>
      <c r="B186">
        <f t="shared" si="23"/>
        <v>2.5171367648407703E-3</v>
      </c>
      <c r="C186">
        <f t="shared" si="24"/>
        <v>3.2268137433458341E-2</v>
      </c>
      <c r="D186">
        <f t="shared" si="25"/>
        <v>253.3528071046444</v>
      </c>
      <c r="E186">
        <v>1.06</v>
      </c>
      <c r="F186">
        <v>0.243006</v>
      </c>
      <c r="G186">
        <v>1023.49</v>
      </c>
      <c r="I186">
        <f t="shared" si="26"/>
        <v>0.10571117410007012</v>
      </c>
      <c r="J186">
        <f t="shared" si="27"/>
        <v>0.12057482732647321</v>
      </c>
      <c r="K186">
        <f t="shared" si="28"/>
        <v>0.10578396129326152</v>
      </c>
      <c r="M186" s="2">
        <v>14.775193789787201</v>
      </c>
      <c r="N186">
        <f t="shared" si="29"/>
        <v>0.10571119207738278</v>
      </c>
      <c r="O186" s="6">
        <f t="shared" si="30"/>
        <v>0.98366384515950567</v>
      </c>
      <c r="P186" s="6">
        <f t="shared" si="31"/>
        <v>5.9292287630011986E-3</v>
      </c>
      <c r="Q186">
        <f t="shared" si="32"/>
        <v>-1.7006066582316384E-5</v>
      </c>
    </row>
    <row r="187" spans="1:17" x14ac:dyDescent="0.15">
      <c r="A187">
        <v>69.928100000000001</v>
      </c>
      <c r="B187">
        <f t="shared" si="23"/>
        <v>2.5047162903617426E-3</v>
      </c>
      <c r="C187">
        <f t="shared" si="24"/>
        <v>3.2350401765173967E-2</v>
      </c>
      <c r="D187">
        <f t="shared" si="25"/>
        <v>253.94513944404409</v>
      </c>
      <c r="E187">
        <v>1.06</v>
      </c>
      <c r="F187">
        <v>0.243006</v>
      </c>
      <c r="G187">
        <v>1023.63</v>
      </c>
      <c r="I187">
        <f t="shared" si="26"/>
        <v>0.10596523078692978</v>
      </c>
      <c r="J187">
        <f t="shared" si="27"/>
        <v>0.12103473916714291</v>
      </c>
      <c r="K187">
        <f t="shared" si="28"/>
        <v>0.10603278223508787</v>
      </c>
      <c r="M187" s="2">
        <v>14.773740490627301</v>
      </c>
      <c r="N187">
        <f t="shared" si="29"/>
        <v>0.10596524919696648</v>
      </c>
      <c r="O187" s="6">
        <f t="shared" si="30"/>
        <v>0.98369710854313874</v>
      </c>
      <c r="P187" s="6">
        <f t="shared" si="31"/>
        <v>5.934041859023631E-3</v>
      </c>
      <c r="Q187">
        <f t="shared" si="32"/>
        <v>-1.7373657912811434E-5</v>
      </c>
    </row>
    <row r="188" spans="1:17" x14ac:dyDescent="0.15">
      <c r="A188">
        <v>70.307600000000008</v>
      </c>
      <c r="B188">
        <f t="shared" si="23"/>
        <v>2.4924238307991024E-3</v>
      </c>
      <c r="C188">
        <f t="shared" si="24"/>
        <v>3.2431975327480891E-2</v>
      </c>
      <c r="D188">
        <f t="shared" si="25"/>
        <v>254.52888955886161</v>
      </c>
      <c r="E188">
        <v>1.06</v>
      </c>
      <c r="F188">
        <v>0.243006</v>
      </c>
      <c r="G188">
        <v>1023.77</v>
      </c>
      <c r="I188">
        <f t="shared" si="26"/>
        <v>0.10622000348951505</v>
      </c>
      <c r="J188">
        <f t="shared" si="27"/>
        <v>0.12149390183318567</v>
      </c>
      <c r="K188">
        <f t="shared" si="28"/>
        <v>0.10628148039507039</v>
      </c>
      <c r="M188" s="2">
        <v>14.7722840997353</v>
      </c>
      <c r="N188">
        <f t="shared" si="29"/>
        <v>0.10622002131269781</v>
      </c>
      <c r="O188" s="6">
        <f t="shared" si="30"/>
        <v>0.98373044323757219</v>
      </c>
      <c r="P188" s="6">
        <f t="shared" si="31"/>
        <v>5.9388664873786245E-3</v>
      </c>
      <c r="Q188">
        <f t="shared" si="32"/>
        <v>-1.6779497436900993E-5</v>
      </c>
    </row>
    <row r="189" spans="1:17" x14ac:dyDescent="0.15">
      <c r="A189">
        <v>70.687100000000001</v>
      </c>
      <c r="B189">
        <f t="shared" si="23"/>
        <v>2.4802573863720776E-3</v>
      </c>
      <c r="C189">
        <f t="shared" si="24"/>
        <v>3.2512848797212376E-2</v>
      </c>
      <c r="D189">
        <f t="shared" si="25"/>
        <v>255.10405734717492</v>
      </c>
      <c r="E189">
        <v>1.06</v>
      </c>
      <c r="F189">
        <v>0.243006</v>
      </c>
      <c r="G189">
        <v>1023.91</v>
      </c>
      <c r="I189">
        <f t="shared" si="26"/>
        <v>0.10647553510172182</v>
      </c>
      <c r="J189">
        <f t="shared" si="27"/>
        <v>0.12195232057898411</v>
      </c>
      <c r="K189">
        <f t="shared" si="28"/>
        <v>0.10653005424338639</v>
      </c>
      <c r="M189" s="2">
        <v>14.770824366849601</v>
      </c>
      <c r="N189">
        <f t="shared" si="29"/>
        <v>0.10647555342462667</v>
      </c>
      <c r="O189" s="6">
        <f t="shared" si="30"/>
        <v>0.98376385497456076</v>
      </c>
      <c r="P189" s="6">
        <f t="shared" si="31"/>
        <v>5.9437034858656479E-3</v>
      </c>
      <c r="Q189">
        <f t="shared" si="32"/>
        <v>-1.7208558593908591E-5</v>
      </c>
    </row>
    <row r="190" spans="1:17" x14ac:dyDescent="0.15">
      <c r="A190">
        <v>71.066600000000008</v>
      </c>
      <c r="B190">
        <f t="shared" si="23"/>
        <v>2.468214999054101E-3</v>
      </c>
      <c r="C190">
        <f t="shared" si="24"/>
        <v>3.2593012851201725E-2</v>
      </c>
      <c r="D190">
        <f t="shared" si="25"/>
        <v>255.67064270706211</v>
      </c>
      <c r="E190">
        <v>1.06</v>
      </c>
      <c r="F190">
        <v>0.243006</v>
      </c>
      <c r="G190">
        <v>1024.06</v>
      </c>
      <c r="I190">
        <f t="shared" si="26"/>
        <v>0.10673186846271411</v>
      </c>
      <c r="J190">
        <f t="shared" si="27"/>
        <v>0.12241000059407962</v>
      </c>
      <c r="K190">
        <f t="shared" si="28"/>
        <v>0.1067785010410474</v>
      </c>
      <c r="M190" s="2">
        <v>14.769361065243</v>
      </c>
      <c r="N190">
        <f t="shared" si="29"/>
        <v>0.10673188653273158</v>
      </c>
      <c r="O190" s="6">
        <f t="shared" si="30"/>
        <v>0.98379734894755355</v>
      </c>
      <c r="P190" s="6">
        <f t="shared" si="31"/>
        <v>5.9485536151824003E-3</v>
      </c>
      <c r="Q190">
        <f t="shared" si="32"/>
        <v>-1.6930292450342404E-5</v>
      </c>
    </row>
    <row r="191" spans="1:17" x14ac:dyDescent="0.15">
      <c r="A191">
        <v>71.446100000000001</v>
      </c>
      <c r="B191">
        <f t="shared" si="23"/>
        <v>2.4562947514838156E-3</v>
      </c>
      <c r="C191">
        <f t="shared" si="24"/>
        <v>3.2672458166282184E-2</v>
      </c>
      <c r="D191">
        <f t="shared" si="25"/>
        <v>256.22864553660128</v>
      </c>
      <c r="E191">
        <v>1.06</v>
      </c>
      <c r="F191">
        <v>0.243006</v>
      </c>
      <c r="G191">
        <v>1024.2</v>
      </c>
      <c r="I191">
        <f t="shared" si="26"/>
        <v>0.10698904636934688</v>
      </c>
      <c r="J191">
        <f t="shared" si="27"/>
        <v>0.1228669470043139</v>
      </c>
      <c r="K191">
        <f t="shared" si="28"/>
        <v>0.10702681683989897</v>
      </c>
      <c r="M191" s="2">
        <v>14.7678939517261</v>
      </c>
      <c r="N191">
        <f t="shared" si="29"/>
        <v>0.10698906463702329</v>
      </c>
      <c r="O191" s="6">
        <f t="shared" si="30"/>
        <v>0.98383093072716954</v>
      </c>
      <c r="P191" s="6">
        <f t="shared" si="31"/>
        <v>5.9534176914476655E-3</v>
      </c>
      <c r="Q191">
        <f t="shared" si="32"/>
        <v>-1.7074342685657668E-5</v>
      </c>
    </row>
    <row r="192" spans="1:17" x14ac:dyDescent="0.15">
      <c r="A192">
        <v>71.825600000000009</v>
      </c>
      <c r="B192">
        <f t="shared" si="23"/>
        <v>2.4444947659100595E-3</v>
      </c>
      <c r="C192">
        <f t="shared" si="24"/>
        <v>3.2751175419287043E-2</v>
      </c>
      <c r="D192">
        <f t="shared" si="25"/>
        <v>256.77806573387056</v>
      </c>
      <c r="E192">
        <v>1.06</v>
      </c>
      <c r="F192">
        <v>0.243006</v>
      </c>
      <c r="G192">
        <v>1024.3499999999999</v>
      </c>
      <c r="I192">
        <f t="shared" si="26"/>
        <v>0.10724711158863032</v>
      </c>
      <c r="J192">
        <f t="shared" si="27"/>
        <v>0.12332316487294516</v>
      </c>
      <c r="K192">
        <f t="shared" si="28"/>
        <v>0.10727499648262089</v>
      </c>
      <c r="M192" s="2">
        <v>14.7664227895048</v>
      </c>
      <c r="N192">
        <f t="shared" si="29"/>
        <v>0.10724713073742365</v>
      </c>
      <c r="O192" s="6">
        <f t="shared" si="30"/>
        <v>0.98386460573801637</v>
      </c>
      <c r="P192" s="6">
        <f t="shared" si="31"/>
        <v>5.9582965104682528E-3</v>
      </c>
      <c r="Q192">
        <f t="shared" si="32"/>
        <v>-1.7854833612871344E-5</v>
      </c>
    </row>
    <row r="193" spans="1:17" x14ac:dyDescent="0.15">
      <c r="A193">
        <v>72.205100000000002</v>
      </c>
      <c r="B193">
        <f t="shared" si="23"/>
        <v>2.4328132031696437E-3</v>
      </c>
      <c r="C193">
        <f t="shared" si="24"/>
        <v>3.2829155287049563E-2</v>
      </c>
      <c r="D193">
        <f t="shared" si="25"/>
        <v>257.31890319694799</v>
      </c>
      <c r="E193">
        <v>1.06</v>
      </c>
      <c r="F193">
        <v>0.243006</v>
      </c>
      <c r="G193">
        <v>1024.49</v>
      </c>
      <c r="I193">
        <f t="shared" si="26"/>
        <v>0.10750610687023932</v>
      </c>
      <c r="J193">
        <f t="shared" si="27"/>
        <v>0.1237786592017381</v>
      </c>
      <c r="K193">
        <f t="shared" si="28"/>
        <v>0.10752303360272707</v>
      </c>
      <c r="M193" s="2">
        <v>14.764947353857099</v>
      </c>
      <c r="N193">
        <f t="shared" si="29"/>
        <v>0.1075061258339538</v>
      </c>
      <c r="O193" s="6">
        <f t="shared" si="30"/>
        <v>0.98389837912873568</v>
      </c>
      <c r="P193" s="6">
        <f t="shared" si="31"/>
        <v>5.963190828882553E-3</v>
      </c>
      <c r="Q193">
        <f t="shared" si="32"/>
        <v>-1.7639662564014187E-5</v>
      </c>
    </row>
    <row r="194" spans="1:17" x14ac:dyDescent="0.15">
      <c r="A194">
        <v>72.584600000000009</v>
      </c>
      <c r="B194">
        <f t="shared" si="23"/>
        <v>2.4212482616967099E-3</v>
      </c>
      <c r="C194">
        <f t="shared" si="24"/>
        <v>3.2906388446403027E-2</v>
      </c>
      <c r="D194">
        <f t="shared" si="25"/>
        <v>257.85115782391165</v>
      </c>
      <c r="E194">
        <v>1.06</v>
      </c>
      <c r="F194">
        <v>0.243006</v>
      </c>
      <c r="G194">
        <v>1024.6300000000001</v>
      </c>
      <c r="I194">
        <f t="shared" si="26"/>
        <v>0.10776607495907348</v>
      </c>
      <c r="J194">
        <f t="shared" si="27"/>
        <v>0.12423343493203041</v>
      </c>
      <c r="K194">
        <f t="shared" si="28"/>
        <v>0.10777092062456554</v>
      </c>
      <c r="M194" s="2">
        <v>14.7634674036428</v>
      </c>
      <c r="N194">
        <f t="shared" si="29"/>
        <v>0.10776609392662451</v>
      </c>
      <c r="O194" s="6">
        <f t="shared" si="30"/>
        <v>0.98393225642415394</v>
      </c>
      <c r="P194" s="6">
        <f t="shared" si="31"/>
        <v>5.9681014586589753E-3</v>
      </c>
      <c r="Q194">
        <f t="shared" si="32"/>
        <v>-1.7600669818416489E-5</v>
      </c>
    </row>
    <row r="195" spans="1:17" x14ac:dyDescent="0.15">
      <c r="A195">
        <v>72.964100000000002</v>
      </c>
      <c r="B195">
        <f t="shared" si="23"/>
        <v>2.4097981765625379E-3</v>
      </c>
      <c r="C195">
        <f t="shared" si="24"/>
        <v>3.298286557418071E-2</v>
      </c>
      <c r="D195">
        <f t="shared" si="25"/>
        <v>258.3748295128396</v>
      </c>
      <c r="E195">
        <v>1.06</v>
      </c>
      <c r="F195">
        <v>0.243006</v>
      </c>
      <c r="G195">
        <v>1024.78</v>
      </c>
      <c r="I195">
        <f t="shared" si="26"/>
        <v>0.10802705860787308</v>
      </c>
      <c r="J195">
        <f t="shared" si="27"/>
        <v>0.12468749694577416</v>
      </c>
      <c r="K195">
        <f t="shared" si="28"/>
        <v>0.10801864876331839</v>
      </c>
      <c r="M195" s="2">
        <v>14.7619827041134</v>
      </c>
      <c r="N195">
        <f t="shared" si="29"/>
        <v>0.1080270780153505</v>
      </c>
      <c r="O195" s="6">
        <f t="shared" si="30"/>
        <v>0.98396624300316637</v>
      </c>
      <c r="P195" s="6">
        <f t="shared" si="31"/>
        <v>5.9730291914601719E-3</v>
      </c>
      <c r="Q195">
        <f t="shared" si="32"/>
        <v>-1.7965385401491596E-5</v>
      </c>
    </row>
    <row r="196" spans="1:17" x14ac:dyDescent="0.15">
      <c r="A196">
        <v>73.343500000000006</v>
      </c>
      <c r="B196">
        <f t="shared" ref="B196:B203" si="33">0.119*POWER(A196,-0.909)</f>
        <v>2.3984641911341397E-3</v>
      </c>
      <c r="C196">
        <f t="shared" ref="C196:C203" si="34">-0.00000002843*A196^3+0.000003566*A196^2+0.0001342*A196+0.01525</f>
        <v>3.3058557498443809E-2</v>
      </c>
      <c r="D196">
        <f t="shared" ref="D196:D203" si="35">-0.0000003108*A196^3-0.02973*A196^2+5.712*A196</f>
        <v>258.88978356412196</v>
      </c>
      <c r="E196">
        <v>1.06</v>
      </c>
      <c r="F196">
        <v>0.243006</v>
      </c>
      <c r="G196">
        <v>1024.93</v>
      </c>
      <c r="I196">
        <f t="shared" ref="I196:I203" si="36">$S$3*E196*F196/(B196*C196)</f>
        <v>0.10828903139746578</v>
      </c>
      <c r="J196">
        <f t="shared" ref="J196:J203" si="37">0.0062*A196^0.6996</f>
        <v>0.12514073069887086</v>
      </c>
      <c r="K196">
        <f t="shared" ref="K196:K203" si="38">-0.000000002429*A196^4+0.0000006766*A196^3-0.0000711*A196^2+0.003996*A196+0.0009964</f>
        <v>0.10826614281519624</v>
      </c>
      <c r="M196" s="2">
        <v>14.760493424697801</v>
      </c>
      <c r="N196">
        <f t="shared" ref="N196:N203" si="39">0.00000001117*M196^6-0.000002895*M196^5+0.0002974*M196^4-0.01537*M196^3+0.4183*M196^2-5.664*M196+29.8</f>
        <v>0.10828905010015788</v>
      </c>
      <c r="O196" s="6">
        <f t="shared" ref="O196:O203" si="40">0.000129*M196^2-0.0267*M196+1.35</f>
        <v>0.98400033499269934</v>
      </c>
      <c r="P196" s="6">
        <f t="shared" ref="P196:P203" si="41">0.00000009299*M196^4-0.0000148*M196^3+0.0008393*M196^2-0.01962*M196+0.1559</f>
        <v>5.9779734778238058E-3</v>
      </c>
      <c r="Q196">
        <f t="shared" ref="Q196:Q203" si="42">(I196-N196)/I196*100</f>
        <v>-1.7271086334413242E-5</v>
      </c>
    </row>
    <row r="197" spans="1:17" x14ac:dyDescent="0.15">
      <c r="A197">
        <v>73.722999999999999</v>
      </c>
      <c r="B197">
        <f t="shared" si="33"/>
        <v>2.3872386366712776E-3</v>
      </c>
      <c r="C197">
        <f t="shared" si="34"/>
        <v>3.3133494798928978E-2</v>
      </c>
      <c r="D197">
        <f t="shared" si="35"/>
        <v>259.39629133292362</v>
      </c>
      <c r="E197">
        <v>1.06</v>
      </c>
      <c r="F197">
        <v>0.243006</v>
      </c>
      <c r="G197">
        <v>1025.07</v>
      </c>
      <c r="I197">
        <f t="shared" si="36"/>
        <v>0.1085521742234286</v>
      </c>
      <c r="J197">
        <f t="shared" si="37"/>
        <v>0.12559337987782054</v>
      </c>
      <c r="K197">
        <f t="shared" si="38"/>
        <v>0.10851352204569491</v>
      </c>
      <c r="M197" s="2">
        <v>14.758998536139799</v>
      </c>
      <c r="N197">
        <f t="shared" si="39"/>
        <v>0.10855219318104403</v>
      </c>
      <c r="O197" s="6">
        <f t="shared" si="40"/>
        <v>0.9840345559599486</v>
      </c>
      <c r="P197" s="6">
        <f t="shared" si="41"/>
        <v>5.9829377488904156E-3</v>
      </c>
      <c r="Q197">
        <f t="shared" si="42"/>
        <v>-1.7464058708561512E-5</v>
      </c>
    </row>
    <row r="198" spans="1:17" x14ac:dyDescent="0.15">
      <c r="A198">
        <v>74.102500000000006</v>
      </c>
      <c r="B198">
        <f t="shared" si="33"/>
        <v>2.3761228548494066E-3</v>
      </c>
      <c r="C198">
        <f t="shared" si="34"/>
        <v>3.3207648100794872E-2</v>
      </c>
      <c r="D198">
        <f t="shared" si="35"/>
        <v>259.89421585795071</v>
      </c>
      <c r="E198">
        <v>1.06</v>
      </c>
      <c r="F198">
        <v>0.243006</v>
      </c>
      <c r="G198">
        <v>1025.22</v>
      </c>
      <c r="I198">
        <f t="shared" si="36"/>
        <v>0.10881646103042023</v>
      </c>
      <c r="J198">
        <f t="shared" si="37"/>
        <v>0.12604532963860551</v>
      </c>
      <c r="K198">
        <f t="shared" si="38"/>
        <v>0.10876070878708936</v>
      </c>
      <c r="M198" s="2">
        <v>14.757498422268601</v>
      </c>
      <c r="N198">
        <f t="shared" si="39"/>
        <v>0.10881644176900451</v>
      </c>
      <c r="O198" s="6">
        <f t="shared" si="40"/>
        <v>0.98406889712456902</v>
      </c>
      <c r="P198" s="6">
        <f t="shared" si="41"/>
        <v>5.9879207450585226E-3</v>
      </c>
      <c r="Q198">
        <f t="shared" si="42"/>
        <v>1.7700829019808829E-5</v>
      </c>
    </row>
    <row r="199" spans="1:17" x14ac:dyDescent="0.15">
      <c r="A199">
        <v>74.481999999999999</v>
      </c>
      <c r="B199">
        <f t="shared" si="33"/>
        <v>2.3651152182497725E-3</v>
      </c>
      <c r="C199">
        <f t="shared" si="34"/>
        <v>3.328100808087478E-2</v>
      </c>
      <c r="D199">
        <f t="shared" si="35"/>
        <v>260.38355703728132</v>
      </c>
      <c r="E199">
        <v>1.06</v>
      </c>
      <c r="F199">
        <v>0.243006</v>
      </c>
      <c r="G199">
        <v>1025.3599999999999</v>
      </c>
      <c r="I199">
        <f t="shared" si="36"/>
        <v>0.10908193472997711</v>
      </c>
      <c r="J199">
        <f t="shared" si="37"/>
        <v>0.12649658463561356</v>
      </c>
      <c r="K199">
        <f t="shared" si="38"/>
        <v>0.10900768941821697</v>
      </c>
      <c r="M199" s="2">
        <v>14.755992414250599</v>
      </c>
      <c r="N199">
        <f t="shared" si="39"/>
        <v>0.10908191581862425</v>
      </c>
      <c r="O199" s="6">
        <f t="shared" si="40"/>
        <v>0.98410337380420443</v>
      </c>
      <c r="P199" s="6">
        <f t="shared" si="41"/>
        <v>5.9929247035041822E-3</v>
      </c>
      <c r="Q199">
        <f t="shared" si="42"/>
        <v>1.7336833001276028E-5</v>
      </c>
    </row>
    <row r="200" spans="1:17" x14ac:dyDescent="0.15">
      <c r="A200">
        <v>74.861500000000007</v>
      </c>
      <c r="B200">
        <f t="shared" si="33"/>
        <v>2.354214131710242E-3</v>
      </c>
      <c r="C200">
        <f t="shared" si="34"/>
        <v>3.3353565416001978E-2</v>
      </c>
      <c r="D200">
        <f t="shared" si="35"/>
        <v>260.86431476899349</v>
      </c>
      <c r="E200">
        <v>1.06</v>
      </c>
      <c r="F200">
        <v>0.243006</v>
      </c>
      <c r="G200">
        <v>1025.51</v>
      </c>
      <c r="I200">
        <f t="shared" si="36"/>
        <v>0.1093486383055705</v>
      </c>
      <c r="J200">
        <f t="shared" si="37"/>
        <v>0.12694714946871977</v>
      </c>
      <c r="K200">
        <f t="shared" si="38"/>
        <v>0.10925444910874905</v>
      </c>
      <c r="M200" s="2">
        <v>14.7544805049349</v>
      </c>
      <c r="N200">
        <f t="shared" si="39"/>
        <v>0.10934861886413572</v>
      </c>
      <c r="O200" s="6">
        <f t="shared" si="40"/>
        <v>0.98413798616943327</v>
      </c>
      <c r="P200" s="6">
        <f t="shared" si="41"/>
        <v>5.9979496644643471E-3</v>
      </c>
      <c r="Q200">
        <f t="shared" si="42"/>
        <v>1.7779311276990193E-5</v>
      </c>
    </row>
    <row r="201" spans="1:17" x14ac:dyDescent="0.15">
      <c r="A201">
        <v>75.241</v>
      </c>
      <c r="B201">
        <f t="shared" si="33"/>
        <v>2.3434180315264467E-3</v>
      </c>
      <c r="C201">
        <f t="shared" si="34"/>
        <v>3.3425310783009726E-2</v>
      </c>
      <c r="D201">
        <f t="shared" si="35"/>
        <v>261.33648895116528</v>
      </c>
      <c r="E201">
        <v>1.06</v>
      </c>
      <c r="F201">
        <v>0.243006</v>
      </c>
      <c r="G201">
        <v>1025.6600000000001</v>
      </c>
      <c r="I201">
        <f t="shared" si="36"/>
        <v>0.10961661482566919</v>
      </c>
      <c r="J201">
        <f t="shared" si="37"/>
        <v>0.12739702868419714</v>
      </c>
      <c r="K201">
        <f t="shared" si="38"/>
        <v>0.10950097181919145</v>
      </c>
      <c r="M201" s="2">
        <v>14.752962452434801</v>
      </c>
      <c r="N201">
        <f t="shared" si="39"/>
        <v>0.10961659590548933</v>
      </c>
      <c r="O201" s="6">
        <f t="shared" si="40"/>
        <v>0.98417273976485165</v>
      </c>
      <c r="P201" s="6">
        <f t="shared" si="41"/>
        <v>6.0029964487616494E-3</v>
      </c>
      <c r="Q201">
        <f t="shared" si="42"/>
        <v>1.7260321241882763E-5</v>
      </c>
    </row>
    <row r="202" spans="1:17" x14ac:dyDescent="0.15">
      <c r="A202">
        <v>75.620500000000007</v>
      </c>
      <c r="B202">
        <f t="shared" si="33"/>
        <v>2.3327253846766086E-3</v>
      </c>
      <c r="C202">
        <f t="shared" si="34"/>
        <v>3.3496234858731315E-2</v>
      </c>
      <c r="D202">
        <f t="shared" si="35"/>
        <v>261.80007948187472</v>
      </c>
      <c r="E202">
        <v>1.06</v>
      </c>
      <c r="F202">
        <v>0.243006</v>
      </c>
      <c r="G202">
        <v>1025.8</v>
      </c>
      <c r="I202">
        <f t="shared" si="36"/>
        <v>0.10988590745689751</v>
      </c>
      <c r="J202">
        <f t="shared" si="37"/>
        <v>0.12784622677560945</v>
      </c>
      <c r="K202">
        <f t="shared" si="38"/>
        <v>0.10974724030088377</v>
      </c>
      <c r="M202" s="2">
        <v>14.7514380382485</v>
      </c>
      <c r="N202">
        <f t="shared" si="39"/>
        <v>0.10988588794266363</v>
      </c>
      <c r="O202" s="6">
        <f t="shared" si="40"/>
        <v>0.98420763960008584</v>
      </c>
      <c r="P202" s="6">
        <f t="shared" si="41"/>
        <v>6.0080658004127152E-3</v>
      </c>
      <c r="Q202">
        <f t="shared" si="42"/>
        <v>1.7758631960366197E-5</v>
      </c>
    </row>
    <row r="203" spans="1:17" x14ac:dyDescent="0.15">
      <c r="A203">
        <v>76</v>
      </c>
      <c r="B203">
        <f t="shared" si="33"/>
        <v>2.3221346880692713E-3</v>
      </c>
      <c r="C203">
        <f t="shared" si="34"/>
        <v>3.3566328319999998E-2</v>
      </c>
      <c r="D203">
        <f t="shared" si="35"/>
        <v>262.25508625919997</v>
      </c>
      <c r="E203">
        <v>1.06</v>
      </c>
      <c r="F203">
        <v>0.243006</v>
      </c>
      <c r="G203">
        <v>1025.95</v>
      </c>
      <c r="I203">
        <f t="shared" si="36"/>
        <v>0.11015655947729354</v>
      </c>
      <c r="J203">
        <f t="shared" si="37"/>
        <v>0.12829474818468245</v>
      </c>
      <c r="K203">
        <f t="shared" si="38"/>
        <v>0.10999323609600005</v>
      </c>
      <c r="M203" s="2">
        <v>14.749907021944599</v>
      </c>
      <c r="N203">
        <f t="shared" si="39"/>
        <v>0.11015653997562325</v>
      </c>
      <c r="O203" s="6">
        <f t="shared" si="40"/>
        <v>0.98424269118720464</v>
      </c>
      <c r="P203" s="6">
        <f t="shared" si="41"/>
        <v>6.0131585372826535E-3</v>
      </c>
      <c r="Q203">
        <f t="shared" si="42"/>
        <v>1.7703594216321628E-5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workbookViewId="0">
      <selection activeCell="F2" sqref="F2:F22"/>
    </sheetView>
  </sheetViews>
  <sheetFormatPr defaultRowHeight="13.5" x14ac:dyDescent="0.15"/>
  <cols>
    <col min="1" max="1" width="9.5" bestFit="1" customWidth="1"/>
    <col min="2" max="2" width="9.125" bestFit="1" customWidth="1"/>
    <col min="3" max="3" width="11.75" customWidth="1"/>
    <col min="4" max="4" width="9.125" bestFit="1" customWidth="1"/>
    <col min="5" max="5" width="9.125" customWidth="1"/>
    <col min="6" max="6" width="9.5" bestFit="1" customWidth="1"/>
    <col min="7" max="7" width="14.375" customWidth="1"/>
  </cols>
  <sheetData>
    <row r="1" spans="1:8" x14ac:dyDescent="0.15">
      <c r="A1" s="5" t="s">
        <v>27</v>
      </c>
      <c r="B1" s="5" t="s">
        <v>25</v>
      </c>
      <c r="C1" s="5" t="s">
        <v>32</v>
      </c>
      <c r="D1" s="5" t="s">
        <v>26</v>
      </c>
      <c r="E1" s="5" t="s">
        <v>33</v>
      </c>
      <c r="F1" s="5" t="s">
        <v>28</v>
      </c>
      <c r="G1" s="5" t="s">
        <v>34</v>
      </c>
    </row>
    <row r="2" spans="1:8" x14ac:dyDescent="0.15">
      <c r="A2" s="6">
        <v>90.72</v>
      </c>
      <c r="B2" s="6">
        <v>8.6E-3</v>
      </c>
      <c r="C2" s="6">
        <f>0.000129*A2^2-0.0267*A2+1.35</f>
        <v>-1.0538726400000087E-2</v>
      </c>
      <c r="D2" s="6">
        <v>0.54079999999999995</v>
      </c>
      <c r="E2" s="6">
        <f>0.00000009299*A2^4-0.0000148*A2^3+0.0008393*A2^2-0.01962*A2+0.1559</f>
        <v>0.53195771981654449</v>
      </c>
      <c r="F2" s="6">
        <v>63.133200000000002</v>
      </c>
      <c r="G2">
        <f>0.00000001117*A2^6-0.000002895*A2^5+0.0002974*A2^4-0.01537*A2^3+0.4183*A2^2-5.664*A2+29.8</f>
        <v>64.555821118353649</v>
      </c>
      <c r="H2">
        <f>E2/C2</f>
        <v>-50.476471219192113</v>
      </c>
    </row>
    <row r="3" spans="1:8" x14ac:dyDescent="0.15">
      <c r="A3" s="6">
        <v>85.57</v>
      </c>
      <c r="B3" s="6">
        <v>1.21E-2</v>
      </c>
      <c r="C3" s="6">
        <f t="shared" ref="C3:C22" si="0">0.000129*A3^2-0.0267*A3+1.35</f>
        <v>9.8480120999999698E-3</v>
      </c>
      <c r="D3" s="6">
        <v>0.32469999999999999</v>
      </c>
      <c r="E3" s="6">
        <f t="shared" ref="E3:E22" si="1">0.00000009299*A3^4-0.0000148*A3^3+0.0008393*A3^2-0.01962*A3+0.1559</f>
        <v>0.33508750155347988</v>
      </c>
      <c r="F3" s="6">
        <v>26.833100000000002</v>
      </c>
      <c r="G3">
        <f t="shared" ref="G3:G22" si="2">0.00000001117*A3^6-0.000002895*A3^5+0.0002974*A3^4-0.01537*A3^3+0.4183*A3^2-5.664*A3+29.8</f>
        <v>26.193071040257724</v>
      </c>
      <c r="H3">
        <f t="shared" ref="H3:H22" si="3">E3/C3</f>
        <v>34.025902705123698</v>
      </c>
    </row>
    <row r="4" spans="1:8" x14ac:dyDescent="0.15">
      <c r="A4" s="6">
        <v>80.61</v>
      </c>
      <c r="B4" s="6">
        <v>2.8500000000000001E-2</v>
      </c>
      <c r="C4" s="6">
        <f t="shared" si="0"/>
        <v>3.5951400899999708E-2</v>
      </c>
      <c r="D4" s="6">
        <v>0.20469999999999999</v>
      </c>
      <c r="E4" s="6">
        <f t="shared" si="1"/>
        <v>0.20219353994826736</v>
      </c>
      <c r="F4" s="6">
        <v>7.1948999999999996</v>
      </c>
      <c r="G4">
        <f t="shared" si="2"/>
        <v>8.9389735286436469</v>
      </c>
      <c r="H4">
        <f t="shared" si="3"/>
        <v>5.6240795876265564</v>
      </c>
    </row>
    <row r="5" spans="1:8" x14ac:dyDescent="0.15">
      <c r="A5" s="6">
        <v>77.41</v>
      </c>
      <c r="B5" s="6">
        <v>5.1299999999999998E-2</v>
      </c>
      <c r="C5" s="6">
        <f t="shared" si="0"/>
        <v>5.6160744899999893E-2</v>
      </c>
      <c r="D5" s="6">
        <v>0.13220000000000001</v>
      </c>
      <c r="E5" s="6">
        <f t="shared" si="1"/>
        <v>0.14032661643082686</v>
      </c>
      <c r="F5" s="6">
        <v>2.5790999999999999</v>
      </c>
      <c r="G5">
        <f t="shared" si="2"/>
        <v>3.7550086736564374</v>
      </c>
      <c r="H5">
        <f t="shared" si="3"/>
        <v>2.4986601705638547</v>
      </c>
    </row>
    <row r="6" spans="1:8" x14ac:dyDescent="0.15">
      <c r="A6" s="6">
        <v>76.290000000000006</v>
      </c>
      <c r="B6" s="6">
        <v>5.9799999999999999E-2</v>
      </c>
      <c r="C6" s="6">
        <f t="shared" si="0"/>
        <v>6.3858168899999734E-2</v>
      </c>
      <c r="D6" s="6">
        <v>0.1195</v>
      </c>
      <c r="E6" s="6">
        <f t="shared" si="1"/>
        <v>0.12242530606766863</v>
      </c>
      <c r="F6" s="6">
        <v>1.9995000000000001</v>
      </c>
      <c r="G6">
        <f t="shared" si="2"/>
        <v>2.6413893214048478</v>
      </c>
      <c r="H6">
        <f t="shared" si="3"/>
        <v>1.917144011119134</v>
      </c>
    </row>
    <row r="7" spans="1:8" x14ac:dyDescent="0.15">
      <c r="A7" s="6">
        <v>75.17</v>
      </c>
      <c r="B7" s="6">
        <v>6.8599999999999994E-2</v>
      </c>
      <c r="C7" s="6">
        <f t="shared" si="0"/>
        <v>7.1879228099999803E-2</v>
      </c>
      <c r="D7" s="6">
        <v>0.1075</v>
      </c>
      <c r="E7" s="6">
        <f t="shared" si="1"/>
        <v>0.10627875831447628</v>
      </c>
      <c r="F7" s="6">
        <v>1.5674999999999999</v>
      </c>
      <c r="G7">
        <f t="shared" si="2"/>
        <v>1.797547358906332</v>
      </c>
      <c r="H7">
        <f t="shared" si="3"/>
        <v>1.4785740070360684</v>
      </c>
    </row>
    <row r="8" spans="1:8" x14ac:dyDescent="0.15">
      <c r="A8" s="6">
        <v>72.84</v>
      </c>
      <c r="B8" s="6">
        <v>8.7900000000000006E-2</v>
      </c>
      <c r="C8" s="6">
        <f t="shared" si="0"/>
        <v>8.9602862399999816E-2</v>
      </c>
      <c r="D8" s="6">
        <v>8.4599999999999995E-2</v>
      </c>
      <c r="E8" s="6">
        <f t="shared" si="1"/>
        <v>7.7823672795382798E-2</v>
      </c>
      <c r="F8" s="6">
        <v>0.96160000000000001</v>
      </c>
      <c r="G8">
        <f t="shared" si="2"/>
        <v>0.70319010465049203</v>
      </c>
      <c r="H8">
        <f t="shared" si="3"/>
        <v>0.86854002998215551</v>
      </c>
    </row>
    <row r="9" spans="1:8" x14ac:dyDescent="0.15">
      <c r="A9" s="6">
        <v>70.41</v>
      </c>
      <c r="B9" s="6">
        <v>0.1094</v>
      </c>
      <c r="C9" s="6">
        <f t="shared" si="0"/>
        <v>0.10957928489999991</v>
      </c>
      <c r="D9" s="6">
        <v>6.3500000000000001E-2</v>
      </c>
      <c r="E9" s="6">
        <f t="shared" si="1"/>
        <v>5.467963303533549E-2</v>
      </c>
      <c r="F9" s="6">
        <v>0.58040000000000003</v>
      </c>
      <c r="G9">
        <f t="shared" si="2"/>
        <v>0.20748835417935041</v>
      </c>
      <c r="H9">
        <f t="shared" si="3"/>
        <v>0.49899607471644974</v>
      </c>
    </row>
    <row r="10" spans="1:8" x14ac:dyDescent="0.15">
      <c r="A10" s="6">
        <v>67.84</v>
      </c>
      <c r="B10" s="6">
        <v>0.13370000000000001</v>
      </c>
      <c r="C10" s="6">
        <f t="shared" si="0"/>
        <v>0.13236426239999988</v>
      </c>
      <c r="D10" s="6">
        <v>4.4200000000000003E-2</v>
      </c>
      <c r="E10" s="6">
        <f t="shared" si="1"/>
        <v>3.6345899418003341E-2</v>
      </c>
      <c r="F10" s="6">
        <v>0.33079999999999998</v>
      </c>
      <c r="G10">
        <f t="shared" si="2"/>
        <v>7.9794180034287621E-2</v>
      </c>
      <c r="H10">
        <f t="shared" si="3"/>
        <v>0.27458997435552041</v>
      </c>
    </row>
    <row r="11" spans="1:8" x14ac:dyDescent="0.15">
      <c r="A11" s="6">
        <v>64.19</v>
      </c>
      <c r="B11" s="6">
        <v>0.17080000000000001</v>
      </c>
      <c r="C11" s="6">
        <f t="shared" si="0"/>
        <v>0.16765293690000016</v>
      </c>
      <c r="D11" s="6">
        <v>2.1899999999999999E-2</v>
      </c>
      <c r="E11" s="6">
        <f t="shared" si="1"/>
        <v>1.9041660457962267E-2</v>
      </c>
      <c r="F11" s="6">
        <v>0.1283</v>
      </c>
      <c r="G11">
        <f t="shared" si="2"/>
        <v>0.15983065095024429</v>
      </c>
      <c r="H11">
        <f t="shared" si="3"/>
        <v>0.11357785202009335</v>
      </c>
    </row>
    <row r="12" spans="1:8" x14ac:dyDescent="0.15">
      <c r="A12" s="6">
        <v>62.88</v>
      </c>
      <c r="B12" s="6">
        <v>0.18490000000000001</v>
      </c>
      <c r="C12" s="6">
        <f t="shared" si="0"/>
        <v>0.18115637759999981</v>
      </c>
      <c r="D12" s="6">
        <v>1.52E-2</v>
      </c>
      <c r="E12" s="6">
        <f t="shared" si="1"/>
        <v>1.4847741155812416E-2</v>
      </c>
      <c r="F12" s="6">
        <v>8.2199999999999995E-2</v>
      </c>
      <c r="G12">
        <f t="shared" si="2"/>
        <v>0.19545054149397245</v>
      </c>
      <c r="H12">
        <f t="shared" si="3"/>
        <v>8.1960907766641236E-2</v>
      </c>
    </row>
    <row r="13" spans="1:8" x14ac:dyDescent="0.15">
      <c r="A13" s="6">
        <v>60.4</v>
      </c>
      <c r="B13" s="6">
        <v>0.21260000000000001</v>
      </c>
      <c r="C13" s="6">
        <f t="shared" si="0"/>
        <v>0.20793263999999989</v>
      </c>
      <c r="D13" s="6">
        <v>1.04E-2</v>
      </c>
      <c r="E13" s="6">
        <f t="shared" si="1"/>
        <v>9.2000489469440117E-3</v>
      </c>
      <c r="F13" s="6">
        <v>4.9099999999999998E-2</v>
      </c>
      <c r="G13">
        <f t="shared" si="2"/>
        <v>0.22187029842728023</v>
      </c>
      <c r="H13">
        <f t="shared" si="3"/>
        <v>4.4245333233608811E-2</v>
      </c>
    </row>
    <row r="14" spans="1:8" x14ac:dyDescent="0.15">
      <c r="A14" s="6">
        <v>58.9</v>
      </c>
      <c r="B14" s="6">
        <v>0.23019999999999999</v>
      </c>
      <c r="C14" s="6">
        <f t="shared" si="0"/>
        <v>0.22489809000000016</v>
      </c>
      <c r="D14" s="6">
        <v>8.2000000000000007E-3</v>
      </c>
      <c r="E14" s="6">
        <f t="shared" si="1"/>
        <v>6.9837338610595212E-3</v>
      </c>
      <c r="F14" s="6">
        <v>3.5700000000000003E-2</v>
      </c>
      <c r="G14">
        <f t="shared" si="2"/>
        <v>0.2028076819602127</v>
      </c>
      <c r="H14">
        <f t="shared" si="3"/>
        <v>3.1052882045639055E-2</v>
      </c>
    </row>
    <row r="15" spans="1:8" x14ac:dyDescent="0.15">
      <c r="A15" s="6">
        <v>57.73</v>
      </c>
      <c r="B15" s="6">
        <v>0.2442</v>
      </c>
      <c r="C15" s="6">
        <f t="shared" si="0"/>
        <v>0.23853412410000008</v>
      </c>
      <c r="D15" s="6">
        <v>5.0000000000000001E-3</v>
      </c>
      <c r="E15" s="6">
        <f t="shared" si="1"/>
        <v>5.7619237781071087E-3</v>
      </c>
      <c r="F15" s="6">
        <v>2.0400000000000001E-2</v>
      </c>
      <c r="G15">
        <f t="shared" si="2"/>
        <v>0.16886403118046545</v>
      </c>
      <c r="H15">
        <f t="shared" si="3"/>
        <v>2.4155553423842836E-2</v>
      </c>
    </row>
    <row r="16" spans="1:8" x14ac:dyDescent="0.15">
      <c r="A16" s="6">
        <v>56.47</v>
      </c>
      <c r="B16" s="6">
        <v>0.25969999999999999</v>
      </c>
      <c r="C16" s="6">
        <f t="shared" si="0"/>
        <v>0.25361405609999998</v>
      </c>
      <c r="D16" s="6">
        <v>2.8999999999999998E-3</v>
      </c>
      <c r="E16" s="6">
        <f t="shared" si="1"/>
        <v>4.859781769243593E-3</v>
      </c>
      <c r="F16" s="6">
        <v>1.0999999999999999E-2</v>
      </c>
      <c r="G16">
        <f t="shared" si="2"/>
        <v>0.11523876876627881</v>
      </c>
      <c r="H16">
        <f t="shared" si="3"/>
        <v>1.9162115239099293E-2</v>
      </c>
    </row>
    <row r="17" spans="1:8" x14ac:dyDescent="0.15">
      <c r="A17" s="6">
        <v>55.79</v>
      </c>
      <c r="B17" s="6">
        <v>0.26819999999999999</v>
      </c>
      <c r="C17" s="6">
        <f t="shared" si="0"/>
        <v>0.26192260889999996</v>
      </c>
      <c r="D17" s="6">
        <v>1E-3</v>
      </c>
      <c r="E17" s="6">
        <f t="shared" si="1"/>
        <v>4.5245332865840593E-3</v>
      </c>
      <c r="F17" s="6">
        <v>3.8E-3</v>
      </c>
      <c r="G17">
        <f t="shared" si="2"/>
        <v>7.9891858894757917E-2</v>
      </c>
      <c r="H17">
        <f t="shared" si="3"/>
        <v>1.7274313605785331E-2</v>
      </c>
    </row>
    <row r="18" spans="1:8" x14ac:dyDescent="0.15">
      <c r="A18" s="6">
        <v>52.53</v>
      </c>
      <c r="B18" s="6">
        <v>0.31030000000000002</v>
      </c>
      <c r="C18" s="6">
        <f t="shared" si="0"/>
        <v>0.30341171609999984</v>
      </c>
      <c r="D18" s="6">
        <v>6.9999999999999999E-4</v>
      </c>
      <c r="E18" s="6">
        <f t="shared" si="1"/>
        <v>4.0000385407659989E-3</v>
      </c>
      <c r="F18" s="6">
        <v>2.0999999999999999E-3</v>
      </c>
      <c r="G18">
        <f t="shared" si="2"/>
        <v>-0.1307101051397801</v>
      </c>
      <c r="H18">
        <f t="shared" si="3"/>
        <v>1.3183533556916595E-2</v>
      </c>
    </row>
    <row r="19" spans="1:8" x14ac:dyDescent="0.15">
      <c r="A19" s="6">
        <v>35.28</v>
      </c>
      <c r="B19" s="6">
        <v>0.57530000000000003</v>
      </c>
      <c r="C19" s="6">
        <f t="shared" si="0"/>
        <v>0.56858751360000004</v>
      </c>
      <c r="D19" s="6">
        <v>1E-4</v>
      </c>
      <c r="E19" s="6">
        <f t="shared" si="1"/>
        <v>2.5259920938758007E-3</v>
      </c>
      <c r="F19" s="6">
        <v>2.0000000000000001E-4</v>
      </c>
      <c r="G19">
        <f t="shared" si="2"/>
        <v>-0.26097617739544532</v>
      </c>
      <c r="H19">
        <f t="shared" si="3"/>
        <v>4.4425739810614803E-3</v>
      </c>
    </row>
    <row r="20" spans="1:8" x14ac:dyDescent="0.15">
      <c r="A20" s="6">
        <v>29.5</v>
      </c>
      <c r="B20" s="6">
        <v>0.67979999999999996</v>
      </c>
      <c r="C20" s="6">
        <f t="shared" si="0"/>
        <v>0.67461225000000002</v>
      </c>
      <c r="D20" s="6">
        <v>0</v>
      </c>
      <c r="E20" s="6">
        <f t="shared" si="1"/>
        <v>-2.0157375381249787E-3</v>
      </c>
      <c r="F20" s="6">
        <v>1E-4</v>
      </c>
      <c r="G20">
        <f t="shared" si="2"/>
        <v>6.8132424374585554E-2</v>
      </c>
      <c r="H20">
        <f t="shared" si="3"/>
        <v>-2.9879942709682169E-3</v>
      </c>
    </row>
    <row r="21" spans="1:8" x14ac:dyDescent="0.15">
      <c r="A21" s="6">
        <v>22.89</v>
      </c>
      <c r="B21" s="6">
        <v>0.80879999999999996</v>
      </c>
      <c r="C21" s="6">
        <f t="shared" si="0"/>
        <v>0.80642682090000006</v>
      </c>
      <c r="D21" s="6">
        <v>0</v>
      </c>
      <c r="E21" s="6">
        <f t="shared" si="1"/>
        <v>-5.4209488614508639E-3</v>
      </c>
      <c r="F21" s="6">
        <v>1E-4</v>
      </c>
      <c r="G21">
        <f t="shared" si="2"/>
        <v>4.2512962168263613E-2</v>
      </c>
      <c r="H21">
        <f t="shared" si="3"/>
        <v>-6.7221832421209635E-3</v>
      </c>
    </row>
    <row r="22" spans="1:8" x14ac:dyDescent="0.15">
      <c r="A22" s="6">
        <v>15.75</v>
      </c>
      <c r="B22" s="6">
        <v>0.95979999999999999</v>
      </c>
      <c r="C22" s="6">
        <f t="shared" si="0"/>
        <v>0.96147506250000003</v>
      </c>
      <c r="D22" s="6">
        <v>0</v>
      </c>
      <c r="E22" s="6">
        <f t="shared" si="1"/>
        <v>2.9826275132421864E-3</v>
      </c>
      <c r="F22" s="6">
        <v>0</v>
      </c>
      <c r="G22">
        <f t="shared" si="2"/>
        <v>-2.8556588346052791E-2</v>
      </c>
      <c r="H22">
        <f t="shared" si="3"/>
        <v>3.1021371531850693E-3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3"/>
  <sheetViews>
    <sheetView workbookViewId="0">
      <selection activeCell="K3" sqref="K3"/>
    </sheetView>
  </sheetViews>
  <sheetFormatPr defaultRowHeight="13.5" x14ac:dyDescent="0.15"/>
  <cols>
    <col min="3" max="4" width="11.125" customWidth="1"/>
    <col min="8" max="8" width="13.5" customWidth="1"/>
    <col min="9" max="9" width="10.25" customWidth="1"/>
    <col min="10" max="10" width="10.5" customWidth="1"/>
    <col min="11" max="11" width="10.25" customWidth="1"/>
  </cols>
  <sheetData>
    <row r="1" spans="1:13" ht="18.75" x14ac:dyDescent="0.15">
      <c r="A1" t="s">
        <v>8</v>
      </c>
      <c r="B1" t="s">
        <v>7</v>
      </c>
      <c r="C1" t="s">
        <v>10</v>
      </c>
      <c r="D1" t="s">
        <v>14</v>
      </c>
      <c r="E1" s="2" t="s">
        <v>5</v>
      </c>
      <c r="F1" s="2" t="s">
        <v>15</v>
      </c>
      <c r="G1" s="1" t="s">
        <v>6</v>
      </c>
      <c r="H1" s="1" t="s">
        <v>16</v>
      </c>
      <c r="I1" s="2" t="s">
        <v>13</v>
      </c>
      <c r="J1" s="2" t="s">
        <v>9</v>
      </c>
      <c r="K1" s="3" t="s">
        <v>12</v>
      </c>
      <c r="M1" t="s">
        <v>0</v>
      </c>
    </row>
    <row r="2" spans="1:13" x14ac:dyDescent="0.15">
      <c r="A2" t="s">
        <v>1</v>
      </c>
      <c r="B2" t="s">
        <v>4</v>
      </c>
      <c r="C2" t="s">
        <v>11</v>
      </c>
      <c r="D2" t="s">
        <v>11</v>
      </c>
      <c r="E2" t="s">
        <v>2</v>
      </c>
      <c r="F2" t="s">
        <v>2</v>
      </c>
      <c r="G2" t="s">
        <v>3</v>
      </c>
      <c r="H2" t="s">
        <v>3</v>
      </c>
      <c r="I2" t="s">
        <v>11</v>
      </c>
      <c r="J2" t="s">
        <v>2</v>
      </c>
      <c r="K2" t="s">
        <v>3</v>
      </c>
    </row>
    <row r="3" spans="1:13" x14ac:dyDescent="0.15">
      <c r="A3">
        <v>101.325</v>
      </c>
      <c r="B3">
        <f>A3/1000</f>
        <v>0.101325</v>
      </c>
      <c r="C3">
        <v>1.4292899999999999</v>
      </c>
      <c r="D3">
        <f>0.119*POWER(B3,-0.909)</f>
        <v>0.95356556763199996</v>
      </c>
      <c r="E3">
        <v>1.55385E-2</v>
      </c>
      <c r="F3">
        <f>-0.00000002843*B3^3+0.000003566*B3^2+0.0001342*B3+0.01525</f>
        <v>1.5263634396675427E-2</v>
      </c>
      <c r="G3">
        <v>0.50472499999999998</v>
      </c>
      <c r="H3">
        <f>-0.0000003108*B3^3-0.02973*B3^2+5.712*B3</f>
        <v>0.57846316903194994</v>
      </c>
      <c r="I3">
        <v>1.06</v>
      </c>
      <c r="J3">
        <v>0.243006</v>
      </c>
      <c r="K3">
        <v>1003.29</v>
      </c>
      <c r="M3" t="s">
        <v>0</v>
      </c>
    </row>
    <row r="4" spans="1:13" x14ac:dyDescent="0.15">
      <c r="A4">
        <v>480.81799999999998</v>
      </c>
      <c r="B4">
        <f t="shared" ref="B4:B67" si="0">A4/1000</f>
        <v>0.48081799999999997</v>
      </c>
      <c r="C4">
        <v>0.30054500000000001</v>
      </c>
      <c r="D4">
        <f t="shared" ref="D4:D67" si="1">0.119*POWER(B4,-0.909)</f>
        <v>0.23154024530189327</v>
      </c>
      <c r="E4">
        <v>1.55532E-2</v>
      </c>
      <c r="F4">
        <f t="shared" ref="F4:F67" si="2">-0.00000002843*B4^3+0.000003566*B4^2+0.0001342*B4+0.01525</f>
        <v>1.531534702446224E-2</v>
      </c>
      <c r="G4">
        <v>2.4003000000000001</v>
      </c>
      <c r="H4">
        <f t="shared" ref="H4:H67" si="3">-0.0000003108*B4^3-0.02973*B4^2+5.712*B4</f>
        <v>2.7395592231845232</v>
      </c>
      <c r="I4">
        <v>1.06</v>
      </c>
      <c r="J4">
        <v>0.243006</v>
      </c>
      <c r="K4">
        <v>1003.37</v>
      </c>
      <c r="M4" t="s">
        <v>0</v>
      </c>
    </row>
    <row r="5" spans="1:13" x14ac:dyDescent="0.15">
      <c r="A5">
        <v>860.31200000000001</v>
      </c>
      <c r="B5">
        <f t="shared" si="0"/>
        <v>0.86031199999999997</v>
      </c>
      <c r="C5">
        <v>0.16761400000000001</v>
      </c>
      <c r="D5">
        <f t="shared" si="1"/>
        <v>0.13644093125954501</v>
      </c>
      <c r="E5">
        <v>1.5574299999999999E-2</v>
      </c>
      <c r="F5">
        <f t="shared" si="2"/>
        <v>1.5368075095245036E-2</v>
      </c>
      <c r="G5">
        <v>4.3039399999999999</v>
      </c>
      <c r="H5">
        <f t="shared" si="3"/>
        <v>4.8920976808973231</v>
      </c>
      <c r="I5">
        <v>1.06</v>
      </c>
      <c r="J5">
        <v>0.243006</v>
      </c>
      <c r="K5">
        <v>1003.46</v>
      </c>
      <c r="M5" t="s">
        <v>0</v>
      </c>
    </row>
    <row r="6" spans="1:13" x14ac:dyDescent="0.15">
      <c r="A6">
        <v>1239.81</v>
      </c>
      <c r="B6">
        <f t="shared" si="0"/>
        <v>1.2398099999999999</v>
      </c>
      <c r="C6">
        <v>0.116067</v>
      </c>
      <c r="D6">
        <f t="shared" si="1"/>
        <v>9.7878463628382845E-2</v>
      </c>
      <c r="E6">
        <v>1.5599699999999999E-2</v>
      </c>
      <c r="F6">
        <f t="shared" si="2"/>
        <v>1.5421809723022357E-2</v>
      </c>
      <c r="G6">
        <v>6.2153600000000004</v>
      </c>
      <c r="H6">
        <f t="shared" si="3"/>
        <v>7.0360952873963596</v>
      </c>
      <c r="I6">
        <v>1.06</v>
      </c>
      <c r="J6">
        <v>0.243006</v>
      </c>
      <c r="K6">
        <v>1003.54</v>
      </c>
      <c r="M6" t="s">
        <v>0</v>
      </c>
    </row>
    <row r="7" spans="1:13" x14ac:dyDescent="0.15">
      <c r="A7">
        <v>1619.3</v>
      </c>
      <c r="B7">
        <f t="shared" si="0"/>
        <v>1.6193</v>
      </c>
      <c r="C7">
        <v>8.8685899999999998E-2</v>
      </c>
      <c r="D7">
        <f t="shared" si="1"/>
        <v>7.6783593122217039E-2</v>
      </c>
      <c r="E7">
        <v>1.5628699999999999E-2</v>
      </c>
      <c r="F7">
        <f t="shared" si="2"/>
        <v>1.5476539870135159E-2</v>
      </c>
      <c r="G7">
        <v>8.1342999999999996</v>
      </c>
      <c r="H7">
        <f t="shared" si="3"/>
        <v>9.1714842814095494</v>
      </c>
      <c r="I7">
        <v>1.06</v>
      </c>
      <c r="J7">
        <v>0.243006</v>
      </c>
      <c r="K7">
        <v>1003.63</v>
      </c>
      <c r="M7" t="s">
        <v>0</v>
      </c>
    </row>
    <row r="8" spans="1:13" x14ac:dyDescent="0.15">
      <c r="A8">
        <v>1998.79</v>
      </c>
      <c r="B8">
        <f t="shared" si="0"/>
        <v>1.9987900000000001</v>
      </c>
      <c r="C8">
        <v>7.1706300000000001E-2</v>
      </c>
      <c r="D8">
        <f t="shared" si="1"/>
        <v>6.3408810420287523E-2</v>
      </c>
      <c r="E8">
        <v>1.5660799999999999E-2</v>
      </c>
      <c r="F8">
        <f t="shared" si="2"/>
        <v>1.5532257336334884E-2</v>
      </c>
      <c r="G8">
        <v>10.060499999999999</v>
      </c>
      <c r="H8">
        <f t="shared" si="3"/>
        <v>11.298309847782393</v>
      </c>
      <c r="I8">
        <v>1.06</v>
      </c>
      <c r="J8">
        <v>0.243006</v>
      </c>
      <c r="K8">
        <v>1003.71</v>
      </c>
      <c r="M8" t="s">
        <v>0</v>
      </c>
    </row>
    <row r="9" spans="1:13" x14ac:dyDescent="0.15">
      <c r="A9">
        <v>2378.29</v>
      </c>
      <c r="B9">
        <f t="shared" si="0"/>
        <v>2.3782899999999998</v>
      </c>
      <c r="C9">
        <v>6.0149000000000001E-2</v>
      </c>
      <c r="D9">
        <f t="shared" si="1"/>
        <v>5.4140498382623331E-2</v>
      </c>
      <c r="E9">
        <v>1.5695600000000001E-2</v>
      </c>
      <c r="F9">
        <f t="shared" si="2"/>
        <v>1.5588954305986875E-2</v>
      </c>
      <c r="G9">
        <v>11.993499999999999</v>
      </c>
      <c r="H9">
        <f t="shared" si="3"/>
        <v>13.416627590420022</v>
      </c>
      <c r="I9">
        <v>1.06</v>
      </c>
      <c r="J9">
        <v>0.243006</v>
      </c>
      <c r="K9">
        <v>1003.79</v>
      </c>
      <c r="M9" t="s">
        <v>0</v>
      </c>
    </row>
    <row r="10" spans="1:13" x14ac:dyDescent="0.15">
      <c r="A10">
        <v>2757.78</v>
      </c>
      <c r="B10">
        <f t="shared" si="0"/>
        <v>2.7577800000000003</v>
      </c>
      <c r="C10">
        <v>5.1775500000000002E-2</v>
      </c>
      <c r="D10">
        <f t="shared" si="1"/>
        <v>4.7323653837015645E-2</v>
      </c>
      <c r="E10">
        <v>1.5733E-2</v>
      </c>
      <c r="F10">
        <f t="shared" si="2"/>
        <v>1.564661846847409E-2</v>
      </c>
      <c r="G10">
        <v>13.933199999999999</v>
      </c>
      <c r="H10">
        <f t="shared" si="3"/>
        <v>15.526325770107654</v>
      </c>
      <c r="I10">
        <v>1.06</v>
      </c>
      <c r="J10">
        <v>0.243006</v>
      </c>
      <c r="K10">
        <v>1003.87</v>
      </c>
      <c r="M10" t="s">
        <v>0</v>
      </c>
    </row>
    <row r="11" spans="1:13" x14ac:dyDescent="0.15">
      <c r="A11">
        <v>3137.27</v>
      </c>
      <c r="B11">
        <f t="shared" si="0"/>
        <v>3.13727</v>
      </c>
      <c r="C11">
        <v>4.5430600000000002E-2</v>
      </c>
      <c r="D11">
        <f t="shared" si="1"/>
        <v>4.2090228880820611E-2</v>
      </c>
      <c r="E11">
        <v>1.57728E-2</v>
      </c>
      <c r="F11">
        <f t="shared" si="2"/>
        <v>1.5705241982513361E-2</v>
      </c>
      <c r="G11">
        <v>15.879099999999999</v>
      </c>
      <c r="H11">
        <f t="shared" si="3"/>
        <v>17.627460216410654</v>
      </c>
      <c r="I11">
        <v>1.06</v>
      </c>
      <c r="J11">
        <v>0.243006</v>
      </c>
      <c r="K11">
        <v>1003.95</v>
      </c>
      <c r="M11" t="s">
        <v>0</v>
      </c>
    </row>
    <row r="12" spans="1:13" x14ac:dyDescent="0.15">
      <c r="A12">
        <v>3516.77</v>
      </c>
      <c r="B12">
        <f t="shared" si="0"/>
        <v>3.5167700000000002</v>
      </c>
      <c r="C12">
        <v>4.0457600000000003E-2</v>
      </c>
      <c r="D12">
        <f t="shared" si="1"/>
        <v>3.7940416688757014E-2</v>
      </c>
      <c r="E12">
        <v>1.58148E-2</v>
      </c>
      <c r="F12">
        <f t="shared" si="2"/>
        <v>1.5764817107942274E-2</v>
      </c>
      <c r="G12">
        <v>17.831</v>
      </c>
      <c r="H12">
        <f t="shared" si="3"/>
        <v>19.720085856231378</v>
      </c>
      <c r="I12">
        <v>1.06</v>
      </c>
      <c r="J12">
        <v>0.243006</v>
      </c>
      <c r="K12">
        <v>1004.03</v>
      </c>
      <c r="M12" t="s">
        <v>0</v>
      </c>
    </row>
    <row r="13" spans="1:13" x14ac:dyDescent="0.15">
      <c r="A13">
        <v>3896.26</v>
      </c>
      <c r="B13">
        <f t="shared" si="0"/>
        <v>3.8962600000000003</v>
      </c>
      <c r="C13">
        <v>3.6455599999999998E-2</v>
      </c>
      <c r="D13">
        <f t="shared" si="1"/>
        <v>3.4565909861161502E-2</v>
      </c>
      <c r="E13">
        <v>1.5859000000000002E-2</v>
      </c>
      <c r="F13">
        <f t="shared" si="2"/>
        <v>1.5825331382462324E-2</v>
      </c>
      <c r="G13">
        <v>19.788399999999999</v>
      </c>
      <c r="H13">
        <f t="shared" si="3"/>
        <v>21.804092304352551</v>
      </c>
      <c r="I13">
        <v>1.06</v>
      </c>
      <c r="J13">
        <v>0.243006</v>
      </c>
      <c r="K13">
        <v>1004.11</v>
      </c>
      <c r="M13" t="s">
        <v>0</v>
      </c>
    </row>
    <row r="14" spans="1:13" x14ac:dyDescent="0.15">
      <c r="A14">
        <v>4275.75</v>
      </c>
      <c r="B14">
        <f t="shared" si="0"/>
        <v>4.2757500000000004</v>
      </c>
      <c r="C14">
        <v>3.31662E-2</v>
      </c>
      <c r="D14">
        <f t="shared" si="1"/>
        <v>3.1765579069308478E-2</v>
      </c>
      <c r="E14">
        <v>1.5905200000000001E-2</v>
      </c>
      <c r="F14">
        <f t="shared" si="2"/>
        <v>1.588677704099957E-2</v>
      </c>
      <c r="G14">
        <v>21.751000000000001</v>
      </c>
      <c r="H14">
        <f t="shared" si="3"/>
        <v>23.879534713344817</v>
      </c>
      <c r="I14">
        <v>1.06</v>
      </c>
      <c r="J14">
        <v>0.243006</v>
      </c>
      <c r="K14">
        <v>1004.19</v>
      </c>
      <c r="M14" t="s">
        <v>0</v>
      </c>
    </row>
    <row r="15" spans="1:13" x14ac:dyDescent="0.15">
      <c r="A15">
        <v>4655.25</v>
      </c>
      <c r="B15">
        <f t="shared" si="0"/>
        <v>4.6552499999999997</v>
      </c>
      <c r="C15">
        <v>3.0415000000000001E-2</v>
      </c>
      <c r="D15">
        <f t="shared" si="1"/>
        <v>2.9402669780871808E-2</v>
      </c>
      <c r="E15">
        <v>1.59533E-2</v>
      </c>
      <c r="F15">
        <f t="shared" si="2"/>
        <v>1.5949146416652883E-2</v>
      </c>
      <c r="G15">
        <v>23.718499999999999</v>
      </c>
      <c r="H15">
        <f t="shared" si="3"/>
        <v>25.946467333083575</v>
      </c>
      <c r="I15">
        <v>1.06</v>
      </c>
      <c r="J15">
        <v>0.243006</v>
      </c>
      <c r="K15">
        <v>1004.27</v>
      </c>
      <c r="M15" t="s">
        <v>0</v>
      </c>
    </row>
    <row r="16" spans="1:13" x14ac:dyDescent="0.15">
      <c r="A16">
        <v>5034.74</v>
      </c>
      <c r="B16">
        <f t="shared" si="0"/>
        <v>5.0347400000000002</v>
      </c>
      <c r="C16">
        <v>2.8080500000000001E-2</v>
      </c>
      <c r="D16">
        <f t="shared" si="1"/>
        <v>2.7381032754696537E-2</v>
      </c>
      <c r="E16">
        <v>1.6003400000000001E-2</v>
      </c>
      <c r="F16">
        <f t="shared" si="2"/>
        <v>1.60124268998642E-2</v>
      </c>
      <c r="G16">
        <v>25.6904</v>
      </c>
      <c r="H16">
        <f t="shared" si="3"/>
        <v>28.004781132397405</v>
      </c>
      <c r="I16">
        <v>1.06</v>
      </c>
      <c r="J16">
        <v>0.243006</v>
      </c>
      <c r="K16">
        <v>1004.35</v>
      </c>
      <c r="M16" t="s">
        <v>0</v>
      </c>
    </row>
    <row r="17" spans="1:13" x14ac:dyDescent="0.15">
      <c r="A17">
        <v>5414.23</v>
      </c>
      <c r="B17">
        <f t="shared" si="0"/>
        <v>5.4142299999999999</v>
      </c>
      <c r="C17">
        <v>2.6074900000000002E-2</v>
      </c>
      <c r="D17">
        <f t="shared" si="1"/>
        <v>2.563079636754774E-2</v>
      </c>
      <c r="E17">
        <v>1.6055300000000002E-2</v>
      </c>
      <c r="F17">
        <f t="shared" si="2"/>
        <v>1.6076610799557845E-2</v>
      </c>
      <c r="G17">
        <v>27.6663</v>
      </c>
      <c r="H17">
        <f t="shared" si="3"/>
        <v>30.054530586838048</v>
      </c>
      <c r="I17">
        <v>1.06</v>
      </c>
      <c r="J17">
        <v>0.243006</v>
      </c>
      <c r="K17">
        <v>1004.43</v>
      </c>
      <c r="M17" t="s">
        <v>0</v>
      </c>
    </row>
    <row r="18" spans="1:13" x14ac:dyDescent="0.15">
      <c r="A18">
        <v>5793.73</v>
      </c>
      <c r="B18">
        <f t="shared" si="0"/>
        <v>5.7937299999999992</v>
      </c>
      <c r="C18">
        <v>2.4333799999999999E-2</v>
      </c>
      <c r="D18">
        <f t="shared" si="1"/>
        <v>2.4100048138173735E-2</v>
      </c>
      <c r="E18">
        <v>1.6108999999999998E-2</v>
      </c>
      <c r="F18">
        <f t="shared" si="2"/>
        <v>1.6141690519883036E-2</v>
      </c>
      <c r="G18">
        <v>29.645900000000001</v>
      </c>
      <c r="H18">
        <f t="shared" si="3"/>
        <v>32.095769269229777</v>
      </c>
      <c r="I18">
        <v>1.06</v>
      </c>
      <c r="J18">
        <v>0.243006</v>
      </c>
      <c r="K18">
        <v>1004.51</v>
      </c>
      <c r="M18" t="s">
        <v>0</v>
      </c>
    </row>
    <row r="19" spans="1:13" x14ac:dyDescent="0.15">
      <c r="A19">
        <v>6173.22</v>
      </c>
      <c r="B19">
        <f t="shared" si="0"/>
        <v>6.1732200000000006</v>
      </c>
      <c r="C19">
        <v>2.28083E-2</v>
      </c>
      <c r="D19">
        <f t="shared" si="1"/>
        <v>2.2749495838578573E-2</v>
      </c>
      <c r="E19">
        <v>1.6164399999999999E-2</v>
      </c>
      <c r="F19">
        <f t="shared" si="2"/>
        <v>1.6207653308444047E-2</v>
      </c>
      <c r="G19">
        <v>31.628699999999998</v>
      </c>
      <c r="H19">
        <f t="shared" si="3"/>
        <v>34.128389502495367</v>
      </c>
      <c r="I19">
        <v>1.06</v>
      </c>
      <c r="J19">
        <v>0.243006</v>
      </c>
      <c r="K19">
        <v>1004.59</v>
      </c>
      <c r="M19" t="s">
        <v>0</v>
      </c>
    </row>
    <row r="20" spans="1:13" x14ac:dyDescent="0.15">
      <c r="A20">
        <v>6552.71</v>
      </c>
      <c r="B20">
        <f t="shared" si="0"/>
        <v>6.5527100000000003</v>
      </c>
      <c r="C20">
        <v>2.1461000000000001E-2</v>
      </c>
      <c r="D20">
        <f t="shared" si="1"/>
        <v>2.1548662522149035E-2</v>
      </c>
      <c r="E20">
        <v>1.62215E-2</v>
      </c>
      <c r="F20">
        <f t="shared" si="2"/>
        <v>1.6274491545952518E-2</v>
      </c>
      <c r="G20">
        <v>33.614400000000003</v>
      </c>
      <c r="H20">
        <f t="shared" si="3"/>
        <v>36.152445085143491</v>
      </c>
      <c r="I20">
        <v>1.06</v>
      </c>
      <c r="J20">
        <v>0.243006</v>
      </c>
      <c r="K20">
        <v>1004.66</v>
      </c>
      <c r="M20" t="s">
        <v>0</v>
      </c>
    </row>
    <row r="21" spans="1:13" x14ac:dyDescent="0.15">
      <c r="A21">
        <v>6932.21</v>
      </c>
      <c r="B21">
        <f t="shared" si="0"/>
        <v>6.9322100000000004</v>
      </c>
      <c r="C21">
        <v>2.0262599999999999E-2</v>
      </c>
      <c r="D21">
        <f t="shared" si="1"/>
        <v>2.0473617088782831E-2</v>
      </c>
      <c r="E21">
        <v>1.6280200000000002E-2</v>
      </c>
      <c r="F21">
        <f t="shared" si="2"/>
        <v>1.6342197705397066E-2</v>
      </c>
      <c r="G21">
        <v>35.602400000000003</v>
      </c>
      <c r="H21">
        <f t="shared" si="3"/>
        <v>38.167988912923128</v>
      </c>
      <c r="I21">
        <v>1.06</v>
      </c>
      <c r="J21">
        <v>0.243006</v>
      </c>
      <c r="K21">
        <v>1004.74</v>
      </c>
      <c r="M21" t="s">
        <v>0</v>
      </c>
    </row>
    <row r="22" spans="1:13" x14ac:dyDescent="0.15">
      <c r="A22">
        <v>7311.7</v>
      </c>
      <c r="B22">
        <f t="shared" si="0"/>
        <v>7.3117000000000001</v>
      </c>
      <c r="C22">
        <v>1.9189999999999999E-2</v>
      </c>
      <c r="D22">
        <f t="shared" si="1"/>
        <v>1.9505373398160709E-2</v>
      </c>
      <c r="E22">
        <v>1.63406E-2</v>
      </c>
      <c r="F22">
        <f t="shared" si="2"/>
        <v>1.6410758895966195E-2</v>
      </c>
      <c r="G22">
        <v>37.592399999999998</v>
      </c>
      <c r="H22">
        <f t="shared" si="3"/>
        <v>40.174914662899589</v>
      </c>
      <c r="I22">
        <v>1.06</v>
      </c>
      <c r="J22">
        <v>0.243006</v>
      </c>
      <c r="K22">
        <v>1004.83</v>
      </c>
      <c r="M22" t="s">
        <v>0</v>
      </c>
    </row>
    <row r="23" spans="1:13" x14ac:dyDescent="0.15">
      <c r="A23">
        <v>7691.19</v>
      </c>
      <c r="B23">
        <f t="shared" si="0"/>
        <v>7.6911899999999997</v>
      </c>
      <c r="C23">
        <v>1.8224500000000001E-2</v>
      </c>
      <c r="D23">
        <f t="shared" si="1"/>
        <v>1.8628540632588231E-2</v>
      </c>
      <c r="E23">
        <v>1.64025E-2</v>
      </c>
      <c r="F23">
        <f t="shared" si="2"/>
        <v>1.6480167567947918E-2</v>
      </c>
      <c r="G23">
        <v>39.5839</v>
      </c>
      <c r="H23">
        <f t="shared" si="3"/>
        <v>42.173275456514297</v>
      </c>
      <c r="I23">
        <v>1.06</v>
      </c>
      <c r="J23">
        <v>0.243006</v>
      </c>
      <c r="K23">
        <v>1004.91</v>
      </c>
      <c r="M23" t="s">
        <v>0</v>
      </c>
    </row>
    <row r="24" spans="1:13" x14ac:dyDescent="0.15">
      <c r="A24">
        <v>8070.69</v>
      </c>
      <c r="B24">
        <f t="shared" si="0"/>
        <v>8.070689999999999</v>
      </c>
      <c r="C24">
        <v>1.7351100000000001E-2</v>
      </c>
      <c r="D24">
        <f t="shared" si="1"/>
        <v>1.7830567501827998E-2</v>
      </c>
      <c r="E24">
        <v>1.6466000000000001E-2</v>
      </c>
      <c r="F24">
        <f t="shared" si="2"/>
        <v>1.6550416260959301E-2</v>
      </c>
      <c r="G24">
        <v>41.576500000000003</v>
      </c>
      <c r="H24">
        <f t="shared" si="3"/>
        <v>44.163123512416782</v>
      </c>
      <c r="I24">
        <v>1.06</v>
      </c>
      <c r="J24">
        <v>0.243006</v>
      </c>
      <c r="K24">
        <v>1004.99</v>
      </c>
      <c r="M24" t="s">
        <v>0</v>
      </c>
    </row>
    <row r="25" spans="1:13" x14ac:dyDescent="0.15">
      <c r="A25">
        <v>8450.18</v>
      </c>
      <c r="B25">
        <f t="shared" si="0"/>
        <v>8.4501799999999996</v>
      </c>
      <c r="C25">
        <v>1.65573E-2</v>
      </c>
      <c r="D25">
        <f t="shared" si="1"/>
        <v>1.7101169189045869E-2</v>
      </c>
      <c r="E25">
        <v>1.6531000000000001E-2</v>
      </c>
      <c r="F25">
        <f t="shared" si="2"/>
        <v>1.6621491950194977E-2</v>
      </c>
      <c r="G25">
        <v>43.569699999999997</v>
      </c>
      <c r="H25">
        <f t="shared" si="3"/>
        <v>46.144353861863216</v>
      </c>
      <c r="I25">
        <v>1.06</v>
      </c>
      <c r="J25">
        <v>0.243006</v>
      </c>
      <c r="K25">
        <v>1005.08</v>
      </c>
      <c r="M25" t="s">
        <v>0</v>
      </c>
    </row>
    <row r="26" spans="1:13" x14ac:dyDescent="0.15">
      <c r="A26">
        <v>8829.67</v>
      </c>
      <c r="B26">
        <f t="shared" si="0"/>
        <v>8.8296700000000001</v>
      </c>
      <c r="C26">
        <v>1.5833E-2</v>
      </c>
      <c r="D26">
        <f t="shared" si="1"/>
        <v>1.6431735512028124E-2</v>
      </c>
      <c r="E26">
        <v>1.6597399999999998E-2</v>
      </c>
      <c r="F26">
        <f t="shared" si="2"/>
        <v>1.6693387153308384E-2</v>
      </c>
      <c r="G26">
        <v>45.563000000000002</v>
      </c>
      <c r="H26">
        <f t="shared" si="3"/>
        <v>48.117018949203633</v>
      </c>
      <c r="I26">
        <v>1.06</v>
      </c>
      <c r="J26">
        <v>0.243006</v>
      </c>
      <c r="K26">
        <v>1005.16</v>
      </c>
      <c r="M26" t="s">
        <v>0</v>
      </c>
    </row>
    <row r="27" spans="1:13" x14ac:dyDescent="0.15">
      <c r="A27">
        <v>9209.17</v>
      </c>
      <c r="B27">
        <f t="shared" si="0"/>
        <v>9.2091700000000003</v>
      </c>
      <c r="C27">
        <v>1.51694E-2</v>
      </c>
      <c r="D27">
        <f t="shared" si="1"/>
        <v>1.5815048784910066E-2</v>
      </c>
      <c r="E27">
        <v>1.6665300000000001E-2</v>
      </c>
      <c r="F27">
        <f t="shared" si="2"/>
        <v>1.6766094474334074E-2</v>
      </c>
      <c r="G27">
        <v>47.556199999999997</v>
      </c>
      <c r="H27">
        <f t="shared" si="3"/>
        <v>50.081170315963902</v>
      </c>
      <c r="I27">
        <v>1.06</v>
      </c>
      <c r="J27">
        <v>0.243006</v>
      </c>
      <c r="K27">
        <v>1005.25</v>
      </c>
      <c r="M27" t="s">
        <v>0</v>
      </c>
    </row>
    <row r="28" spans="1:13" x14ac:dyDescent="0.15">
      <c r="A28">
        <v>9588.66</v>
      </c>
      <c r="B28">
        <f t="shared" si="0"/>
        <v>9.5886599999999991</v>
      </c>
      <c r="C28">
        <v>1.45594E-2</v>
      </c>
      <c r="D28">
        <f t="shared" si="1"/>
        <v>1.5245055600076649E-2</v>
      </c>
      <c r="E28">
        <v>1.6734599999999999E-2</v>
      </c>
      <c r="F28">
        <f t="shared" si="2"/>
        <v>1.6839600758894725E-2</v>
      </c>
      <c r="G28">
        <v>49.5486</v>
      </c>
      <c r="H28">
        <f t="shared" si="3"/>
        <v>52.036704347639414</v>
      </c>
      <c r="I28">
        <v>1.06</v>
      </c>
      <c r="J28">
        <v>0.243006</v>
      </c>
      <c r="K28">
        <v>1005.33</v>
      </c>
      <c r="M28" t="s">
        <v>0</v>
      </c>
    </row>
    <row r="29" spans="1:13" x14ac:dyDescent="0.15">
      <c r="A29">
        <v>9968.15</v>
      </c>
      <c r="B29">
        <f t="shared" si="0"/>
        <v>9.9681499999999996</v>
      </c>
      <c r="C29">
        <v>1.39969E-2</v>
      </c>
      <c r="D29">
        <f t="shared" si="1"/>
        <v>1.4716560568146233E-2</v>
      </c>
      <c r="E29">
        <v>1.6805299999999999E-2</v>
      </c>
      <c r="F29">
        <f t="shared" si="2"/>
        <v>1.6913898589798238E-2</v>
      </c>
      <c r="G29">
        <v>51.5398</v>
      </c>
      <c r="H29">
        <f t="shared" si="3"/>
        <v>53.983672811464636</v>
      </c>
      <c r="I29">
        <v>1.06</v>
      </c>
      <c r="J29">
        <v>0.243006</v>
      </c>
      <c r="K29">
        <v>1005.42</v>
      </c>
      <c r="M29" t="s">
        <v>0</v>
      </c>
    </row>
    <row r="30" spans="1:13" x14ac:dyDescent="0.15">
      <c r="A30">
        <v>10347.6</v>
      </c>
      <c r="B30">
        <f t="shared" si="0"/>
        <v>10.3476</v>
      </c>
      <c r="C30">
        <v>1.3476699999999999E-2</v>
      </c>
      <c r="D30">
        <f t="shared" si="1"/>
        <v>1.4225178862469715E-2</v>
      </c>
      <c r="E30">
        <v>1.6877300000000001E-2</v>
      </c>
      <c r="F30">
        <f t="shared" si="2"/>
        <v>1.6988970689936912E-2</v>
      </c>
      <c r="G30">
        <v>53.529400000000003</v>
      </c>
      <c r="H30">
        <f t="shared" si="3"/>
        <v>55.921871740298513</v>
      </c>
      <c r="I30">
        <v>1.06</v>
      </c>
      <c r="J30">
        <v>0.243006</v>
      </c>
      <c r="K30">
        <v>1005.51</v>
      </c>
      <c r="M30" t="s">
        <v>0</v>
      </c>
    </row>
    <row r="31" spans="1:13" x14ac:dyDescent="0.15">
      <c r="A31">
        <v>10727.1</v>
      </c>
      <c r="B31">
        <f t="shared" si="0"/>
        <v>10.7271</v>
      </c>
      <c r="C31">
        <v>1.2994199999999999E-2</v>
      </c>
      <c r="D31">
        <f t="shared" si="1"/>
        <v>1.3766975011866812E-2</v>
      </c>
      <c r="E31">
        <v>1.6950699999999999E-2</v>
      </c>
      <c r="F31">
        <f t="shared" si="2"/>
        <v>1.7064825574173551E-2</v>
      </c>
      <c r="G31">
        <v>55.517000000000003</v>
      </c>
      <c r="H31">
        <f t="shared" si="3"/>
        <v>57.851760406155236</v>
      </c>
      <c r="I31">
        <v>1.06</v>
      </c>
      <c r="J31">
        <v>0.243006</v>
      </c>
      <c r="K31">
        <v>1005.59</v>
      </c>
      <c r="M31" t="s">
        <v>0</v>
      </c>
    </row>
    <row r="32" spans="1:13" x14ac:dyDescent="0.15">
      <c r="A32">
        <v>11106.6</v>
      </c>
      <c r="B32">
        <f t="shared" si="0"/>
        <v>11.1066</v>
      </c>
      <c r="C32">
        <v>1.2545600000000001E-2</v>
      </c>
      <c r="D32">
        <f t="shared" si="1"/>
        <v>1.333870639351779E-2</v>
      </c>
      <c r="E32">
        <v>1.70253E-2</v>
      </c>
      <c r="F32">
        <f t="shared" si="2"/>
        <v>1.7141444078443768E-2</v>
      </c>
      <c r="G32">
        <v>57.502000000000002</v>
      </c>
      <c r="H32">
        <f t="shared" si="3"/>
        <v>59.773082746980847</v>
      </c>
      <c r="I32">
        <v>1.06</v>
      </c>
      <c r="J32">
        <v>0.243006</v>
      </c>
      <c r="K32">
        <v>1005.68</v>
      </c>
      <c r="M32" t="s">
        <v>0</v>
      </c>
    </row>
    <row r="33" spans="1:13" x14ac:dyDescent="0.15">
      <c r="A33">
        <v>11486.1</v>
      </c>
      <c r="B33">
        <f t="shared" si="0"/>
        <v>11.4861</v>
      </c>
      <c r="C33">
        <v>1.2127600000000001E-2</v>
      </c>
      <c r="D33">
        <f t="shared" si="1"/>
        <v>1.2937491407151842E-2</v>
      </c>
      <c r="E33">
        <v>1.71012E-2</v>
      </c>
      <c r="F33">
        <f t="shared" si="2"/>
        <v>1.721881687958083E-2</v>
      </c>
      <c r="G33">
        <v>59.484099999999998</v>
      </c>
      <c r="H33">
        <f t="shared" si="3"/>
        <v>61.685838660853435</v>
      </c>
      <c r="I33">
        <v>1.06</v>
      </c>
      <c r="J33">
        <v>0.243006</v>
      </c>
      <c r="K33">
        <v>1005.77</v>
      </c>
      <c r="M33" t="s">
        <v>0</v>
      </c>
    </row>
    <row r="34" spans="1:13" x14ac:dyDescent="0.15">
      <c r="A34">
        <v>11865.6</v>
      </c>
      <c r="B34">
        <f t="shared" si="0"/>
        <v>11.865600000000001</v>
      </c>
      <c r="C34">
        <v>1.17371E-2</v>
      </c>
      <c r="D34">
        <f t="shared" si="1"/>
        <v>1.256080925676549E-2</v>
      </c>
      <c r="E34">
        <v>1.7178300000000001E-2</v>
      </c>
      <c r="F34">
        <f t="shared" si="2"/>
        <v>1.729693465441802E-2</v>
      </c>
      <c r="G34">
        <v>61.462899999999998</v>
      </c>
      <c r="H34">
        <f t="shared" si="3"/>
        <v>63.590028045851057</v>
      </c>
      <c r="I34">
        <v>1.06</v>
      </c>
      <c r="J34">
        <v>0.243006</v>
      </c>
      <c r="K34">
        <v>1005.86</v>
      </c>
      <c r="M34" t="s">
        <v>0</v>
      </c>
    </row>
    <row r="35" spans="1:13" x14ac:dyDescent="0.15">
      <c r="A35">
        <v>12245.1</v>
      </c>
      <c r="B35">
        <f t="shared" si="0"/>
        <v>12.245100000000001</v>
      </c>
      <c r="C35">
        <v>1.13717E-2</v>
      </c>
      <c r="D35">
        <f t="shared" si="1"/>
        <v>1.2206444977890155E-2</v>
      </c>
      <c r="E35">
        <v>1.72567E-2</v>
      </c>
      <c r="F35">
        <f t="shared" si="2"/>
        <v>1.7375788079788609E-2</v>
      </c>
      <c r="G35">
        <v>63.437800000000003</v>
      </c>
      <c r="H35">
        <f t="shared" si="3"/>
        <v>65.485650800051801</v>
      </c>
      <c r="I35">
        <v>1.06</v>
      </c>
      <c r="J35">
        <v>0.243006</v>
      </c>
      <c r="K35">
        <v>1005.95</v>
      </c>
      <c r="M35" t="s">
        <v>0</v>
      </c>
    </row>
    <row r="36" spans="1:13" x14ac:dyDescent="0.15">
      <c r="A36">
        <v>12624.6</v>
      </c>
      <c r="B36">
        <f t="shared" si="0"/>
        <v>12.624600000000001</v>
      </c>
      <c r="C36">
        <v>1.10291E-2</v>
      </c>
      <c r="D36">
        <f t="shared" si="1"/>
        <v>1.1872444243367383E-2</v>
      </c>
      <c r="E36">
        <v>1.73362E-2</v>
      </c>
      <c r="F36">
        <f t="shared" si="2"/>
        <v>1.7455367832525871E-2</v>
      </c>
      <c r="G36">
        <v>65.408500000000004</v>
      </c>
      <c r="H36">
        <f t="shared" si="3"/>
        <v>67.37270682153374</v>
      </c>
      <c r="I36">
        <v>1.06</v>
      </c>
      <c r="J36">
        <v>0.243006</v>
      </c>
      <c r="K36">
        <v>1006.04</v>
      </c>
      <c r="M36" t="s">
        <v>0</v>
      </c>
    </row>
    <row r="37" spans="1:13" x14ac:dyDescent="0.15">
      <c r="A37">
        <v>13004.1</v>
      </c>
      <c r="B37">
        <f t="shared" si="0"/>
        <v>13.004100000000001</v>
      </c>
      <c r="C37">
        <v>1.0707299999999999E-2</v>
      </c>
      <c r="D37">
        <f t="shared" si="1"/>
        <v>1.155707597329526E-2</v>
      </c>
      <c r="E37">
        <v>1.74168E-2</v>
      </c>
      <c r="F37">
        <f t="shared" si="2"/>
        <v>1.7535664589463075E-2</v>
      </c>
      <c r="G37">
        <v>67.374499999999998</v>
      </c>
      <c r="H37">
        <f t="shared" si="3"/>
        <v>69.251196008374961</v>
      </c>
      <c r="I37">
        <v>1.06</v>
      </c>
      <c r="J37">
        <v>0.243006</v>
      </c>
      <c r="K37">
        <v>1006.12</v>
      </c>
      <c r="M37" t="s">
        <v>0</v>
      </c>
    </row>
    <row r="38" spans="1:13" x14ac:dyDescent="0.15">
      <c r="A38">
        <v>13383.6</v>
      </c>
      <c r="B38">
        <f t="shared" si="0"/>
        <v>13.383599999999999</v>
      </c>
      <c r="C38">
        <v>1.0404399999999999E-2</v>
      </c>
      <c r="D38">
        <f t="shared" si="1"/>
        <v>1.1258801218182613E-2</v>
      </c>
      <c r="E38">
        <v>1.74986E-2</v>
      </c>
      <c r="F38">
        <f t="shared" si="2"/>
        <v>1.7616669027433505E-2</v>
      </c>
      <c r="G38">
        <v>69.335499999999996</v>
      </c>
      <c r="H38">
        <f t="shared" si="3"/>
        <v>71.121118258653539</v>
      </c>
      <c r="I38">
        <v>1.06</v>
      </c>
      <c r="J38">
        <v>0.243006</v>
      </c>
      <c r="K38">
        <v>1006.21</v>
      </c>
      <c r="M38" t="s">
        <v>0</v>
      </c>
    </row>
    <row r="39" spans="1:13" x14ac:dyDescent="0.15">
      <c r="A39">
        <v>13763.1</v>
      </c>
      <c r="B39">
        <f t="shared" si="0"/>
        <v>13.7631</v>
      </c>
      <c r="C39">
        <v>1.0119E-2</v>
      </c>
      <c r="D39">
        <f t="shared" si="1"/>
        <v>1.0976247118659483E-2</v>
      </c>
      <c r="E39">
        <v>1.75815E-2</v>
      </c>
      <c r="F39">
        <f t="shared" si="2"/>
        <v>1.7698371823270428E-2</v>
      </c>
      <c r="G39">
        <v>71.2911</v>
      </c>
      <c r="H39">
        <f t="shared" si="3"/>
        <v>72.982473470447559</v>
      </c>
      <c r="I39">
        <v>1.06</v>
      </c>
      <c r="J39">
        <v>0.243006</v>
      </c>
      <c r="K39">
        <v>1006.31</v>
      </c>
      <c r="M39" t="s">
        <v>0</v>
      </c>
    </row>
    <row r="40" spans="1:13" x14ac:dyDescent="0.15">
      <c r="A40">
        <v>14142.6</v>
      </c>
      <c r="B40">
        <f t="shared" si="0"/>
        <v>14.1426</v>
      </c>
      <c r="C40">
        <v>9.8496799999999995E-3</v>
      </c>
      <c r="D40">
        <f t="shared" si="1"/>
        <v>1.0708184999380954E-2</v>
      </c>
      <c r="E40">
        <v>1.7665400000000001E-2</v>
      </c>
      <c r="F40">
        <f t="shared" si="2"/>
        <v>1.7780763653807118E-2</v>
      </c>
      <c r="G40">
        <v>73.240799999999993</v>
      </c>
      <c r="H40">
        <f t="shared" si="3"/>
        <v>74.835261541835095</v>
      </c>
      <c r="I40">
        <v>1.06</v>
      </c>
      <c r="J40">
        <v>0.243006</v>
      </c>
      <c r="K40">
        <v>1006.4</v>
      </c>
      <c r="M40" t="s">
        <v>0</v>
      </c>
    </row>
    <row r="41" spans="1:13" x14ac:dyDescent="0.15">
      <c r="A41">
        <v>14522.1</v>
      </c>
      <c r="B41">
        <f t="shared" si="0"/>
        <v>14.5221</v>
      </c>
      <c r="C41">
        <v>9.5950700000000007E-3</v>
      </c>
      <c r="D41">
        <f t="shared" si="1"/>
        <v>1.0453511849773079E-2</v>
      </c>
      <c r="E41">
        <v>1.77503E-2</v>
      </c>
      <c r="F41">
        <f t="shared" si="2"/>
        <v>1.7863835195876851E-2</v>
      </c>
      <c r="G41">
        <v>75.184200000000004</v>
      </c>
      <c r="H41">
        <f t="shared" si="3"/>
        <v>76.67948237089422</v>
      </c>
      <c r="I41">
        <v>1.06</v>
      </c>
      <c r="J41">
        <v>0.243006</v>
      </c>
      <c r="K41">
        <v>1006.49</v>
      </c>
      <c r="M41" t="s">
        <v>0</v>
      </c>
    </row>
    <row r="42" spans="1:13" x14ac:dyDescent="0.15">
      <c r="A42">
        <v>14901.6</v>
      </c>
      <c r="B42">
        <f t="shared" si="0"/>
        <v>14.9016</v>
      </c>
      <c r="C42">
        <v>9.3540900000000007E-3</v>
      </c>
      <c r="D42">
        <f t="shared" si="1"/>
        <v>1.0211234594982565E-2</v>
      </c>
      <c r="E42">
        <v>1.7836299999999999E-2</v>
      </c>
      <c r="F42">
        <f t="shared" si="2"/>
        <v>1.79475771263129E-2</v>
      </c>
      <c r="G42">
        <v>77.121099999999998</v>
      </c>
      <c r="H42">
        <f t="shared" si="3"/>
        <v>78.515135855703022</v>
      </c>
      <c r="I42">
        <v>1.06</v>
      </c>
      <c r="J42">
        <v>0.243006</v>
      </c>
      <c r="K42">
        <v>1006.58</v>
      </c>
      <c r="M42" t="s">
        <v>0</v>
      </c>
    </row>
    <row r="43" spans="1:13" x14ac:dyDescent="0.15">
      <c r="A43">
        <v>15281.1</v>
      </c>
      <c r="B43">
        <f t="shared" si="0"/>
        <v>15.2811</v>
      </c>
      <c r="C43">
        <v>9.1257200000000004E-3</v>
      </c>
      <c r="D43">
        <f t="shared" si="1"/>
        <v>9.9804566777197141E-3</v>
      </c>
      <c r="E43">
        <v>1.79232E-2</v>
      </c>
      <c r="F43">
        <f t="shared" si="2"/>
        <v>1.8031980121948545E-2</v>
      </c>
      <c r="G43">
        <v>79.051000000000002</v>
      </c>
      <c r="H43">
        <f t="shared" si="3"/>
        <v>80.342221894339588</v>
      </c>
      <c r="I43">
        <v>1.06</v>
      </c>
      <c r="J43">
        <v>0.243006</v>
      </c>
      <c r="K43">
        <v>1006.67</v>
      </c>
      <c r="M43" t="s">
        <v>0</v>
      </c>
    </row>
    <row r="44" spans="1:13" x14ac:dyDescent="0.15">
      <c r="A44">
        <v>15660.6</v>
      </c>
      <c r="B44">
        <f t="shared" si="0"/>
        <v>15.660600000000001</v>
      </c>
      <c r="C44">
        <v>8.90904E-3</v>
      </c>
      <c r="D44">
        <f t="shared" si="1"/>
        <v>9.7603665636528704E-3</v>
      </c>
      <c r="E44">
        <v>1.8011099999999999E-2</v>
      </c>
      <c r="F44">
        <f t="shared" si="2"/>
        <v>1.8117034859617048E-2</v>
      </c>
      <c r="G44">
        <v>80.973600000000005</v>
      </c>
      <c r="H44">
        <f t="shared" si="3"/>
        <v>82.160740384881976</v>
      </c>
      <c r="I44">
        <v>1.06</v>
      </c>
      <c r="J44">
        <v>0.243006</v>
      </c>
      <c r="K44">
        <v>1006.76</v>
      </c>
      <c r="M44" t="s">
        <v>0</v>
      </c>
    </row>
    <row r="45" spans="1:13" x14ac:dyDescent="0.15">
      <c r="A45">
        <v>16040</v>
      </c>
      <c r="B45">
        <f t="shared" si="0"/>
        <v>16.04</v>
      </c>
      <c r="C45">
        <v>8.7032199999999994E-3</v>
      </c>
      <c r="D45">
        <f t="shared" si="1"/>
        <v>9.5502819774858621E-3</v>
      </c>
      <c r="E45">
        <v>1.8099899999999999E-2</v>
      </c>
      <c r="F45">
        <f t="shared" si="2"/>
        <v>1.820270935075648E-2</v>
      </c>
      <c r="G45">
        <v>82.888599999999997</v>
      </c>
      <c r="H45">
        <f t="shared" si="3"/>
        <v>83.970215423534654</v>
      </c>
      <c r="I45">
        <v>1.06</v>
      </c>
      <c r="J45">
        <v>0.243006</v>
      </c>
      <c r="K45">
        <v>1006.86</v>
      </c>
      <c r="M45" t="s">
        <v>0</v>
      </c>
    </row>
    <row r="46" spans="1:13" x14ac:dyDescent="0.15">
      <c r="A46">
        <v>16419.5</v>
      </c>
      <c r="B46">
        <f t="shared" si="0"/>
        <v>16.419499999999999</v>
      </c>
      <c r="C46">
        <v>8.5074899999999995E-3</v>
      </c>
      <c r="D46">
        <f t="shared" si="1"/>
        <v>9.3494225182000953E-3</v>
      </c>
      <c r="E46">
        <v>1.81896E-2</v>
      </c>
      <c r="F46">
        <f t="shared" si="2"/>
        <v>1.8289039437394926E-2</v>
      </c>
      <c r="G46">
        <v>84.795599999999993</v>
      </c>
      <c r="H46">
        <f t="shared" si="3"/>
        <v>85.771600769778516</v>
      </c>
      <c r="I46">
        <v>1.06</v>
      </c>
      <c r="J46">
        <v>0.243006</v>
      </c>
      <c r="K46">
        <v>1006.95</v>
      </c>
      <c r="M46" t="s">
        <v>0</v>
      </c>
    </row>
    <row r="47" spans="1:13" x14ac:dyDescent="0.15">
      <c r="A47">
        <v>16799</v>
      </c>
      <c r="B47">
        <f t="shared" si="0"/>
        <v>16.798999999999999</v>
      </c>
      <c r="C47">
        <v>8.3211599999999993E-3</v>
      </c>
      <c r="D47">
        <f t="shared" si="1"/>
        <v>9.1572342389937451E-3</v>
      </c>
      <c r="E47">
        <v>1.82802E-2</v>
      </c>
      <c r="F47">
        <f t="shared" si="2"/>
        <v>1.8375993299022758E-2</v>
      </c>
      <c r="G47">
        <v>86.694400000000002</v>
      </c>
      <c r="H47">
        <f t="shared" si="3"/>
        <v>87.564418262189292</v>
      </c>
      <c r="I47">
        <v>1.06</v>
      </c>
      <c r="J47">
        <v>0.243006</v>
      </c>
      <c r="K47">
        <v>1007.04</v>
      </c>
      <c r="M47" t="s">
        <v>0</v>
      </c>
    </row>
    <row r="48" spans="1:13" x14ac:dyDescent="0.15">
      <c r="A48">
        <v>17178.5</v>
      </c>
      <c r="B48">
        <f t="shared" si="0"/>
        <v>17.1785</v>
      </c>
      <c r="C48">
        <v>8.1436100000000008E-3</v>
      </c>
      <c r="D48">
        <f t="shared" si="1"/>
        <v>8.973159322883147E-3</v>
      </c>
      <c r="E48">
        <v>1.8371599999999998E-2</v>
      </c>
      <c r="F48">
        <f t="shared" si="2"/>
        <v>1.8463561612473246E-2</v>
      </c>
      <c r="G48">
        <v>88.584599999999995</v>
      </c>
      <c r="H48">
        <f t="shared" si="3"/>
        <v>89.348667798845085</v>
      </c>
      <c r="I48">
        <v>1.06</v>
      </c>
      <c r="J48">
        <v>0.243006</v>
      </c>
      <c r="K48">
        <v>1007.14</v>
      </c>
      <c r="M48" t="s">
        <v>0</v>
      </c>
    </row>
    <row r="49" spans="1:13" x14ac:dyDescent="0.15">
      <c r="A49">
        <v>17558</v>
      </c>
      <c r="B49">
        <f t="shared" si="0"/>
        <v>17.558</v>
      </c>
      <c r="C49">
        <v>7.9742500000000004E-3</v>
      </c>
      <c r="D49">
        <f t="shared" si="1"/>
        <v>8.7966871297802032E-3</v>
      </c>
      <c r="E49">
        <v>1.8463799999999999E-2</v>
      </c>
      <c r="F49">
        <f t="shared" si="2"/>
        <v>1.8551735054579667E-2</v>
      </c>
      <c r="G49">
        <v>90.465900000000005</v>
      </c>
      <c r="H49">
        <f t="shared" si="3"/>
        <v>91.124349277823953</v>
      </c>
      <c r="I49">
        <v>1.06</v>
      </c>
      <c r="J49">
        <v>0.243006</v>
      </c>
      <c r="K49">
        <v>1007.23</v>
      </c>
      <c r="M49" t="s">
        <v>0</v>
      </c>
    </row>
    <row r="50" spans="1:13" x14ac:dyDescent="0.15">
      <c r="A50">
        <v>17937.5</v>
      </c>
      <c r="B50">
        <f t="shared" si="0"/>
        <v>17.9375</v>
      </c>
      <c r="C50">
        <v>7.8125699999999996E-3</v>
      </c>
      <c r="D50">
        <f t="shared" si="1"/>
        <v>8.6273492919358759E-3</v>
      </c>
      <c r="E50">
        <v>1.8556799999999998E-2</v>
      </c>
      <c r="F50">
        <f t="shared" si="2"/>
        <v>1.8640504302175294E-2</v>
      </c>
      <c r="G50">
        <v>92.338099999999997</v>
      </c>
      <c r="H50">
        <f t="shared" si="3"/>
        <v>92.891462597203997</v>
      </c>
      <c r="I50">
        <v>1.06</v>
      </c>
      <c r="J50">
        <v>0.243006</v>
      </c>
      <c r="K50">
        <v>1007.33</v>
      </c>
      <c r="M50" t="s">
        <v>0</v>
      </c>
    </row>
    <row r="51" spans="1:13" x14ac:dyDescent="0.15">
      <c r="A51">
        <v>18317</v>
      </c>
      <c r="B51">
        <f t="shared" si="0"/>
        <v>18.317</v>
      </c>
      <c r="C51">
        <v>7.6580800000000003E-3</v>
      </c>
      <c r="D51">
        <f t="shared" si="1"/>
        <v>8.464715410406878E-3</v>
      </c>
      <c r="E51">
        <v>1.86506E-2</v>
      </c>
      <c r="F51">
        <f t="shared" si="2"/>
        <v>1.8729860032093398E-2</v>
      </c>
      <c r="G51">
        <v>94.200900000000004</v>
      </c>
      <c r="H51">
        <f t="shared" si="3"/>
        <v>94.650007655063263</v>
      </c>
      <c r="I51">
        <v>1.06</v>
      </c>
      <c r="J51">
        <v>0.243006</v>
      </c>
      <c r="K51">
        <v>1007.42</v>
      </c>
      <c r="M51" t="s">
        <v>0</v>
      </c>
    </row>
    <row r="52" spans="1:13" x14ac:dyDescent="0.15">
      <c r="A52">
        <v>18696.5</v>
      </c>
      <c r="B52">
        <f t="shared" si="0"/>
        <v>18.6965</v>
      </c>
      <c r="C52">
        <v>7.51033E-3</v>
      </c>
      <c r="D52">
        <f t="shared" si="1"/>
        <v>8.3083892681788379E-3</v>
      </c>
      <c r="E52">
        <v>1.8745100000000001E-2</v>
      </c>
      <c r="F52">
        <f t="shared" si="2"/>
        <v>1.8819792921167262E-2</v>
      </c>
      <c r="G52">
        <v>96.054000000000002</v>
      </c>
      <c r="H52">
        <f t="shared" si="3"/>
        <v>96.39998434947988</v>
      </c>
      <c r="I52">
        <v>1.06</v>
      </c>
      <c r="J52">
        <v>0.243006</v>
      </c>
      <c r="K52">
        <v>1007.52</v>
      </c>
      <c r="M52" t="s">
        <v>0</v>
      </c>
    </row>
    <row r="53" spans="1:13" x14ac:dyDescent="0.15">
      <c r="A53">
        <v>19076</v>
      </c>
      <c r="B53">
        <f t="shared" si="0"/>
        <v>19.076000000000001</v>
      </c>
      <c r="C53">
        <v>7.3689200000000002E-3</v>
      </c>
      <c r="D53">
        <f t="shared" si="1"/>
        <v>8.1580054888662525E-3</v>
      </c>
      <c r="E53">
        <v>1.8840300000000001E-2</v>
      </c>
      <c r="F53">
        <f t="shared" si="2"/>
        <v>1.8910293646230151E-2</v>
      </c>
      <c r="G53">
        <v>97.897300000000001</v>
      </c>
      <c r="H53">
        <f t="shared" si="3"/>
        <v>98.141392578531864</v>
      </c>
      <c r="I53">
        <v>1.06</v>
      </c>
      <c r="J53">
        <v>0.243006</v>
      </c>
      <c r="K53">
        <v>1007.61</v>
      </c>
      <c r="M53" t="s">
        <v>0</v>
      </c>
    </row>
    <row r="54" spans="1:13" x14ac:dyDescent="0.15">
      <c r="A54">
        <v>19455.5</v>
      </c>
      <c r="B54">
        <f t="shared" si="0"/>
        <v>19.455500000000001</v>
      </c>
      <c r="C54">
        <v>7.2334699999999997E-3</v>
      </c>
      <c r="D54">
        <f t="shared" si="1"/>
        <v>8.0132265808851837E-3</v>
      </c>
      <c r="E54">
        <v>1.8936100000000001E-2</v>
      </c>
      <c r="F54">
        <f t="shared" si="2"/>
        <v>1.9001352884115346E-2</v>
      </c>
      <c r="G54">
        <v>99.730500000000006</v>
      </c>
      <c r="H54">
        <f t="shared" si="3"/>
        <v>99.874232240297331</v>
      </c>
      <c r="I54">
        <v>1.06</v>
      </c>
      <c r="J54">
        <v>0.243006</v>
      </c>
      <c r="K54">
        <v>1007.71</v>
      </c>
      <c r="M54" t="s">
        <v>0</v>
      </c>
    </row>
    <row r="55" spans="1:13" x14ac:dyDescent="0.15">
      <c r="A55">
        <v>19835</v>
      </c>
      <c r="B55">
        <f t="shared" si="0"/>
        <v>19.835000000000001</v>
      </c>
      <c r="C55">
        <v>7.1036299999999997E-3</v>
      </c>
      <c r="D55">
        <f t="shared" si="1"/>
        <v>7.8737403160978915E-3</v>
      </c>
      <c r="E55">
        <v>1.90327E-2</v>
      </c>
      <c r="F55">
        <f t="shared" si="2"/>
        <v>1.9092961311656113E-2</v>
      </c>
      <c r="G55">
        <v>101.553</v>
      </c>
      <c r="H55">
        <f t="shared" si="3"/>
        <v>101.59850323285436</v>
      </c>
      <c r="I55">
        <v>1.06</v>
      </c>
      <c r="J55">
        <v>0.243006</v>
      </c>
      <c r="K55">
        <v>1007.81</v>
      </c>
      <c r="M55" t="s">
        <v>0</v>
      </c>
    </row>
    <row r="56" spans="1:13" x14ac:dyDescent="0.15">
      <c r="A56">
        <v>20214.5</v>
      </c>
      <c r="B56">
        <f t="shared" si="0"/>
        <v>20.214500000000001</v>
      </c>
      <c r="C56">
        <v>6.9790800000000004E-3</v>
      </c>
      <c r="D56">
        <f t="shared" si="1"/>
        <v>7.7392573995079782E-3</v>
      </c>
      <c r="E56">
        <v>1.9129799999999999E-2</v>
      </c>
      <c r="F56">
        <f t="shared" si="2"/>
        <v>1.9185109605685733E-2</v>
      </c>
      <c r="G56">
        <v>103.366</v>
      </c>
      <c r="H56">
        <f t="shared" si="3"/>
        <v>103.31420545428102</v>
      </c>
      <c r="I56">
        <v>1.06</v>
      </c>
      <c r="J56">
        <v>0.243006</v>
      </c>
      <c r="K56">
        <v>1007.91</v>
      </c>
      <c r="M56" t="s">
        <v>0</v>
      </c>
    </row>
    <row r="57" spans="1:13" x14ac:dyDescent="0.15">
      <c r="A57">
        <v>20594</v>
      </c>
      <c r="B57">
        <f t="shared" si="0"/>
        <v>20.594000000000001</v>
      </c>
      <c r="C57">
        <v>6.8595100000000001E-3</v>
      </c>
      <c r="D57">
        <f t="shared" si="1"/>
        <v>7.6095093929184239E-3</v>
      </c>
      <c r="E57">
        <v>1.9227600000000001E-2</v>
      </c>
      <c r="F57">
        <f t="shared" si="2"/>
        <v>1.9277788443037479E-2</v>
      </c>
      <c r="G57">
        <v>105.167</v>
      </c>
      <c r="H57">
        <f t="shared" si="3"/>
        <v>105.02133880265539</v>
      </c>
      <c r="I57">
        <v>1.06</v>
      </c>
      <c r="J57">
        <v>0.243006</v>
      </c>
      <c r="K57">
        <v>1008</v>
      </c>
      <c r="M57" t="s">
        <v>0</v>
      </c>
    </row>
    <row r="58" spans="1:13" x14ac:dyDescent="0.15">
      <c r="A58">
        <v>20973.5</v>
      </c>
      <c r="B58">
        <f t="shared" si="0"/>
        <v>20.973500000000001</v>
      </c>
      <c r="C58">
        <v>6.7446600000000004E-3</v>
      </c>
      <c r="D58">
        <f t="shared" si="1"/>
        <v>7.4842468607769549E-3</v>
      </c>
      <c r="E58">
        <v>1.93259E-2</v>
      </c>
      <c r="F58">
        <f t="shared" si="2"/>
        <v>1.9370988500544618E-2</v>
      </c>
      <c r="G58">
        <v>106.958</v>
      </c>
      <c r="H58">
        <f t="shared" si="3"/>
        <v>106.71990317605555</v>
      </c>
      <c r="I58">
        <v>1.06</v>
      </c>
      <c r="J58">
        <v>0.243006</v>
      </c>
      <c r="K58">
        <v>1008.1</v>
      </c>
      <c r="M58" t="s">
        <v>0</v>
      </c>
    </row>
    <row r="59" spans="1:13" x14ac:dyDescent="0.15">
      <c r="A59">
        <v>21353</v>
      </c>
      <c r="B59">
        <f t="shared" si="0"/>
        <v>21.353000000000002</v>
      </c>
      <c r="C59">
        <v>6.6342600000000003E-3</v>
      </c>
      <c r="D59">
        <f t="shared" si="1"/>
        <v>7.363237710903474E-3</v>
      </c>
      <c r="E59">
        <v>1.9424799999999999E-2</v>
      </c>
      <c r="F59">
        <f t="shared" si="2"/>
        <v>1.9464700455040434E-2</v>
      </c>
      <c r="G59">
        <v>108.738</v>
      </c>
      <c r="H59">
        <f t="shared" si="3"/>
        <v>108.40989847255959</v>
      </c>
      <c r="I59">
        <v>1.06</v>
      </c>
      <c r="J59">
        <v>0.243006</v>
      </c>
      <c r="K59">
        <v>1008.2</v>
      </c>
      <c r="M59" t="s">
        <v>0</v>
      </c>
    </row>
    <row r="60" spans="1:13" x14ac:dyDescent="0.15">
      <c r="A60">
        <v>21732.400000000001</v>
      </c>
      <c r="B60">
        <f t="shared" si="0"/>
        <v>21.732400000000002</v>
      </c>
      <c r="C60">
        <v>6.5280800000000003E-3</v>
      </c>
      <c r="D60">
        <f t="shared" si="1"/>
        <v>7.2462960154810307E-3</v>
      </c>
      <c r="E60">
        <v>1.9524199999999999E-2</v>
      </c>
      <c r="F60">
        <f t="shared" si="2"/>
        <v>1.9558890092016293E-2</v>
      </c>
      <c r="G60">
        <v>110.50700000000001</v>
      </c>
      <c r="H60">
        <f t="shared" si="3"/>
        <v>110.09088265543048</v>
      </c>
      <c r="I60">
        <v>1.06</v>
      </c>
      <c r="J60">
        <v>0.243006</v>
      </c>
      <c r="K60">
        <v>1008.3</v>
      </c>
      <c r="M60" t="s">
        <v>0</v>
      </c>
    </row>
    <row r="61" spans="1:13" x14ac:dyDescent="0.15">
      <c r="A61">
        <v>22111.9</v>
      </c>
      <c r="B61">
        <f t="shared" si="0"/>
        <v>22.111900000000002</v>
      </c>
      <c r="C61">
        <v>6.4258900000000001E-3</v>
      </c>
      <c r="D61">
        <f t="shared" si="1"/>
        <v>7.1331584532228565E-3</v>
      </c>
      <c r="E61">
        <v>1.9624099999999998E-2</v>
      </c>
      <c r="F61">
        <f t="shared" si="2"/>
        <v>1.9653597742243477E-2</v>
      </c>
      <c r="G61">
        <v>112.264</v>
      </c>
      <c r="H61">
        <f t="shared" si="3"/>
        <v>111.7637417504349</v>
      </c>
      <c r="I61">
        <v>1.06</v>
      </c>
      <c r="J61">
        <v>0.243006</v>
      </c>
      <c r="K61">
        <v>1008.4</v>
      </c>
      <c r="M61" t="s">
        <v>0</v>
      </c>
    </row>
    <row r="62" spans="1:13" x14ac:dyDescent="0.15">
      <c r="A62">
        <v>22491.4</v>
      </c>
      <c r="B62">
        <f t="shared" si="0"/>
        <v>22.491400000000002</v>
      </c>
      <c r="C62">
        <v>6.3274799999999999E-3</v>
      </c>
      <c r="D62">
        <f t="shared" si="1"/>
        <v>7.0236679631605495E-3</v>
      </c>
      <c r="E62">
        <v>1.9724499999999999E-2</v>
      </c>
      <c r="F62">
        <f t="shared" si="2"/>
        <v>1.9748789322415854E-2</v>
      </c>
      <c r="G62">
        <v>114.01</v>
      </c>
      <c r="H62">
        <f t="shared" si="3"/>
        <v>113.4280314628043</v>
      </c>
      <c r="I62">
        <v>1.06</v>
      </c>
      <c r="J62">
        <v>0.243006</v>
      </c>
      <c r="K62">
        <v>1008.49</v>
      </c>
      <c r="M62" t="s">
        <v>0</v>
      </c>
    </row>
    <row r="63" spans="1:13" x14ac:dyDescent="0.15">
      <c r="A63">
        <v>22870.9</v>
      </c>
      <c r="B63">
        <f t="shared" si="0"/>
        <v>22.870900000000002</v>
      </c>
      <c r="C63">
        <v>6.2326600000000001E-3</v>
      </c>
      <c r="D63">
        <f t="shared" si="1"/>
        <v>6.917648368681085E-3</v>
      </c>
      <c r="E63">
        <v>1.98254E-2</v>
      </c>
      <c r="F63">
        <f t="shared" si="2"/>
        <v>1.9844455509366699E-2</v>
      </c>
      <c r="G63">
        <v>115.745</v>
      </c>
      <c r="H63">
        <f t="shared" si="3"/>
        <v>115.08375169061672</v>
      </c>
      <c r="I63">
        <v>1.06</v>
      </c>
      <c r="J63">
        <v>0.243006</v>
      </c>
      <c r="K63">
        <v>1008.59</v>
      </c>
      <c r="M63" t="s">
        <v>0</v>
      </c>
    </row>
    <row r="64" spans="1:13" x14ac:dyDescent="0.15">
      <c r="A64">
        <v>23250.400000000001</v>
      </c>
      <c r="B64">
        <f t="shared" si="0"/>
        <v>23.250400000000003</v>
      </c>
      <c r="C64">
        <v>6.14125E-3</v>
      </c>
      <c r="D64">
        <f t="shared" si="1"/>
        <v>6.814934742390936E-3</v>
      </c>
      <c r="E64">
        <v>1.9926699999999999E-2</v>
      </c>
      <c r="F64">
        <f t="shared" si="2"/>
        <v>1.994058697992928E-2</v>
      </c>
      <c r="G64">
        <v>117.468</v>
      </c>
      <c r="H64">
        <f t="shared" si="3"/>
        <v>116.7309023319503</v>
      </c>
      <c r="I64">
        <v>1.06</v>
      </c>
      <c r="J64">
        <v>0.243006</v>
      </c>
      <c r="K64">
        <v>1008.69</v>
      </c>
      <c r="M64" t="s">
        <v>0</v>
      </c>
    </row>
    <row r="65" spans="1:13" x14ac:dyDescent="0.15">
      <c r="A65">
        <v>23629.9</v>
      </c>
      <c r="B65">
        <f t="shared" si="0"/>
        <v>23.629900000000003</v>
      </c>
      <c r="C65">
        <v>6.0530699999999998E-3</v>
      </c>
      <c r="D65">
        <f t="shared" si="1"/>
        <v>6.7153725185758791E-3</v>
      </c>
      <c r="E65">
        <v>2.0028500000000001E-2</v>
      </c>
      <c r="F65">
        <f t="shared" si="2"/>
        <v>2.0037174410936876E-2</v>
      </c>
      <c r="G65">
        <v>119.179</v>
      </c>
      <c r="H65">
        <f t="shared" si="3"/>
        <v>118.36948328488305</v>
      </c>
      <c r="I65">
        <v>1.06</v>
      </c>
      <c r="J65">
        <v>0.243006</v>
      </c>
      <c r="K65">
        <v>1008.79</v>
      </c>
      <c r="M65" t="s">
        <v>0</v>
      </c>
    </row>
    <row r="66" spans="1:13" x14ac:dyDescent="0.15">
      <c r="A66">
        <v>24009.4</v>
      </c>
      <c r="B66">
        <f t="shared" si="0"/>
        <v>24.009400000000003</v>
      </c>
      <c r="C66">
        <v>5.9679700000000004E-3</v>
      </c>
      <c r="D66">
        <f t="shared" si="1"/>
        <v>6.6188166886174083E-3</v>
      </c>
      <c r="E66">
        <v>2.0130599999999998E-2</v>
      </c>
      <c r="F66">
        <f t="shared" si="2"/>
        <v>2.0134208479222759E-2</v>
      </c>
      <c r="G66">
        <v>120.878</v>
      </c>
      <c r="H66">
        <f t="shared" si="3"/>
        <v>119.99949444749311</v>
      </c>
      <c r="I66">
        <v>1.06</v>
      </c>
      <c r="J66">
        <v>0.243006</v>
      </c>
      <c r="K66">
        <v>1008.89</v>
      </c>
      <c r="M66" t="s">
        <v>0</v>
      </c>
    </row>
    <row r="67" spans="1:13" x14ac:dyDescent="0.15">
      <c r="A67">
        <v>24388.9</v>
      </c>
      <c r="B67">
        <f t="shared" si="0"/>
        <v>24.388900000000003</v>
      </c>
      <c r="C67">
        <v>5.8858000000000001E-3</v>
      </c>
      <c r="D67">
        <f t="shared" si="1"/>
        <v>6.5251310704408962E-3</v>
      </c>
      <c r="E67">
        <v>2.02331E-2</v>
      </c>
      <c r="F67">
        <f t="shared" si="2"/>
        <v>2.0231679861620208E-2</v>
      </c>
      <c r="G67">
        <v>122.566</v>
      </c>
      <c r="H67">
        <f t="shared" si="3"/>
        <v>121.62093571785849</v>
      </c>
      <c r="I67">
        <v>1.06</v>
      </c>
      <c r="J67">
        <v>0.243006</v>
      </c>
      <c r="K67">
        <v>1008.99</v>
      </c>
      <c r="M67" t="s">
        <v>0</v>
      </c>
    </row>
    <row r="68" spans="1:13" x14ac:dyDescent="0.15">
      <c r="A68">
        <v>24768.400000000001</v>
      </c>
      <c r="B68">
        <f t="shared" ref="B68:B131" si="4">A68/1000</f>
        <v>24.7684</v>
      </c>
      <c r="C68">
        <v>5.8064199999999996E-3</v>
      </c>
      <c r="D68">
        <f t="shared" ref="D68:D131" si="5">0.119*POWER(B68,-0.909)</f>
        <v>6.4341876441530157E-3</v>
      </c>
      <c r="E68">
        <v>2.0336E-2</v>
      </c>
      <c r="F68">
        <f t="shared" ref="F68:F131" si="6">-0.00000002843*B68^3+0.000003566*B68^2+0.0001342*B68+0.01525</f>
        <v>2.0329579234962491E-2</v>
      </c>
      <c r="G68">
        <v>124.241</v>
      </c>
      <c r="H68">
        <f t="shared" ref="H68:H131" si="7">-0.0000003108*B68^3-0.02973*B68^2+5.712*B68</f>
        <v>123.23380699405733</v>
      </c>
      <c r="I68">
        <v>1.06</v>
      </c>
      <c r="J68">
        <v>0.243006</v>
      </c>
      <c r="K68">
        <v>1009.09</v>
      </c>
      <c r="M68" t="s">
        <v>0</v>
      </c>
    </row>
    <row r="69" spans="1:13" x14ac:dyDescent="0.15">
      <c r="A69">
        <v>25147.9</v>
      </c>
      <c r="B69">
        <f t="shared" si="4"/>
        <v>25.1479</v>
      </c>
      <c r="C69">
        <v>5.7296999999999999E-3</v>
      </c>
      <c r="D69">
        <f t="shared" si="5"/>
        <v>6.3458659469625145E-3</v>
      </c>
      <c r="E69">
        <v>2.0439200000000001E-2</v>
      </c>
      <c r="F69">
        <f t="shared" si="6"/>
        <v>2.0427897276082886E-2</v>
      </c>
      <c r="G69">
        <v>125.905</v>
      </c>
      <c r="H69">
        <f t="shared" si="7"/>
        <v>124.8381081741677</v>
      </c>
      <c r="I69">
        <v>1.06</v>
      </c>
      <c r="J69">
        <v>0.243006</v>
      </c>
      <c r="K69">
        <v>1009.2</v>
      </c>
      <c r="M69" t="s">
        <v>0</v>
      </c>
    </row>
    <row r="70" spans="1:13" x14ac:dyDescent="0.15">
      <c r="A70">
        <v>25527.4</v>
      </c>
      <c r="B70">
        <f t="shared" si="4"/>
        <v>25.5274</v>
      </c>
      <c r="C70">
        <v>5.6555099999999999E-3</v>
      </c>
      <c r="D70">
        <f t="shared" si="5"/>
        <v>6.2600525212910567E-3</v>
      </c>
      <c r="E70">
        <v>2.0542700000000001E-2</v>
      </c>
      <c r="F70">
        <f t="shared" si="6"/>
        <v>2.0526624661814659E-2</v>
      </c>
      <c r="G70">
        <v>127.557</v>
      </c>
      <c r="H70">
        <f t="shared" si="7"/>
        <v>126.43383915626764</v>
      </c>
      <c r="I70">
        <v>1.06</v>
      </c>
      <c r="J70">
        <v>0.243006</v>
      </c>
      <c r="K70">
        <v>1009.3</v>
      </c>
      <c r="M70" t="s">
        <v>0</v>
      </c>
    </row>
    <row r="71" spans="1:13" x14ac:dyDescent="0.15">
      <c r="A71">
        <v>25906.9</v>
      </c>
      <c r="B71">
        <f t="shared" si="4"/>
        <v>25.9069</v>
      </c>
      <c r="C71">
        <v>5.5837300000000003E-3</v>
      </c>
      <c r="D71">
        <f t="shared" si="5"/>
        <v>6.1766404106872773E-3</v>
      </c>
      <c r="E71">
        <v>2.0646500000000002E-2</v>
      </c>
      <c r="F71">
        <f t="shared" si="6"/>
        <v>2.0625752068991095E-2</v>
      </c>
      <c r="G71">
        <v>129.196</v>
      </c>
      <c r="H71">
        <f t="shared" si="7"/>
        <v>128.02099983843527</v>
      </c>
      <c r="I71">
        <v>1.06</v>
      </c>
      <c r="J71">
        <v>0.243006</v>
      </c>
      <c r="K71">
        <v>1009.4</v>
      </c>
      <c r="M71" t="s">
        <v>0</v>
      </c>
    </row>
    <row r="72" spans="1:13" x14ac:dyDescent="0.15">
      <c r="A72">
        <v>26286.400000000001</v>
      </c>
      <c r="B72">
        <f t="shared" si="4"/>
        <v>26.2864</v>
      </c>
      <c r="C72">
        <v>5.5142699999999999E-3</v>
      </c>
      <c r="D72">
        <f t="shared" si="5"/>
        <v>6.0955286987726155E-3</v>
      </c>
      <c r="E72">
        <v>2.07507E-2</v>
      </c>
      <c r="F72">
        <f t="shared" si="6"/>
        <v>2.0725270174445462E-2</v>
      </c>
      <c r="G72">
        <v>130.82400000000001</v>
      </c>
      <c r="H72">
        <f t="shared" si="7"/>
        <v>129.59959011874864</v>
      </c>
      <c r="I72">
        <v>1.06</v>
      </c>
      <c r="J72">
        <v>0.243006</v>
      </c>
      <c r="K72">
        <v>1009.5</v>
      </c>
      <c r="M72" t="s">
        <v>0</v>
      </c>
    </row>
    <row r="73" spans="1:13" x14ac:dyDescent="0.15">
      <c r="A73">
        <v>26665.9</v>
      </c>
      <c r="B73">
        <f t="shared" si="4"/>
        <v>26.665900000000001</v>
      </c>
      <c r="C73">
        <v>5.4469999999999996E-3</v>
      </c>
      <c r="D73">
        <f t="shared" si="5"/>
        <v>6.016622086985033E-3</v>
      </c>
      <c r="E73">
        <v>2.0854999999999999E-2</v>
      </c>
      <c r="F73">
        <f t="shared" si="6"/>
        <v>2.0825169655011036E-2</v>
      </c>
      <c r="G73">
        <v>132.43899999999999</v>
      </c>
      <c r="H73">
        <f t="shared" si="7"/>
        <v>131.16960989528587</v>
      </c>
      <c r="I73">
        <v>1.06</v>
      </c>
      <c r="J73">
        <v>0.243006</v>
      </c>
      <c r="K73">
        <v>1009.6</v>
      </c>
      <c r="M73" t="s">
        <v>0</v>
      </c>
    </row>
    <row r="74" spans="1:13" x14ac:dyDescent="0.15">
      <c r="A74">
        <v>27045.4</v>
      </c>
      <c r="B74">
        <f t="shared" si="4"/>
        <v>27.045400000000001</v>
      </c>
      <c r="C74">
        <v>5.3818499999999997E-3</v>
      </c>
      <c r="D74">
        <f t="shared" si="5"/>
        <v>5.9398305073567357E-3</v>
      </c>
      <c r="E74">
        <v>2.0959700000000001E-2</v>
      </c>
      <c r="F74">
        <f t="shared" si="6"/>
        <v>2.0925441187521092E-2</v>
      </c>
      <c r="G74">
        <v>134.04300000000001</v>
      </c>
      <c r="H74">
        <f t="shared" si="7"/>
        <v>132.73105906612497</v>
      </c>
      <c r="I74">
        <v>1.06</v>
      </c>
      <c r="J74">
        <v>0.243006</v>
      </c>
      <c r="K74">
        <v>1009.71</v>
      </c>
      <c r="M74" t="s">
        <v>0</v>
      </c>
    </row>
    <row r="75" spans="1:13" x14ac:dyDescent="0.15">
      <c r="A75">
        <v>27424.799999999999</v>
      </c>
      <c r="B75">
        <f t="shared" si="4"/>
        <v>27.424799999999998</v>
      </c>
      <c r="C75">
        <v>5.3187E-3</v>
      </c>
      <c r="D75">
        <f t="shared" si="5"/>
        <v>5.8650882068486563E-3</v>
      </c>
      <c r="E75">
        <v>2.10645E-2</v>
      </c>
      <c r="F75">
        <f t="shared" si="6"/>
        <v>2.1026048884257808E-2</v>
      </c>
      <c r="G75">
        <v>135.63399999999999</v>
      </c>
      <c r="H75">
        <f t="shared" si="7"/>
        <v>134.28352946763007</v>
      </c>
      <c r="I75">
        <v>1.06</v>
      </c>
      <c r="J75">
        <v>0.243006</v>
      </c>
      <c r="K75">
        <v>1009.81</v>
      </c>
      <c r="M75" t="s">
        <v>0</v>
      </c>
    </row>
    <row r="76" spans="1:13" x14ac:dyDescent="0.15">
      <c r="A76">
        <v>27804.3</v>
      </c>
      <c r="B76">
        <f t="shared" si="4"/>
        <v>27.804299999999998</v>
      </c>
      <c r="C76">
        <v>5.2574900000000001E-3</v>
      </c>
      <c r="D76">
        <f t="shared" si="5"/>
        <v>5.7922751576280837E-3</v>
      </c>
      <c r="E76">
        <v>2.11696E-2</v>
      </c>
      <c r="F76">
        <f t="shared" si="6"/>
        <v>2.1127036459260663E-2</v>
      </c>
      <c r="G76">
        <v>137.21299999999999</v>
      </c>
      <c r="H76">
        <f t="shared" si="7"/>
        <v>135.82783937976851</v>
      </c>
      <c r="I76">
        <v>1.06</v>
      </c>
      <c r="J76">
        <v>0.243006</v>
      </c>
      <c r="K76">
        <v>1009.91</v>
      </c>
      <c r="M76" t="s">
        <v>0</v>
      </c>
    </row>
    <row r="77" spans="1:13" x14ac:dyDescent="0.15">
      <c r="A77">
        <v>28183.8</v>
      </c>
      <c r="B77">
        <f t="shared" si="4"/>
        <v>28.183799999999998</v>
      </c>
      <c r="C77">
        <v>5.1981199999999997E-3</v>
      </c>
      <c r="D77">
        <f t="shared" si="5"/>
        <v>5.7213349252213525E-3</v>
      </c>
      <c r="E77">
        <v>2.1274899999999999E-2</v>
      </c>
      <c r="F77">
        <f t="shared" si="6"/>
        <v>2.1228368119164516E-2</v>
      </c>
      <c r="G77">
        <v>138.78100000000001</v>
      </c>
      <c r="H77">
        <f t="shared" si="7"/>
        <v>137.36357838046996</v>
      </c>
      <c r="I77">
        <v>1.06</v>
      </c>
      <c r="J77">
        <v>0.243006</v>
      </c>
      <c r="K77">
        <v>1010.02</v>
      </c>
      <c r="M77" t="s">
        <v>0</v>
      </c>
    </row>
    <row r="78" spans="1:13" x14ac:dyDescent="0.15">
      <c r="A78">
        <v>28563.3</v>
      </c>
      <c r="B78">
        <f t="shared" si="4"/>
        <v>28.563299999999998</v>
      </c>
      <c r="C78">
        <v>5.14052E-3</v>
      </c>
      <c r="D78">
        <f t="shared" si="5"/>
        <v>5.6521950814835253E-3</v>
      </c>
      <c r="E78">
        <v>2.1380300000000001E-2</v>
      </c>
      <c r="F78">
        <f t="shared" si="6"/>
        <v>2.1330034540802643E-2</v>
      </c>
      <c r="G78">
        <v>140.33600000000001</v>
      </c>
      <c r="H78">
        <f t="shared" si="7"/>
        <v>138.89074636781248</v>
      </c>
      <c r="I78">
        <v>1.06</v>
      </c>
      <c r="J78">
        <v>0.243006</v>
      </c>
      <c r="K78">
        <v>1010.12</v>
      </c>
      <c r="M78" t="s">
        <v>0</v>
      </c>
    </row>
    <row r="79" spans="1:13" x14ac:dyDescent="0.15">
      <c r="A79">
        <v>28942.799999999999</v>
      </c>
      <c r="B79">
        <f t="shared" si="4"/>
        <v>28.942799999999998</v>
      </c>
      <c r="C79">
        <v>5.0846099999999998E-3</v>
      </c>
      <c r="D79">
        <f t="shared" si="5"/>
        <v>5.5847869128204672E-3</v>
      </c>
      <c r="E79">
        <v>2.1485899999999999E-2</v>
      </c>
      <c r="F79">
        <f t="shared" si="6"/>
        <v>2.1432026401008317E-2</v>
      </c>
      <c r="G79">
        <v>141.87899999999999</v>
      </c>
      <c r="H79">
        <f t="shared" si="7"/>
        <v>140.4093432398742</v>
      </c>
      <c r="I79">
        <v>1.06</v>
      </c>
      <c r="J79">
        <v>0.243006</v>
      </c>
      <c r="K79">
        <v>1010.23</v>
      </c>
      <c r="M79" t="s">
        <v>0</v>
      </c>
    </row>
    <row r="80" spans="1:13" x14ac:dyDescent="0.15">
      <c r="A80">
        <v>29322.3</v>
      </c>
      <c r="B80">
        <f t="shared" si="4"/>
        <v>29.322299999999998</v>
      </c>
      <c r="C80">
        <v>5.0303199999999996E-3</v>
      </c>
      <c r="D80">
        <f t="shared" si="5"/>
        <v>5.5190451840473817E-3</v>
      </c>
      <c r="E80">
        <v>2.1591699999999998E-2</v>
      </c>
      <c r="F80">
        <f t="shared" si="6"/>
        <v>2.1534334376614814E-2</v>
      </c>
      <c r="G80">
        <v>143.41</v>
      </c>
      <c r="H80">
        <f t="shared" si="7"/>
        <v>141.91936889473311</v>
      </c>
      <c r="I80">
        <v>1.06</v>
      </c>
      <c r="J80">
        <v>0.243006</v>
      </c>
      <c r="K80">
        <v>1010.33</v>
      </c>
      <c r="M80" t="s">
        <v>0</v>
      </c>
    </row>
    <row r="81" spans="1:13" x14ac:dyDescent="0.15">
      <c r="A81">
        <v>29701.8</v>
      </c>
      <c r="B81">
        <f t="shared" si="4"/>
        <v>29.701799999999999</v>
      </c>
      <c r="C81">
        <v>4.9775899999999996E-3</v>
      </c>
      <c r="D81">
        <f t="shared" si="5"/>
        <v>5.4549079200863632E-3</v>
      </c>
      <c r="E81">
        <v>2.1697600000000001E-2</v>
      </c>
      <c r="F81">
        <f t="shared" si="6"/>
        <v>2.1636949144455409E-2</v>
      </c>
      <c r="G81">
        <v>144.929</v>
      </c>
      <c r="H81">
        <f t="shared" si="7"/>
        <v>143.42082323046736</v>
      </c>
      <c r="I81">
        <v>1.06</v>
      </c>
      <c r="J81">
        <v>0.243006</v>
      </c>
      <c r="K81">
        <v>1010.44</v>
      </c>
      <c r="M81" t="s">
        <v>0</v>
      </c>
    </row>
    <row r="82" spans="1:13" x14ac:dyDescent="0.15">
      <c r="A82">
        <v>30081.3</v>
      </c>
      <c r="B82">
        <f t="shared" si="4"/>
        <v>30.081299999999999</v>
      </c>
      <c r="C82">
        <v>4.9263600000000003E-3</v>
      </c>
      <c r="D82">
        <f t="shared" si="5"/>
        <v>5.3923162039472283E-3</v>
      </c>
      <c r="E82">
        <v>2.1803699999999999E-2</v>
      </c>
      <c r="F82">
        <f t="shared" si="6"/>
        <v>2.1739861381363371E-2</v>
      </c>
      <c r="G82">
        <v>146.43600000000001</v>
      </c>
      <c r="H82">
        <f t="shared" si="7"/>
        <v>144.91370614515503</v>
      </c>
      <c r="I82">
        <v>1.06</v>
      </c>
      <c r="J82">
        <v>0.243006</v>
      </c>
      <c r="K82">
        <v>1010.55</v>
      </c>
      <c r="M82" t="s">
        <v>0</v>
      </c>
    </row>
    <row r="83" spans="1:13" x14ac:dyDescent="0.15">
      <c r="A83">
        <v>30460.799999999999</v>
      </c>
      <c r="B83">
        <f t="shared" si="4"/>
        <v>30.460799999999999</v>
      </c>
      <c r="C83">
        <v>4.8765600000000003E-3</v>
      </c>
      <c r="D83">
        <f t="shared" si="5"/>
        <v>5.3312139895891376E-3</v>
      </c>
      <c r="E83">
        <v>2.19098E-2</v>
      </c>
      <c r="F83">
        <f t="shared" si="6"/>
        <v>2.1843061764171976E-2</v>
      </c>
      <c r="G83">
        <v>147.93199999999999</v>
      </c>
      <c r="H83">
        <f t="shared" si="7"/>
        <v>146.39801753687416</v>
      </c>
      <c r="I83">
        <v>1.06</v>
      </c>
      <c r="J83">
        <v>0.243006</v>
      </c>
      <c r="K83">
        <v>1010.65</v>
      </c>
      <c r="M83" t="s">
        <v>0</v>
      </c>
    </row>
    <row r="84" spans="1:13" x14ac:dyDescent="0.15">
      <c r="A84">
        <v>30840.3</v>
      </c>
      <c r="B84">
        <f t="shared" si="4"/>
        <v>30.840299999999999</v>
      </c>
      <c r="C84">
        <v>4.8281399999999999E-3</v>
      </c>
      <c r="D84">
        <f t="shared" si="5"/>
        <v>5.2715479283972312E-3</v>
      </c>
      <c r="E84">
        <v>2.20161E-2</v>
      </c>
      <c r="F84">
        <f t="shared" si="6"/>
        <v>2.19465409697145E-2</v>
      </c>
      <c r="G84">
        <v>149.41499999999999</v>
      </c>
      <c r="H84">
        <f t="shared" si="7"/>
        <v>147.87375730370286</v>
      </c>
      <c r="I84">
        <v>1.06</v>
      </c>
      <c r="J84">
        <v>0.243006</v>
      </c>
      <c r="K84">
        <v>1010.76</v>
      </c>
      <c r="M84" t="s">
        <v>0</v>
      </c>
    </row>
    <row r="85" spans="1:13" x14ac:dyDescent="0.15">
      <c r="A85">
        <v>31219.8</v>
      </c>
      <c r="B85">
        <f t="shared" si="4"/>
        <v>31.219799999999999</v>
      </c>
      <c r="C85">
        <v>4.7810500000000002E-3</v>
      </c>
      <c r="D85">
        <f t="shared" si="5"/>
        <v>5.213267208130098E-3</v>
      </c>
      <c r="E85">
        <v>2.21224E-2</v>
      </c>
      <c r="F85">
        <f t="shared" si="6"/>
        <v>2.2050289674824218E-2</v>
      </c>
      <c r="G85">
        <v>150.887</v>
      </c>
      <c r="H85">
        <f t="shared" si="7"/>
        <v>149.34092534371916</v>
      </c>
      <c r="I85">
        <v>1.06</v>
      </c>
      <c r="J85">
        <v>0.243006</v>
      </c>
      <c r="K85">
        <v>1010.87</v>
      </c>
      <c r="M85" t="s">
        <v>0</v>
      </c>
    </row>
    <row r="86" spans="1:13" x14ac:dyDescent="0.15">
      <c r="A86">
        <v>31599.3</v>
      </c>
      <c r="B86">
        <f t="shared" si="4"/>
        <v>31.599299999999999</v>
      </c>
      <c r="C86">
        <v>4.73523E-3</v>
      </c>
      <c r="D86">
        <f t="shared" si="5"/>
        <v>5.1563234033028425E-3</v>
      </c>
      <c r="E86">
        <v>2.22288E-2</v>
      </c>
      <c r="F86">
        <f t="shared" si="6"/>
        <v>2.2154298556334398E-2</v>
      </c>
      <c r="G86">
        <v>152.34700000000001</v>
      </c>
      <c r="H86">
        <f t="shared" si="7"/>
        <v>150.79952155500121</v>
      </c>
      <c r="I86">
        <v>1.06</v>
      </c>
      <c r="J86">
        <v>0.243006</v>
      </c>
      <c r="K86">
        <v>1010.97</v>
      </c>
      <c r="M86" t="s">
        <v>0</v>
      </c>
    </row>
    <row r="87" spans="1:13" x14ac:dyDescent="0.15">
      <c r="A87">
        <v>31978.799999999999</v>
      </c>
      <c r="B87">
        <f t="shared" si="4"/>
        <v>31.9788</v>
      </c>
      <c r="C87">
        <v>4.6906300000000003E-3</v>
      </c>
      <c r="D87">
        <f t="shared" si="5"/>
        <v>5.1006703360675252E-3</v>
      </c>
      <c r="E87">
        <v>2.2335299999999999E-2</v>
      </c>
      <c r="F87">
        <f t="shared" si="6"/>
        <v>2.2258558291078319E-2</v>
      </c>
      <c r="G87">
        <v>153.79499999999999</v>
      </c>
      <c r="H87">
        <f t="shared" si="7"/>
        <v>152.24954583562703</v>
      </c>
      <c r="I87">
        <v>1.06</v>
      </c>
      <c r="J87">
        <v>0.243006</v>
      </c>
      <c r="K87">
        <v>1011.08</v>
      </c>
      <c r="M87" t="s">
        <v>0</v>
      </c>
    </row>
    <row r="88" spans="1:13" x14ac:dyDescent="0.15">
      <c r="A88">
        <v>32358.3</v>
      </c>
      <c r="B88">
        <f t="shared" si="4"/>
        <v>32.3583</v>
      </c>
      <c r="C88">
        <v>4.6472199999999996E-3</v>
      </c>
      <c r="D88">
        <f t="shared" si="5"/>
        <v>5.0462639467399699E-3</v>
      </c>
      <c r="E88">
        <v>2.2441900000000001E-2</v>
      </c>
      <c r="F88">
        <f t="shared" si="6"/>
        <v>2.2363059555889256E-2</v>
      </c>
      <c r="G88">
        <v>155.232</v>
      </c>
      <c r="H88">
        <f t="shared" si="7"/>
        <v>153.69099808367474</v>
      </c>
      <c r="I88">
        <v>1.06</v>
      </c>
      <c r="J88">
        <v>0.243006</v>
      </c>
      <c r="K88">
        <v>1011.19</v>
      </c>
      <c r="M88" t="s">
        <v>0</v>
      </c>
    </row>
    <row r="89" spans="1:13" x14ac:dyDescent="0.15">
      <c r="A89">
        <v>32737.8</v>
      </c>
      <c r="B89">
        <f t="shared" si="4"/>
        <v>32.7378</v>
      </c>
      <c r="C89">
        <v>4.6049400000000001E-3</v>
      </c>
      <c r="D89">
        <f t="shared" si="5"/>
        <v>4.9930621731999443E-3</v>
      </c>
      <c r="E89">
        <v>2.25484E-2</v>
      </c>
      <c r="F89">
        <f t="shared" si="6"/>
        <v>2.2467793027600484E-2</v>
      </c>
      <c r="G89">
        <v>156.65700000000001</v>
      </c>
      <c r="H89">
        <f t="shared" si="7"/>
        <v>155.12387819722235</v>
      </c>
      <c r="I89">
        <v>1.06</v>
      </c>
      <c r="J89">
        <v>0.243006</v>
      </c>
      <c r="K89">
        <v>1011.3</v>
      </c>
      <c r="M89" t="s">
        <v>0</v>
      </c>
    </row>
    <row r="90" spans="1:13" x14ac:dyDescent="0.15">
      <c r="A90">
        <v>33117.199999999997</v>
      </c>
      <c r="B90">
        <f t="shared" si="4"/>
        <v>33.117199999999997</v>
      </c>
      <c r="C90">
        <v>4.5637500000000001E-3</v>
      </c>
      <c r="D90">
        <f t="shared" si="5"/>
        <v>4.9410384005714085E-3</v>
      </c>
      <c r="E90">
        <v>2.2655000000000002E-2</v>
      </c>
      <c r="F90">
        <f t="shared" si="6"/>
        <v>2.2572721698022484E-2</v>
      </c>
      <c r="G90">
        <v>158.071</v>
      </c>
      <c r="H90">
        <f t="shared" si="7"/>
        <v>156.54781189177771</v>
      </c>
      <c r="I90">
        <v>1.06</v>
      </c>
      <c r="J90">
        <v>0.243006</v>
      </c>
      <c r="K90">
        <v>1011.41</v>
      </c>
      <c r="M90" t="s">
        <v>0</v>
      </c>
    </row>
    <row r="91" spans="1:13" x14ac:dyDescent="0.15">
      <c r="A91">
        <v>33496.699999999997</v>
      </c>
      <c r="B91">
        <f t="shared" si="4"/>
        <v>33.496699999999997</v>
      </c>
      <c r="C91">
        <v>4.5236199999999999E-3</v>
      </c>
      <c r="D91">
        <f t="shared" si="5"/>
        <v>4.8901268160758257E-3</v>
      </c>
      <c r="E91">
        <v>2.2761699999999999E-2</v>
      </c>
      <c r="F91">
        <f t="shared" si="6"/>
        <v>2.2677891558987941E-2</v>
      </c>
      <c r="G91">
        <v>159.47399999999999</v>
      </c>
      <c r="H91">
        <f t="shared" si="7"/>
        <v>157.96354968942359</v>
      </c>
      <c r="I91">
        <v>1.06</v>
      </c>
      <c r="J91">
        <v>0.243006</v>
      </c>
      <c r="K91">
        <v>1011.52</v>
      </c>
      <c r="M91" t="s">
        <v>0</v>
      </c>
    </row>
    <row r="92" spans="1:13" x14ac:dyDescent="0.15">
      <c r="A92">
        <v>33876.199999999997</v>
      </c>
      <c r="B92">
        <f t="shared" si="4"/>
        <v>33.876199999999997</v>
      </c>
      <c r="C92">
        <v>4.4844999999999998E-3</v>
      </c>
      <c r="D92">
        <f t="shared" si="5"/>
        <v>4.8403045686280137E-3</v>
      </c>
      <c r="E92">
        <v>2.2868300000000001E-2</v>
      </c>
      <c r="F92">
        <f t="shared" si="6"/>
        <v>2.27832656598102E-2</v>
      </c>
      <c r="G92">
        <v>160.86500000000001</v>
      </c>
      <c r="H92">
        <f t="shared" si="7"/>
        <v>159.37071504683055</v>
      </c>
      <c r="I92">
        <v>1.06</v>
      </c>
      <c r="J92">
        <v>0.243006</v>
      </c>
      <c r="K92">
        <v>1011.62</v>
      </c>
      <c r="M92" t="s">
        <v>0</v>
      </c>
    </row>
    <row r="93" spans="1:13" x14ac:dyDescent="0.15">
      <c r="A93">
        <v>34255.699999999997</v>
      </c>
      <c r="B93">
        <f t="shared" si="4"/>
        <v>34.255699999999997</v>
      </c>
      <c r="C93">
        <v>4.4463599999999999E-3</v>
      </c>
      <c r="D93">
        <f t="shared" si="5"/>
        <v>4.791536534103592E-3</v>
      </c>
      <c r="E93">
        <v>2.2974899999999999E-2</v>
      </c>
      <c r="F93">
        <f t="shared" si="6"/>
        <v>2.2888834677322542E-2</v>
      </c>
      <c r="G93">
        <v>162.245</v>
      </c>
      <c r="H93">
        <f t="shared" si="7"/>
        <v>160.7693078620766</v>
      </c>
      <c r="I93">
        <v>1.06</v>
      </c>
      <c r="J93">
        <v>0.243006</v>
      </c>
      <c r="K93">
        <v>1011.73</v>
      </c>
      <c r="M93" t="s">
        <v>0</v>
      </c>
    </row>
    <row r="94" spans="1:13" x14ac:dyDescent="0.15">
      <c r="A94">
        <v>34635.199999999997</v>
      </c>
      <c r="B94">
        <f t="shared" si="4"/>
        <v>34.635199999999998</v>
      </c>
      <c r="C94">
        <v>4.4091599999999996E-3</v>
      </c>
      <c r="D94">
        <f t="shared" si="5"/>
        <v>4.7437890935421523E-3</v>
      </c>
      <c r="E94">
        <v>2.3081600000000001E-2</v>
      </c>
      <c r="F94">
        <f t="shared" si="6"/>
        <v>2.2994589288358239E-2</v>
      </c>
      <c r="G94">
        <v>163.613</v>
      </c>
      <c r="H94">
        <f t="shared" si="7"/>
        <v>162.15932803323989</v>
      </c>
      <c r="I94">
        <v>1.06</v>
      </c>
      <c r="J94">
        <v>0.243006</v>
      </c>
      <c r="K94">
        <v>1011.84</v>
      </c>
      <c r="M94" t="s">
        <v>0</v>
      </c>
    </row>
    <row r="95" spans="1:13" x14ac:dyDescent="0.15">
      <c r="A95">
        <v>35014.699999999997</v>
      </c>
      <c r="B95">
        <f t="shared" si="4"/>
        <v>35.014699999999998</v>
      </c>
      <c r="C95">
        <v>4.37288E-3</v>
      </c>
      <c r="D95">
        <f t="shared" si="5"/>
        <v>4.6970300530246901E-3</v>
      </c>
      <c r="E95">
        <v>2.3188199999999999E-2</v>
      </c>
      <c r="F95">
        <f t="shared" si="6"/>
        <v>2.3100520169750567E-2</v>
      </c>
      <c r="G95">
        <v>164.971</v>
      </c>
      <c r="H95">
        <f t="shared" si="7"/>
        <v>163.5407754583984</v>
      </c>
      <c r="I95">
        <v>1.06</v>
      </c>
      <c r="J95">
        <v>0.243006</v>
      </c>
      <c r="K95">
        <v>1011.96</v>
      </c>
      <c r="M95" t="s">
        <v>0</v>
      </c>
    </row>
    <row r="96" spans="1:13" x14ac:dyDescent="0.15">
      <c r="A96">
        <v>35394.199999999997</v>
      </c>
      <c r="B96">
        <f t="shared" si="4"/>
        <v>35.394199999999998</v>
      </c>
      <c r="C96">
        <v>4.3374700000000004E-3</v>
      </c>
      <c r="D96">
        <f t="shared" si="5"/>
        <v>4.6512285686298857E-3</v>
      </c>
      <c r="E96">
        <v>2.3294800000000001E-2</v>
      </c>
      <c r="F96">
        <f t="shared" si="6"/>
        <v>2.3206617998332797E-2</v>
      </c>
      <c r="G96">
        <v>166.31800000000001</v>
      </c>
      <c r="H96">
        <f t="shared" si="7"/>
        <v>164.91365003563033</v>
      </c>
      <c r="I96">
        <v>1.06</v>
      </c>
      <c r="J96">
        <v>0.243006</v>
      </c>
      <c r="K96">
        <v>1012.07</v>
      </c>
      <c r="M96" t="s">
        <v>0</v>
      </c>
    </row>
    <row r="97" spans="1:13" x14ac:dyDescent="0.15">
      <c r="A97">
        <v>35773.699999999997</v>
      </c>
      <c r="B97">
        <f t="shared" si="4"/>
        <v>35.773699999999998</v>
      </c>
      <c r="C97">
        <v>4.3029100000000001E-3</v>
      </c>
      <c r="D97">
        <f t="shared" si="5"/>
        <v>4.6063550760967716E-3</v>
      </c>
      <c r="E97">
        <v>2.34013E-2</v>
      </c>
      <c r="F97">
        <f t="shared" si="6"/>
        <v>2.3312873450938208E-2</v>
      </c>
      <c r="G97">
        <v>167.65299999999999</v>
      </c>
      <c r="H97">
        <f t="shared" si="7"/>
        <v>166.27795166301365</v>
      </c>
      <c r="I97">
        <v>1.06</v>
      </c>
      <c r="J97">
        <v>0.243006</v>
      </c>
      <c r="K97">
        <v>1012.18</v>
      </c>
      <c r="M97" t="s">
        <v>0</v>
      </c>
    </row>
    <row r="98" spans="1:13" x14ac:dyDescent="0.15">
      <c r="A98">
        <v>36153.199999999997</v>
      </c>
      <c r="B98">
        <f t="shared" si="4"/>
        <v>36.153199999999998</v>
      </c>
      <c r="C98">
        <v>4.26918E-3</v>
      </c>
      <c r="D98">
        <f t="shared" si="5"/>
        <v>4.5623812248522895E-3</v>
      </c>
      <c r="E98">
        <v>2.3507799999999999E-2</v>
      </c>
      <c r="F98">
        <f t="shared" si="6"/>
        <v>2.3419277204400065E-2</v>
      </c>
      <c r="G98">
        <v>168.97800000000001</v>
      </c>
      <c r="H98">
        <f t="shared" si="7"/>
        <v>167.63368023862651</v>
      </c>
      <c r="I98">
        <v>1.06</v>
      </c>
      <c r="J98">
        <v>0.243006</v>
      </c>
      <c r="K98">
        <v>1012.29</v>
      </c>
      <c r="M98" t="s">
        <v>0</v>
      </c>
    </row>
    <row r="99" spans="1:13" x14ac:dyDescent="0.15">
      <c r="A99">
        <v>36532.699999999997</v>
      </c>
      <c r="B99">
        <f t="shared" si="4"/>
        <v>36.532699999999998</v>
      </c>
      <c r="C99">
        <v>4.2362299999999997E-3</v>
      </c>
      <c r="D99">
        <f t="shared" si="5"/>
        <v>4.5192798160903665E-3</v>
      </c>
      <c r="E99">
        <v>2.3614300000000001E-2</v>
      </c>
      <c r="F99">
        <f t="shared" si="6"/>
        <v>2.3525819935551653E-2</v>
      </c>
      <c r="G99">
        <v>170.292</v>
      </c>
      <c r="H99">
        <f t="shared" si="7"/>
        <v>168.98083566054694</v>
      </c>
      <c r="I99">
        <v>1.06</v>
      </c>
      <c r="J99">
        <v>0.243006</v>
      </c>
      <c r="K99">
        <v>1012.4</v>
      </c>
      <c r="M99" t="s">
        <v>0</v>
      </c>
    </row>
    <row r="100" spans="1:13" x14ac:dyDescent="0.15">
      <c r="A100">
        <v>36912.199999999997</v>
      </c>
      <c r="B100">
        <f t="shared" si="4"/>
        <v>36.912199999999999</v>
      </c>
      <c r="C100">
        <v>4.20405E-3</v>
      </c>
      <c r="D100">
        <f t="shared" si="5"/>
        <v>4.4770247446145311E-3</v>
      </c>
      <c r="E100">
        <v>2.3720700000000001E-2</v>
      </c>
      <c r="F100">
        <f t="shared" si="6"/>
        <v>2.3632492321226238E-2</v>
      </c>
      <c r="G100">
        <v>171.596</v>
      </c>
      <c r="H100">
        <f t="shared" si="7"/>
        <v>170.31941782685311</v>
      </c>
      <c r="I100">
        <v>1.06</v>
      </c>
      <c r="J100">
        <v>0.243006</v>
      </c>
      <c r="K100">
        <v>1012.51</v>
      </c>
      <c r="M100" t="s">
        <v>0</v>
      </c>
    </row>
    <row r="101" spans="1:13" x14ac:dyDescent="0.15">
      <c r="A101">
        <v>37291.699999999997</v>
      </c>
      <c r="B101">
        <f t="shared" si="4"/>
        <v>37.291699999999999</v>
      </c>
      <c r="C101">
        <v>4.1726100000000002E-3</v>
      </c>
      <c r="D101">
        <f t="shared" si="5"/>
        <v>4.4355909441793516E-3</v>
      </c>
      <c r="E101">
        <v>2.3827000000000001E-2</v>
      </c>
      <c r="F101">
        <f t="shared" si="6"/>
        <v>2.3739285038257098E-2</v>
      </c>
      <c r="G101">
        <v>172.88900000000001</v>
      </c>
      <c r="H101">
        <f t="shared" si="7"/>
        <v>171.64942663562294</v>
      </c>
      <c r="I101">
        <v>1.06</v>
      </c>
      <c r="J101">
        <v>0.243006</v>
      </c>
      <c r="K101">
        <v>1012.63</v>
      </c>
      <c r="M101" t="s">
        <v>0</v>
      </c>
    </row>
    <row r="102" spans="1:13" x14ac:dyDescent="0.15">
      <c r="A102">
        <v>37671.199999999997</v>
      </c>
      <c r="B102">
        <f t="shared" si="4"/>
        <v>37.671199999999999</v>
      </c>
      <c r="C102">
        <v>4.1418799999999997E-3</v>
      </c>
      <c r="D102">
        <f t="shared" si="5"/>
        <v>4.3949543360870744E-3</v>
      </c>
      <c r="E102">
        <v>2.3933300000000001E-2</v>
      </c>
      <c r="F102">
        <f t="shared" si="6"/>
        <v>2.3846188763477504E-2</v>
      </c>
      <c r="G102">
        <v>174.17099999999999</v>
      </c>
      <c r="H102">
        <f t="shared" si="7"/>
        <v>172.97086198493469</v>
      </c>
      <c r="I102">
        <v>1.06</v>
      </c>
      <c r="J102">
        <v>0.243006</v>
      </c>
      <c r="K102">
        <v>1012.74</v>
      </c>
      <c r="M102" t="s">
        <v>0</v>
      </c>
    </row>
    <row r="103" spans="1:13" x14ac:dyDescent="0.15">
      <c r="A103">
        <v>38050.699999999997</v>
      </c>
      <c r="B103">
        <f t="shared" si="4"/>
        <v>38.050699999999999</v>
      </c>
      <c r="C103">
        <v>4.1118500000000002E-3</v>
      </c>
      <c r="D103">
        <f t="shared" si="5"/>
        <v>4.3550917808150335E-3</v>
      </c>
      <c r="E103">
        <v>2.4039399999999999E-2</v>
      </c>
      <c r="F103">
        <f t="shared" si="6"/>
        <v>2.3953194173720733E-2</v>
      </c>
      <c r="G103">
        <v>175.44399999999999</v>
      </c>
      <c r="H103">
        <f t="shared" si="7"/>
        <v>174.2837237728663</v>
      </c>
      <c r="I103">
        <v>1.06</v>
      </c>
      <c r="J103">
        <v>0.243006</v>
      </c>
      <c r="K103">
        <v>1012.85</v>
      </c>
      <c r="M103" t="s">
        <v>0</v>
      </c>
    </row>
    <row r="104" spans="1:13" x14ac:dyDescent="0.15">
      <c r="A104">
        <v>38430.199999999997</v>
      </c>
      <c r="B104">
        <f t="shared" si="4"/>
        <v>38.430199999999999</v>
      </c>
      <c r="C104">
        <v>4.0824900000000003E-3</v>
      </c>
      <c r="D104">
        <f t="shared" si="5"/>
        <v>4.3159810324669553E-3</v>
      </c>
      <c r="E104">
        <v>2.41455E-2</v>
      </c>
      <c r="F104">
        <f t="shared" si="6"/>
        <v>2.4060291945820059E-2</v>
      </c>
      <c r="G104">
        <v>176.70500000000001</v>
      </c>
      <c r="H104">
        <f t="shared" si="7"/>
        <v>175.58801189749593</v>
      </c>
      <c r="I104">
        <v>1.06</v>
      </c>
      <c r="J104">
        <v>0.243006</v>
      </c>
      <c r="K104">
        <v>1012.97</v>
      </c>
      <c r="M104" t="s">
        <v>0</v>
      </c>
    </row>
    <row r="105" spans="1:13" x14ac:dyDescent="0.15">
      <c r="A105">
        <v>38809.599999999999</v>
      </c>
      <c r="B105">
        <f t="shared" si="4"/>
        <v>38.809599999999996</v>
      </c>
      <c r="C105">
        <v>4.0537799999999999E-3</v>
      </c>
      <c r="D105">
        <f t="shared" si="5"/>
        <v>4.2776107148695701E-3</v>
      </c>
      <c r="E105">
        <v>2.4251499999999999E-2</v>
      </c>
      <c r="F105">
        <f t="shared" si="6"/>
        <v>2.4167444503851783E-2</v>
      </c>
      <c r="G105">
        <v>177.95699999999999</v>
      </c>
      <c r="H105">
        <f t="shared" si="7"/>
        <v>176.88338595951757</v>
      </c>
      <c r="I105">
        <v>1.06</v>
      </c>
      <c r="J105">
        <v>0.243006</v>
      </c>
      <c r="K105">
        <v>1013.08</v>
      </c>
      <c r="M105" t="s">
        <v>0</v>
      </c>
    </row>
    <row r="106" spans="1:13" x14ac:dyDescent="0.15">
      <c r="A106">
        <v>39189.1</v>
      </c>
      <c r="B106">
        <f t="shared" si="4"/>
        <v>39.189099999999996</v>
      </c>
      <c r="C106">
        <v>4.0256900000000002E-3</v>
      </c>
      <c r="D106">
        <f t="shared" si="5"/>
        <v>4.2399400206649153E-3</v>
      </c>
      <c r="E106">
        <v>2.4357400000000001E-2</v>
      </c>
      <c r="F106">
        <f t="shared" si="6"/>
        <v>2.4274699011966765E-2</v>
      </c>
      <c r="G106">
        <v>179.19800000000001</v>
      </c>
      <c r="H106">
        <f t="shared" si="7"/>
        <v>178.17052871104434</v>
      </c>
      <c r="I106">
        <v>1.06</v>
      </c>
      <c r="J106">
        <v>0.243006</v>
      </c>
      <c r="K106">
        <v>1013.2</v>
      </c>
      <c r="M106" t="s">
        <v>0</v>
      </c>
    </row>
    <row r="107" spans="1:13" x14ac:dyDescent="0.15">
      <c r="A107">
        <v>39568.6</v>
      </c>
      <c r="B107">
        <f t="shared" si="4"/>
        <v>39.568599999999996</v>
      </c>
      <c r="C107">
        <v>3.9982100000000003E-3</v>
      </c>
      <c r="D107">
        <f t="shared" si="5"/>
        <v>4.2029593455406959E-3</v>
      </c>
      <c r="E107">
        <v>2.4463200000000001E-2</v>
      </c>
      <c r="F107">
        <f t="shared" si="6"/>
        <v>2.4382017914894361E-2</v>
      </c>
      <c r="G107">
        <v>180.43</v>
      </c>
      <c r="H107">
        <f t="shared" si="7"/>
        <v>179.44909749353025</v>
      </c>
      <c r="I107">
        <v>1.06</v>
      </c>
      <c r="J107">
        <v>0.243006</v>
      </c>
      <c r="K107">
        <v>1013.31</v>
      </c>
      <c r="M107" t="s">
        <v>0</v>
      </c>
    </row>
    <row r="108" spans="1:13" x14ac:dyDescent="0.15">
      <c r="A108">
        <v>39948.1</v>
      </c>
      <c r="B108">
        <f t="shared" si="4"/>
        <v>39.948099999999997</v>
      </c>
      <c r="C108">
        <v>3.9713300000000003E-3</v>
      </c>
      <c r="D108">
        <f t="shared" si="5"/>
        <v>4.1666496125261866E-3</v>
      </c>
      <c r="E108">
        <v>2.4568900000000001E-2</v>
      </c>
      <c r="F108">
        <f t="shared" si="6"/>
        <v>2.4489391889467849E-2</v>
      </c>
      <c r="G108">
        <v>181.65199999999999</v>
      </c>
      <c r="H108">
        <f t="shared" si="7"/>
        <v>180.71909220505324</v>
      </c>
      <c r="I108">
        <v>1.06</v>
      </c>
      <c r="J108">
        <v>0.243006</v>
      </c>
      <c r="K108">
        <v>1013.43</v>
      </c>
      <c r="M108" t="s">
        <v>0</v>
      </c>
    </row>
    <row r="109" spans="1:13" x14ac:dyDescent="0.15">
      <c r="A109">
        <v>40327.599999999999</v>
      </c>
      <c r="B109">
        <f t="shared" si="4"/>
        <v>40.327599999999997</v>
      </c>
      <c r="C109">
        <v>3.9450099999999997E-3</v>
      </c>
      <c r="D109">
        <f t="shared" si="5"/>
        <v>4.130992446706957E-3</v>
      </c>
      <c r="E109">
        <v>2.4674499999999999E-2</v>
      </c>
      <c r="F109">
        <f t="shared" si="6"/>
        <v>2.4596811612520503E-2</v>
      </c>
      <c r="G109">
        <v>182.863</v>
      </c>
      <c r="H109">
        <f t="shared" si="7"/>
        <v>181.98051274369152</v>
      </c>
      <c r="I109">
        <v>1.06</v>
      </c>
      <c r="J109">
        <v>0.243006</v>
      </c>
      <c r="K109">
        <v>1013.54</v>
      </c>
      <c r="M109" t="s">
        <v>0</v>
      </c>
    </row>
    <row r="110" spans="1:13" x14ac:dyDescent="0.15">
      <c r="A110">
        <v>40707.1</v>
      </c>
      <c r="B110">
        <f t="shared" si="4"/>
        <v>40.707099999999997</v>
      </c>
      <c r="C110">
        <v>3.91925E-3</v>
      </c>
      <c r="D110">
        <f t="shared" si="5"/>
        <v>4.0959701430814234E-3</v>
      </c>
      <c r="E110">
        <v>2.4779900000000001E-2</v>
      </c>
      <c r="F110">
        <f t="shared" si="6"/>
        <v>2.4704267760885589E-2</v>
      </c>
      <c r="G110">
        <v>184.065</v>
      </c>
      <c r="H110">
        <f t="shared" si="7"/>
        <v>183.23335900752312</v>
      </c>
      <c r="I110">
        <v>1.06</v>
      </c>
      <c r="J110">
        <v>0.243006</v>
      </c>
      <c r="K110">
        <v>1013.66</v>
      </c>
      <c r="M110" t="s">
        <v>0</v>
      </c>
    </row>
    <row r="111" spans="1:13" x14ac:dyDescent="0.15">
      <c r="A111">
        <v>41086.6</v>
      </c>
      <c r="B111">
        <f t="shared" si="4"/>
        <v>41.086599999999997</v>
      </c>
      <c r="C111">
        <v>3.8940200000000002E-3</v>
      </c>
      <c r="D111">
        <f t="shared" si="5"/>
        <v>4.0615656361724893E-3</v>
      </c>
      <c r="E111">
        <v>2.48852E-2</v>
      </c>
      <c r="F111">
        <f t="shared" si="6"/>
        <v>2.4811751011396391E-2</v>
      </c>
      <c r="G111">
        <v>185.25800000000001</v>
      </c>
      <c r="H111">
        <f t="shared" si="7"/>
        <v>184.47763089462612</v>
      </c>
      <c r="I111">
        <v>1.06</v>
      </c>
      <c r="J111">
        <v>0.243006</v>
      </c>
      <c r="K111">
        <v>1013.77</v>
      </c>
      <c r="M111" t="s">
        <v>0</v>
      </c>
    </row>
    <row r="112" spans="1:13" x14ac:dyDescent="0.15">
      <c r="A112">
        <v>41466.1</v>
      </c>
      <c r="B112">
        <f t="shared" si="4"/>
        <v>41.466099999999997</v>
      </c>
      <c r="C112">
        <v>3.8693199999999999E-3</v>
      </c>
      <c r="D112">
        <f t="shared" si="5"/>
        <v>4.0277624712832744E-3</v>
      </c>
      <c r="E112">
        <v>2.4990399999999999E-2</v>
      </c>
      <c r="F112">
        <f t="shared" si="6"/>
        <v>2.4919252040886172E-2</v>
      </c>
      <c r="G112">
        <v>186.441</v>
      </c>
      <c r="H112">
        <f t="shared" si="7"/>
        <v>185.71332830307858</v>
      </c>
      <c r="I112">
        <v>1.06</v>
      </c>
      <c r="J112">
        <v>0.243006</v>
      </c>
      <c r="K112">
        <v>1013.89</v>
      </c>
      <c r="M112" t="s">
        <v>0</v>
      </c>
    </row>
    <row r="113" spans="1:13" x14ac:dyDescent="0.15">
      <c r="A113">
        <v>41845.599999999999</v>
      </c>
      <c r="B113">
        <f t="shared" si="4"/>
        <v>41.845599999999997</v>
      </c>
      <c r="C113">
        <v>3.84512E-3</v>
      </c>
      <c r="D113">
        <f t="shared" si="5"/>
        <v>3.9945447772938613E-3</v>
      </c>
      <c r="E113">
        <v>2.50955E-2</v>
      </c>
      <c r="F113">
        <f t="shared" si="6"/>
        <v>2.502676152618822E-2</v>
      </c>
      <c r="G113">
        <v>187.614</v>
      </c>
      <c r="H113">
        <f t="shared" si="7"/>
        <v>186.94045113095859</v>
      </c>
      <c r="I113">
        <v>1.06</v>
      </c>
      <c r="J113">
        <v>0.243006</v>
      </c>
      <c r="K113">
        <v>1014.01</v>
      </c>
      <c r="M113" t="s">
        <v>0</v>
      </c>
    </row>
    <row r="114" spans="1:13" x14ac:dyDescent="0.15">
      <c r="A114">
        <v>42225.1</v>
      </c>
      <c r="B114">
        <f t="shared" si="4"/>
        <v>42.225099999999998</v>
      </c>
      <c r="C114">
        <v>3.8214099999999999E-3</v>
      </c>
      <c r="D114">
        <f t="shared" si="5"/>
        <v>3.9618972409033231E-3</v>
      </c>
      <c r="E114">
        <v>2.5200400000000001E-2</v>
      </c>
      <c r="F114">
        <f t="shared" si="6"/>
        <v>2.5134270144135794E-2</v>
      </c>
      <c r="G114">
        <v>188.77799999999999</v>
      </c>
      <c r="H114">
        <f t="shared" si="7"/>
        <v>188.15899927634425</v>
      </c>
      <c r="I114">
        <v>1.06</v>
      </c>
      <c r="J114">
        <v>0.243006</v>
      </c>
      <c r="K114">
        <v>1014.12</v>
      </c>
      <c r="M114" t="s">
        <v>0</v>
      </c>
    </row>
    <row r="115" spans="1:13" x14ac:dyDescent="0.15">
      <c r="A115">
        <v>42604.6</v>
      </c>
      <c r="B115">
        <f t="shared" si="4"/>
        <v>42.604599999999998</v>
      </c>
      <c r="C115">
        <v>3.79818E-3</v>
      </c>
      <c r="D115">
        <f t="shared" si="5"/>
        <v>3.9298050822280869E-3</v>
      </c>
      <c r="E115">
        <v>2.53052E-2</v>
      </c>
      <c r="F115">
        <f t="shared" si="6"/>
        <v>2.5241768571562181E-2</v>
      </c>
      <c r="G115">
        <v>189.93299999999999</v>
      </c>
      <c r="H115">
        <f t="shared" si="7"/>
        <v>189.36897263731365</v>
      </c>
      <c r="I115">
        <v>1.06</v>
      </c>
      <c r="J115">
        <v>0.243006</v>
      </c>
      <c r="K115">
        <v>1014.24</v>
      </c>
      <c r="M115" t="s">
        <v>0</v>
      </c>
    </row>
    <row r="116" spans="1:13" x14ac:dyDescent="0.15">
      <c r="A116">
        <v>42984.1</v>
      </c>
      <c r="B116">
        <f t="shared" si="4"/>
        <v>42.984099999999998</v>
      </c>
      <c r="C116">
        <v>3.7753999999999999E-3</v>
      </c>
      <c r="D116">
        <f t="shared" si="5"/>
        <v>3.8982540316738067E-3</v>
      </c>
      <c r="E116">
        <v>2.54098E-2</v>
      </c>
      <c r="F116">
        <f t="shared" si="6"/>
        <v>2.5349247485300649E-2</v>
      </c>
      <c r="G116">
        <v>191.078</v>
      </c>
      <c r="H116">
        <f t="shared" si="7"/>
        <v>190.57037111194481</v>
      </c>
      <c r="I116">
        <v>1.06</v>
      </c>
      <c r="J116">
        <v>0.243006</v>
      </c>
      <c r="K116">
        <v>1014.36</v>
      </c>
      <c r="M116" t="s">
        <v>0</v>
      </c>
    </row>
    <row r="117" spans="1:13" x14ac:dyDescent="0.15">
      <c r="A117">
        <v>43363.6</v>
      </c>
      <c r="B117">
        <f t="shared" si="4"/>
        <v>43.363599999999998</v>
      </c>
      <c r="C117">
        <v>3.7530799999999998E-3</v>
      </c>
      <c r="D117">
        <f t="shared" si="5"/>
        <v>3.8672303080037741E-3</v>
      </c>
      <c r="E117">
        <v>2.55143E-2</v>
      </c>
      <c r="F117">
        <f t="shared" si="6"/>
        <v>2.5456697562184469E-2</v>
      </c>
      <c r="G117">
        <v>192.215</v>
      </c>
      <c r="H117">
        <f t="shared" si="7"/>
        <v>191.76319459831586</v>
      </c>
      <c r="I117">
        <v>1.06</v>
      </c>
      <c r="J117">
        <v>0.243006</v>
      </c>
      <c r="K117">
        <v>1014.48</v>
      </c>
      <c r="M117" t="s">
        <v>0</v>
      </c>
    </row>
    <row r="118" spans="1:13" x14ac:dyDescent="0.15">
      <c r="A118">
        <v>43743.1</v>
      </c>
      <c r="B118">
        <f t="shared" si="4"/>
        <v>43.743099999999998</v>
      </c>
      <c r="C118">
        <v>3.7312000000000001E-3</v>
      </c>
      <c r="D118">
        <f t="shared" si="5"/>
        <v>3.836720597532063E-3</v>
      </c>
      <c r="E118">
        <v>2.5618599999999998E-2</v>
      </c>
      <c r="F118">
        <f t="shared" si="6"/>
        <v>2.5564109479046922E-2</v>
      </c>
      <c r="G118">
        <v>193.34200000000001</v>
      </c>
      <c r="H118">
        <f t="shared" si="7"/>
        <v>192.94744299450483</v>
      </c>
      <c r="I118">
        <v>1.06</v>
      </c>
      <c r="J118">
        <v>0.243006</v>
      </c>
      <c r="K118">
        <v>1014.6</v>
      </c>
      <c r="M118" t="s">
        <v>0</v>
      </c>
    </row>
    <row r="119" spans="1:13" x14ac:dyDescent="0.15">
      <c r="A119">
        <v>44122.6</v>
      </c>
      <c r="B119">
        <f t="shared" si="4"/>
        <v>44.122599999999998</v>
      </c>
      <c r="C119">
        <v>3.7097300000000001E-3</v>
      </c>
      <c r="D119">
        <f t="shared" si="5"/>
        <v>3.8067120343745868E-3</v>
      </c>
      <c r="E119">
        <v>2.5722800000000001E-2</v>
      </c>
      <c r="F119">
        <f t="shared" si="6"/>
        <v>2.5671473912721277E-2</v>
      </c>
      <c r="G119">
        <v>194.46100000000001</v>
      </c>
      <c r="H119">
        <f t="shared" si="7"/>
        <v>194.12311619858986</v>
      </c>
      <c r="I119">
        <v>1.06</v>
      </c>
      <c r="J119">
        <v>0.243006</v>
      </c>
      <c r="K119">
        <v>1014.72</v>
      </c>
      <c r="M119" t="s">
        <v>0</v>
      </c>
    </row>
    <row r="120" spans="1:13" x14ac:dyDescent="0.15">
      <c r="A120">
        <v>44502</v>
      </c>
      <c r="B120">
        <f t="shared" si="4"/>
        <v>44.502000000000002</v>
      </c>
      <c r="C120">
        <v>3.6886800000000002E-3</v>
      </c>
      <c r="D120">
        <f t="shared" si="5"/>
        <v>3.7771998970058851E-3</v>
      </c>
      <c r="E120">
        <v>2.58268E-2</v>
      </c>
      <c r="F120">
        <f t="shared" si="6"/>
        <v>2.5778753272287153E-2</v>
      </c>
      <c r="G120">
        <v>195.571</v>
      </c>
      <c r="H120">
        <f t="shared" si="7"/>
        <v>195.28990770249382</v>
      </c>
      <c r="I120">
        <v>1.06</v>
      </c>
      <c r="J120">
        <v>0.243006</v>
      </c>
      <c r="K120">
        <v>1014.84</v>
      </c>
      <c r="M120" t="s">
        <v>0</v>
      </c>
    </row>
    <row r="121" spans="1:13" x14ac:dyDescent="0.15">
      <c r="A121">
        <v>44881.5</v>
      </c>
      <c r="B121">
        <f t="shared" si="4"/>
        <v>44.881500000000003</v>
      </c>
      <c r="C121">
        <v>3.6680300000000001E-3</v>
      </c>
      <c r="D121">
        <f t="shared" si="5"/>
        <v>3.7481566051426468E-3</v>
      </c>
      <c r="E121">
        <v>2.5930600000000002E-2</v>
      </c>
      <c r="F121">
        <f t="shared" si="6"/>
        <v>2.5885994788738598E-2</v>
      </c>
      <c r="G121">
        <v>196.672</v>
      </c>
      <c r="H121">
        <f t="shared" si="7"/>
        <v>196.44843247627495</v>
      </c>
      <c r="I121">
        <v>1.06</v>
      </c>
      <c r="J121">
        <v>0.243006</v>
      </c>
      <c r="K121">
        <v>1014.96</v>
      </c>
      <c r="M121" t="s">
        <v>0</v>
      </c>
    </row>
    <row r="122" spans="1:13" x14ac:dyDescent="0.15">
      <c r="A122">
        <v>45261</v>
      </c>
      <c r="B122">
        <f t="shared" si="4"/>
        <v>45.261000000000003</v>
      </c>
      <c r="C122">
        <v>3.6477699999999998E-3</v>
      </c>
      <c r="D122">
        <f t="shared" si="5"/>
        <v>3.7195783698652334E-3</v>
      </c>
      <c r="E122">
        <v>2.60342E-2</v>
      </c>
      <c r="F122">
        <f t="shared" si="6"/>
        <v>2.5993160854958459E-2</v>
      </c>
      <c r="G122">
        <v>197.76400000000001</v>
      </c>
      <c r="H122">
        <f t="shared" si="7"/>
        <v>197.59838175221321</v>
      </c>
      <c r="I122">
        <v>1.06</v>
      </c>
      <c r="J122">
        <v>0.243006</v>
      </c>
      <c r="K122">
        <v>1015.08</v>
      </c>
      <c r="M122" t="s">
        <v>0</v>
      </c>
    </row>
    <row r="123" spans="1:13" x14ac:dyDescent="0.15">
      <c r="A123">
        <v>45640.5</v>
      </c>
      <c r="B123">
        <f t="shared" si="4"/>
        <v>45.640500000000003</v>
      </c>
      <c r="C123">
        <v>3.62788E-3</v>
      </c>
      <c r="D123">
        <f t="shared" si="5"/>
        <v>3.6914539379708025E-3</v>
      </c>
      <c r="E123">
        <v>2.61377E-2</v>
      </c>
      <c r="F123">
        <f t="shared" si="6"/>
        <v>2.6100242147780027E-2</v>
      </c>
      <c r="G123">
        <v>198.84800000000001</v>
      </c>
      <c r="H123">
        <f t="shared" si="7"/>
        <v>198.73975542838662</v>
      </c>
      <c r="I123">
        <v>1.06</v>
      </c>
      <c r="J123">
        <v>0.243006</v>
      </c>
      <c r="K123">
        <v>1015.2</v>
      </c>
      <c r="M123" t="s">
        <v>0</v>
      </c>
    </row>
    <row r="124" spans="1:13" x14ac:dyDescent="0.15">
      <c r="A124">
        <v>46020</v>
      </c>
      <c r="B124">
        <f t="shared" si="4"/>
        <v>46.02</v>
      </c>
      <c r="C124">
        <v>3.6083700000000001E-3</v>
      </c>
      <c r="D124">
        <f t="shared" si="5"/>
        <v>3.6637724191432458E-3</v>
      </c>
      <c r="E124">
        <v>2.6241E-2</v>
      </c>
      <c r="F124">
        <f t="shared" si="6"/>
        <v>2.6207229344036562E-2</v>
      </c>
      <c r="G124">
        <v>199.92400000000001</v>
      </c>
      <c r="H124">
        <f t="shared" si="7"/>
        <v>199.87255340287334</v>
      </c>
      <c r="I124">
        <v>1.06</v>
      </c>
      <c r="J124">
        <v>0.243006</v>
      </c>
      <c r="K124">
        <v>1015.32</v>
      </c>
      <c r="M124" t="s">
        <v>0</v>
      </c>
    </row>
    <row r="125" spans="1:13" x14ac:dyDescent="0.15">
      <c r="A125">
        <v>46399.5</v>
      </c>
      <c r="B125">
        <f t="shared" si="4"/>
        <v>46.399500000000003</v>
      </c>
      <c r="C125">
        <v>3.5892099999999998E-3</v>
      </c>
      <c r="D125">
        <f t="shared" si="5"/>
        <v>3.6365232713776092E-3</v>
      </c>
      <c r="E125">
        <v>2.6344200000000002E-2</v>
      </c>
      <c r="F125">
        <f t="shared" si="6"/>
        <v>2.6314113120561339E-2</v>
      </c>
      <c r="G125">
        <v>200.99100000000001</v>
      </c>
      <c r="H125">
        <f t="shared" si="7"/>
        <v>200.99677557375145</v>
      </c>
      <c r="I125">
        <v>1.06</v>
      </c>
      <c r="J125">
        <v>0.243006</v>
      </c>
      <c r="K125">
        <v>1015.44</v>
      </c>
      <c r="M125" t="s">
        <v>0</v>
      </c>
    </row>
    <row r="126" spans="1:13" x14ac:dyDescent="0.15">
      <c r="A126">
        <v>46779</v>
      </c>
      <c r="B126">
        <f t="shared" si="4"/>
        <v>46.779000000000003</v>
      </c>
      <c r="C126">
        <v>3.5704E-3</v>
      </c>
      <c r="D126">
        <f t="shared" si="5"/>
        <v>3.6096962871035028E-3</v>
      </c>
      <c r="E126">
        <v>2.6447100000000001E-2</v>
      </c>
      <c r="F126">
        <f t="shared" si="6"/>
        <v>2.642088415418764E-2</v>
      </c>
      <c r="G126">
        <v>202.04900000000001</v>
      </c>
      <c r="H126">
        <f t="shared" si="7"/>
        <v>202.112421839099</v>
      </c>
      <c r="I126">
        <v>1.06</v>
      </c>
      <c r="J126">
        <v>0.243006</v>
      </c>
      <c r="K126">
        <v>1015.56</v>
      </c>
      <c r="M126" t="s">
        <v>0</v>
      </c>
    </row>
    <row r="127" spans="1:13" x14ac:dyDescent="0.15">
      <c r="A127">
        <v>47158.5</v>
      </c>
      <c r="B127">
        <f t="shared" si="4"/>
        <v>47.158499999999997</v>
      </c>
      <c r="C127">
        <v>3.55193E-3</v>
      </c>
      <c r="D127">
        <f t="shared" si="5"/>
        <v>3.583281579968602E-3</v>
      </c>
      <c r="E127">
        <v>2.6549900000000001E-2</v>
      </c>
      <c r="F127">
        <f t="shared" si="6"/>
        <v>2.6527533121748728E-2</v>
      </c>
      <c r="G127">
        <v>203.1</v>
      </c>
      <c r="H127">
        <f t="shared" si="7"/>
        <v>203.219492096994</v>
      </c>
      <c r="I127">
        <v>1.06</v>
      </c>
      <c r="J127">
        <v>0.243006</v>
      </c>
      <c r="K127">
        <v>1015.68</v>
      </c>
      <c r="M127" t="s">
        <v>0</v>
      </c>
    </row>
    <row r="128" spans="1:13" x14ac:dyDescent="0.15">
      <c r="A128">
        <v>47538</v>
      </c>
      <c r="B128">
        <f t="shared" si="4"/>
        <v>47.537999999999997</v>
      </c>
      <c r="C128">
        <v>3.5337900000000002E-3</v>
      </c>
      <c r="D128">
        <f t="shared" si="5"/>
        <v>3.5572695722458267E-3</v>
      </c>
      <c r="E128">
        <v>2.6652499999999999E-2</v>
      </c>
      <c r="F128">
        <f t="shared" si="6"/>
        <v>2.6634050700077887E-2</v>
      </c>
      <c r="G128">
        <v>204.143</v>
      </c>
      <c r="H128">
        <f t="shared" si="7"/>
        <v>204.31798624551459</v>
      </c>
      <c r="I128">
        <v>1.06</v>
      </c>
      <c r="J128">
        <v>0.243006</v>
      </c>
      <c r="K128">
        <v>1015.8</v>
      </c>
      <c r="M128" t="s">
        <v>0</v>
      </c>
    </row>
    <row r="129" spans="1:13" x14ac:dyDescent="0.15">
      <c r="A129">
        <v>47917.5</v>
      </c>
      <c r="B129">
        <f t="shared" si="4"/>
        <v>47.917499999999997</v>
      </c>
      <c r="C129">
        <v>3.5159800000000001E-3</v>
      </c>
      <c r="D129">
        <f t="shared" si="5"/>
        <v>3.5316509828300755E-3</v>
      </c>
      <c r="E129">
        <v>2.6754900000000002E-2</v>
      </c>
      <c r="F129">
        <f t="shared" si="6"/>
        <v>2.674042756600839E-2</v>
      </c>
      <c r="G129">
        <v>205.17699999999999</v>
      </c>
      <c r="H129">
        <f t="shared" si="7"/>
        <v>205.40790418273889</v>
      </c>
      <c r="I129">
        <v>1.06</v>
      </c>
      <c r="J129">
        <v>0.243006</v>
      </c>
      <c r="K129">
        <v>1015.93</v>
      </c>
      <c r="M129" t="s">
        <v>0</v>
      </c>
    </row>
    <row r="130" spans="1:13" x14ac:dyDescent="0.15">
      <c r="A130">
        <v>48297</v>
      </c>
      <c r="B130">
        <f t="shared" si="4"/>
        <v>48.296999999999997</v>
      </c>
      <c r="C130">
        <v>3.4984700000000001E-3</v>
      </c>
      <c r="D130">
        <f t="shared" si="5"/>
        <v>3.5064168157924558E-3</v>
      </c>
      <c r="E130">
        <v>2.6857099999999998E-2</v>
      </c>
      <c r="F130">
        <f t="shared" si="6"/>
        <v>2.6846654396373505E-2</v>
      </c>
      <c r="G130">
        <v>206.20400000000001</v>
      </c>
      <c r="H130">
        <f t="shared" si="7"/>
        <v>206.48924580674498</v>
      </c>
      <c r="I130">
        <v>1.06</v>
      </c>
      <c r="J130">
        <v>0.243006</v>
      </c>
      <c r="K130">
        <v>1016.05</v>
      </c>
      <c r="M130" t="s">
        <v>0</v>
      </c>
    </row>
    <row r="131" spans="1:13" x14ac:dyDescent="0.15">
      <c r="A131">
        <v>48676.5</v>
      </c>
      <c r="B131">
        <f t="shared" si="4"/>
        <v>48.676499999999997</v>
      </c>
      <c r="C131">
        <v>3.4812699999999999E-3</v>
      </c>
      <c r="D131">
        <f t="shared" si="5"/>
        <v>3.4815583494620115E-3</v>
      </c>
      <c r="E131">
        <v>2.69591E-2</v>
      </c>
      <c r="F131">
        <f t="shared" si="6"/>
        <v>2.6952721868006506E-2</v>
      </c>
      <c r="G131">
        <v>207.22200000000001</v>
      </c>
      <c r="H131">
        <f t="shared" si="7"/>
        <v>207.56201101561089</v>
      </c>
      <c r="I131">
        <v>1.06</v>
      </c>
      <c r="J131">
        <v>0.243006</v>
      </c>
      <c r="K131">
        <v>1016.17</v>
      </c>
      <c r="M131" t="s">
        <v>0</v>
      </c>
    </row>
    <row r="132" spans="1:13" x14ac:dyDescent="0.15">
      <c r="A132">
        <v>49056</v>
      </c>
      <c r="B132">
        <f t="shared" ref="B132:B195" si="8">A132/1000</f>
        <v>49.055999999999997</v>
      </c>
      <c r="C132">
        <v>3.46437E-3</v>
      </c>
      <c r="D132">
        <f t="shared" ref="D132:D195" si="9">0.119*POWER(B132,-0.909)</f>
        <v>3.4570671260067292E-3</v>
      </c>
      <c r="E132">
        <v>2.7060899999999999E-2</v>
      </c>
      <c r="F132">
        <f t="shared" ref="F132:F195" si="10">-0.00000002843*B132^3+0.000003566*B132^2+0.0001342*B132+0.01525</f>
        <v>2.7058620657740676E-2</v>
      </c>
      <c r="G132">
        <v>208.233</v>
      </c>
      <c r="H132">
        <f t="shared" ref="H132:H195" si="11">-0.0000003108*B132^3-0.02973*B132^2+5.712*B132</f>
        <v>208.62619970741468</v>
      </c>
      <c r="I132">
        <v>1.06</v>
      </c>
      <c r="J132">
        <v>0.243006</v>
      </c>
      <c r="K132">
        <v>1016.3</v>
      </c>
      <c r="M132" t="s">
        <v>0</v>
      </c>
    </row>
    <row r="133" spans="1:13" x14ac:dyDescent="0.15">
      <c r="A133">
        <v>49435.5</v>
      </c>
      <c r="B133">
        <f t="shared" si="8"/>
        <v>49.435499999999998</v>
      </c>
      <c r="C133">
        <v>3.4477599999999998E-3</v>
      </c>
      <c r="D133">
        <f t="shared" si="9"/>
        <v>3.4329349414873259E-3</v>
      </c>
      <c r="E133">
        <v>2.7162499999999999E-2</v>
      </c>
      <c r="F133">
        <f t="shared" si="10"/>
        <v>2.7164341442409281E-2</v>
      </c>
      <c r="G133">
        <v>209.23699999999999</v>
      </c>
      <c r="H133">
        <f t="shared" si="11"/>
        <v>209.68181178023448</v>
      </c>
      <c r="I133">
        <v>1.06</v>
      </c>
      <c r="J133">
        <v>0.243006</v>
      </c>
      <c r="K133">
        <v>1016.42</v>
      </c>
      <c r="M133" t="s">
        <v>0</v>
      </c>
    </row>
    <row r="134" spans="1:13" x14ac:dyDescent="0.15">
      <c r="A134">
        <v>49815</v>
      </c>
      <c r="B134">
        <f t="shared" si="8"/>
        <v>49.814999999999998</v>
      </c>
      <c r="C134">
        <v>3.4314300000000001E-3</v>
      </c>
      <c r="D134">
        <f t="shared" si="9"/>
        <v>3.4091538363589264E-3</v>
      </c>
      <c r="E134">
        <v>2.7264E-2</v>
      </c>
      <c r="F134">
        <f t="shared" si="10"/>
        <v>2.7269874898845598E-2</v>
      </c>
      <c r="G134">
        <v>210.232</v>
      </c>
      <c r="H134">
        <f t="shared" si="11"/>
        <v>210.72884713214836</v>
      </c>
      <c r="I134">
        <v>1.06</v>
      </c>
      <c r="J134">
        <v>0.243006</v>
      </c>
      <c r="K134">
        <v>1016.55</v>
      </c>
      <c r="M134" t="s">
        <v>0</v>
      </c>
    </row>
    <row r="135" spans="1:13" x14ac:dyDescent="0.15">
      <c r="A135">
        <v>50194.5</v>
      </c>
      <c r="B135">
        <f t="shared" si="8"/>
        <v>50.194499999999998</v>
      </c>
      <c r="C135">
        <v>3.41538E-3</v>
      </c>
      <c r="D135">
        <f t="shared" si="9"/>
        <v>3.38571608639724E-3</v>
      </c>
      <c r="E135">
        <v>2.7365199999999999E-2</v>
      </c>
      <c r="F135">
        <f t="shared" si="10"/>
        <v>2.73752117038829E-2</v>
      </c>
      <c r="G135">
        <v>211.22</v>
      </c>
      <c r="H135">
        <f t="shared" si="11"/>
        <v>211.76730566123439</v>
      </c>
      <c r="I135">
        <v>1.06</v>
      </c>
      <c r="J135">
        <v>0.243006</v>
      </c>
      <c r="K135">
        <v>1016.67</v>
      </c>
      <c r="M135" t="s">
        <v>0</v>
      </c>
    </row>
    <row r="136" spans="1:13" x14ac:dyDescent="0.15">
      <c r="A136">
        <v>50573.9</v>
      </c>
      <c r="B136">
        <f t="shared" si="8"/>
        <v>50.573900000000002</v>
      </c>
      <c r="C136">
        <v>3.3995900000000001E-3</v>
      </c>
      <c r="D136">
        <f t="shared" si="9"/>
        <v>3.3626202378878316E-3</v>
      </c>
      <c r="E136">
        <v>2.74662E-2</v>
      </c>
      <c r="F136">
        <f t="shared" si="10"/>
        <v>2.7480314859844888E-2</v>
      </c>
      <c r="G136">
        <v>212.20099999999999</v>
      </c>
      <c r="H136">
        <f t="shared" si="11"/>
        <v>212.79691701675955</v>
      </c>
      <c r="I136">
        <v>1.06</v>
      </c>
      <c r="J136">
        <v>0.243006</v>
      </c>
      <c r="K136">
        <v>1016.8</v>
      </c>
      <c r="M136" t="s">
        <v>0</v>
      </c>
    </row>
    <row r="137" spans="1:13" x14ac:dyDescent="0.15">
      <c r="A137">
        <v>50953.4</v>
      </c>
      <c r="B137">
        <f t="shared" si="8"/>
        <v>50.953400000000002</v>
      </c>
      <c r="C137">
        <v>3.3840699999999999E-3</v>
      </c>
      <c r="D137">
        <f t="shared" si="9"/>
        <v>3.339846838252278E-3</v>
      </c>
      <c r="E137">
        <v>2.7567000000000001E-2</v>
      </c>
      <c r="F137">
        <f t="shared" si="10"/>
        <v>2.7585230450543952E-2</v>
      </c>
      <c r="G137">
        <v>213.17500000000001</v>
      </c>
      <c r="H137">
        <f t="shared" si="11"/>
        <v>213.81822385452358</v>
      </c>
      <c r="I137">
        <v>1.06</v>
      </c>
      <c r="J137">
        <v>0.243006</v>
      </c>
      <c r="K137">
        <v>1016.92</v>
      </c>
      <c r="M137" t="s">
        <v>0</v>
      </c>
    </row>
    <row r="138" spans="1:13" x14ac:dyDescent="0.15">
      <c r="A138">
        <v>51332.9</v>
      </c>
      <c r="B138">
        <f t="shared" si="8"/>
        <v>51.332900000000002</v>
      </c>
      <c r="C138">
        <v>3.3687999999999999E-3</v>
      </c>
      <c r="D138">
        <f t="shared" si="9"/>
        <v>3.3173949500454416E-3</v>
      </c>
      <c r="E138">
        <v>2.7667600000000001E-2</v>
      </c>
      <c r="F138">
        <f t="shared" si="10"/>
        <v>2.7689921422800523E-2</v>
      </c>
      <c r="G138">
        <v>214.14099999999999</v>
      </c>
      <c r="H138">
        <f t="shared" si="11"/>
        <v>214.83095356372093</v>
      </c>
      <c r="I138">
        <v>1.06</v>
      </c>
      <c r="J138">
        <v>0.243006</v>
      </c>
      <c r="K138">
        <v>1017.05</v>
      </c>
      <c r="M138" t="s">
        <v>0</v>
      </c>
    </row>
    <row r="139" spans="1:13" x14ac:dyDescent="0.15">
      <c r="A139">
        <v>51712.4</v>
      </c>
      <c r="B139">
        <f t="shared" si="8"/>
        <v>51.712400000000002</v>
      </c>
      <c r="C139">
        <v>3.3537800000000002E-3</v>
      </c>
      <c r="D139">
        <f t="shared" si="9"/>
        <v>3.2952577072805408E-3</v>
      </c>
      <c r="E139">
        <v>2.77681E-2</v>
      </c>
      <c r="F139">
        <f t="shared" si="10"/>
        <v>2.7794378453447871E-2</v>
      </c>
      <c r="G139">
        <v>215.1</v>
      </c>
      <c r="H139">
        <f t="shared" si="11"/>
        <v>215.83510604242946</v>
      </c>
      <c r="I139">
        <v>1.06</v>
      </c>
      <c r="J139">
        <v>0.243006</v>
      </c>
      <c r="K139">
        <v>1017.17</v>
      </c>
      <c r="M139" t="s">
        <v>0</v>
      </c>
    </row>
    <row r="140" spans="1:13" x14ac:dyDescent="0.15">
      <c r="A140">
        <v>52091.9</v>
      </c>
      <c r="B140">
        <f t="shared" si="8"/>
        <v>52.091900000000003</v>
      </c>
      <c r="C140">
        <v>3.3390099999999999E-3</v>
      </c>
      <c r="D140">
        <f t="shared" si="9"/>
        <v>3.273428439564581E-3</v>
      </c>
      <c r="E140">
        <v>2.7868299999999999E-2</v>
      </c>
      <c r="F140">
        <f t="shared" si="10"/>
        <v>2.7898592219319274E-2</v>
      </c>
      <c r="G140">
        <v>216.05099999999999</v>
      </c>
      <c r="H140">
        <f t="shared" si="11"/>
        <v>216.83068118872751</v>
      </c>
      <c r="I140">
        <v>1.06</v>
      </c>
      <c r="J140">
        <v>0.243006</v>
      </c>
      <c r="K140">
        <v>1017.3</v>
      </c>
      <c r="M140" t="s">
        <v>0</v>
      </c>
    </row>
    <row r="141" spans="1:13" x14ac:dyDescent="0.15">
      <c r="A141">
        <v>52471.4</v>
      </c>
      <c r="B141">
        <f t="shared" si="8"/>
        <v>52.471400000000003</v>
      </c>
      <c r="C141">
        <v>3.3244699999999999E-3</v>
      </c>
      <c r="D141">
        <f t="shared" si="9"/>
        <v>3.2519006651516229E-3</v>
      </c>
      <c r="E141">
        <v>2.7968300000000001E-2</v>
      </c>
      <c r="F141">
        <f t="shared" si="10"/>
        <v>2.8002553397248001E-2</v>
      </c>
      <c r="G141">
        <v>216.99600000000001</v>
      </c>
      <c r="H141">
        <f t="shared" si="11"/>
        <v>217.81767890069301</v>
      </c>
      <c r="I141">
        <v>1.06</v>
      </c>
      <c r="J141">
        <v>0.243006</v>
      </c>
      <c r="K141">
        <v>1017.43</v>
      </c>
      <c r="M141" t="s">
        <v>0</v>
      </c>
    </row>
    <row r="142" spans="1:13" x14ac:dyDescent="0.15">
      <c r="A142">
        <v>52850.9</v>
      </c>
      <c r="B142">
        <f t="shared" si="8"/>
        <v>52.850900000000003</v>
      </c>
      <c r="C142">
        <v>3.3101699999999999E-3</v>
      </c>
      <c r="D142">
        <f t="shared" si="9"/>
        <v>3.2306680842908784E-3</v>
      </c>
      <c r="E142">
        <v>2.8068099999999999E-2</v>
      </c>
      <c r="F142">
        <f t="shared" si="10"/>
        <v>2.8106252664067331E-2</v>
      </c>
      <c r="G142">
        <v>217.934</v>
      </c>
      <c r="H142">
        <f t="shared" si="11"/>
        <v>218.79609907640406</v>
      </c>
      <c r="I142">
        <v>1.06</v>
      </c>
      <c r="J142">
        <v>0.243006</v>
      </c>
      <c r="K142">
        <v>1017.55</v>
      </c>
      <c r="M142" t="s">
        <v>0</v>
      </c>
    </row>
    <row r="143" spans="1:13" x14ac:dyDescent="0.15">
      <c r="A143">
        <v>53230.400000000001</v>
      </c>
      <c r="B143">
        <f t="shared" si="8"/>
        <v>53.230400000000003</v>
      </c>
      <c r="C143">
        <v>3.2960899999999998E-3</v>
      </c>
      <c r="D143">
        <f t="shared" si="9"/>
        <v>3.2097245728551441E-3</v>
      </c>
      <c r="E143">
        <v>2.8167600000000001E-2</v>
      </c>
      <c r="F143">
        <f t="shared" si="10"/>
        <v>2.8209680696610534E-2</v>
      </c>
      <c r="G143">
        <v>218.86500000000001</v>
      </c>
      <c r="H143">
        <f t="shared" si="11"/>
        <v>219.76594161393871</v>
      </c>
      <c r="I143">
        <v>1.06</v>
      </c>
      <c r="J143">
        <v>0.243006</v>
      </c>
      <c r="K143">
        <v>1017.68</v>
      </c>
      <c r="M143" t="s">
        <v>0</v>
      </c>
    </row>
    <row r="144" spans="1:13" x14ac:dyDescent="0.15">
      <c r="A144">
        <v>53609.9</v>
      </c>
      <c r="B144">
        <f t="shared" si="8"/>
        <v>53.609900000000003</v>
      </c>
      <c r="C144">
        <v>3.2822300000000001E-3</v>
      </c>
      <c r="D144">
        <f t="shared" si="9"/>
        <v>3.1890641762358212E-3</v>
      </c>
      <c r="E144">
        <v>2.8267E-2</v>
      </c>
      <c r="F144">
        <f t="shared" si="10"/>
        <v>2.8312828171710887E-2</v>
      </c>
      <c r="G144">
        <v>219.78899999999999</v>
      </c>
      <c r="H144">
        <f t="shared" si="11"/>
        <v>220.72720641137511</v>
      </c>
      <c r="I144">
        <v>1.06</v>
      </c>
      <c r="J144">
        <v>0.243006</v>
      </c>
      <c r="K144">
        <v>1017.81</v>
      </c>
      <c r="M144" t="s">
        <v>0</v>
      </c>
    </row>
    <row r="145" spans="1:13" x14ac:dyDescent="0.15">
      <c r="A145">
        <v>53989.4</v>
      </c>
      <c r="B145">
        <f t="shared" si="8"/>
        <v>53.989400000000003</v>
      </c>
      <c r="C145">
        <v>3.26859E-3</v>
      </c>
      <c r="D145">
        <f t="shared" si="9"/>
        <v>3.1686811034916103E-3</v>
      </c>
      <c r="E145">
        <v>2.8366200000000001E-2</v>
      </c>
      <c r="F145">
        <f t="shared" si="10"/>
        <v>2.8415685766201661E-2</v>
      </c>
      <c r="G145">
        <v>220.70599999999999</v>
      </c>
      <c r="H145">
        <f t="shared" si="11"/>
        <v>221.6798933667913</v>
      </c>
      <c r="I145">
        <v>1.06</v>
      </c>
      <c r="J145">
        <v>0.243006</v>
      </c>
      <c r="K145">
        <v>1017.94</v>
      </c>
      <c r="M145" t="s">
        <v>0</v>
      </c>
    </row>
    <row r="146" spans="1:13" x14ac:dyDescent="0.15">
      <c r="A146">
        <v>54368.9</v>
      </c>
      <c r="B146">
        <f t="shared" si="8"/>
        <v>54.368900000000004</v>
      </c>
      <c r="C146">
        <v>3.25516E-3</v>
      </c>
      <c r="D146">
        <f t="shared" si="9"/>
        <v>3.1485697217386046E-3</v>
      </c>
      <c r="E146">
        <v>2.84651E-2</v>
      </c>
      <c r="F146">
        <f t="shared" si="10"/>
        <v>2.8518244156916134E-2</v>
      </c>
      <c r="G146">
        <v>221.61699999999999</v>
      </c>
      <c r="H146">
        <f t="shared" si="11"/>
        <v>222.6240023782654</v>
      </c>
      <c r="I146">
        <v>1.06</v>
      </c>
      <c r="J146">
        <v>0.243006</v>
      </c>
      <c r="K146">
        <v>1018.06</v>
      </c>
      <c r="M146" t="s">
        <v>0</v>
      </c>
    </row>
    <row r="147" spans="1:13" x14ac:dyDescent="0.15">
      <c r="A147">
        <v>54748.4</v>
      </c>
      <c r="B147">
        <f t="shared" si="8"/>
        <v>54.748400000000004</v>
      </c>
      <c r="C147">
        <v>3.2419300000000001E-3</v>
      </c>
      <c r="D147">
        <f t="shared" si="9"/>
        <v>3.1287245507702439E-3</v>
      </c>
      <c r="E147">
        <v>2.85638E-2</v>
      </c>
      <c r="F147">
        <f t="shared" si="10"/>
        <v>2.862049402068758E-2</v>
      </c>
      <c r="G147">
        <v>222.52099999999999</v>
      </c>
      <c r="H147">
        <f t="shared" si="11"/>
        <v>223.55953334387544</v>
      </c>
      <c r="I147">
        <v>1.06</v>
      </c>
      <c r="J147">
        <v>0.243006</v>
      </c>
      <c r="K147">
        <v>1018.19</v>
      </c>
      <c r="M147" t="s">
        <v>0</v>
      </c>
    </row>
    <row r="148" spans="1:13" x14ac:dyDescent="0.15">
      <c r="A148">
        <v>55127.9</v>
      </c>
      <c r="B148">
        <f t="shared" si="8"/>
        <v>55.127900000000004</v>
      </c>
      <c r="C148">
        <v>3.2289100000000002E-3</v>
      </c>
      <c r="D148">
        <f t="shared" si="9"/>
        <v>3.1091402578961791E-3</v>
      </c>
      <c r="E148">
        <v>2.8662400000000001E-2</v>
      </c>
      <c r="F148">
        <f t="shared" si="10"/>
        <v>2.8722426034349269E-2</v>
      </c>
      <c r="G148">
        <v>223.41900000000001</v>
      </c>
      <c r="H148">
        <f t="shared" si="11"/>
        <v>224.48648616169942</v>
      </c>
      <c r="I148">
        <v>1.06</v>
      </c>
      <c r="J148">
        <v>0.243006</v>
      </c>
      <c r="K148">
        <v>1018.32</v>
      </c>
      <c r="M148" t="s">
        <v>0</v>
      </c>
    </row>
    <row r="149" spans="1:13" x14ac:dyDescent="0.15">
      <c r="A149">
        <v>55507.4</v>
      </c>
      <c r="B149">
        <f t="shared" si="8"/>
        <v>55.507400000000004</v>
      </c>
      <c r="C149">
        <v>3.2160800000000001E-3</v>
      </c>
      <c r="D149">
        <f t="shared" si="9"/>
        <v>3.0898116529897166E-3</v>
      </c>
      <c r="E149">
        <v>2.87607E-2</v>
      </c>
      <c r="F149">
        <f t="shared" si="10"/>
        <v>2.882403087473448E-2</v>
      </c>
      <c r="G149">
        <v>224.31</v>
      </c>
      <c r="H149">
        <f t="shared" si="11"/>
        <v>225.4048607298156</v>
      </c>
      <c r="I149">
        <v>1.06</v>
      </c>
      <c r="J149">
        <v>0.243006</v>
      </c>
      <c r="K149">
        <v>1018.45</v>
      </c>
      <c r="M149" t="s">
        <v>0</v>
      </c>
    </row>
    <row r="150" spans="1:13" x14ac:dyDescent="0.15">
      <c r="A150">
        <v>55886.9</v>
      </c>
      <c r="B150">
        <f t="shared" si="8"/>
        <v>55.886900000000004</v>
      </c>
      <c r="C150">
        <v>3.2034400000000001E-3</v>
      </c>
      <c r="D150">
        <f t="shared" si="9"/>
        <v>3.0707336837340459E-3</v>
      </c>
      <c r="E150">
        <v>2.8858700000000001E-2</v>
      </c>
      <c r="F150">
        <f t="shared" si="10"/>
        <v>2.8925299218676481E-2</v>
      </c>
      <c r="G150">
        <v>225.19399999999999</v>
      </c>
      <c r="H150">
        <f t="shared" si="11"/>
        <v>226.31465694630197</v>
      </c>
      <c r="I150">
        <v>1.06</v>
      </c>
      <c r="J150">
        <v>0.243006</v>
      </c>
      <c r="K150">
        <v>1018.58</v>
      </c>
      <c r="M150" t="s">
        <v>0</v>
      </c>
    </row>
    <row r="151" spans="1:13" x14ac:dyDescent="0.15">
      <c r="A151">
        <v>56266.3</v>
      </c>
      <c r="B151">
        <f t="shared" si="8"/>
        <v>56.266300000000001</v>
      </c>
      <c r="C151">
        <v>3.1909999999999998E-3</v>
      </c>
      <c r="D151">
        <f t="shared" si="9"/>
        <v>3.0519063615015505E-3</v>
      </c>
      <c r="E151">
        <v>2.8956599999999999E-2</v>
      </c>
      <c r="F151">
        <f t="shared" si="10"/>
        <v>2.9026195195827099E-2</v>
      </c>
      <c r="G151">
        <v>226.07300000000001</v>
      </c>
      <c r="H151">
        <f t="shared" si="11"/>
        <v>227.21563836414236</v>
      </c>
      <c r="I151">
        <v>1.06</v>
      </c>
      <c r="J151">
        <v>0.243006</v>
      </c>
      <c r="K151">
        <v>1018.71</v>
      </c>
      <c r="M151" t="s">
        <v>0</v>
      </c>
    </row>
    <row r="152" spans="1:13" x14ac:dyDescent="0.15">
      <c r="A152">
        <v>56645.8</v>
      </c>
      <c r="B152">
        <f t="shared" si="8"/>
        <v>56.645800000000001</v>
      </c>
      <c r="C152">
        <v>3.1787299999999998E-3</v>
      </c>
      <c r="D152">
        <f t="shared" si="9"/>
        <v>3.033314972330693E-3</v>
      </c>
      <c r="E152">
        <v>2.9054300000000002E-2</v>
      </c>
      <c r="F152">
        <f t="shared" si="10"/>
        <v>2.9126762672192295E-2</v>
      </c>
      <c r="G152">
        <v>226.94499999999999</v>
      </c>
      <c r="H152">
        <f t="shared" si="11"/>
        <v>228.10827983210564</v>
      </c>
      <c r="I152">
        <v>1.06</v>
      </c>
      <c r="J152">
        <v>0.243006</v>
      </c>
      <c r="K152">
        <v>1018.84</v>
      </c>
      <c r="M152" t="s">
        <v>0</v>
      </c>
    </row>
    <row r="153" spans="1:13" x14ac:dyDescent="0.15">
      <c r="A153">
        <v>57025.3</v>
      </c>
      <c r="B153">
        <f t="shared" si="8"/>
        <v>57.025300000000001</v>
      </c>
      <c r="C153">
        <v>3.16665E-3</v>
      </c>
      <c r="D153">
        <f t="shared" si="9"/>
        <v>3.0149598451856053E-3</v>
      </c>
      <c r="E153">
        <v>2.9151699999999999E-2</v>
      </c>
      <c r="F153">
        <f t="shared" si="10"/>
        <v>2.9226965685070799E-2</v>
      </c>
      <c r="G153">
        <v>227.81100000000001</v>
      </c>
      <c r="H153">
        <f t="shared" si="11"/>
        <v>228.99234264270024</v>
      </c>
      <c r="I153">
        <v>1.06</v>
      </c>
      <c r="J153">
        <v>0.243006</v>
      </c>
      <c r="K153">
        <v>1018.97</v>
      </c>
      <c r="M153" t="s">
        <v>0</v>
      </c>
    </row>
    <row r="154" spans="1:13" x14ac:dyDescent="0.15">
      <c r="A154">
        <v>57404.800000000003</v>
      </c>
      <c r="B154">
        <f t="shared" si="8"/>
        <v>57.404800000000002</v>
      </c>
      <c r="C154">
        <v>3.1547400000000001E-3</v>
      </c>
      <c r="D154">
        <f t="shared" si="9"/>
        <v>2.9968364350814397E-3</v>
      </c>
      <c r="E154">
        <v>2.9248900000000001E-2</v>
      </c>
      <c r="F154">
        <f t="shared" si="10"/>
        <v>2.9326794911295893E-2</v>
      </c>
      <c r="G154">
        <v>228.67099999999999</v>
      </c>
      <c r="H154">
        <f t="shared" si="11"/>
        <v>229.86782669400418</v>
      </c>
      <c r="I154">
        <v>1.06</v>
      </c>
      <c r="J154">
        <v>0.243006</v>
      </c>
      <c r="K154">
        <v>1019.11</v>
      </c>
      <c r="M154" t="s">
        <v>0</v>
      </c>
    </row>
    <row r="155" spans="1:13" x14ac:dyDescent="0.15">
      <c r="A155">
        <v>57784.3</v>
      </c>
      <c r="B155">
        <f t="shared" si="8"/>
        <v>57.784300000000002</v>
      </c>
      <c r="C155">
        <v>3.1430099999999999E-3</v>
      </c>
      <c r="D155">
        <f t="shared" si="9"/>
        <v>2.9789403137493865E-3</v>
      </c>
      <c r="E155">
        <v>2.9345900000000001E-2</v>
      </c>
      <c r="F155">
        <f t="shared" si="10"/>
        <v>2.9426241027700847E-2</v>
      </c>
      <c r="G155">
        <v>229.52500000000001</v>
      </c>
      <c r="H155">
        <f t="shared" si="11"/>
        <v>230.73473188409559</v>
      </c>
      <c r="I155">
        <v>1.06</v>
      </c>
      <c r="J155">
        <v>0.243006</v>
      </c>
      <c r="K155">
        <v>1019.24</v>
      </c>
      <c r="M155" t="s">
        <v>0</v>
      </c>
    </row>
    <row r="156" spans="1:13" x14ac:dyDescent="0.15">
      <c r="A156">
        <v>58163.8</v>
      </c>
      <c r="B156">
        <f t="shared" si="8"/>
        <v>58.163800000000002</v>
      </c>
      <c r="C156">
        <v>3.1314400000000001E-3</v>
      </c>
      <c r="D156">
        <f t="shared" si="9"/>
        <v>2.9612671658971841E-3</v>
      </c>
      <c r="E156">
        <v>2.9442699999999999E-2</v>
      </c>
      <c r="F156">
        <f t="shared" si="10"/>
        <v>2.9525294711118935E-2</v>
      </c>
      <c r="G156">
        <v>230.37299999999999</v>
      </c>
      <c r="H156">
        <f t="shared" si="11"/>
        <v>231.59305811105244</v>
      </c>
      <c r="I156">
        <v>1.06</v>
      </c>
      <c r="J156">
        <v>0.243006</v>
      </c>
      <c r="K156">
        <v>1019.37</v>
      </c>
      <c r="M156" t="s">
        <v>0</v>
      </c>
    </row>
    <row r="157" spans="1:13" x14ac:dyDescent="0.15">
      <c r="A157">
        <v>58543.3</v>
      </c>
      <c r="B157">
        <f t="shared" si="8"/>
        <v>58.543300000000002</v>
      </c>
      <c r="C157">
        <v>3.1200400000000001E-3</v>
      </c>
      <c r="D157">
        <f t="shared" si="9"/>
        <v>2.9438127856129107E-3</v>
      </c>
      <c r="E157">
        <v>2.9539300000000001E-2</v>
      </c>
      <c r="F157">
        <f t="shared" si="10"/>
        <v>2.9623946638383428E-2</v>
      </c>
      <c r="G157">
        <v>231.214</v>
      </c>
      <c r="H157">
        <f t="shared" si="11"/>
        <v>232.44280527295297</v>
      </c>
      <c r="I157">
        <v>1.06</v>
      </c>
      <c r="J157">
        <v>0.243006</v>
      </c>
      <c r="K157">
        <v>1019.5</v>
      </c>
      <c r="M157" t="s">
        <v>0</v>
      </c>
    </row>
    <row r="158" spans="1:13" x14ac:dyDescent="0.15">
      <c r="A158">
        <v>58922.8</v>
      </c>
      <c r="B158">
        <f t="shared" si="8"/>
        <v>58.922800000000002</v>
      </c>
      <c r="C158">
        <v>3.1088000000000001E-3</v>
      </c>
      <c r="D158">
        <f t="shared" si="9"/>
        <v>2.9265730729056772E-3</v>
      </c>
      <c r="E158">
        <v>2.9635700000000001E-2</v>
      </c>
      <c r="F158">
        <f t="shared" si="10"/>
        <v>2.9722187486327611E-2</v>
      </c>
      <c r="G158">
        <v>232.05099999999999</v>
      </c>
      <c r="H158">
        <f t="shared" si="11"/>
        <v>233.28397326787515</v>
      </c>
      <c r="I158">
        <v>1.06</v>
      </c>
      <c r="J158">
        <v>0.243006</v>
      </c>
      <c r="K158">
        <v>1019.63</v>
      </c>
      <c r="M158" t="s">
        <v>0</v>
      </c>
    </row>
    <row r="159" spans="1:13" x14ac:dyDescent="0.15">
      <c r="A159">
        <v>59302.3</v>
      </c>
      <c r="B159">
        <f t="shared" si="8"/>
        <v>59.302300000000002</v>
      </c>
      <c r="C159">
        <v>3.09771E-3</v>
      </c>
      <c r="D159">
        <f t="shared" si="9"/>
        <v>2.9095440303771761E-3</v>
      </c>
      <c r="E159">
        <v>2.9731799999999999E-2</v>
      </c>
      <c r="F159">
        <f t="shared" si="10"/>
        <v>2.9820007931784749E-2</v>
      </c>
      <c r="G159">
        <v>232.881</v>
      </c>
      <c r="H159">
        <f t="shared" si="11"/>
        <v>234.11656199389708</v>
      </c>
      <c r="I159">
        <v>1.06</v>
      </c>
      <c r="J159">
        <v>0.243006</v>
      </c>
      <c r="K159">
        <v>1019.77</v>
      </c>
      <c r="M159" t="s">
        <v>0</v>
      </c>
    </row>
    <row r="160" spans="1:13" x14ac:dyDescent="0.15">
      <c r="A160">
        <v>59681.8</v>
      </c>
      <c r="B160">
        <f t="shared" si="8"/>
        <v>59.681800000000003</v>
      </c>
      <c r="C160">
        <v>3.0867799999999999E-3</v>
      </c>
      <c r="D160">
        <f t="shared" si="9"/>
        <v>2.8927217600183235E-3</v>
      </c>
      <c r="E160">
        <v>2.9827699999999999E-2</v>
      </c>
      <c r="F160">
        <f t="shared" si="10"/>
        <v>2.9917398651588115E-2</v>
      </c>
      <c r="G160">
        <v>233.70500000000001</v>
      </c>
      <c r="H160">
        <f t="shared" si="11"/>
        <v>234.94057134909679</v>
      </c>
      <c r="I160">
        <v>1.06</v>
      </c>
      <c r="J160">
        <v>0.243006</v>
      </c>
      <c r="K160">
        <v>1019.9</v>
      </c>
      <c r="M160" t="s">
        <v>0</v>
      </c>
    </row>
    <row r="161" spans="1:13" x14ac:dyDescent="0.15">
      <c r="A161">
        <v>60061.3</v>
      </c>
      <c r="B161">
        <f t="shared" si="8"/>
        <v>60.061300000000003</v>
      </c>
      <c r="C161">
        <v>3.0760000000000002E-3</v>
      </c>
      <c r="D161">
        <f t="shared" si="9"/>
        <v>2.8761024601255346E-3</v>
      </c>
      <c r="E161">
        <v>2.9923399999999999E-2</v>
      </c>
      <c r="F161">
        <f t="shared" si="10"/>
        <v>3.0014350322570986E-2</v>
      </c>
      <c r="G161">
        <v>234.524</v>
      </c>
      <c r="H161">
        <f t="shared" si="11"/>
        <v>235.75600123155249</v>
      </c>
      <c r="I161">
        <v>1.06</v>
      </c>
      <c r="J161">
        <v>0.243006</v>
      </c>
      <c r="K161">
        <v>1020.03</v>
      </c>
      <c r="M161" t="s">
        <v>0</v>
      </c>
    </row>
    <row r="162" spans="1:13" x14ac:dyDescent="0.15">
      <c r="A162">
        <v>60440.800000000003</v>
      </c>
      <c r="B162">
        <f t="shared" si="8"/>
        <v>60.440800000000003</v>
      </c>
      <c r="C162">
        <v>3.06537E-3</v>
      </c>
      <c r="D162">
        <f t="shared" si="9"/>
        <v>2.8596824223314533E-3</v>
      </c>
      <c r="E162">
        <v>3.0018900000000001E-2</v>
      </c>
      <c r="F162">
        <f t="shared" si="10"/>
        <v>3.0110853621566635E-2</v>
      </c>
      <c r="G162">
        <v>235.33799999999999</v>
      </c>
      <c r="H162">
        <f t="shared" si="11"/>
        <v>236.56285153934215</v>
      </c>
      <c r="I162">
        <v>1.06</v>
      </c>
      <c r="J162">
        <v>0.243006</v>
      </c>
      <c r="K162">
        <v>1020.17</v>
      </c>
      <c r="M162" t="s">
        <v>0</v>
      </c>
    </row>
    <row r="163" spans="1:13" x14ac:dyDescent="0.15">
      <c r="A163">
        <v>60820.3</v>
      </c>
      <c r="B163">
        <f t="shared" si="8"/>
        <v>60.820300000000003</v>
      </c>
      <c r="C163">
        <v>3.0548900000000002E-3</v>
      </c>
      <c r="D163">
        <f t="shared" si="9"/>
        <v>2.8434580287451795E-3</v>
      </c>
      <c r="E163">
        <v>3.0114200000000001E-2</v>
      </c>
      <c r="F163">
        <f t="shared" si="10"/>
        <v>3.020689922540834E-2</v>
      </c>
      <c r="G163">
        <v>236.14500000000001</v>
      </c>
      <c r="H163">
        <f t="shared" si="11"/>
        <v>237.36112217054389</v>
      </c>
      <c r="I163">
        <v>1.06</v>
      </c>
      <c r="J163">
        <v>0.243006</v>
      </c>
      <c r="K163">
        <v>1020.3</v>
      </c>
      <c r="M163" t="s">
        <v>0</v>
      </c>
    </row>
    <row r="164" spans="1:13" x14ac:dyDescent="0.15">
      <c r="A164">
        <v>61199.8</v>
      </c>
      <c r="B164">
        <f t="shared" si="8"/>
        <v>61.199800000000003</v>
      </c>
      <c r="C164">
        <v>3.04455E-3</v>
      </c>
      <c r="D164">
        <f t="shared" si="9"/>
        <v>2.8274257491973241E-3</v>
      </c>
      <c r="E164">
        <v>3.0209199999999999E-2</v>
      </c>
      <c r="F164">
        <f t="shared" si="10"/>
        <v>3.030247781092937E-2</v>
      </c>
      <c r="G164">
        <v>236.94800000000001</v>
      </c>
      <c r="H164">
        <f t="shared" si="11"/>
        <v>238.15081302323574</v>
      </c>
      <c r="I164">
        <v>1.06</v>
      </c>
      <c r="J164">
        <v>0.243006</v>
      </c>
      <c r="K164">
        <v>1020.44</v>
      </c>
      <c r="M164" t="s">
        <v>0</v>
      </c>
    </row>
    <row r="165" spans="1:13" x14ac:dyDescent="0.15">
      <c r="A165">
        <v>61579.3</v>
      </c>
      <c r="B165">
        <f t="shared" si="8"/>
        <v>61.579300000000003</v>
      </c>
      <c r="C165">
        <v>3.03434E-3</v>
      </c>
      <c r="D165">
        <f t="shared" si="9"/>
        <v>2.81158213858541E-3</v>
      </c>
      <c r="E165">
        <v>3.03041E-2</v>
      </c>
      <c r="F165">
        <f t="shared" si="10"/>
        <v>3.0397580054963003E-2</v>
      </c>
      <c r="G165">
        <v>237.744</v>
      </c>
      <c r="H165">
        <f t="shared" si="11"/>
        <v>238.93192399549588</v>
      </c>
      <c r="I165">
        <v>1.06</v>
      </c>
      <c r="J165">
        <v>0.243006</v>
      </c>
      <c r="K165">
        <v>1020.57</v>
      </c>
      <c r="M165" t="s">
        <v>0</v>
      </c>
    </row>
    <row r="166" spans="1:13" x14ac:dyDescent="0.15">
      <c r="A166">
        <v>61958.7</v>
      </c>
      <c r="B166">
        <f t="shared" si="8"/>
        <v>61.9587</v>
      </c>
      <c r="C166">
        <v>3.0242699999999999E-3</v>
      </c>
      <c r="D166">
        <f t="shared" si="9"/>
        <v>2.795927936232589E-3</v>
      </c>
      <c r="E166">
        <v>3.0398700000000001E-2</v>
      </c>
      <c r="F166">
        <f t="shared" si="10"/>
        <v>3.0492171767226687E-2</v>
      </c>
      <c r="G166">
        <v>238.536</v>
      </c>
      <c r="H166">
        <f t="shared" si="11"/>
        <v>239.70425255006757</v>
      </c>
      <c r="I166">
        <v>1.06</v>
      </c>
      <c r="J166">
        <v>0.243006</v>
      </c>
      <c r="K166">
        <v>1020.71</v>
      </c>
      <c r="M166" t="s">
        <v>0</v>
      </c>
    </row>
    <row r="167" spans="1:13" x14ac:dyDescent="0.15">
      <c r="A167">
        <v>62338.2</v>
      </c>
      <c r="B167">
        <f t="shared" si="8"/>
        <v>62.338200000000001</v>
      </c>
      <c r="C167">
        <v>3.0143399999999999E-3</v>
      </c>
      <c r="D167">
        <f t="shared" si="9"/>
        <v>2.7804516082137552E-3</v>
      </c>
      <c r="E167">
        <v>3.0493099999999999E-2</v>
      </c>
      <c r="F167">
        <f t="shared" si="10"/>
        <v>3.0586293490444935E-2</v>
      </c>
      <c r="G167">
        <v>239.322</v>
      </c>
      <c r="H167">
        <f t="shared" si="11"/>
        <v>240.46820571660356</v>
      </c>
      <c r="I167">
        <v>1.06</v>
      </c>
      <c r="J167">
        <v>0.243006</v>
      </c>
      <c r="K167">
        <v>1020.84</v>
      </c>
      <c r="M167" t="s">
        <v>0</v>
      </c>
    </row>
    <row r="168" spans="1:13" x14ac:dyDescent="0.15">
      <c r="A168">
        <v>62717.7</v>
      </c>
      <c r="B168">
        <f t="shared" si="8"/>
        <v>62.717699999999994</v>
      </c>
      <c r="C168">
        <v>3.00453E-3</v>
      </c>
      <c r="D168">
        <f t="shared" si="9"/>
        <v>2.7651540999309014E-3</v>
      </c>
      <c r="E168">
        <v>3.0587199999999998E-2</v>
      </c>
      <c r="F168">
        <f t="shared" si="10"/>
        <v>3.0679910905132311E-2</v>
      </c>
      <c r="G168">
        <v>240.10300000000001</v>
      </c>
      <c r="H168">
        <f t="shared" si="11"/>
        <v>241.22357869696887</v>
      </c>
      <c r="I168">
        <v>1.06</v>
      </c>
      <c r="J168">
        <v>0.243006</v>
      </c>
      <c r="K168">
        <v>1020.98</v>
      </c>
      <c r="M168" t="s">
        <v>0</v>
      </c>
    </row>
    <row r="169" spans="1:13" x14ac:dyDescent="0.15">
      <c r="A169">
        <v>63097.2</v>
      </c>
      <c r="B169">
        <f t="shared" si="8"/>
        <v>63.097199999999994</v>
      </c>
      <c r="C169">
        <v>2.9948599999999998E-3</v>
      </c>
      <c r="D169">
        <f t="shared" si="9"/>
        <v>2.750032281846239E-3</v>
      </c>
      <c r="E169">
        <v>3.0681199999999999E-2</v>
      </c>
      <c r="F169">
        <f t="shared" si="10"/>
        <v>3.0773014688122075E-2</v>
      </c>
      <c r="G169">
        <v>240.87899999999999</v>
      </c>
      <c r="H169">
        <f t="shared" si="11"/>
        <v>241.97037138924162</v>
      </c>
      <c r="I169">
        <v>1.06</v>
      </c>
      <c r="J169">
        <v>0.243006</v>
      </c>
      <c r="K169">
        <v>1021.12</v>
      </c>
      <c r="M169" t="s">
        <v>0</v>
      </c>
    </row>
    <row r="170" spans="1:13" x14ac:dyDescent="0.15">
      <c r="A170">
        <v>63476.7</v>
      </c>
      <c r="B170">
        <f t="shared" si="8"/>
        <v>63.476699999999994</v>
      </c>
      <c r="C170">
        <v>2.9853100000000001E-3</v>
      </c>
      <c r="D170">
        <f t="shared" si="9"/>
        <v>2.7350830975800262E-3</v>
      </c>
      <c r="E170">
        <v>3.0774900000000001E-2</v>
      </c>
      <c r="F170">
        <f t="shared" si="10"/>
        <v>3.0865595516247513E-2</v>
      </c>
      <c r="G170">
        <v>241.649</v>
      </c>
      <c r="H170">
        <f t="shared" si="11"/>
        <v>242.70858369149974</v>
      </c>
      <c r="I170">
        <v>1.06</v>
      </c>
      <c r="J170">
        <v>0.243006</v>
      </c>
      <c r="K170">
        <v>1021.25</v>
      </c>
      <c r="M170" t="s">
        <v>0</v>
      </c>
    </row>
    <row r="171" spans="1:13" x14ac:dyDescent="0.15">
      <c r="A171">
        <v>63856.2</v>
      </c>
      <c r="B171">
        <f t="shared" si="8"/>
        <v>63.856199999999994</v>
      </c>
      <c r="C171">
        <v>2.9758800000000002E-3</v>
      </c>
      <c r="D171">
        <f t="shared" si="9"/>
        <v>2.720303561775632E-3</v>
      </c>
      <c r="E171">
        <v>3.08685E-2</v>
      </c>
      <c r="F171">
        <f t="shared" si="10"/>
        <v>3.0957644066341893E-2</v>
      </c>
      <c r="G171">
        <v>242.41499999999999</v>
      </c>
      <c r="H171">
        <f t="shared" si="11"/>
        <v>243.4382155018215</v>
      </c>
      <c r="I171">
        <v>1.06</v>
      </c>
      <c r="J171">
        <v>0.243006</v>
      </c>
      <c r="K171">
        <v>1021.39</v>
      </c>
      <c r="M171" t="s">
        <v>0</v>
      </c>
    </row>
    <row r="172" spans="1:13" x14ac:dyDescent="0.15">
      <c r="A172">
        <v>64235.7</v>
      </c>
      <c r="B172">
        <f t="shared" si="8"/>
        <v>64.235699999999994</v>
      </c>
      <c r="C172">
        <v>2.9665799999999999E-3</v>
      </c>
      <c r="D172">
        <f t="shared" si="9"/>
        <v>2.7056907580391728E-3</v>
      </c>
      <c r="E172">
        <v>3.0961800000000001E-2</v>
      </c>
      <c r="F172">
        <f t="shared" si="10"/>
        <v>3.1049151015238488E-2</v>
      </c>
      <c r="G172">
        <v>243.17500000000001</v>
      </c>
      <c r="H172">
        <f t="shared" si="11"/>
        <v>244.15926671828493</v>
      </c>
      <c r="I172">
        <v>1.06</v>
      </c>
      <c r="J172">
        <v>0.243006</v>
      </c>
      <c r="K172">
        <v>1021.53</v>
      </c>
      <c r="M172" t="s">
        <v>0</v>
      </c>
    </row>
    <row r="173" spans="1:13" x14ac:dyDescent="0.15">
      <c r="A173">
        <v>64615.199999999997</v>
      </c>
      <c r="B173">
        <f t="shared" si="8"/>
        <v>64.615200000000002</v>
      </c>
      <c r="C173">
        <v>2.9573899999999998E-3</v>
      </c>
      <c r="D173">
        <f t="shared" si="9"/>
        <v>2.6912418369506612E-3</v>
      </c>
      <c r="E173">
        <v>3.10549E-2</v>
      </c>
      <c r="F173">
        <f t="shared" si="10"/>
        <v>3.1140107039770576E-2</v>
      </c>
      <c r="G173">
        <v>243.93100000000001</v>
      </c>
      <c r="H173">
        <f t="shared" si="11"/>
        <v>244.87173723896802</v>
      </c>
      <c r="I173">
        <v>1.06</v>
      </c>
      <c r="J173">
        <v>0.243006</v>
      </c>
      <c r="K173">
        <v>1021.66</v>
      </c>
      <c r="M173" t="s">
        <v>0</v>
      </c>
    </row>
    <row r="174" spans="1:13" x14ac:dyDescent="0.15">
      <c r="A174">
        <v>64994.7</v>
      </c>
      <c r="B174">
        <f t="shared" si="8"/>
        <v>64.994699999999995</v>
      </c>
      <c r="C174">
        <v>2.9483199999999999E-3</v>
      </c>
      <c r="D174">
        <f t="shared" si="9"/>
        <v>2.6769540141437969E-3</v>
      </c>
      <c r="E174">
        <v>3.11478E-2</v>
      </c>
      <c r="F174">
        <f t="shared" si="10"/>
        <v>3.1230502816771425E-2</v>
      </c>
      <c r="G174">
        <v>244.68100000000001</v>
      </c>
      <c r="H174">
        <f t="shared" si="11"/>
        <v>245.5756269619489</v>
      </c>
      <c r="I174">
        <v>1.06</v>
      </c>
      <c r="J174">
        <v>0.243006</v>
      </c>
      <c r="K174">
        <v>1021.8</v>
      </c>
      <c r="M174" t="s">
        <v>0</v>
      </c>
    </row>
    <row r="175" spans="1:13" x14ac:dyDescent="0.15">
      <c r="A175">
        <v>65374.2</v>
      </c>
      <c r="B175">
        <f t="shared" si="8"/>
        <v>65.374200000000002</v>
      </c>
      <c r="C175">
        <v>2.9393599999999998E-3</v>
      </c>
      <c r="D175">
        <f t="shared" si="9"/>
        <v>2.662824568451648E-3</v>
      </c>
      <c r="E175">
        <v>3.1240400000000002E-2</v>
      </c>
      <c r="F175">
        <f t="shared" si="10"/>
        <v>3.1320329023074314E-2</v>
      </c>
      <c r="G175">
        <v>245.42699999999999</v>
      </c>
      <c r="H175">
        <f t="shared" si="11"/>
        <v>246.27093578530571</v>
      </c>
      <c r="I175">
        <v>1.06</v>
      </c>
      <c r="J175">
        <v>0.243006</v>
      </c>
      <c r="K175">
        <v>1021.94</v>
      </c>
      <c r="M175" t="s">
        <v>0</v>
      </c>
    </row>
    <row r="176" spans="1:13" x14ac:dyDescent="0.15">
      <c r="A176">
        <v>65753.7</v>
      </c>
      <c r="B176">
        <f t="shared" si="8"/>
        <v>65.753699999999995</v>
      </c>
      <c r="C176">
        <v>2.9305099999999999E-3</v>
      </c>
      <c r="D176">
        <f t="shared" si="9"/>
        <v>2.6488508401155777E-3</v>
      </c>
      <c r="E176">
        <v>3.1332899999999997E-2</v>
      </c>
      <c r="F176">
        <f t="shared" si="10"/>
        <v>3.1409576335512515E-2</v>
      </c>
      <c r="G176">
        <v>246.16800000000001</v>
      </c>
      <c r="H176">
        <f t="shared" si="11"/>
        <v>246.95766360711639</v>
      </c>
      <c r="I176">
        <v>1.06</v>
      </c>
      <c r="J176">
        <v>0.243006</v>
      </c>
      <c r="K176">
        <v>1022.08</v>
      </c>
      <c r="M176" t="s">
        <v>0</v>
      </c>
    </row>
    <row r="177" spans="1:13" x14ac:dyDescent="0.15">
      <c r="A177">
        <v>66133.2</v>
      </c>
      <c r="B177">
        <f t="shared" si="8"/>
        <v>66.133200000000002</v>
      </c>
      <c r="C177">
        <v>2.9217800000000001E-3</v>
      </c>
      <c r="D177">
        <f t="shared" si="9"/>
        <v>2.6350302290549226E-3</v>
      </c>
      <c r="E177">
        <v>3.1425099999999997E-2</v>
      </c>
      <c r="F177">
        <f t="shared" si="10"/>
        <v>3.1498235430919307E-2</v>
      </c>
      <c r="G177">
        <v>246.904</v>
      </c>
      <c r="H177">
        <f t="shared" si="11"/>
        <v>247.63581032545912</v>
      </c>
      <c r="I177">
        <v>1.06</v>
      </c>
      <c r="J177">
        <v>0.243006</v>
      </c>
      <c r="K177">
        <v>1022.22</v>
      </c>
      <c r="M177" t="s">
        <v>0</v>
      </c>
    </row>
    <row r="178" spans="1:13" x14ac:dyDescent="0.15">
      <c r="A178">
        <v>66512.7</v>
      </c>
      <c r="B178">
        <f t="shared" si="8"/>
        <v>66.512699999999995</v>
      </c>
      <c r="C178">
        <v>2.9131500000000002E-3</v>
      </c>
      <c r="D178">
        <f t="shared" si="9"/>
        <v>2.6213601931950312E-3</v>
      </c>
      <c r="E178">
        <v>3.1517200000000002E-2</v>
      </c>
      <c r="F178">
        <f t="shared" si="10"/>
        <v>3.158629698612795E-2</v>
      </c>
      <c r="G178">
        <v>247.63499999999999</v>
      </c>
      <c r="H178">
        <f t="shared" si="11"/>
        <v>248.30537583841195</v>
      </c>
      <c r="I178">
        <v>1.06</v>
      </c>
      <c r="J178">
        <v>0.243006</v>
      </c>
      <c r="K178">
        <v>1022.36</v>
      </c>
      <c r="M178" t="s">
        <v>0</v>
      </c>
    </row>
    <row r="179" spans="1:13" x14ac:dyDescent="0.15">
      <c r="A179">
        <v>66892.2</v>
      </c>
      <c r="B179">
        <f t="shared" si="8"/>
        <v>66.892200000000003</v>
      </c>
      <c r="C179">
        <v>2.9046300000000001E-3</v>
      </c>
      <c r="D179">
        <f t="shared" si="9"/>
        <v>2.6078382468513552E-3</v>
      </c>
      <c r="E179">
        <v>3.1608999999999998E-2</v>
      </c>
      <c r="F179">
        <f t="shared" si="10"/>
        <v>3.1673751677971734E-2</v>
      </c>
      <c r="G179">
        <v>248.36199999999999</v>
      </c>
      <c r="H179">
        <f t="shared" si="11"/>
        <v>248.96636004405303</v>
      </c>
      <c r="I179">
        <v>1.06</v>
      </c>
      <c r="J179">
        <v>0.243006</v>
      </c>
      <c r="K179">
        <v>1022.5</v>
      </c>
      <c r="M179" t="s">
        <v>0</v>
      </c>
    </row>
    <row r="180" spans="1:13" x14ac:dyDescent="0.15">
      <c r="A180">
        <v>67271.7</v>
      </c>
      <c r="B180">
        <f t="shared" si="8"/>
        <v>67.271699999999996</v>
      </c>
      <c r="C180">
        <v>2.8962100000000002E-3</v>
      </c>
      <c r="D180">
        <f t="shared" si="9"/>
        <v>2.594461959167437E-3</v>
      </c>
      <c r="E180">
        <v>3.1700600000000002E-2</v>
      </c>
      <c r="F180">
        <f t="shared" si="10"/>
        <v>3.1760590183283928E-2</v>
      </c>
      <c r="G180">
        <v>249.084</v>
      </c>
      <c r="H180">
        <f t="shared" si="11"/>
        <v>249.61876284046036</v>
      </c>
      <c r="I180">
        <v>1.06</v>
      </c>
      <c r="J180">
        <v>0.243006</v>
      </c>
      <c r="K180">
        <v>1022.64</v>
      </c>
      <c r="M180" t="s">
        <v>0</v>
      </c>
    </row>
    <row r="181" spans="1:13" x14ac:dyDescent="0.15">
      <c r="A181">
        <v>67651.100000000006</v>
      </c>
      <c r="B181">
        <f t="shared" si="8"/>
        <v>67.6511</v>
      </c>
      <c r="C181">
        <v>2.8878900000000002E-3</v>
      </c>
      <c r="D181">
        <f t="shared" si="9"/>
        <v>2.5812324208955863E-3</v>
      </c>
      <c r="E181">
        <v>3.1792000000000001E-2</v>
      </c>
      <c r="F181">
        <f t="shared" si="10"/>
        <v>3.1846780544585104E-2</v>
      </c>
      <c r="G181">
        <v>249.80099999999999</v>
      </c>
      <c r="H181">
        <f t="shared" si="11"/>
        <v>250.26241560617942</v>
      </c>
      <c r="I181">
        <v>1.06</v>
      </c>
      <c r="J181">
        <v>0.243006</v>
      </c>
      <c r="K181">
        <v>1022.78</v>
      </c>
      <c r="M181" t="s">
        <v>0</v>
      </c>
    </row>
    <row r="182" spans="1:13" x14ac:dyDescent="0.15">
      <c r="A182">
        <v>68030.600000000006</v>
      </c>
      <c r="B182">
        <f t="shared" si="8"/>
        <v>68.030600000000007</v>
      </c>
      <c r="C182">
        <v>2.87967E-3</v>
      </c>
      <c r="D182">
        <f t="shared" si="9"/>
        <v>2.5681403329322282E-3</v>
      </c>
      <c r="E182">
        <v>3.1883099999999998E-2</v>
      </c>
      <c r="F182">
        <f t="shared" si="10"/>
        <v>3.193235887584335E-2</v>
      </c>
      <c r="G182">
        <v>250.51400000000001</v>
      </c>
      <c r="H182">
        <f t="shared" si="11"/>
        <v>250.89765753966154</v>
      </c>
      <c r="I182">
        <v>1.06</v>
      </c>
      <c r="J182">
        <v>0.243006</v>
      </c>
      <c r="K182">
        <v>1022.92</v>
      </c>
      <c r="M182" t="s">
        <v>0</v>
      </c>
    </row>
    <row r="183" spans="1:13" x14ac:dyDescent="0.15">
      <c r="A183">
        <v>68410.100000000006</v>
      </c>
      <c r="B183">
        <f t="shared" si="8"/>
        <v>68.4101</v>
      </c>
      <c r="C183">
        <v>2.8715500000000001E-3</v>
      </c>
      <c r="D183">
        <f t="shared" si="9"/>
        <v>2.5551869257654917E-3</v>
      </c>
      <c r="E183">
        <v>3.1974099999999998E-2</v>
      </c>
      <c r="F183">
        <f t="shared" si="10"/>
        <v>3.2017293053526519E-2</v>
      </c>
      <c r="G183">
        <v>251.22300000000001</v>
      </c>
      <c r="H183">
        <f t="shared" si="11"/>
        <v>251.52431775817098</v>
      </c>
      <c r="I183">
        <v>1.06</v>
      </c>
      <c r="J183">
        <v>0.243006</v>
      </c>
      <c r="K183">
        <v>1023.06</v>
      </c>
      <c r="M183" t="s">
        <v>0</v>
      </c>
    </row>
    <row r="184" spans="1:13" x14ac:dyDescent="0.15">
      <c r="A184">
        <v>68789.600000000006</v>
      </c>
      <c r="B184">
        <f t="shared" si="8"/>
        <v>68.789600000000007</v>
      </c>
      <c r="C184">
        <v>2.86352E-3</v>
      </c>
      <c r="D184">
        <f t="shared" si="9"/>
        <v>2.5423699732246463E-3</v>
      </c>
      <c r="E184">
        <v>3.20649E-2</v>
      </c>
      <c r="F184">
        <f t="shared" si="10"/>
        <v>3.2101573754467892E-2</v>
      </c>
      <c r="G184">
        <v>251.92699999999999</v>
      </c>
      <c r="H184">
        <f t="shared" si="11"/>
        <v>252.14239615978587</v>
      </c>
      <c r="I184">
        <v>1.06</v>
      </c>
      <c r="J184">
        <v>0.243006</v>
      </c>
      <c r="K184">
        <v>1023.2</v>
      </c>
      <c r="M184" t="s">
        <v>0</v>
      </c>
    </row>
    <row r="185" spans="1:13" x14ac:dyDescent="0.15">
      <c r="A185">
        <v>69169.100000000006</v>
      </c>
      <c r="B185">
        <f t="shared" si="8"/>
        <v>69.1691</v>
      </c>
      <c r="C185">
        <v>2.8555899999999999E-3</v>
      </c>
      <c r="D185">
        <f t="shared" si="9"/>
        <v>2.5296872968954818E-3</v>
      </c>
      <c r="E185">
        <v>3.2155400000000001E-2</v>
      </c>
      <c r="F185">
        <f t="shared" si="10"/>
        <v>3.2185191655500739E-2</v>
      </c>
      <c r="G185">
        <v>252.626</v>
      </c>
      <c r="H185">
        <f t="shared" si="11"/>
        <v>252.75189264258438</v>
      </c>
      <c r="I185">
        <v>1.06</v>
      </c>
      <c r="J185">
        <v>0.243006</v>
      </c>
      <c r="K185">
        <v>1023.34</v>
      </c>
      <c r="M185" t="s">
        <v>0</v>
      </c>
    </row>
    <row r="186" spans="1:13" x14ac:dyDescent="0.15">
      <c r="A186">
        <v>69548.600000000006</v>
      </c>
      <c r="B186">
        <f t="shared" si="8"/>
        <v>69.548600000000008</v>
      </c>
      <c r="C186">
        <v>2.84776E-3</v>
      </c>
      <c r="D186">
        <f t="shared" si="9"/>
        <v>2.5171367648407703E-3</v>
      </c>
      <c r="E186">
        <v>3.2245700000000002E-2</v>
      </c>
      <c r="F186">
        <f t="shared" si="10"/>
        <v>3.2268137433458341E-2</v>
      </c>
      <c r="G186">
        <v>253.321</v>
      </c>
      <c r="H186">
        <f t="shared" si="11"/>
        <v>253.3528071046444</v>
      </c>
      <c r="I186">
        <v>1.06</v>
      </c>
      <c r="J186">
        <v>0.243006</v>
      </c>
      <c r="K186">
        <v>1023.49</v>
      </c>
      <c r="M186" t="s">
        <v>0</v>
      </c>
    </row>
    <row r="187" spans="1:13" x14ac:dyDescent="0.15">
      <c r="A187">
        <v>69928.100000000006</v>
      </c>
      <c r="B187">
        <f t="shared" si="8"/>
        <v>69.928100000000001</v>
      </c>
      <c r="C187">
        <v>2.84001E-3</v>
      </c>
      <c r="D187">
        <f t="shared" si="9"/>
        <v>2.5047162903617426E-3</v>
      </c>
      <c r="E187">
        <v>3.2335900000000001E-2</v>
      </c>
      <c r="F187">
        <f t="shared" si="10"/>
        <v>3.2350401765173967E-2</v>
      </c>
      <c r="G187">
        <v>254.012</v>
      </c>
      <c r="H187">
        <f t="shared" si="11"/>
        <v>253.94513944404409</v>
      </c>
      <c r="I187">
        <v>1.06</v>
      </c>
      <c r="J187">
        <v>0.243006</v>
      </c>
      <c r="K187">
        <v>1023.63</v>
      </c>
      <c r="M187" t="s">
        <v>0</v>
      </c>
    </row>
    <row r="188" spans="1:13" x14ac:dyDescent="0.15">
      <c r="A188">
        <v>70307.600000000006</v>
      </c>
      <c r="B188">
        <f t="shared" si="8"/>
        <v>70.307600000000008</v>
      </c>
      <c r="C188">
        <v>2.83235E-3</v>
      </c>
      <c r="D188">
        <f t="shared" si="9"/>
        <v>2.4924238307991024E-3</v>
      </c>
      <c r="E188">
        <v>3.2425799999999998E-2</v>
      </c>
      <c r="F188">
        <f t="shared" si="10"/>
        <v>3.2431975327480891E-2</v>
      </c>
      <c r="G188">
        <v>254.69900000000001</v>
      </c>
      <c r="H188">
        <f t="shared" si="11"/>
        <v>254.52888955886161</v>
      </c>
      <c r="I188">
        <v>1.06</v>
      </c>
      <c r="J188">
        <v>0.243006</v>
      </c>
      <c r="K188">
        <v>1023.77</v>
      </c>
      <c r="M188" t="s">
        <v>0</v>
      </c>
    </row>
    <row r="189" spans="1:13" x14ac:dyDescent="0.15">
      <c r="A189">
        <v>70687.100000000006</v>
      </c>
      <c r="B189">
        <f t="shared" si="8"/>
        <v>70.687100000000001</v>
      </c>
      <c r="C189">
        <v>2.8247799999999998E-3</v>
      </c>
      <c r="D189">
        <f t="shared" si="9"/>
        <v>2.4802573863720776E-3</v>
      </c>
      <c r="E189">
        <v>3.2515500000000003E-2</v>
      </c>
      <c r="F189">
        <f t="shared" si="10"/>
        <v>3.2512848797212376E-2</v>
      </c>
      <c r="G189">
        <v>255.38200000000001</v>
      </c>
      <c r="H189">
        <f t="shared" si="11"/>
        <v>255.10405734717492</v>
      </c>
      <c r="I189">
        <v>1.06</v>
      </c>
      <c r="J189">
        <v>0.243006</v>
      </c>
      <c r="K189">
        <v>1023.91</v>
      </c>
      <c r="M189" t="s">
        <v>0</v>
      </c>
    </row>
    <row r="190" spans="1:13" x14ac:dyDescent="0.15">
      <c r="A190">
        <v>71066.600000000006</v>
      </c>
      <c r="B190">
        <f t="shared" si="8"/>
        <v>71.066600000000008</v>
      </c>
      <c r="C190">
        <v>2.8173E-3</v>
      </c>
      <c r="D190">
        <f t="shared" si="9"/>
        <v>2.468214999054101E-3</v>
      </c>
      <c r="E190">
        <v>3.2605000000000002E-2</v>
      </c>
      <c r="F190">
        <f t="shared" si="10"/>
        <v>3.2593012851201725E-2</v>
      </c>
      <c r="G190">
        <v>256.06</v>
      </c>
      <c r="H190">
        <f t="shared" si="11"/>
        <v>255.67064270706211</v>
      </c>
      <c r="I190">
        <v>1.06</v>
      </c>
      <c r="J190">
        <v>0.243006</v>
      </c>
      <c r="K190">
        <v>1024.06</v>
      </c>
      <c r="M190" t="s">
        <v>0</v>
      </c>
    </row>
    <row r="191" spans="1:13" x14ac:dyDescent="0.15">
      <c r="A191">
        <v>71446.100000000006</v>
      </c>
      <c r="B191">
        <f t="shared" si="8"/>
        <v>71.446100000000001</v>
      </c>
      <c r="C191">
        <v>2.8099000000000002E-3</v>
      </c>
      <c r="D191">
        <f t="shared" si="9"/>
        <v>2.4562947514838156E-3</v>
      </c>
      <c r="E191">
        <v>3.2694300000000003E-2</v>
      </c>
      <c r="F191">
        <f t="shared" si="10"/>
        <v>3.2672458166282184E-2</v>
      </c>
      <c r="G191">
        <v>256.73399999999998</v>
      </c>
      <c r="H191">
        <f t="shared" si="11"/>
        <v>256.22864553660128</v>
      </c>
      <c r="I191">
        <v>1.06</v>
      </c>
      <c r="J191">
        <v>0.243006</v>
      </c>
      <c r="K191">
        <v>1024.2</v>
      </c>
      <c r="M191" t="s">
        <v>0</v>
      </c>
    </row>
    <row r="192" spans="1:13" x14ac:dyDescent="0.15">
      <c r="A192">
        <v>71825.600000000006</v>
      </c>
      <c r="B192">
        <f t="shared" si="8"/>
        <v>71.825600000000009</v>
      </c>
      <c r="C192">
        <v>2.8025900000000002E-3</v>
      </c>
      <c r="D192">
        <f t="shared" si="9"/>
        <v>2.4444947659100595E-3</v>
      </c>
      <c r="E192">
        <v>3.2783399999999997E-2</v>
      </c>
      <c r="F192">
        <f t="shared" si="10"/>
        <v>3.2751175419287043E-2</v>
      </c>
      <c r="G192">
        <v>257.404</v>
      </c>
      <c r="H192">
        <f t="shared" si="11"/>
        <v>256.77806573387056</v>
      </c>
      <c r="I192">
        <v>1.06</v>
      </c>
      <c r="J192">
        <v>0.243006</v>
      </c>
      <c r="K192">
        <v>1024.3499999999999</v>
      </c>
      <c r="M192" t="s">
        <v>0</v>
      </c>
    </row>
    <row r="193" spans="1:13" x14ac:dyDescent="0.15">
      <c r="A193">
        <v>72205.100000000006</v>
      </c>
      <c r="B193">
        <f t="shared" si="8"/>
        <v>72.205100000000002</v>
      </c>
      <c r="C193">
        <v>2.7953499999999998E-3</v>
      </c>
      <c r="D193">
        <f t="shared" si="9"/>
        <v>2.4328132031696437E-3</v>
      </c>
      <c r="E193">
        <v>3.28723E-2</v>
      </c>
      <c r="F193">
        <f t="shared" si="10"/>
        <v>3.2829155287049563E-2</v>
      </c>
      <c r="G193">
        <v>258.07</v>
      </c>
      <c r="H193">
        <f t="shared" si="11"/>
        <v>257.31890319694799</v>
      </c>
      <c r="I193">
        <v>1.06</v>
      </c>
      <c r="J193">
        <v>0.243006</v>
      </c>
      <c r="K193">
        <v>1024.49</v>
      </c>
      <c r="M193" t="s">
        <v>0</v>
      </c>
    </row>
    <row r="194" spans="1:13" x14ac:dyDescent="0.15">
      <c r="A194">
        <v>72584.600000000006</v>
      </c>
      <c r="B194">
        <f t="shared" si="8"/>
        <v>72.584600000000009</v>
      </c>
      <c r="C194">
        <v>2.7881999999999998E-3</v>
      </c>
      <c r="D194">
        <f t="shared" si="9"/>
        <v>2.4212482616967099E-3</v>
      </c>
      <c r="E194">
        <v>3.2960999999999997E-2</v>
      </c>
      <c r="F194">
        <f t="shared" si="10"/>
        <v>3.2906388446403027E-2</v>
      </c>
      <c r="G194">
        <v>258.73200000000003</v>
      </c>
      <c r="H194">
        <f t="shared" si="11"/>
        <v>257.85115782391165</v>
      </c>
      <c r="I194">
        <v>1.06</v>
      </c>
      <c r="J194">
        <v>0.243006</v>
      </c>
      <c r="K194">
        <v>1024.6300000000001</v>
      </c>
      <c r="M194" t="s">
        <v>0</v>
      </c>
    </row>
    <row r="195" spans="1:13" x14ac:dyDescent="0.15">
      <c r="A195">
        <v>72964.100000000006</v>
      </c>
      <c r="B195">
        <f t="shared" si="8"/>
        <v>72.964100000000002</v>
      </c>
      <c r="C195">
        <v>2.7811300000000001E-3</v>
      </c>
      <c r="D195">
        <f t="shared" si="9"/>
        <v>2.4097981765625379E-3</v>
      </c>
      <c r="E195">
        <v>3.3049500000000002E-2</v>
      </c>
      <c r="F195">
        <f t="shared" si="10"/>
        <v>3.298286557418071E-2</v>
      </c>
      <c r="G195">
        <v>259.39</v>
      </c>
      <c r="H195">
        <f t="shared" si="11"/>
        <v>258.3748295128396</v>
      </c>
      <c r="I195">
        <v>1.06</v>
      </c>
      <c r="J195">
        <v>0.243006</v>
      </c>
      <c r="K195">
        <v>1024.78</v>
      </c>
      <c r="M195" t="s">
        <v>0</v>
      </c>
    </row>
    <row r="196" spans="1:13" x14ac:dyDescent="0.15">
      <c r="A196">
        <v>73343.5</v>
      </c>
      <c r="B196">
        <f t="shared" ref="B196:B203" si="12">A196/1000</f>
        <v>73.343500000000006</v>
      </c>
      <c r="C196">
        <v>2.7741300000000001E-3</v>
      </c>
      <c r="D196">
        <f t="shared" ref="D196:D203" si="13">0.119*POWER(B196,-0.909)</f>
        <v>2.3984641911341397E-3</v>
      </c>
      <c r="E196">
        <v>3.3137800000000002E-2</v>
      </c>
      <c r="F196">
        <f t="shared" ref="F196:F203" si="14">-0.00000002843*B196^3+0.000003566*B196^2+0.0001342*B196+0.01525</f>
        <v>3.3058557498443809E-2</v>
      </c>
      <c r="G196">
        <v>260.04500000000002</v>
      </c>
      <c r="H196">
        <f t="shared" ref="H196:H203" si="15">-0.0000003108*B196^3-0.02973*B196^2+5.712*B196</f>
        <v>258.88978356412196</v>
      </c>
      <c r="I196">
        <v>1.06</v>
      </c>
      <c r="J196">
        <v>0.243006</v>
      </c>
      <c r="K196">
        <v>1024.93</v>
      </c>
      <c r="M196" t="s">
        <v>0</v>
      </c>
    </row>
    <row r="197" spans="1:13" x14ac:dyDescent="0.15">
      <c r="A197">
        <v>73723</v>
      </c>
      <c r="B197">
        <f t="shared" si="12"/>
        <v>73.722999999999999</v>
      </c>
      <c r="C197">
        <v>2.76721E-3</v>
      </c>
      <c r="D197">
        <f t="shared" si="13"/>
        <v>2.3872386366712776E-3</v>
      </c>
      <c r="E197">
        <v>3.32258E-2</v>
      </c>
      <c r="F197">
        <f t="shared" si="14"/>
        <v>3.3133494798928978E-2</v>
      </c>
      <c r="G197">
        <v>260.69499999999999</v>
      </c>
      <c r="H197">
        <f t="shared" si="15"/>
        <v>259.39629133292362</v>
      </c>
      <c r="I197">
        <v>1.06</v>
      </c>
      <c r="J197">
        <v>0.243006</v>
      </c>
      <c r="K197">
        <v>1025.07</v>
      </c>
      <c r="M197" t="s">
        <v>0</v>
      </c>
    </row>
    <row r="198" spans="1:13" x14ac:dyDescent="0.15">
      <c r="A198">
        <v>74102.5</v>
      </c>
      <c r="B198">
        <f t="shared" si="12"/>
        <v>74.102500000000006</v>
      </c>
      <c r="C198">
        <v>2.7603699999999998E-3</v>
      </c>
      <c r="D198">
        <f t="shared" si="13"/>
        <v>2.3761228548494066E-3</v>
      </c>
      <c r="E198">
        <v>3.3313700000000002E-2</v>
      </c>
      <c r="F198">
        <f t="shared" si="14"/>
        <v>3.3207648100794872E-2</v>
      </c>
      <c r="G198">
        <v>261.34100000000001</v>
      </c>
      <c r="H198">
        <f t="shared" si="15"/>
        <v>259.89421585795071</v>
      </c>
      <c r="I198">
        <v>1.06</v>
      </c>
      <c r="J198">
        <v>0.243006</v>
      </c>
      <c r="K198">
        <v>1025.22</v>
      </c>
      <c r="M198" t="s">
        <v>0</v>
      </c>
    </row>
    <row r="199" spans="1:13" x14ac:dyDescent="0.15">
      <c r="A199">
        <v>74482</v>
      </c>
      <c r="B199">
        <f t="shared" si="12"/>
        <v>74.481999999999999</v>
      </c>
      <c r="C199">
        <v>2.7536000000000001E-3</v>
      </c>
      <c r="D199">
        <f t="shared" si="13"/>
        <v>2.3651152182497725E-3</v>
      </c>
      <c r="E199">
        <v>3.3401399999999998E-2</v>
      </c>
      <c r="F199">
        <f t="shared" si="14"/>
        <v>3.328100808087478E-2</v>
      </c>
      <c r="G199">
        <v>261.98399999999998</v>
      </c>
      <c r="H199">
        <f t="shared" si="15"/>
        <v>260.38355703728132</v>
      </c>
      <c r="I199">
        <v>1.06</v>
      </c>
      <c r="J199">
        <v>0.243006</v>
      </c>
      <c r="K199">
        <v>1025.3599999999999</v>
      </c>
      <c r="M199" t="s">
        <v>0</v>
      </c>
    </row>
    <row r="200" spans="1:13" x14ac:dyDescent="0.15">
      <c r="A200">
        <v>74861.5</v>
      </c>
      <c r="B200">
        <f t="shared" si="12"/>
        <v>74.861500000000007</v>
      </c>
      <c r="C200">
        <v>2.7469E-3</v>
      </c>
      <c r="D200">
        <f t="shared" si="13"/>
        <v>2.354214131710242E-3</v>
      </c>
      <c r="E200">
        <v>3.3488900000000002E-2</v>
      </c>
      <c r="F200">
        <f t="shared" si="14"/>
        <v>3.3353565416001978E-2</v>
      </c>
      <c r="G200">
        <v>262.62299999999999</v>
      </c>
      <c r="H200">
        <f t="shared" si="15"/>
        <v>260.86431476899349</v>
      </c>
      <c r="I200">
        <v>1.06</v>
      </c>
      <c r="J200">
        <v>0.243006</v>
      </c>
      <c r="K200">
        <v>1025.51</v>
      </c>
      <c r="M200" t="s">
        <v>0</v>
      </c>
    </row>
    <row r="201" spans="1:13" x14ac:dyDescent="0.15">
      <c r="A201">
        <v>75241</v>
      </c>
      <c r="B201">
        <f t="shared" si="12"/>
        <v>75.241</v>
      </c>
      <c r="C201">
        <v>2.7402699999999999E-3</v>
      </c>
      <c r="D201">
        <f t="shared" si="13"/>
        <v>2.3434180315264467E-3</v>
      </c>
      <c r="E201">
        <v>3.3576099999999998E-2</v>
      </c>
      <c r="F201">
        <f t="shared" si="14"/>
        <v>3.3425310783009726E-2</v>
      </c>
      <c r="G201">
        <v>263.25799999999998</v>
      </c>
      <c r="H201">
        <f t="shared" si="15"/>
        <v>261.33648895116528</v>
      </c>
      <c r="I201">
        <v>1.06</v>
      </c>
      <c r="J201">
        <v>0.243006</v>
      </c>
      <c r="K201">
        <v>1025.6600000000001</v>
      </c>
      <c r="M201" t="s">
        <v>0</v>
      </c>
    </row>
    <row r="202" spans="1:13" x14ac:dyDescent="0.15">
      <c r="A202">
        <v>75620.5</v>
      </c>
      <c r="B202">
        <f t="shared" si="12"/>
        <v>75.620500000000007</v>
      </c>
      <c r="C202">
        <v>2.7337099999999999E-3</v>
      </c>
      <c r="D202">
        <f t="shared" si="13"/>
        <v>2.3327253846766086E-3</v>
      </c>
      <c r="E202">
        <v>3.3663199999999997E-2</v>
      </c>
      <c r="F202">
        <f t="shared" si="14"/>
        <v>3.3496234858731315E-2</v>
      </c>
      <c r="G202">
        <v>263.88900000000001</v>
      </c>
      <c r="H202">
        <f t="shared" si="15"/>
        <v>261.80007948187472</v>
      </c>
      <c r="I202">
        <v>1.06</v>
      </c>
      <c r="J202">
        <v>0.243006</v>
      </c>
      <c r="K202">
        <v>1025.8</v>
      </c>
      <c r="M202" t="s">
        <v>0</v>
      </c>
    </row>
    <row r="203" spans="1:13" x14ac:dyDescent="0.15">
      <c r="A203">
        <v>76000</v>
      </c>
      <c r="B203">
        <f t="shared" si="12"/>
        <v>76</v>
      </c>
      <c r="C203">
        <v>2.7272300000000002E-3</v>
      </c>
      <c r="D203">
        <f t="shared" si="13"/>
        <v>2.3221346880692713E-3</v>
      </c>
      <c r="E203">
        <v>3.3750099999999998E-2</v>
      </c>
      <c r="F203">
        <f t="shared" si="14"/>
        <v>3.3566328319999998E-2</v>
      </c>
      <c r="G203">
        <v>264.517</v>
      </c>
      <c r="H203">
        <f t="shared" si="15"/>
        <v>262.25508625919997</v>
      </c>
      <c r="I203">
        <v>1.06</v>
      </c>
      <c r="J203">
        <v>0.243006</v>
      </c>
      <c r="K203">
        <v>1025.95</v>
      </c>
      <c r="M203" t="s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6"/>
  <sheetViews>
    <sheetView workbookViewId="0">
      <selection activeCell="E28" sqref="E28"/>
    </sheetView>
  </sheetViews>
  <sheetFormatPr defaultRowHeight="13.5" x14ac:dyDescent="0.15"/>
  <sheetData>
    <row r="1" spans="1:18" ht="15" x14ac:dyDescent="0.25">
      <c r="A1" s="4" t="s">
        <v>24</v>
      </c>
      <c r="B1" s="4" t="s">
        <v>25</v>
      </c>
      <c r="C1" s="4" t="s">
        <v>26</v>
      </c>
      <c r="P1" s="4" t="s">
        <v>24</v>
      </c>
      <c r="Q1" s="4" t="s">
        <v>25</v>
      </c>
      <c r="R1" s="4" t="s">
        <v>26</v>
      </c>
    </row>
    <row r="2" spans="1:18" ht="15" x14ac:dyDescent="0.25">
      <c r="A2" s="4">
        <v>97.065175843182502</v>
      </c>
      <c r="B2" s="4">
        <v>1.27361585264244E-2</v>
      </c>
      <c r="C2" s="4">
        <v>0.20730995454739301</v>
      </c>
      <c r="P2" s="4">
        <v>97.065175843182502</v>
      </c>
      <c r="Q2" s="4">
        <v>1.27361585264244E-2</v>
      </c>
      <c r="R2" s="4">
        <v>0.20730995454739301</v>
      </c>
    </row>
    <row r="3" spans="1:18" ht="15" x14ac:dyDescent="0.25">
      <c r="A3" s="4">
        <v>96.803509656961694</v>
      </c>
      <c r="B3" s="4">
        <v>2.0866151869073299E-2</v>
      </c>
      <c r="C3" s="4">
        <v>0.160710685776594</v>
      </c>
      <c r="P3" s="4">
        <v>96.803509656961694</v>
      </c>
      <c r="Q3" s="4">
        <v>2.0866151869073299E-2</v>
      </c>
      <c r="R3" s="4">
        <v>0.160710685776594</v>
      </c>
    </row>
    <row r="4" spans="1:18" ht="15" x14ac:dyDescent="0.25">
      <c r="A4" s="4">
        <v>96.580498702796206</v>
      </c>
      <c r="B4" s="4">
        <v>2.9769385532587699E-2</v>
      </c>
      <c r="C4" s="4">
        <v>0.10693725469348001</v>
      </c>
      <c r="P4" s="4">
        <v>96.580498702796206</v>
      </c>
      <c r="Q4" s="4">
        <v>2.9769385532587699E-2</v>
      </c>
      <c r="R4" s="4">
        <v>0.10693725469348001</v>
      </c>
    </row>
    <row r="5" spans="1:18" ht="15" x14ac:dyDescent="0.25">
      <c r="A5" s="4">
        <v>95.658720092245602</v>
      </c>
      <c r="B5" s="4">
        <v>3.4348266176235702E-2</v>
      </c>
      <c r="C5" s="4">
        <v>6.2696459692405698E-2</v>
      </c>
      <c r="P5" s="4">
        <v>95.658720092245602</v>
      </c>
      <c r="Q5" s="4">
        <v>3.4348266176235702E-2</v>
      </c>
      <c r="R5" s="4">
        <v>6.2696459692405698E-2</v>
      </c>
    </row>
    <row r="6" spans="1:18" ht="15" x14ac:dyDescent="0.25">
      <c r="A6" s="4">
        <v>94.537718362640504</v>
      </c>
      <c r="B6" s="4">
        <v>3.9916119841332497E-2</v>
      </c>
      <c r="C6" s="4">
        <v>5.5279502113631501E-2</v>
      </c>
      <c r="P6" s="4">
        <v>94.537718362640504</v>
      </c>
      <c r="Q6" s="4">
        <v>3.9916119841332497E-2</v>
      </c>
      <c r="R6" s="4">
        <v>5.5279502113631501E-2</v>
      </c>
    </row>
    <row r="7" spans="1:18" ht="15" x14ac:dyDescent="0.25">
      <c r="A7" s="4">
        <v>93.386981839146699</v>
      </c>
      <c r="B7" s="4">
        <v>4.5630913032432302E-2</v>
      </c>
      <c r="C7" s="4">
        <v>4.8429968441254898E-2</v>
      </c>
      <c r="P7" s="4">
        <v>93.386981839146699</v>
      </c>
      <c r="Q7" s="4">
        <v>4.5630913032432302E-2</v>
      </c>
      <c r="R7" s="4">
        <v>4.8429968441254898E-2</v>
      </c>
    </row>
    <row r="8" spans="1:18" ht="15" x14ac:dyDescent="0.25">
      <c r="A8" s="4">
        <v>91.924029979821299</v>
      </c>
      <c r="B8" s="4">
        <v>5.2895136105866498E-2</v>
      </c>
      <c r="C8" s="4">
        <v>4.0776024622309198E-2</v>
      </c>
      <c r="P8" s="4">
        <v>91.924029979821299</v>
      </c>
      <c r="Q8" s="4">
        <v>5.2895136105866498E-2</v>
      </c>
      <c r="R8" s="4">
        <v>4.0776024622309198E-2</v>
      </c>
    </row>
    <row r="9" spans="1:18" ht="15" x14ac:dyDescent="0.25">
      <c r="A9" s="4">
        <v>90.294563274718897</v>
      </c>
      <c r="B9" s="4">
        <v>6.0984737762265102E-2</v>
      </c>
      <c r="C9" s="4">
        <v>3.3544459123686303E-2</v>
      </c>
      <c r="P9" s="4">
        <v>90.294563274718897</v>
      </c>
      <c r="Q9" s="4">
        <v>6.0984737762265102E-2</v>
      </c>
      <c r="R9" s="4">
        <v>3.3544459123686303E-2</v>
      </c>
    </row>
    <row r="10" spans="1:18" ht="15" x14ac:dyDescent="0.25">
      <c r="A10" s="4">
        <v>88.427218218506795</v>
      </c>
      <c r="B10" s="4">
        <v>7.0253432539934199E-2</v>
      </c>
      <c r="C10" s="4">
        <v>2.6788905761029901E-2</v>
      </c>
      <c r="P10" s="4">
        <v>88.427218218506795</v>
      </c>
      <c r="Q10" s="4">
        <v>7.0253432539934199E-2</v>
      </c>
      <c r="R10" s="4">
        <v>2.6788905761029901E-2</v>
      </c>
    </row>
    <row r="11" spans="1:18" ht="15" x14ac:dyDescent="0.25">
      <c r="A11" s="4">
        <v>86.244684347074099</v>
      </c>
      <c r="B11" s="4">
        <v>8.1084056368686E-2</v>
      </c>
      <c r="C11" s="4">
        <v>2.0742451045914101E-2</v>
      </c>
      <c r="P11" s="4">
        <v>86.244684347074099</v>
      </c>
      <c r="Q11" s="4">
        <v>8.1084056368686E-2</v>
      </c>
      <c r="R11" s="4">
        <v>2.0742451045914101E-2</v>
      </c>
    </row>
    <row r="12" spans="1:18" ht="15" x14ac:dyDescent="0.25">
      <c r="A12" s="4">
        <v>84.862016431248193</v>
      </c>
      <c r="B12" s="4">
        <v>8.7944006690603801E-2</v>
      </c>
      <c r="C12" s="4">
        <v>1.7823803492974501E-2</v>
      </c>
      <c r="P12" s="4">
        <v>84.862016431248193</v>
      </c>
      <c r="Q12" s="4">
        <v>8.7944006690603801E-2</v>
      </c>
      <c r="R12" s="4">
        <v>1.7823803492974501E-2</v>
      </c>
    </row>
    <row r="13" spans="1:18" ht="15" x14ac:dyDescent="0.25">
      <c r="A13" s="4">
        <v>83.009538771980402</v>
      </c>
      <c r="B13" s="4">
        <v>9.7133147997356506E-2</v>
      </c>
      <c r="C13" s="4">
        <v>1.4877149231173699E-2</v>
      </c>
      <c r="P13" s="4">
        <v>83.009538771980402</v>
      </c>
      <c r="Q13" s="4">
        <v>9.7133147997356506E-2</v>
      </c>
      <c r="R13" s="4">
        <v>1.4877149231173699E-2</v>
      </c>
    </row>
    <row r="14" spans="1:18" ht="15" x14ac:dyDescent="0.25">
      <c r="A14" s="4">
        <v>81.198689824156801</v>
      </c>
      <c r="B14" s="4">
        <v>0.106113891335455</v>
      </c>
      <c r="C14" s="4">
        <v>1.29140531697923E-2</v>
      </c>
      <c r="P14" s="4">
        <v>81.198689824156801</v>
      </c>
      <c r="Q14" s="4">
        <v>0.106113891335455</v>
      </c>
      <c r="R14" s="4">
        <v>1.29140531697923E-2</v>
      </c>
    </row>
    <row r="15" spans="1:18" ht="15" x14ac:dyDescent="0.25">
      <c r="A15" s="4">
        <v>79.233219948111895</v>
      </c>
      <c r="B15" s="4">
        <v>0.11585933703187901</v>
      </c>
      <c r="C15" s="4">
        <v>1.1623262494588499E-2</v>
      </c>
      <c r="P15" s="4">
        <v>79.233219948111895</v>
      </c>
      <c r="Q15" s="4">
        <v>0.11585933703187901</v>
      </c>
      <c r="R15" s="4">
        <v>1.1623262494588499E-2</v>
      </c>
    </row>
    <row r="16" spans="1:18" ht="15" x14ac:dyDescent="0.25">
      <c r="A16" s="4">
        <v>77.166651772845199</v>
      </c>
      <c r="B16" s="4">
        <v>0.12610367426284499</v>
      </c>
      <c r="C16" s="4">
        <v>1.0091727827657901E-2</v>
      </c>
      <c r="P16" s="4">
        <v>77.166651772845199</v>
      </c>
      <c r="Q16" s="4">
        <v>0.12610367426284499</v>
      </c>
      <c r="R16" s="4">
        <v>1.0091727827657901E-2</v>
      </c>
    </row>
    <row r="17" spans="1:18" ht="15" x14ac:dyDescent="0.25">
      <c r="A17" s="4">
        <v>75.311200634188594</v>
      </c>
      <c r="B17" s="4">
        <v>0.13529938296444199</v>
      </c>
      <c r="C17" s="4">
        <v>8.6724197830670008E-3</v>
      </c>
      <c r="P17" s="4">
        <v>75.311200634188594</v>
      </c>
      <c r="Q17" s="4">
        <v>0.13529938296444199</v>
      </c>
      <c r="R17" s="4">
        <v>8.6724197830670008E-3</v>
      </c>
    </row>
    <row r="18" spans="1:18" ht="15" x14ac:dyDescent="0.25">
      <c r="A18" s="4">
        <v>73.6490256558086</v>
      </c>
      <c r="B18" s="4">
        <v>0.14353553033785901</v>
      </c>
      <c r="C18" s="4">
        <v>6.5566732628900004E-3</v>
      </c>
      <c r="P18" s="4">
        <v>73.6490256558086</v>
      </c>
      <c r="Q18" s="4">
        <v>0.14353553033785901</v>
      </c>
      <c r="R18" s="4">
        <v>6.5566732628900004E-3</v>
      </c>
    </row>
    <row r="19" spans="1:18" ht="15" x14ac:dyDescent="0.25">
      <c r="A19" s="4">
        <v>69.170965696166107</v>
      </c>
      <c r="B19" s="4">
        <v>0.165716629914271</v>
      </c>
      <c r="C19" s="4">
        <v>4.2361104897737003E-3</v>
      </c>
      <c r="P19" s="4">
        <v>69.170965696166107</v>
      </c>
      <c r="Q19" s="4">
        <v>0.165716629914271</v>
      </c>
      <c r="R19" s="4">
        <v>4.2361104897737003E-3</v>
      </c>
    </row>
    <row r="20" spans="1:18" ht="15" x14ac:dyDescent="0.25">
      <c r="A20" s="4">
        <v>68.377046699337001</v>
      </c>
      <c r="B20" s="4">
        <v>0.16964793655975999</v>
      </c>
      <c r="C20" s="4">
        <v>2.1554070060418999E-3</v>
      </c>
      <c r="P20" s="4">
        <v>68.377046699337001</v>
      </c>
      <c r="Q20" s="4">
        <v>0.16964793655975999</v>
      </c>
      <c r="R20" s="4">
        <v>2.1554070060418999E-3</v>
      </c>
    </row>
    <row r="21" spans="1:18" ht="15" x14ac:dyDescent="0.25">
      <c r="A21" s="4">
        <v>67.401745459786696</v>
      </c>
      <c r="B21" s="4">
        <v>0.17447691257327699</v>
      </c>
      <c r="C21" s="4">
        <v>1.09551112063096E-3</v>
      </c>
      <c r="P21" s="4">
        <v>67.401745459786696</v>
      </c>
      <c r="Q21" s="4">
        <v>0.17447691257327699</v>
      </c>
      <c r="R21" s="4">
        <v>1.09551112063096E-3</v>
      </c>
    </row>
    <row r="22" spans="1:18" ht="15" x14ac:dyDescent="0.25">
      <c r="A22" s="4">
        <v>66.221274142404198</v>
      </c>
      <c r="B22" s="4">
        <v>0.18032101121365299</v>
      </c>
      <c r="C22" s="4">
        <v>8.5299950423084003E-4</v>
      </c>
      <c r="P22" s="4">
        <v>66.221274142404198</v>
      </c>
      <c r="Q22" s="4">
        <v>0.18032101121365299</v>
      </c>
      <c r="R22" s="4">
        <v>8.5299950423084003E-4</v>
      </c>
    </row>
    <row r="23" spans="1:18" ht="15" x14ac:dyDescent="0.25">
      <c r="A23" s="4">
        <v>65.138927644854505</v>
      </c>
      <c r="B23" s="4">
        <v>0.18567862672904101</v>
      </c>
      <c r="C23" s="4">
        <v>4.9929005235975303E-4</v>
      </c>
      <c r="P23" s="4">
        <v>65.138927644854505</v>
      </c>
      <c r="Q23" s="4">
        <v>0.18567862672904101</v>
      </c>
      <c r="R23" s="4">
        <v>4.9929005235975303E-4</v>
      </c>
    </row>
    <row r="24" spans="1:18" ht="15" x14ac:dyDescent="0.25">
      <c r="A24" s="4">
        <v>63.723551455751</v>
      </c>
      <c r="B24" s="4">
        <v>0.192683726567768</v>
      </c>
      <c r="C24" s="4">
        <v>2.87801919139862E-4</v>
      </c>
      <c r="P24" s="4">
        <v>63.723551455751</v>
      </c>
      <c r="Q24" s="4">
        <v>0.192683726567768</v>
      </c>
      <c r="R24" s="4">
        <v>2.87801919139862E-4</v>
      </c>
    </row>
    <row r="25" spans="1:18" ht="15" x14ac:dyDescent="0.25">
      <c r="A25" s="4">
        <v>62.263573075814399</v>
      </c>
      <c r="B25" s="4">
        <v>0.199908372733416</v>
      </c>
      <c r="C25" s="4">
        <v>1.70900919697484E-4</v>
      </c>
      <c r="P25" s="4">
        <v>62.263573075814399</v>
      </c>
      <c r="Q25" s="4">
        <v>0.199908372733416</v>
      </c>
      <c r="R25" s="4">
        <v>1.70900919697484E-4</v>
      </c>
    </row>
    <row r="26" spans="1:18" ht="15" x14ac:dyDescent="0.25">
      <c r="A26" s="4">
        <v>56.471235226290098</v>
      </c>
      <c r="B26" s="4">
        <v>0.228559496758245</v>
      </c>
      <c r="C26" s="4">
        <v>0</v>
      </c>
      <c r="P26" s="4">
        <v>56.471235226290098</v>
      </c>
      <c r="Q26" s="4">
        <v>0.228559496758245</v>
      </c>
      <c r="R26" s="4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拟压力计算--过程</vt:lpstr>
      <vt:lpstr>Krgw6-5</vt:lpstr>
      <vt:lpstr>PVT-原始</vt:lpstr>
      <vt:lpstr>Krgw-原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NTKO</dc:creator>
  <cp:lastModifiedBy>cabbage</cp:lastModifiedBy>
  <dcterms:created xsi:type="dcterms:W3CDTF">2019-10-16T12:52:36Z</dcterms:created>
  <dcterms:modified xsi:type="dcterms:W3CDTF">2019-10-17T02:44:59Z</dcterms:modified>
</cp:coreProperties>
</file>