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PAN\Desktop\"/>
    </mc:Choice>
  </mc:AlternateContent>
  <bookViews>
    <workbookView xWindow="0" yWindow="0" windowWidth="20490" windowHeight="7620"/>
  </bookViews>
  <sheets>
    <sheet name="CES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G4" i="1"/>
  <c r="G5" i="1" s="1"/>
  <c r="G3" i="1"/>
  <c r="G8" i="1" s="1"/>
  <c r="G9" i="1" l="1"/>
  <c r="G10" i="1" s="1"/>
</calcChain>
</file>

<file path=xl/sharedStrings.xml><?xml version="1.0" encoding="utf-8"?>
<sst xmlns="http://schemas.openxmlformats.org/spreadsheetml/2006/main" count="30" uniqueCount="27">
  <si>
    <t>ENERGY CHARGE BREAK-UP</t>
  </si>
  <si>
    <t>Consumption</t>
  </si>
  <si>
    <t>Gross Rate (P)</t>
  </si>
  <si>
    <t>Energy Charges (Rs.)</t>
  </si>
  <si>
    <t>Consumption Slab</t>
  </si>
  <si>
    <t>First</t>
  </si>
  <si>
    <t>(1-25)</t>
  </si>
  <si>
    <t>MVCA (29p/unit)</t>
  </si>
  <si>
    <t>Next</t>
  </si>
  <si>
    <t>(26-60)</t>
  </si>
  <si>
    <t>(61-100)</t>
  </si>
  <si>
    <t>Rebate = 1% of Energy Charge + 1% of Total FD Charge</t>
  </si>
  <si>
    <t>(101-150)</t>
  </si>
  <si>
    <t>Meter Rent = Rs. 10</t>
  </si>
  <si>
    <t>(151-300)</t>
  </si>
  <si>
    <t>Above</t>
  </si>
  <si>
    <t>(301-n)</t>
  </si>
  <si>
    <t>Gross Amt = (Energy Charge + MVCA + Total FD Charge + Govt Duty + Meter Rent + Tariff Diff)</t>
  </si>
  <si>
    <t>Net Amt = Gross Amt - Rebate</t>
  </si>
  <si>
    <t>Need to calculate</t>
  </si>
  <si>
    <t>BILL COMPONENTS</t>
  </si>
  <si>
    <t>Energy Charge (From energy charge break-up)</t>
  </si>
  <si>
    <t>Total FD Charge = Sanctioned Load (KVA) * FD Charge/KVA = 2.20 * 15 = 33</t>
  </si>
  <si>
    <t>Tariff Differential = Rs. 0</t>
  </si>
  <si>
    <t>Govt Duty* = 10% of (Energy Charge + MVCA + Total FD Charge - Rebate)</t>
  </si>
  <si>
    <t>*Applicable for over 300 units consumption only</t>
  </si>
  <si>
    <t>SAMPLE (500 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</si>
</sst>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B1" workbookViewId="0">
      <selection activeCell="G10" sqref="G10"/>
    </sheetView>
  </sheetViews>
  <sheetFormatPr defaultRowHeight="16.5" x14ac:dyDescent="0.25"/>
  <cols>
    <col min="1" max="1" width="6.7109375" style="1" bestFit="1" customWidth="1"/>
    <col min="2" max="2" width="13.42578125" style="1" bestFit="1" customWidth="1"/>
    <col min="3" max="3" width="18" style="1" bestFit="1" customWidth="1"/>
    <col min="4" max="4" width="15" style="1" bestFit="1" customWidth="1"/>
    <col min="5" max="5" width="21.5703125" style="1" bestFit="1" customWidth="1"/>
    <col min="6" max="6" width="95.5703125" style="1" bestFit="1" customWidth="1"/>
    <col min="7" max="7" width="21.7109375" style="1" bestFit="1" customWidth="1"/>
    <col min="8" max="16384" width="9.140625" style="1"/>
  </cols>
  <sheetData>
    <row r="1" spans="1:7" x14ac:dyDescent="0.25">
      <c r="A1" s="4" t="s">
        <v>0</v>
      </c>
      <c r="B1" s="4"/>
      <c r="C1" s="4"/>
      <c r="D1" s="4"/>
      <c r="E1" s="6"/>
      <c r="F1" s="8" t="s">
        <v>20</v>
      </c>
      <c r="G1" s="8" t="s">
        <v>26</v>
      </c>
    </row>
    <row r="2" spans="1:7" x14ac:dyDescent="0.25">
      <c r="A2" s="2"/>
      <c r="B2" s="2" t="s">
        <v>1</v>
      </c>
      <c r="C2" s="2" t="s">
        <v>4</v>
      </c>
      <c r="D2" s="2" t="s">
        <v>2</v>
      </c>
      <c r="E2" s="7" t="s">
        <v>3</v>
      </c>
      <c r="F2" s="2" t="s">
        <v>21</v>
      </c>
      <c r="G2" s="2">
        <v>3809.15</v>
      </c>
    </row>
    <row r="3" spans="1:7" x14ac:dyDescent="0.25">
      <c r="A3" s="2" t="s">
        <v>5</v>
      </c>
      <c r="B3" s="2">
        <v>25</v>
      </c>
      <c r="C3" s="3" t="s">
        <v>6</v>
      </c>
      <c r="D3" s="2">
        <v>489</v>
      </c>
      <c r="E3" s="7">
        <f>B3*D3</f>
        <v>12225</v>
      </c>
      <c r="F3" s="2" t="s">
        <v>7</v>
      </c>
      <c r="G3" s="2">
        <f>500*0.29</f>
        <v>145</v>
      </c>
    </row>
    <row r="4" spans="1:7" x14ac:dyDescent="0.25">
      <c r="A4" s="2" t="s">
        <v>8</v>
      </c>
      <c r="B4" s="2">
        <v>35</v>
      </c>
      <c r="C4" s="2" t="s">
        <v>9</v>
      </c>
      <c r="D4" s="2">
        <v>540</v>
      </c>
      <c r="E4" s="7">
        <f t="shared" ref="E4:E7" si="0">B4*D4</f>
        <v>18900</v>
      </c>
      <c r="F4" s="2" t="s">
        <v>22</v>
      </c>
      <c r="G4" s="2">
        <f>2.2*15</f>
        <v>33</v>
      </c>
    </row>
    <row r="5" spans="1:7" x14ac:dyDescent="0.25">
      <c r="A5" s="2" t="s">
        <v>8</v>
      </c>
      <c r="B5" s="2">
        <v>40</v>
      </c>
      <c r="C5" s="2" t="s">
        <v>10</v>
      </c>
      <c r="D5" s="2">
        <v>641</v>
      </c>
      <c r="E5" s="7">
        <f t="shared" si="0"/>
        <v>25640</v>
      </c>
      <c r="F5" s="2" t="s">
        <v>11</v>
      </c>
      <c r="G5" s="2">
        <f>0.01*(G2+G4)</f>
        <v>38.421500000000002</v>
      </c>
    </row>
    <row r="6" spans="1:7" x14ac:dyDescent="0.25">
      <c r="A6" s="2" t="s">
        <v>8</v>
      </c>
      <c r="B6" s="2">
        <v>50</v>
      </c>
      <c r="C6" s="2" t="s">
        <v>12</v>
      </c>
      <c r="D6" s="2">
        <v>716</v>
      </c>
      <c r="E6" s="7">
        <f t="shared" si="0"/>
        <v>35800</v>
      </c>
      <c r="F6" s="2" t="s">
        <v>13</v>
      </c>
      <c r="G6" s="2">
        <v>10</v>
      </c>
    </row>
    <row r="7" spans="1:7" x14ac:dyDescent="0.25">
      <c r="A7" s="2" t="s">
        <v>8</v>
      </c>
      <c r="B7" s="2">
        <v>150</v>
      </c>
      <c r="C7" s="2" t="s">
        <v>14</v>
      </c>
      <c r="D7" s="2">
        <v>733</v>
      </c>
      <c r="E7" s="7">
        <f t="shared" si="0"/>
        <v>109950</v>
      </c>
      <c r="F7" s="2" t="s">
        <v>23</v>
      </c>
      <c r="G7" s="2">
        <v>0</v>
      </c>
    </row>
    <row r="8" spans="1:7" x14ac:dyDescent="0.25">
      <c r="A8" s="2" t="s">
        <v>15</v>
      </c>
      <c r="B8" s="2">
        <v>300</v>
      </c>
      <c r="C8" s="2" t="s">
        <v>16</v>
      </c>
      <c r="D8" s="2">
        <v>892</v>
      </c>
      <c r="E8" s="7" t="s">
        <v>19</v>
      </c>
      <c r="F8" s="2" t="s">
        <v>24</v>
      </c>
      <c r="G8" s="2">
        <f>0.1*(G2+G3+G4-G5)</f>
        <v>394.87285000000003</v>
      </c>
    </row>
    <row r="9" spans="1:7" x14ac:dyDescent="0.25">
      <c r="F9" s="2" t="s">
        <v>17</v>
      </c>
      <c r="G9" s="2">
        <f>G2+G3+G4+G6+G7+G8</f>
        <v>4392.0228500000003</v>
      </c>
    </row>
    <row r="10" spans="1:7" x14ac:dyDescent="0.25">
      <c r="F10" s="2" t="s">
        <v>18</v>
      </c>
      <c r="G10" s="2">
        <f>G9-G5</f>
        <v>4353.6013499999999</v>
      </c>
    </row>
    <row r="13" spans="1:7" x14ac:dyDescent="0.25">
      <c r="F13" s="5" t="s">
        <v>25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APPAN</dc:creator>
  <cp:lastModifiedBy>APPAN</cp:lastModifiedBy>
  <dcterms:created xsi:type="dcterms:W3CDTF">2020-06-06T09:06:09Z</dcterms:created>
  <dcterms:modified xsi:type="dcterms:W3CDTF">2020-06-06T09:15:15Z</dcterms:modified>
</cp:coreProperties>
</file>