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9ae38677a324b0/ALM/FI_TradeIdeas/Oct-12 - Copy/"/>
    </mc:Choice>
  </mc:AlternateContent>
  <xr:revisionPtr revIDLastSave="837" documentId="13_ncr:1_{B8B67B02-3407-4D25-A876-F8DEDAC00B15}" xr6:coauthVersionLast="47" xr6:coauthVersionMax="47" xr10:uidLastSave="{1EFA7B28-8EBE-45EE-87F1-F062A3D1F071}"/>
  <bookViews>
    <workbookView xWindow="-120" yWindow="-16320" windowWidth="29040" windowHeight="15840" activeTab="3" xr2:uid="{110B1E15-A955-4229-9F4B-91E873CE2DAD}"/>
  </bookViews>
  <sheets>
    <sheet name="Sheet2" sheetId="19" r:id="rId1"/>
    <sheet name="Query_Check" sheetId="18" r:id="rId2"/>
    <sheet name="Bottomup_QueryEngine" sheetId="1" r:id="rId3"/>
    <sheet name="BuySecurity" sheetId="2" r:id="rId4"/>
    <sheet name="SellSecurity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7" i="1" l="1"/>
  <c r="D46" i="1"/>
  <c r="D45" i="1"/>
  <c r="D44" i="1"/>
  <c r="D43" i="1"/>
  <c r="D42" i="1"/>
  <c r="D41" i="1"/>
  <c r="D40" i="1"/>
  <c r="C39" i="1"/>
  <c r="D39" i="1" s="1"/>
  <c r="C38" i="1"/>
  <c r="D38" i="1" s="1"/>
  <c r="D37" i="1"/>
  <c r="D36" i="1"/>
  <c r="D35" i="1"/>
  <c r="D34" i="1"/>
  <c r="D33" i="1"/>
  <c r="D32" i="1"/>
  <c r="D31" i="1"/>
  <c r="D30" i="1"/>
  <c r="D29" i="1"/>
  <c r="D28" i="1"/>
  <c r="D27" i="1"/>
  <c r="D26" i="1"/>
  <c r="C26" i="1"/>
  <c r="D25" i="1"/>
  <c r="C25" i="1"/>
  <c r="D24" i="1"/>
  <c r="C23" i="1"/>
  <c r="D23" i="1" s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A6" i="2"/>
  <c r="A18" i="18"/>
  <c r="S18" i="18"/>
  <c r="A6" i="17"/>
  <c r="J18" i="18"/>
  <c r="AR7" i="1" a="1"/>
  <c r="AS7" i="1" l="1"/>
  <c r="AR7" i="1"/>
  <c r="D7" i="1"/>
  <c r="D6" i="1"/>
  <c r="D5" i="1"/>
  <c r="D4" i="1"/>
  <c r="D3" i="1"/>
  <c r="D2" i="1"/>
  <c r="B2" i="19" l="1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D29" i="19"/>
  <c r="C29" i="19" s="1"/>
  <c r="D28" i="19"/>
  <c r="C28" i="19" s="1"/>
  <c r="D27" i="19"/>
  <c r="C27" i="19" s="1"/>
  <c r="D26" i="19"/>
  <c r="C26" i="19" s="1"/>
  <c r="D25" i="19"/>
  <c r="C25" i="19" s="1"/>
  <c r="D24" i="19"/>
  <c r="C24" i="19" s="1"/>
  <c r="D23" i="19"/>
  <c r="C23" i="19" s="1"/>
  <c r="D22" i="19"/>
  <c r="C22" i="19" s="1"/>
  <c r="D21" i="19"/>
  <c r="C21" i="19" s="1"/>
  <c r="D20" i="19"/>
  <c r="C20" i="19" s="1"/>
  <c r="D19" i="19"/>
  <c r="C19" i="19" s="1"/>
  <c r="D18" i="19"/>
  <c r="C18" i="19" s="1"/>
  <c r="D17" i="19"/>
  <c r="C17" i="19" s="1"/>
  <c r="D16" i="19"/>
  <c r="C16" i="19" s="1"/>
  <c r="D15" i="19"/>
  <c r="C15" i="19" s="1"/>
  <c r="D14" i="19"/>
  <c r="C14" i="19" s="1"/>
  <c r="D13" i="19"/>
  <c r="C13" i="19" s="1"/>
  <c r="D12" i="19"/>
  <c r="C12" i="19" s="1"/>
  <c r="D11" i="19"/>
  <c r="C11" i="19" s="1"/>
  <c r="D10" i="19"/>
  <c r="C10" i="19" s="1"/>
  <c r="D9" i="19"/>
  <c r="C9" i="19" s="1"/>
  <c r="D8" i="19"/>
  <c r="C8" i="19" s="1"/>
  <c r="D7" i="19"/>
  <c r="C7" i="19" s="1"/>
  <c r="D6" i="19"/>
  <c r="C6" i="19" s="1"/>
  <c r="D5" i="19"/>
  <c r="C5" i="19" s="1"/>
  <c r="D4" i="19"/>
  <c r="C4" i="19" s="1"/>
  <c r="D3" i="19"/>
  <c r="C3" i="19" s="1"/>
  <c r="D2" i="19"/>
  <c r="C2" i="19" s="1"/>
  <c r="A2" i="18" l="1"/>
  <c r="P5" i="19" a="1"/>
  <c r="O11" i="19" s="1"/>
  <c r="P25" i="19" a="1"/>
  <c r="A12" i="18"/>
  <c r="A7" i="18" l="1"/>
  <c r="I14" i="19"/>
  <c r="I15" i="19"/>
  <c r="I16" i="19"/>
  <c r="I17" i="19"/>
  <c r="I18" i="19"/>
  <c r="I19" i="19"/>
  <c r="I20" i="19"/>
  <c r="J19" i="19"/>
  <c r="J23" i="19"/>
  <c r="I10" i="19"/>
  <c r="I22" i="19"/>
  <c r="I23" i="19"/>
  <c r="I24" i="19"/>
  <c r="I25" i="19"/>
  <c r="I26" i="19"/>
  <c r="I27" i="19"/>
  <c r="I28" i="19"/>
  <c r="I29" i="19"/>
  <c r="J25" i="19"/>
  <c r="I21" i="19"/>
  <c r="I13" i="19"/>
  <c r="I5" i="19"/>
  <c r="J9" i="19"/>
  <c r="J17" i="19"/>
  <c r="J8" i="19"/>
  <c r="J20" i="19"/>
  <c r="J21" i="19"/>
  <c r="J24" i="19"/>
  <c r="J2" i="19"/>
  <c r="J3" i="19"/>
  <c r="J4" i="19"/>
  <c r="J5" i="19"/>
  <c r="J6" i="19"/>
  <c r="J7" i="19"/>
  <c r="J18" i="19"/>
  <c r="J22" i="19"/>
  <c r="I11" i="19"/>
  <c r="J10" i="19"/>
  <c r="J11" i="19"/>
  <c r="J12" i="19"/>
  <c r="J13" i="19"/>
  <c r="J14" i="19"/>
  <c r="J15" i="19"/>
  <c r="J16" i="19"/>
  <c r="J26" i="19"/>
  <c r="J27" i="19"/>
  <c r="J28" i="19"/>
  <c r="J29" i="19"/>
  <c r="I2" i="19"/>
  <c r="I3" i="19"/>
  <c r="I4" i="19"/>
  <c r="I6" i="19"/>
  <c r="I7" i="19"/>
  <c r="I8" i="19"/>
  <c r="I9" i="19"/>
  <c r="I12" i="19"/>
  <c r="A2" i="2"/>
  <c r="A2" i="17"/>
  <c r="E10" i="19"/>
  <c r="E2" i="19"/>
  <c r="E25" i="19"/>
  <c r="E22" i="19"/>
  <c r="E17" i="19"/>
  <c r="E3" i="19"/>
  <c r="E29" i="19"/>
  <c r="E15" i="19"/>
  <c r="E9" i="19"/>
  <c r="E24" i="19"/>
  <c r="F9" i="19"/>
  <c r="E6" i="19"/>
  <c r="F23" i="19"/>
  <c r="E19" i="19"/>
  <c r="F29" i="19"/>
  <c r="E16" i="19"/>
  <c r="F24" i="19"/>
  <c r="F26" i="19"/>
  <c r="F25" i="19"/>
  <c r="F15" i="19"/>
  <c r="F21" i="19"/>
  <c r="E8" i="19"/>
  <c r="E11" i="19"/>
  <c r="F3" i="19"/>
  <c r="F18" i="19"/>
  <c r="E26" i="19"/>
  <c r="E28" i="19"/>
  <c r="F28" i="19"/>
  <c r="F7" i="19"/>
  <c r="E5" i="19"/>
  <c r="E18" i="19"/>
  <c r="F8" i="19"/>
  <c r="F5" i="19"/>
  <c r="F20" i="19"/>
  <c r="E20" i="19"/>
  <c r="F2" i="19"/>
  <c r="O15" i="19"/>
  <c r="O7" i="19"/>
  <c r="O16" i="19"/>
  <c r="O17" i="19"/>
  <c r="O13" i="19"/>
  <c r="O9" i="19"/>
  <c r="O8" i="19"/>
  <c r="O18" i="19"/>
  <c r="O14" i="19"/>
  <c r="O10" i="19"/>
  <c r="O6" i="19"/>
  <c r="P25" i="19"/>
  <c r="Q24" i="19" s="1" a="1"/>
  <c r="Q24" i="19" s="1"/>
  <c r="Q23" i="19" s="1"/>
  <c r="O38" i="19"/>
  <c r="O30" i="19"/>
  <c r="O37" i="19"/>
  <c r="O29" i="19"/>
  <c r="O31" i="19"/>
  <c r="O36" i="19"/>
  <c r="O28" i="19"/>
  <c r="O35" i="19"/>
  <c r="O27" i="19"/>
  <c r="O34" i="19"/>
  <c r="O26" i="19"/>
  <c r="O33" i="19"/>
  <c r="O32" i="19"/>
  <c r="O12" i="19"/>
  <c r="P5" i="19"/>
  <c r="O5" i="19" s="1"/>
  <c r="O25" i="19"/>
  <c r="E12" i="19" l="1"/>
  <c r="E23" i="19"/>
  <c r="F13" i="19"/>
  <c r="E13" i="19"/>
  <c r="F6" i="19"/>
  <c r="F14" i="19"/>
  <c r="F22" i="19"/>
  <c r="E21" i="19"/>
  <c r="E4" i="19"/>
  <c r="Q6" i="19" s="1"/>
  <c r="F17" i="19"/>
  <c r="E27" i="19"/>
  <c r="E14" i="19"/>
  <c r="E7" i="19"/>
  <c r="F16" i="19"/>
  <c r="F11" i="19"/>
  <c r="F19" i="19"/>
  <c r="F27" i="19"/>
  <c r="F4" i="19"/>
  <c r="F10" i="19"/>
  <c r="F12" i="19"/>
  <c r="G19" i="19"/>
  <c r="G12" i="19"/>
  <c r="H21" i="19"/>
  <c r="H3" i="19"/>
  <c r="H17" i="19"/>
  <c r="H23" i="19"/>
  <c r="H22" i="19"/>
  <c r="G4" i="19"/>
  <c r="R34" i="19" s="1"/>
  <c r="H18" i="19"/>
  <c r="H26" i="19"/>
  <c r="H24" i="19"/>
  <c r="H16" i="19"/>
  <c r="H8" i="19"/>
  <c r="G13" i="19"/>
  <c r="H10" i="19"/>
  <c r="H27" i="19"/>
  <c r="G7" i="19"/>
  <c r="G6" i="19"/>
  <c r="S38" i="19" s="1"/>
  <c r="H12" i="19"/>
  <c r="H25" i="19"/>
  <c r="G11" i="19"/>
  <c r="H2" i="19"/>
  <c r="H19" i="19"/>
  <c r="G8" i="19"/>
  <c r="T29" i="19" s="1"/>
  <c r="G16" i="19"/>
  <c r="G15" i="19"/>
  <c r="G29" i="19"/>
  <c r="G3" i="19"/>
  <c r="G27" i="19"/>
  <c r="G28" i="19"/>
  <c r="H14" i="19"/>
  <c r="H11" i="19"/>
  <c r="H28" i="19"/>
  <c r="G17" i="19"/>
  <c r="G25" i="19"/>
  <c r="G24" i="19"/>
  <c r="AB25" i="19" s="1"/>
  <c r="G14" i="19"/>
  <c r="W36" i="19" s="1"/>
  <c r="G2" i="19"/>
  <c r="Q25" i="19" s="1"/>
  <c r="H20" i="19"/>
  <c r="G9" i="19"/>
  <c r="G26" i="19"/>
  <c r="H7" i="19"/>
  <c r="H6" i="19"/>
  <c r="G23" i="19"/>
  <c r="G22" i="19"/>
  <c r="AA38" i="19" s="1"/>
  <c r="H13" i="19"/>
  <c r="H29" i="19"/>
  <c r="G18" i="19"/>
  <c r="Y30" i="19" s="1"/>
  <c r="H9" i="19"/>
  <c r="G5" i="19"/>
  <c r="H15" i="19"/>
  <c r="H5" i="19"/>
  <c r="H4" i="19"/>
  <c r="G10" i="19"/>
  <c r="U38" i="19" s="1"/>
  <c r="G20" i="19"/>
  <c r="Z38" i="19" s="1"/>
  <c r="G21" i="19"/>
  <c r="Q4" i="19" a="1"/>
  <c r="R23" i="19"/>
  <c r="R10" i="19" s="1"/>
  <c r="AA23" i="19"/>
  <c r="AA7" i="19" s="1"/>
  <c r="W23" i="19"/>
  <c r="W10" i="19" s="1"/>
  <c r="Z23" i="19"/>
  <c r="Z17" i="19" s="1"/>
  <c r="X23" i="19"/>
  <c r="X10" i="19" s="1"/>
  <c r="S23" i="19"/>
  <c r="S8" i="19" s="1"/>
  <c r="V23" i="19"/>
  <c r="V12" i="19" s="1"/>
  <c r="Y23" i="19"/>
  <c r="Y17" i="19" s="1"/>
  <c r="AD23" i="19"/>
  <c r="AD10" i="19" s="1"/>
  <c r="T23" i="19"/>
  <c r="T9" i="19" s="1"/>
  <c r="AB23" i="19"/>
  <c r="AB17" i="19" s="1"/>
  <c r="U23" i="19"/>
  <c r="U7" i="19" s="1"/>
  <c r="AC23" i="19"/>
  <c r="AC17" i="19" s="1"/>
  <c r="Q8" i="19"/>
  <c r="Q7" i="19"/>
  <c r="Q13" i="19"/>
  <c r="Q11" i="19"/>
  <c r="Q16" i="19"/>
  <c r="Q9" i="19"/>
  <c r="Q15" i="19"/>
  <c r="R7" i="19"/>
  <c r="W7" i="19"/>
  <c r="X18" i="19"/>
  <c r="AB13" i="19"/>
  <c r="U17" i="19"/>
  <c r="T7" i="19"/>
  <c r="Z18" i="19"/>
  <c r="W13" i="19"/>
  <c r="AA15" i="19"/>
  <c r="AA10" i="19"/>
  <c r="AA16" i="19"/>
  <c r="AA14" i="19"/>
  <c r="AA12" i="19"/>
  <c r="AA17" i="19"/>
  <c r="T11" i="19"/>
  <c r="AD8" i="19"/>
  <c r="AD13" i="19"/>
  <c r="W12" i="19"/>
  <c r="W14" i="19"/>
  <c r="W15" i="19"/>
  <c r="Z15" i="19"/>
  <c r="Z13" i="19"/>
  <c r="AB18" i="19"/>
  <c r="S13" i="19"/>
  <c r="AD12" i="19"/>
  <c r="AD9" i="19"/>
  <c r="AD15" i="19"/>
  <c r="T15" i="19"/>
  <c r="T10" i="19"/>
  <c r="T14" i="19"/>
  <c r="T17" i="19"/>
  <c r="AA18" i="19"/>
  <c r="R14" i="19"/>
  <c r="AB7" i="19"/>
  <c r="R8" i="19"/>
  <c r="X9" i="19"/>
  <c r="Y13" i="19"/>
  <c r="AB16" i="19"/>
  <c r="AB12" i="19"/>
  <c r="Z10" i="19"/>
  <c r="T13" i="19"/>
  <c r="AA11" i="19"/>
  <c r="R13" i="19"/>
  <c r="W9" i="19"/>
  <c r="W8" i="19"/>
  <c r="W18" i="19"/>
  <c r="AB8" i="19"/>
  <c r="U12" i="19"/>
  <c r="U15" i="19"/>
  <c r="Q12" i="19"/>
  <c r="Q17" i="19"/>
  <c r="Q10" i="19"/>
  <c r="X13" i="19"/>
  <c r="AB15" i="19"/>
  <c r="AB10" i="19"/>
  <c r="AD16" i="19"/>
  <c r="AA9" i="19"/>
  <c r="W17" i="19"/>
  <c r="Z8" i="19"/>
  <c r="AC10" i="19"/>
  <c r="AC9" i="19"/>
  <c r="AC15" i="19"/>
  <c r="AC16" i="19"/>
  <c r="W16" i="19"/>
  <c r="AB14" i="19"/>
  <c r="R12" i="19"/>
  <c r="R16" i="19"/>
  <c r="R17" i="19"/>
  <c r="R9" i="19"/>
  <c r="Z5" i="19"/>
  <c r="R5" i="19"/>
  <c r="AD5" i="19"/>
  <c r="AC5" i="19"/>
  <c r="W5" i="19"/>
  <c r="AB5" i="19"/>
  <c r="T5" i="19"/>
  <c r="AA5" i="19"/>
  <c r="S5" i="19"/>
  <c r="X5" i="19"/>
  <c r="Z16" i="19"/>
  <c r="R15" i="19"/>
  <c r="W11" i="19"/>
  <c r="R18" i="19"/>
  <c r="Q14" i="19"/>
  <c r="AD18" i="19"/>
  <c r="AC11" i="19"/>
  <c r="Q18" i="19"/>
  <c r="AA8" i="19"/>
  <c r="U11" i="19"/>
  <c r="AA13" i="19"/>
  <c r="AB3" i="19"/>
  <c r="T3" i="19"/>
  <c r="AA3" i="19"/>
  <c r="S3" i="19"/>
  <c r="Z3" i="19"/>
  <c r="R3" i="19"/>
  <c r="X3" i="19"/>
  <c r="Y3" i="19"/>
  <c r="Q4" i="19"/>
  <c r="Q3" i="19" s="1"/>
  <c r="W3" i="19"/>
  <c r="AC3" i="19"/>
  <c r="AD3" i="19"/>
  <c r="V3" i="19"/>
  <c r="U3" i="19"/>
  <c r="AC31" i="19" l="1"/>
  <c r="AB32" i="19"/>
  <c r="AA6" i="19"/>
  <c r="S26" i="19"/>
  <c r="AB6" i="19"/>
  <c r="X26" i="19"/>
  <c r="W6" i="19"/>
  <c r="R6" i="19"/>
  <c r="AD26" i="19"/>
  <c r="AD27" i="19"/>
  <c r="X38" i="19"/>
  <c r="X27" i="19"/>
  <c r="X28" i="19"/>
  <c r="X37" i="19"/>
  <c r="X35" i="19"/>
  <c r="X32" i="19"/>
  <c r="X33" i="19"/>
  <c r="X36" i="19"/>
  <c r="X30" i="19"/>
  <c r="X29" i="19"/>
  <c r="AB34" i="19"/>
  <c r="AB29" i="19"/>
  <c r="AB38" i="19"/>
  <c r="AB31" i="19"/>
  <c r="AB33" i="19"/>
  <c r="AB37" i="19"/>
  <c r="AB28" i="19"/>
  <c r="AB26" i="19"/>
  <c r="AB27" i="19"/>
  <c r="AB35" i="19"/>
  <c r="AB30" i="19"/>
  <c r="AB36" i="19"/>
  <c r="AC27" i="19"/>
  <c r="AC30" i="19"/>
  <c r="AC29" i="19"/>
  <c r="AC38" i="19"/>
  <c r="AC34" i="19"/>
  <c r="AC28" i="19"/>
  <c r="AC33" i="19"/>
  <c r="Q35" i="19"/>
  <c r="AC37" i="19"/>
  <c r="AC35" i="19"/>
  <c r="AC32" i="19"/>
  <c r="AC26" i="19"/>
  <c r="AC36" i="19"/>
  <c r="W34" i="19"/>
  <c r="AA37" i="19"/>
  <c r="AA27" i="19"/>
  <c r="W28" i="19"/>
  <c r="AA26" i="19"/>
  <c r="W27" i="19"/>
  <c r="W31" i="19"/>
  <c r="AA32" i="19"/>
  <c r="AA34" i="19"/>
  <c r="W33" i="19"/>
  <c r="W26" i="19"/>
  <c r="AA36" i="19"/>
  <c r="W37" i="19"/>
  <c r="W32" i="19"/>
  <c r="W25" i="19"/>
  <c r="AA31" i="19"/>
  <c r="W29" i="19"/>
  <c r="AA29" i="19"/>
  <c r="AA35" i="19"/>
  <c r="W38" i="19"/>
  <c r="AA28" i="19"/>
  <c r="AA30" i="19"/>
  <c r="W30" i="19"/>
  <c r="AA33" i="19"/>
  <c r="W35" i="19"/>
  <c r="Z37" i="19"/>
  <c r="Z33" i="19"/>
  <c r="AD28" i="19"/>
  <c r="Z32" i="19"/>
  <c r="Z36" i="19"/>
  <c r="Z26" i="19"/>
  <c r="Z35" i="19"/>
  <c r="Q31" i="19"/>
  <c r="U35" i="19"/>
  <c r="Z29" i="19"/>
  <c r="Z30" i="19"/>
  <c r="U36" i="19"/>
  <c r="Z27" i="19"/>
  <c r="Q27" i="19"/>
  <c r="U26" i="19"/>
  <c r="AD30" i="19"/>
  <c r="AD36" i="19"/>
  <c r="U27" i="19"/>
  <c r="Q32" i="19"/>
  <c r="U30" i="19"/>
  <c r="U37" i="19"/>
  <c r="AD33" i="19"/>
  <c r="AD32" i="19"/>
  <c r="U31" i="19"/>
  <c r="U29" i="19"/>
  <c r="AD31" i="19"/>
  <c r="Q29" i="19"/>
  <c r="Q33" i="19"/>
  <c r="AD38" i="19"/>
  <c r="Q36" i="19"/>
  <c r="Q38" i="19"/>
  <c r="Q28" i="19"/>
  <c r="Q37" i="19"/>
  <c r="U33" i="19"/>
  <c r="AD37" i="19"/>
  <c r="AD35" i="19"/>
  <c r="Q5" i="19"/>
  <c r="Q30" i="19"/>
  <c r="AD29" i="19"/>
  <c r="U34" i="19"/>
  <c r="Q26" i="19"/>
  <c r="U28" i="19"/>
  <c r="Q34" i="19"/>
  <c r="U32" i="19"/>
  <c r="AD34" i="19"/>
  <c r="R35" i="19"/>
  <c r="T36" i="19"/>
  <c r="R30" i="19"/>
  <c r="R31" i="19"/>
  <c r="Y28" i="19"/>
  <c r="T33" i="19"/>
  <c r="R28" i="19"/>
  <c r="R25" i="19"/>
  <c r="T35" i="19"/>
  <c r="Y35" i="19"/>
  <c r="T27" i="19"/>
  <c r="T38" i="19"/>
  <c r="R32" i="19"/>
  <c r="Y34" i="19"/>
  <c r="T34" i="19"/>
  <c r="T37" i="19"/>
  <c r="R33" i="19"/>
  <c r="R36" i="19"/>
  <c r="T30" i="19"/>
  <c r="T28" i="19"/>
  <c r="T26" i="19"/>
  <c r="R37" i="19"/>
  <c r="R38" i="19"/>
  <c r="T32" i="19"/>
  <c r="T31" i="19"/>
  <c r="R29" i="19"/>
  <c r="R26" i="19"/>
  <c r="R27" i="19"/>
  <c r="AC14" i="19"/>
  <c r="X8" i="19"/>
  <c r="X17" i="19"/>
  <c r="X7" i="19"/>
  <c r="AC12" i="19"/>
  <c r="X15" i="19"/>
  <c r="U6" i="19"/>
  <c r="U14" i="19"/>
  <c r="AB11" i="19"/>
  <c r="AB9" i="19"/>
  <c r="AA25" i="19"/>
  <c r="AD6" i="19"/>
  <c r="T8" i="19"/>
  <c r="S31" i="19"/>
  <c r="S30" i="19"/>
  <c r="S10" i="19"/>
  <c r="S7" i="19"/>
  <c r="S18" i="19"/>
  <c r="S29" i="19"/>
  <c r="S28" i="19"/>
  <c r="S14" i="19"/>
  <c r="S33" i="19"/>
  <c r="S27" i="19"/>
  <c r="S25" i="19"/>
  <c r="S36" i="19"/>
  <c r="S6" i="19"/>
  <c r="S16" i="19"/>
  <c r="AD14" i="19"/>
  <c r="AD11" i="19"/>
  <c r="X16" i="19"/>
  <c r="AC6" i="19"/>
  <c r="U18" i="19"/>
  <c r="AD17" i="19"/>
  <c r="AC7" i="19"/>
  <c r="Y15" i="19"/>
  <c r="Y27" i="19"/>
  <c r="Y32" i="19"/>
  <c r="Y33" i="19"/>
  <c r="S34" i="19"/>
  <c r="V16" i="19"/>
  <c r="Y12" i="19"/>
  <c r="Y7" i="19"/>
  <c r="Y37" i="19"/>
  <c r="Y10" i="19"/>
  <c r="S32" i="19"/>
  <c r="Y16" i="19"/>
  <c r="Y25" i="19"/>
  <c r="Y36" i="19"/>
  <c r="Y5" i="19"/>
  <c r="Y11" i="19"/>
  <c r="Y8" i="19"/>
  <c r="Y38" i="19"/>
  <c r="V34" i="19"/>
  <c r="S37" i="19"/>
  <c r="X34" i="19"/>
  <c r="X31" i="19"/>
  <c r="Z28" i="19"/>
  <c r="Z34" i="19"/>
  <c r="X11" i="19"/>
  <c r="Z6" i="19"/>
  <c r="AC25" i="19"/>
  <c r="T12" i="19"/>
  <c r="Z9" i="19"/>
  <c r="X6" i="19"/>
  <c r="V11" i="19"/>
  <c r="AC8" i="19"/>
  <c r="X14" i="19"/>
  <c r="T25" i="19"/>
  <c r="T16" i="19"/>
  <c r="Y29" i="19"/>
  <c r="Y31" i="19"/>
  <c r="Y26" i="19"/>
  <c r="V36" i="19"/>
  <c r="S35" i="19"/>
  <c r="Z31" i="19"/>
  <c r="S11" i="19"/>
  <c r="U5" i="19"/>
  <c r="U16" i="19"/>
  <c r="AC13" i="19"/>
  <c r="Y9" i="19"/>
  <c r="S12" i="19"/>
  <c r="Z12" i="19"/>
  <c r="Z11" i="19"/>
  <c r="X25" i="19"/>
  <c r="Z7" i="19"/>
  <c r="X12" i="19"/>
  <c r="S15" i="19"/>
  <c r="Y18" i="19"/>
  <c r="S17" i="19"/>
  <c r="Z25" i="19"/>
  <c r="Y14" i="19"/>
  <c r="AC18" i="19"/>
  <c r="S9" i="19"/>
  <c r="Z14" i="19"/>
  <c r="T18" i="19"/>
  <c r="T6" i="19"/>
  <c r="Y6" i="19"/>
  <c r="V9" i="19"/>
  <c r="R11" i="19"/>
  <c r="V18" i="19"/>
  <c r="V7" i="19"/>
  <c r="V27" i="19"/>
  <c r="V26" i="19"/>
  <c r="V5" i="19"/>
  <c r="V15" i="19"/>
  <c r="V8" i="19"/>
  <c r="V37" i="19"/>
  <c r="U10" i="19"/>
  <c r="U8" i="19"/>
  <c r="U13" i="19"/>
  <c r="U9" i="19"/>
  <c r="V33" i="19"/>
  <c r="V31" i="19"/>
  <c r="V14" i="19"/>
  <c r="V30" i="19"/>
  <c r="V35" i="19"/>
  <c r="V6" i="19"/>
  <c r="V29" i="19"/>
  <c r="V28" i="19"/>
  <c r="V17" i="19"/>
  <c r="AD7" i="19"/>
  <c r="AD25" i="19"/>
  <c r="V38" i="19"/>
  <c r="V32" i="19"/>
  <c r="V25" i="19"/>
  <c r="V13" i="19"/>
  <c r="V10" i="19"/>
  <c r="U2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<sst xmlns="http://schemas.openxmlformats.org/spreadsheetml/2006/main" count="1278" uniqueCount="994">
  <si>
    <t>group_ratings</t>
  </si>
  <si>
    <t>dur_bins</t>
  </si>
  <si>
    <t>Variables_Names</t>
  </si>
  <si>
    <t>Conditions</t>
  </si>
  <si>
    <t>in(bb_composite(),['AA+','AA','AA-'])</t>
  </si>
  <si>
    <t>bb_composite()=='AAA'</t>
  </si>
  <si>
    <t>in(bb_composite(),['A+','A','A-'])</t>
  </si>
  <si>
    <t>in(bb_composite(),['BBB+','BBB','BBB-'])</t>
  </si>
  <si>
    <t>cond_BBB</t>
  </si>
  <si>
    <t>cond_A</t>
  </si>
  <si>
    <t>cond_AA</t>
  </si>
  <si>
    <t>cond_AAA</t>
  </si>
  <si>
    <t>if(#cond_AAA,'AAA',if(#cond_AA,'AA',if(#cond_A,'A',if(#cond_BBB,'BBB','&lt;BBB'))))</t>
  </si>
  <si>
    <t>constrain</t>
  </si>
  <si>
    <t>filter_rtg</t>
  </si>
  <si>
    <t>filter_maturity</t>
  </si>
  <si>
    <t>filter_liq</t>
  </si>
  <si>
    <t>filter_crncy</t>
  </si>
  <si>
    <t>filter_structured</t>
  </si>
  <si>
    <t>filter_blacklist</t>
  </si>
  <si>
    <t>bb_composite()&gt;='BBB'</t>
  </si>
  <si>
    <t>duration bucket</t>
  </si>
  <si>
    <t>rtg bucket</t>
  </si>
  <si>
    <t>sector_tobacco</t>
  </si>
  <si>
    <t>sector_insurance</t>
  </si>
  <si>
    <t>sector_energy</t>
  </si>
  <si>
    <t>CLASSIFICATION_NAME(CLASSIFICATION_SCHEME='BICS',CLASSIFICATION_LEVEL='2')=='Insurance'</t>
  </si>
  <si>
    <t>CLASSIFICATION_NAME(CLASSIFICATION_SCHEME='BICS',CLASSIFICATION_LEVEL='4')=='Tobacco'</t>
  </si>
  <si>
    <t>cntry</t>
  </si>
  <si>
    <t>in(CNTRY_OF_RISK(),['CN','SA','MX'])</t>
  </si>
  <si>
    <t>filter_liq_TRAC</t>
  </si>
  <si>
    <t>filter_liq_LQA</t>
  </si>
  <si>
    <t>structured_note()=='N'</t>
  </si>
  <si>
    <t>bondsuniv(ACTIVE)</t>
  </si>
  <si>
    <t>universe</t>
  </si>
  <si>
    <t>not(#sector_tobacco or #sector_energy or #sector_insurance or #cntry)</t>
  </si>
  <si>
    <t>[0,5,10,12,14,16,18,20,22,24,26,28,30,32,34,36,38,40,42,44,46,48,50]</t>
  </si>
  <si>
    <t>buckets</t>
  </si>
  <si>
    <t>name</t>
  </si>
  <si>
    <t>['&lt;0','0-5','5-10','10-12','12-14','14-16','16-18','18-20','20-22','22-24','24-26','26-28','28-30','30-32','32-34','34-36','36-38','38-40','40-42','42-44','44-46','46-48','48-50','&gt;50']</t>
  </si>
  <si>
    <t>index</t>
  </si>
  <si>
    <t>get</t>
  </si>
  <si>
    <t>AIM</t>
  </si>
  <si>
    <t>AIM_accts</t>
  </si>
  <si>
    <t>members(type='AIM',accounts=#AIM_accts,pricing_number=6596)</t>
  </si>
  <si>
    <t>cheap</t>
  </si>
  <si>
    <t>rich</t>
  </si>
  <si>
    <t>3. Ranking Filter</t>
  </si>
  <si>
    <t>2. Constrains (tradable)</t>
  </si>
  <si>
    <t>1. Universe (all)</t>
  </si>
  <si>
    <t>yield(yield_type=YTW,pricing_source=BVAL)</t>
  </si>
  <si>
    <t>between(maturity(),'2031-01-01','2056-01-01')</t>
  </si>
  <si>
    <t>CLASSIFICATION_NAME(CLASSIFICATION_SCHEME='BICS',CLASSIFICATION_LEVEL='2') == 'Oil &amp; Gas'</t>
  </si>
  <si>
    <t>if(crncy()=='USD', (amt_outstanding(currency=USD).value&gt;500e6) and #filter_liq_TRAC, (amt_outstanding(currency=USD).value&gt;200e6) and #filter_liq_LQA)</t>
  </si>
  <si>
    <t>BINS(replacenonnumeric(duration().value,-1),#buckets,#name)</t>
  </si>
  <si>
    <t>gross_val</t>
  </si>
  <si>
    <t>net_val</t>
  </si>
  <si>
    <t>zscore_net</t>
  </si>
  <si>
    <t>zscore_gross</t>
  </si>
  <si>
    <t>(#zscore_gross&gt;#cheap) and (#zscore_net&gt;#cheap)</t>
  </si>
  <si>
    <t>cond_cheap</t>
  </si>
  <si>
    <t>cond_rich</t>
  </si>
  <si>
    <t>(#zscore_gross&lt;#rich) and (#zscore_net&lt;#rich)</t>
  </si>
  <si>
    <t>dropna(matches(#zscore_gross,#cond_cheap),remove_ID=True)</t>
  </si>
  <si>
    <t>get_zgross_cheap</t>
  </si>
  <si>
    <t>get_znet_cheap</t>
  </si>
  <si>
    <t>get_zgross_rich</t>
  </si>
  <si>
    <t>get_znet_rich</t>
  </si>
  <si>
    <t>dropna(matches(#zscore_net,#cond_cheap),remove_ID=True)</t>
  </si>
  <si>
    <t>dropna(matches(#zscore_gross,#cond_rich),remove_ID=True)</t>
  </si>
  <si>
    <t>dropna(matches(#zscore_net,#cond_rich),remove_ID=True)</t>
  </si>
  <si>
    <t>get(#get_zgross_cheap,#get_znet_cheap)</t>
  </si>
  <si>
    <t>get_score_cheap</t>
  </si>
  <si>
    <t>get_score_rich</t>
  </si>
  <si>
    <t>dropna(matches(#gross_val,#cond_cheap),remove_ID=True)</t>
  </si>
  <si>
    <t>dropna(matches(#gross_val,#cond_rich),remove_ID=True)</t>
  </si>
  <si>
    <t>#filter_rtg and #filter_crncy and #filter_structured and #filter_blacklist and #filter_maturity and #filter_liq</t>
  </si>
  <si>
    <t>for(filter(#universe, #constrain))</t>
  </si>
  <si>
    <t>groupzscore(#net_val,concat(#dur_bins,market_sector_des()))</t>
  </si>
  <si>
    <t>groupzscore(#gross_val,concat(concat(#dur_bins,#group_ratings),market_sector_des()))</t>
  </si>
  <si>
    <t>AN525689 Corp</t>
  </si>
  <si>
    <t>EI030059 Corp</t>
  </si>
  <si>
    <t>EF292990 Corp</t>
  </si>
  <si>
    <t>EI605061 Corp</t>
  </si>
  <si>
    <t>EJ611703 Corp</t>
  </si>
  <si>
    <t>AN664941 Corp</t>
  </si>
  <si>
    <t>AT979969 Corp</t>
  </si>
  <si>
    <t>EI048254 Corp</t>
  </si>
  <si>
    <t>EK515432 Corp</t>
  </si>
  <si>
    <t>ED612832 Corp</t>
  </si>
  <si>
    <t>EH938874 Corp</t>
  </si>
  <si>
    <t>#N/A</t>
  </si>
  <si>
    <t/>
  </si>
  <si>
    <t>EF115628 Corp</t>
  </si>
  <si>
    <t>EK886331 Corp</t>
  </si>
  <si>
    <t>EK776027 Corp</t>
  </si>
  <si>
    <t>AL702090 Corp</t>
  </si>
  <si>
    <t>BH119844 Corp</t>
  </si>
  <si>
    <t>AU526876 Corp</t>
  </si>
  <si>
    <t>BH119287 Corp</t>
  </si>
  <si>
    <t>AU576002 Corp</t>
  </si>
  <si>
    <t>AU483404 Corp</t>
  </si>
  <si>
    <t>AX646657 Corp</t>
  </si>
  <si>
    <t>BK109981 Corp</t>
  </si>
  <si>
    <t>AO543423 Corp</t>
  </si>
  <si>
    <t>AX085821 Corp</t>
  </si>
  <si>
    <t>AT751052 Corp</t>
  </si>
  <si>
    <t>AX667475 Corp</t>
  </si>
  <si>
    <t>UV848944 Corp</t>
  </si>
  <si>
    <t>EK012453 Corp</t>
  </si>
  <si>
    <t>EK113475 Corp</t>
  </si>
  <si>
    <t>EK914810 Corp</t>
  </si>
  <si>
    <t>AN715586 Corp</t>
  </si>
  <si>
    <t>EK095429 Corp</t>
  </si>
  <si>
    <t>BK109883 Corp</t>
  </si>
  <si>
    <t>UV878780 Corp</t>
  </si>
  <si>
    <t>QJ131004 Corp</t>
  </si>
  <si>
    <t>EK292070 Corp</t>
  </si>
  <si>
    <t>JK138053 Corp</t>
  </si>
  <si>
    <t>AP360937 Corp</t>
  </si>
  <si>
    <t>AP357979 Corp</t>
  </si>
  <si>
    <t>EJ042356 Corp</t>
  </si>
  <si>
    <t>EI548214 Corp</t>
  </si>
  <si>
    <t>EJ011186 Corp</t>
  </si>
  <si>
    <t>EI585193 Corp</t>
  </si>
  <si>
    <t>EJ293117 Corp</t>
  </si>
  <si>
    <t>EI062653 Corp</t>
  </si>
  <si>
    <t>EI751838 Corp</t>
  </si>
  <si>
    <t>EI121282 Corp</t>
  </si>
  <si>
    <t>EI272105 Corp</t>
  </si>
  <si>
    <t>AS743407 Corp</t>
  </si>
  <si>
    <t>EI614078 Corp</t>
  </si>
  <si>
    <t>EH352534 Corp</t>
  </si>
  <si>
    <t>EH759728 Corp</t>
  </si>
  <si>
    <t>ED946158 Corp</t>
  </si>
  <si>
    <t>EH295917 Corp</t>
  </si>
  <si>
    <t>EH741346 Corp</t>
  </si>
  <si>
    <t>EI765667 Corp</t>
  </si>
  <si>
    <t>EG277854 Corp</t>
  </si>
  <si>
    <t>Category</t>
  </si>
  <si>
    <t>let_variable</t>
  </si>
  <si>
    <t>Sale Query</t>
  </si>
  <si>
    <t>Scoring</t>
  </si>
  <si>
    <t>Liquidity</t>
  </si>
  <si>
    <t>grouping_gross</t>
  </si>
  <si>
    <t>grouping_net</t>
  </si>
  <si>
    <t>grp_gross</t>
  </si>
  <si>
    <t>grp_net</t>
  </si>
  <si>
    <t>get(groupsort(avg(group(duration(),#grp_net)),order='ASC'),count(group(#get_score_rich,#grp_net)),avg(group(#get_score_rich,#grp_net)))</t>
  </si>
  <si>
    <t>groupsort(avg(group(duration(),#grp_net)),order='ASC')</t>
  </si>
  <si>
    <t>count(group(#get_score_rich,#grp_net))</t>
  </si>
  <si>
    <t>avg(group(#get_score_rich,#grp_net))</t>
  </si>
  <si>
    <t>&lt;0Corp</t>
  </si>
  <si>
    <t>&lt;0Govt</t>
  </si>
  <si>
    <t>0-5Govt</t>
  </si>
  <si>
    <t>0-5Corp</t>
  </si>
  <si>
    <t>5-10Corp</t>
  </si>
  <si>
    <t>5-10Govt</t>
  </si>
  <si>
    <t>10-12Govt</t>
  </si>
  <si>
    <t>10-12Corp</t>
  </si>
  <si>
    <t>12-14Corp</t>
  </si>
  <si>
    <t>12-14Govt</t>
  </si>
  <si>
    <t>14-16Govt</t>
  </si>
  <si>
    <t>14-16Corp</t>
  </si>
  <si>
    <t>16-18Corp</t>
  </si>
  <si>
    <t>16-18Govt</t>
  </si>
  <si>
    <t>18-20Govt</t>
  </si>
  <si>
    <t>18-20Corp</t>
  </si>
  <si>
    <t>20-22Corp</t>
  </si>
  <si>
    <t>20-22Govt</t>
  </si>
  <si>
    <t>22-24Corp</t>
  </si>
  <si>
    <t>22-24Govt</t>
  </si>
  <si>
    <t>24-26Govt</t>
  </si>
  <si>
    <t>24-26Corp</t>
  </si>
  <si>
    <t>26-28Corp</t>
  </si>
  <si>
    <t>26-28Govt</t>
  </si>
  <si>
    <t>28-30Govt</t>
  </si>
  <si>
    <t>28-30Corp</t>
  </si>
  <si>
    <t>30-32Govt</t>
  </si>
  <si>
    <t>30-32Corp</t>
  </si>
  <si>
    <t>get(groupsort(avg(group(duration(),#grp_net)),order='ASC'),count(group(#get_score_cheap,#grp_net)),avg(group(#get_score_cheap,#grp_net)))</t>
  </si>
  <si>
    <t>for(filter(#AIM,#filter_rtg))</t>
  </si>
  <si>
    <t>Univerise Query</t>
  </si>
  <si>
    <t>Index Query</t>
  </si>
  <si>
    <t>members('LEGATRUU Index')</t>
  </si>
  <si>
    <t>get(groupsort(avg(group(duration(),#grp_net)),order='ASC'),count(group(#gross_val,#grp_net)),avg(group(#gross_val,#grp_net)))</t>
  </si>
  <si>
    <t>Dur</t>
  </si>
  <si>
    <t>Sector</t>
  </si>
  <si>
    <t>Univerise_Cheap</t>
  </si>
  <si>
    <t>AIM_Rich</t>
  </si>
  <si>
    <t>Barclays_Avg</t>
  </si>
  <si>
    <t>Corp</t>
  </si>
  <si>
    <t>BUY</t>
  </si>
  <si>
    <t>SELL</t>
  </si>
  <si>
    <t>ID</t>
  </si>
  <si>
    <t>Bayclay_Avg</t>
  </si>
  <si>
    <t>Spread: Universe (cheap) - Barclays (avg)</t>
  </si>
  <si>
    <t>Spread: Universe (cheap) - Aim (rich)</t>
  </si>
  <si>
    <t>Rich (&lt;Perc)</t>
  </si>
  <si>
    <t>Cheap (&gt;Perc)</t>
  </si>
  <si>
    <t>N_Univerise</t>
  </si>
  <si>
    <t>N_AIM</t>
  </si>
  <si>
    <t>N_Barclays</t>
  </si>
  <si>
    <t>['BK-CLIFE','BK_RICC','DOD','EXCESS','FIXED','FIXEDUS','PAR-OLD','PENSION','PENSIONU','POA','RICC','SPREAD','SPREADUS','SURPLUS','TERMC','UL-CAD']</t>
  </si>
  <si>
    <t>concat(concat(#dur_bins,market_sector_des()),crncy())</t>
  </si>
  <si>
    <t>&lt;0CorpCAD</t>
  </si>
  <si>
    <t>&lt;0GovtCAD</t>
  </si>
  <si>
    <t>5-10CorpUSD</t>
  </si>
  <si>
    <t>5-10CorpCAD</t>
  </si>
  <si>
    <t>5-10GovtCAD</t>
  </si>
  <si>
    <t>10-12CorpCAD</t>
  </si>
  <si>
    <t>10-12CorpUSD</t>
  </si>
  <si>
    <t>10-12GovtCAD</t>
  </si>
  <si>
    <t>12-14CorpCAD</t>
  </si>
  <si>
    <t>12-14CorpUSD</t>
  </si>
  <si>
    <t>12-14GovtCAD</t>
  </si>
  <si>
    <t>14-16GovtCAD</t>
  </si>
  <si>
    <t>14-16CorpUSD</t>
  </si>
  <si>
    <t>14-16CorpCAD</t>
  </si>
  <si>
    <t>16-18CorpCAD</t>
  </si>
  <si>
    <t>16-18CorpUSD</t>
  </si>
  <si>
    <t>18-20CorpCAD</t>
  </si>
  <si>
    <t>18-20CorpUSD</t>
  </si>
  <si>
    <t>20-22CorpCAD</t>
  </si>
  <si>
    <t>22-24CorpCAD</t>
  </si>
  <si>
    <t>concat(concat(concat(#dur_bins,#group_ratings),market_sector_des()),crncy())</t>
  </si>
  <si>
    <t>currency</t>
  </si>
  <si>
    <t>crncy</t>
  </si>
  <si>
    <t>LookupID</t>
  </si>
  <si>
    <t>USD</t>
  </si>
  <si>
    <t>for(filter(#index, #constrain))</t>
  </si>
  <si>
    <t>60</t>
  </si>
  <si>
    <t>-60D</t>
  </si>
  <si>
    <t>get(#get_zgross_rich,#get_znet_rich)</t>
  </si>
  <si>
    <t>#get_zgross_rich</t>
  </si>
  <si>
    <t>#get_znet_rich</t>
  </si>
  <si>
    <t>AS006781 Corp</t>
  </si>
  <si>
    <t>AT165082 Corp</t>
  </si>
  <si>
    <t>ZR446660 Corp</t>
  </si>
  <si>
    <t>EI386954 Corp</t>
  </si>
  <si>
    <t>EJ261335 Corp</t>
  </si>
  <si>
    <t>AV021643 Corp</t>
  </si>
  <si>
    <t>default_Govt</t>
  </si>
  <si>
    <t>default_AAA</t>
  </si>
  <si>
    <t>Default Provision</t>
  </si>
  <si>
    <t>default_AA</t>
  </si>
  <si>
    <t>default_A</t>
  </si>
  <si>
    <t>default_BBB</t>
  </si>
  <si>
    <t>if(market_sector_des()=='GOVT',#gross_val-#default_govt,if(#cond_AAA,#gross_val-#default_AAA,if(#cond_AA,#gross_val-#default_AA,if(#cond_A,#gross_val-#default_A,if(#cond_BBB,#gross_val-#default_BBB,0)))))</t>
  </si>
  <si>
    <t>liq_USD_TRAC</t>
  </si>
  <si>
    <t>liq_NonUSD_LQA</t>
  </si>
  <si>
    <t>EJ766316 Corp</t>
  </si>
  <si>
    <t>EJ866853 Corp</t>
  </si>
  <si>
    <t>['FIXED','FIXEDUS','PENSION','PENSIONU','POA']</t>
  </si>
  <si>
    <t>EJ958123 Corp</t>
  </si>
  <si>
    <t>EC317210 Corp</t>
  </si>
  <si>
    <t>EH357096 Corp</t>
  </si>
  <si>
    <t>count(group(#gross_val,#grp_net))</t>
  </si>
  <si>
    <t>avg(group(#gross_val,#grp_net))</t>
  </si>
  <si>
    <t>&lt;0CorpEUR</t>
  </si>
  <si>
    <t>&lt;0CorpGBP</t>
  </si>
  <si>
    <t>0-5CorpCAD</t>
  </si>
  <si>
    <t>0-5CorpEUR</t>
  </si>
  <si>
    <t>0-5CorpUSD</t>
  </si>
  <si>
    <t>0-5CorpGBP</t>
  </si>
  <si>
    <t>5-10GovtGBP</t>
  </si>
  <si>
    <t>5-10GovtUSD</t>
  </si>
  <si>
    <t>5-10CorpCHF</t>
  </si>
  <si>
    <t>5-10CorpGBP</t>
  </si>
  <si>
    <t>5-10CorpEUR</t>
  </si>
  <si>
    <t>5-10GovtCHF</t>
  </si>
  <si>
    <t>5-10GovtJPY</t>
  </si>
  <si>
    <t>5-10GovtEUR</t>
  </si>
  <si>
    <t>5-10CorpJPY</t>
  </si>
  <si>
    <t>10-12GovtCHF</t>
  </si>
  <si>
    <t>10-12GovtGBP</t>
  </si>
  <si>
    <t>10-12CorpEUR</t>
  </si>
  <si>
    <t>10-12GovtEUR</t>
  </si>
  <si>
    <t>10-12GovtJPY</t>
  </si>
  <si>
    <t>10-12CorpCHF</t>
  </si>
  <si>
    <t>10-12CorpGBP</t>
  </si>
  <si>
    <t>10-12GovtUSD</t>
  </si>
  <si>
    <t>12-14GovtUSD</t>
  </si>
  <si>
    <t>12-14GovtJPY</t>
  </si>
  <si>
    <t>12-14CorpCHF</t>
  </si>
  <si>
    <t>12-14CorpGBP</t>
  </si>
  <si>
    <t>12-14CorpEUR</t>
  </si>
  <si>
    <t>12-14GovtEUR</t>
  </si>
  <si>
    <t>12-14CorpJPY</t>
  </si>
  <si>
    <t>14-16CorpCHF</t>
  </si>
  <si>
    <t>14-16GovtEUR</t>
  </si>
  <si>
    <t>14-16CorpEUR</t>
  </si>
  <si>
    <t>14-16CorpGBP</t>
  </si>
  <si>
    <t>14-16GovtJPY</t>
  </si>
  <si>
    <t>14-16GovtUSD</t>
  </si>
  <si>
    <t>16-18GovtEUR</t>
  </si>
  <si>
    <t>16-18CorpGBP</t>
  </si>
  <si>
    <t>16-18CorpEUR</t>
  </si>
  <si>
    <t>16-18GovtJPY</t>
  </si>
  <si>
    <t>16-18GovtCAD</t>
  </si>
  <si>
    <t>16-18GovtUSD</t>
  </si>
  <si>
    <t>18-20CorpGBP</t>
  </si>
  <si>
    <t>18-20GovtGBP</t>
  </si>
  <si>
    <t>18-20GovtEUR</t>
  </si>
  <si>
    <t>18-20CorpEUR</t>
  </si>
  <si>
    <t>18-20GovtJPY</t>
  </si>
  <si>
    <t>18-20GovtCAD</t>
  </si>
  <si>
    <t>20-22CorpUSD</t>
  </si>
  <si>
    <t>20-22CorpGBP</t>
  </si>
  <si>
    <t>20-22GovtCAD</t>
  </si>
  <si>
    <t>20-22GovtJPY</t>
  </si>
  <si>
    <t>20-22GovtEUR</t>
  </si>
  <si>
    <t>20-22CorpEUR</t>
  </si>
  <si>
    <t>22-24GovtCAD</t>
  </si>
  <si>
    <t>22-24CorpGBP</t>
  </si>
  <si>
    <t>22-24GovtEUR</t>
  </si>
  <si>
    <t>22-24CorpEUR</t>
  </si>
  <si>
    <t>22-24GovtJPY</t>
  </si>
  <si>
    <t>24-26GovtCAD</t>
  </si>
  <si>
    <t>24-26CorpGBP</t>
  </si>
  <si>
    <t>24-26GovtJPY</t>
  </si>
  <si>
    <t>24-26GovtEUR</t>
  </si>
  <si>
    <t>24-26CorpEUR</t>
  </si>
  <si>
    <t>26-28CorpEUR</t>
  </si>
  <si>
    <t>26-28GovtJPY</t>
  </si>
  <si>
    <t>26-28GovtEUR</t>
  </si>
  <si>
    <t>28-30GovtEUR</t>
  </si>
  <si>
    <t>28-30CorpEUR</t>
  </si>
  <si>
    <t>30-32GovtEUR</t>
  </si>
  <si>
    <t>count(group(#get_score_cheap,#grp_net))</t>
  </si>
  <si>
    <t>avg(group(#get_score_cheap,#grp_net))</t>
  </si>
  <si>
    <t>&lt;0CorpUSD</t>
  </si>
  <si>
    <t>&lt;0GovtEUR</t>
  </si>
  <si>
    <t>0-5GovtEUR</t>
  </si>
  <si>
    <t>14-16GovtGBP</t>
  </si>
  <si>
    <t>16-18CorpJPY</t>
  </si>
  <si>
    <t>#get_zgross_cheap</t>
  </si>
  <si>
    <t>#get_znet_cheap</t>
  </si>
  <si>
    <t>BR357181 Corp</t>
  </si>
  <si>
    <t>BP543906 Corp</t>
  </si>
  <si>
    <t>BR560804 Corp</t>
  </si>
  <si>
    <t>BO960864 Corp</t>
  </si>
  <si>
    <t>BP927755 Corp</t>
  </si>
  <si>
    <t>BR138449 Corp</t>
  </si>
  <si>
    <t>BR200363 Corp</t>
  </si>
  <si>
    <t>EI813516 Corp</t>
  </si>
  <si>
    <t>BQ802174 Corp</t>
  </si>
  <si>
    <t>BP054718 Corp</t>
  </si>
  <si>
    <t>BP968355 Corp</t>
  </si>
  <si>
    <t>AM350365 Corp</t>
  </si>
  <si>
    <t>BP474648 Corp</t>
  </si>
  <si>
    <t>EG876383 Corp</t>
  </si>
  <si>
    <t>BN436411 Corp</t>
  </si>
  <si>
    <t>EF362961 Corp</t>
  </si>
  <si>
    <t>BP772773 Corp</t>
  </si>
  <si>
    <t>BP265245 Corp</t>
  </si>
  <si>
    <t>BP543764 Corp</t>
  </si>
  <si>
    <t>EG568464 Corp</t>
  </si>
  <si>
    <t>BP798420 Corp</t>
  </si>
  <si>
    <t>AL444807 Corp</t>
  </si>
  <si>
    <t>AQ026490 Corp</t>
  </si>
  <si>
    <t>BR431612 Corp</t>
  </si>
  <si>
    <t>EJ896425 Corp</t>
  </si>
  <si>
    <t>AZ655123 Corp</t>
  </si>
  <si>
    <t>EF386472 Corp</t>
  </si>
  <si>
    <t>BO356295 Corp</t>
  </si>
  <si>
    <t>AZ920423 Corp</t>
  </si>
  <si>
    <t>BQ190172 Corp</t>
  </si>
  <si>
    <t>BK886940 Corp</t>
  </si>
  <si>
    <t>BR407858 Corp</t>
  </si>
  <si>
    <t>BM341958 Corp</t>
  </si>
  <si>
    <t>BG007262 Corp</t>
  </si>
  <si>
    <t>BP207479 Corp</t>
  </si>
  <si>
    <t>BP907937 Corp</t>
  </si>
  <si>
    <t>BN616792 Corp</t>
  </si>
  <si>
    <t>BM362965 Corp</t>
  </si>
  <si>
    <t>BP909423 Corp</t>
  </si>
  <si>
    <t>ZO553061 Corp</t>
  </si>
  <si>
    <t>EH290537 Corp</t>
  </si>
  <si>
    <t>EI066213 Corp</t>
  </si>
  <si>
    <t>EJ341560 Corp</t>
  </si>
  <si>
    <t>EG810044 Corp</t>
  </si>
  <si>
    <t>EI213384 Corp</t>
  </si>
  <si>
    <t>BP969588 Corp</t>
  </si>
  <si>
    <t>BQ184422 Corp</t>
  </si>
  <si>
    <t>EH307020 Corp</t>
  </si>
  <si>
    <t>EF177151 Corp</t>
  </si>
  <si>
    <t>BN682076 Corp</t>
  </si>
  <si>
    <t>BO576031 Corp</t>
  </si>
  <si>
    <t>EH354827 Corp</t>
  </si>
  <si>
    <t>BR243559 Corp</t>
  </si>
  <si>
    <t>BM611766 Corp</t>
  </si>
  <si>
    <t>AW958461 Corp</t>
  </si>
  <si>
    <t>BR259282 Corp</t>
  </si>
  <si>
    <t>BO576028 Corp</t>
  </si>
  <si>
    <t>BR407857 Corp</t>
  </si>
  <si>
    <t>EI280284 Corp</t>
  </si>
  <si>
    <t>EK361205 Corp</t>
  </si>
  <si>
    <t>BH392778 Corp</t>
  </si>
  <si>
    <t>EH371831 Corp</t>
  </si>
  <si>
    <t>BJ756256 Corp</t>
  </si>
  <si>
    <t>EJ609042 Corp</t>
  </si>
  <si>
    <t>EI893613 Corp</t>
  </si>
  <si>
    <t>BG557970 Corp</t>
  </si>
  <si>
    <t>EC852531 Corp</t>
  </si>
  <si>
    <t>AZ850597 Corp</t>
  </si>
  <si>
    <t>EI571554 Corp</t>
  </si>
  <si>
    <t>ZP014031 Corp</t>
  </si>
  <si>
    <t>BK822221 Corp</t>
  </si>
  <si>
    <t>EI353694 Corp</t>
  </si>
  <si>
    <t>EG133814 Corp</t>
  </si>
  <si>
    <t>EH163817 Corp</t>
  </si>
  <si>
    <t>EJ669189 Corp</t>
  </si>
  <si>
    <t>EH819937 Corp</t>
  </si>
  <si>
    <t>AZ213824 Corp</t>
  </si>
  <si>
    <t>ZP743670 Corp</t>
  </si>
  <si>
    <t>EH911617 Corp</t>
  </si>
  <si>
    <t>EH675387 Corp</t>
  </si>
  <si>
    <t>BO805475 Corp</t>
  </si>
  <si>
    <t>BO154729 Corp</t>
  </si>
  <si>
    <t>BO332260 Corp</t>
  </si>
  <si>
    <t>EC577397 Corp</t>
  </si>
  <si>
    <t>AV456350 Corp</t>
  </si>
  <si>
    <t>ZQ361202 Corp</t>
  </si>
  <si>
    <t>BN975251 Corp</t>
  </si>
  <si>
    <t>EH158212 Corp</t>
  </si>
  <si>
    <t>BR473068 Corp</t>
  </si>
  <si>
    <t>ZP629379 Corp</t>
  </si>
  <si>
    <t>DD010967 Corp</t>
  </si>
  <si>
    <t>EC267408 Corp</t>
  </si>
  <si>
    <t>EH100227 Corp</t>
  </si>
  <si>
    <t>EC860175 Corp</t>
  </si>
  <si>
    <t>ED202551 Corp</t>
  </si>
  <si>
    <t>EJ002268 Corp</t>
  </si>
  <si>
    <t>BG592877 Corp</t>
  </si>
  <si>
    <t>ZO535257 Corp</t>
  </si>
  <si>
    <t>BO219823 Corp</t>
  </si>
  <si>
    <t>ZR477793 Corp</t>
  </si>
  <si>
    <t>BQ870177 Corp</t>
  </si>
  <si>
    <t>EF794145 Corp</t>
  </si>
  <si>
    <t>EJ951823 Corp</t>
  </si>
  <si>
    <t>ZQ293644 Corp</t>
  </si>
  <si>
    <t>EI552317 Corp</t>
  </si>
  <si>
    <t>ZQ256926 Corp</t>
  </si>
  <si>
    <t>EC622681 Corp</t>
  </si>
  <si>
    <t>EH107281 Corp</t>
  </si>
  <si>
    <t>EI814845 Corp</t>
  </si>
  <si>
    <t>EC349885 Corp</t>
  </si>
  <si>
    <t>EH374785 Corp</t>
  </si>
  <si>
    <t>EK141459 Corp</t>
  </si>
  <si>
    <t>BO859475 Corp</t>
  </si>
  <si>
    <t>BH460149 Corp</t>
  </si>
  <si>
    <t>EI782809 Corp</t>
  </si>
  <si>
    <t>EF642009 Corp</t>
  </si>
  <si>
    <t>BG497055 Corp</t>
  </si>
  <si>
    <t>ED076822 Corp</t>
  </si>
  <si>
    <t>ED588591 Corp</t>
  </si>
  <si>
    <t>BO257268 Corp</t>
  </si>
  <si>
    <t>EK634964 Corp</t>
  </si>
  <si>
    <t>BO959450 Corp</t>
  </si>
  <si>
    <t>ZO825667 Corp</t>
  </si>
  <si>
    <t>ED283411 Corp</t>
  </si>
  <si>
    <t>EG643368 Corp</t>
  </si>
  <si>
    <t>BJ518585 Corp</t>
  </si>
  <si>
    <t>EH887410 Corp</t>
  </si>
  <si>
    <t>ZR494631 Corp</t>
  </si>
  <si>
    <t>BK897557 Corp</t>
  </si>
  <si>
    <t>EG435806 Corp</t>
  </si>
  <si>
    <t>AZ719453 Corp</t>
  </si>
  <si>
    <t>BP172547 Corp</t>
  </si>
  <si>
    <t>EH415592 Corp</t>
  </si>
  <si>
    <t>ED375747 Corp</t>
  </si>
  <si>
    <t>BM097689 Corp</t>
  </si>
  <si>
    <t>EI577299 Corp</t>
  </si>
  <si>
    <t>EJ707263 Corp</t>
  </si>
  <si>
    <t>ZR453821 Corp</t>
  </si>
  <si>
    <t>EH613537 Corp</t>
  </si>
  <si>
    <t>BO615243 Corp</t>
  </si>
  <si>
    <t>BK791715 Corp</t>
  </si>
  <si>
    <t>ED072806 Corp</t>
  </si>
  <si>
    <t>EH615126 Corp</t>
  </si>
  <si>
    <t>AM628310 Corp</t>
  </si>
  <si>
    <t>BN901770 Corp</t>
  </si>
  <si>
    <t>AZ671789 Corp</t>
  </si>
  <si>
    <t>AP039390 Corp</t>
  </si>
  <si>
    <t>BP588450 Corp</t>
  </si>
  <si>
    <t>UV840118 Corp</t>
  </si>
  <si>
    <t>EC232310 Corp</t>
  </si>
  <si>
    <t>EF127068 Corp</t>
  </si>
  <si>
    <t>EH685022 Corp</t>
  </si>
  <si>
    <t>EJ954170 Corp</t>
  </si>
  <si>
    <t>EK825279 Corp</t>
  </si>
  <si>
    <t>EI954438 Corp</t>
  </si>
  <si>
    <t>EJ868612 Corp</t>
  </si>
  <si>
    <t>BG007714 Corp</t>
  </si>
  <si>
    <t>BP458842 Corp</t>
  </si>
  <si>
    <t>EH903393 Corp</t>
  </si>
  <si>
    <t>EG945470 Corp</t>
  </si>
  <si>
    <t>ED720595 Corp</t>
  </si>
  <si>
    <t>EK971173 Corp</t>
  </si>
  <si>
    <t>AM712991 Corp</t>
  </si>
  <si>
    <t>EK303813 Corp</t>
  </si>
  <si>
    <t>AM273587 Corp</t>
  </si>
  <si>
    <t>BJ262914 Corp</t>
  </si>
  <si>
    <t>EI116242 Corp</t>
  </si>
  <si>
    <t>EC141193 Corp</t>
  </si>
  <si>
    <t>QZ764520 Corp</t>
  </si>
  <si>
    <t>BO371672 Corp</t>
  </si>
  <si>
    <t>EH369306 Corp</t>
  </si>
  <si>
    <t>BG106354 Corp</t>
  </si>
  <si>
    <t>EJ059626 Corp</t>
  </si>
  <si>
    <t>EG253121 Corp</t>
  </si>
  <si>
    <t>ZR538767 Corp</t>
  </si>
  <si>
    <t>EC840688 Corp</t>
  </si>
  <si>
    <t>EC408414 Corp</t>
  </si>
  <si>
    <t>EK557847 Corp</t>
  </si>
  <si>
    <t>EC525623 Corp</t>
  </si>
  <si>
    <t>AT773227 Corp</t>
  </si>
  <si>
    <t>ED311576 Corp</t>
  </si>
  <si>
    <t>AQ216558 Corp</t>
  </si>
  <si>
    <t>LW916259 Corp</t>
  </si>
  <si>
    <t>EF278209 Corp</t>
  </si>
  <si>
    <t>EK828571 Corp</t>
  </si>
  <si>
    <t>EK158917 Corp</t>
  </si>
  <si>
    <t>ZR589559 Corp</t>
  </si>
  <si>
    <t>EG221617 Corp</t>
  </si>
  <si>
    <t>EI119910 Corp</t>
  </si>
  <si>
    <t>EI291377 Corp</t>
  </si>
  <si>
    <t>EK128536 Corp</t>
  </si>
  <si>
    <t>BK897988 Corp</t>
  </si>
  <si>
    <t>EC131079 Corp</t>
  </si>
  <si>
    <t>EC398257 Corp</t>
  </si>
  <si>
    <t>ED349002 Corp</t>
  </si>
  <si>
    <t>AL509249 Corp</t>
  </si>
  <si>
    <t>BJ485499 Corp</t>
  </si>
  <si>
    <t>EI822429 Corp</t>
  </si>
  <si>
    <t>ED543079 Corp</t>
  </si>
  <si>
    <t>EI850133 Corp</t>
  </si>
  <si>
    <t>AT845189 Corp</t>
  </si>
  <si>
    <t>EI729389 Corp</t>
  </si>
  <si>
    <t>EC093248 Corp</t>
  </si>
  <si>
    <t>EI693246 Corp</t>
  </si>
  <si>
    <t>EG138361 Corp</t>
  </si>
  <si>
    <t>EK178600 Corp</t>
  </si>
  <si>
    <t>EJ355804 Corp</t>
  </si>
  <si>
    <t>EK629455 Corp</t>
  </si>
  <si>
    <t>BH830246 Corp</t>
  </si>
  <si>
    <t>AS540355 Corp</t>
  </si>
  <si>
    <t>UV321292 Corp</t>
  </si>
  <si>
    <t>BO530268 Corp</t>
  </si>
  <si>
    <t>EI867930 Corp</t>
  </si>
  <si>
    <t>EI508503 Corp</t>
  </si>
  <si>
    <t>EI054595 Corp</t>
  </si>
  <si>
    <t>ED299563 Corp</t>
  </si>
  <si>
    <t>AX809497 Corp</t>
  </si>
  <si>
    <t>EJ468508 Corp</t>
  </si>
  <si>
    <t>EI878065 Corp</t>
  </si>
  <si>
    <t>EC245878 Corp</t>
  </si>
  <si>
    <t>EJ511714 Corp</t>
  </si>
  <si>
    <t>AR522710 Corp</t>
  </si>
  <si>
    <t>EJ002440 Corp</t>
  </si>
  <si>
    <t>AP856948 Corp</t>
  </si>
  <si>
    <t>ZS418753 Corp</t>
  </si>
  <si>
    <t>EI630434 Corp</t>
  </si>
  <si>
    <t>EJ981812 Corp</t>
  </si>
  <si>
    <t>AQ251362 Corp</t>
  </si>
  <si>
    <t>EF768948 Corp</t>
  </si>
  <si>
    <t>EK336482 Corp</t>
  </si>
  <si>
    <t>EI474875 Corp</t>
  </si>
  <si>
    <t>EI231406 Corp</t>
  </si>
  <si>
    <t>EJ919452 Corp</t>
  </si>
  <si>
    <t>EC264891 Corp</t>
  </si>
  <si>
    <t>EF656383 Corp</t>
  </si>
  <si>
    <t>EG355044 Corp</t>
  </si>
  <si>
    <t>EJ971448 Corp</t>
  </si>
  <si>
    <t>EJ304655 Corp</t>
  </si>
  <si>
    <t>EG883497 Corp</t>
  </si>
  <si>
    <t>EG915334 Corp</t>
  </si>
  <si>
    <t>EI205137 Corp</t>
  </si>
  <si>
    <t>GG710790 Corp</t>
  </si>
  <si>
    <t>BO530272 Corp</t>
  </si>
  <si>
    <t>BJ273951 Corp</t>
  </si>
  <si>
    <t>EI719134 Corp</t>
  </si>
  <si>
    <t>EI700144 Corp</t>
  </si>
  <si>
    <t>EF793585 Corp</t>
  </si>
  <si>
    <t>EJ406082 Corp</t>
  </si>
  <si>
    <t>EJ129090 Corp</t>
  </si>
  <si>
    <t>EF585366 Corp</t>
  </si>
  <si>
    <t>EH415796 Corp</t>
  </si>
  <si>
    <t>EK486601 Corp</t>
  </si>
  <si>
    <t>EF297073 Corp</t>
  </si>
  <si>
    <t>EG879216 Corp</t>
  </si>
  <si>
    <t>EI962151 Corp</t>
  </si>
  <si>
    <t>ZQ123006 Corp</t>
  </si>
  <si>
    <t>EC965614 Corp</t>
  </si>
  <si>
    <t>EF249362 Corp</t>
  </si>
  <si>
    <t>EJ866157 Corp</t>
  </si>
  <si>
    <t>EI318389 Corp</t>
  </si>
  <si>
    <t>BG089071 Corp</t>
  </si>
  <si>
    <t>EI421846 Corp</t>
  </si>
  <si>
    <t>EC997854 Corp</t>
  </si>
  <si>
    <t>EF088763 Corp</t>
  </si>
  <si>
    <t>EJ507960 Corp</t>
  </si>
  <si>
    <t>EK329984 Corp</t>
  </si>
  <si>
    <t>EK486643 Corp</t>
  </si>
  <si>
    <t>BK183061 Corp</t>
  </si>
  <si>
    <t>EJ981854 Corp</t>
  </si>
  <si>
    <t>EK186261 Corp</t>
  </si>
  <si>
    <t>EC970990 Corp</t>
  </si>
  <si>
    <t>EJ788211 Corp</t>
  </si>
  <si>
    <t>LW419395 Corp</t>
  </si>
  <si>
    <t>EJ239134 Corp</t>
  </si>
  <si>
    <t>563469CX Corp</t>
  </si>
  <si>
    <t>EC945742 Corp</t>
  </si>
  <si>
    <t>EI018063 Corp</t>
  </si>
  <si>
    <t>EJ412891 Corp</t>
  </si>
  <si>
    <t>AS743388 Corp</t>
  </si>
  <si>
    <t>AS664834 Corp</t>
  </si>
  <si>
    <t>AZ595170 Corp</t>
  </si>
  <si>
    <t>EI330896 Corp</t>
  </si>
  <si>
    <t>EK865870 Corp</t>
  </si>
  <si>
    <t>EH046125 Corp</t>
  </si>
  <si>
    <t>EJ218797 Corp</t>
  </si>
  <si>
    <t>EJ660273 Corp</t>
  </si>
  <si>
    <t>EF914051 Corp</t>
  </si>
  <si>
    <t>EG255754 Corp</t>
  </si>
  <si>
    <t>EF101888 Corp</t>
  </si>
  <si>
    <t>EC128665 Corp</t>
  </si>
  <si>
    <t>EG987813 Corp</t>
  </si>
  <si>
    <t>EI677194 Corp</t>
  </si>
  <si>
    <t>ZO070502 Corp</t>
  </si>
  <si>
    <t>EH530155 Corp</t>
  </si>
  <si>
    <t>BG136134 Corp</t>
  </si>
  <si>
    <t>EC978031 Corp</t>
  </si>
  <si>
    <t>ED953784 Corp</t>
  </si>
  <si>
    <t>EI716593 Corp</t>
  </si>
  <si>
    <t>ED142134 Corp</t>
  </si>
  <si>
    <t>EI849146 Corp</t>
  </si>
  <si>
    <t>ED233427 Corp</t>
  </si>
  <si>
    <t>JK603299 Corp</t>
  </si>
  <si>
    <t>EC440178 Corp</t>
  </si>
  <si>
    <t>EH379415 Corp</t>
  </si>
  <si>
    <t>EI710537 Corp</t>
  </si>
  <si>
    <t>EJ770336 Corp</t>
  </si>
  <si>
    <t>BJ108243 Corp</t>
  </si>
  <si>
    <t>EG437426 Corp</t>
  </si>
  <si>
    <t>EH284660 Corp</t>
  </si>
  <si>
    <t>683078FP Corp</t>
  </si>
  <si>
    <t>EJ981806 Corp</t>
  </si>
  <si>
    <t>EJ200420 Corp</t>
  </si>
  <si>
    <t>BP011452 Corp</t>
  </si>
  <si>
    <t>ED811736 Corp</t>
  </si>
  <si>
    <t>EH433688 Corp</t>
  </si>
  <si>
    <t>EI673582 Corp</t>
  </si>
  <si>
    <t>EK186681 Corp</t>
  </si>
  <si>
    <t>ZS856361 Corp</t>
  </si>
  <si>
    <t>EK096035 Corp</t>
  </si>
  <si>
    <t>EC234145 Corp</t>
  </si>
  <si>
    <t>EH205054 Corp</t>
  </si>
  <si>
    <t>ED569497 Corp</t>
  </si>
  <si>
    <t>EJ981842 Corp</t>
  </si>
  <si>
    <t>AL097043 Corp</t>
  </si>
  <si>
    <t>LW482756 Corp</t>
  </si>
  <si>
    <t>AU511550 Corp</t>
  </si>
  <si>
    <t>EJ393097 Corp</t>
  </si>
  <si>
    <t>EK312613 Corp</t>
  </si>
  <si>
    <t>AQ226826 Corp</t>
  </si>
  <si>
    <t>AL444898 Corp</t>
  </si>
  <si>
    <t>EC123989 Corp</t>
  </si>
  <si>
    <t>AN797301 Corp</t>
  </si>
  <si>
    <t>BR642622 Corp</t>
  </si>
  <si>
    <t>AR460780 Corp</t>
  </si>
  <si>
    <t>AX508855 Corp</t>
  </si>
  <si>
    <t>EF750508 Corp</t>
  </si>
  <si>
    <t>EC719802 Corp</t>
  </si>
  <si>
    <t>LW138332 Corp</t>
  </si>
  <si>
    <t>EK900758 Corp</t>
  </si>
  <si>
    <t>EJ981830 Corp</t>
  </si>
  <si>
    <t>30-32CorpEUR</t>
  </si>
  <si>
    <t>BR151777 Corp</t>
  </si>
  <si>
    <t>BR816489 Corp</t>
  </si>
  <si>
    <t>BR816485 Corp</t>
  </si>
  <si>
    <t>EK870984 Corp</t>
  </si>
  <si>
    <t>BQ071451 Corp</t>
  </si>
  <si>
    <t>EF560926 Corp</t>
  </si>
  <si>
    <t>BM852947 Corp</t>
  </si>
  <si>
    <t>ZR453358 Corp</t>
  </si>
  <si>
    <t>EC900159 Corp</t>
  </si>
  <si>
    <t>EJ464717 Corp</t>
  </si>
  <si>
    <t>EK562989 Corp</t>
  </si>
  <si>
    <t>JK199643 Corp</t>
  </si>
  <si>
    <t>EI877341 Corp</t>
  </si>
  <si>
    <t>EK724925 Corp</t>
  </si>
  <si>
    <t>EK424804 Corp</t>
  </si>
  <si>
    <t>JV890727 Corp</t>
  </si>
  <si>
    <t>EJ653595 Corp</t>
  </si>
  <si>
    <t>AV453298 Corp</t>
  </si>
  <si>
    <t>EC430170 Corp</t>
  </si>
  <si>
    <t>AS780354 Corp</t>
  </si>
  <si>
    <t>AT166424 Corp</t>
  </si>
  <si>
    <t>EI395136 Corp</t>
  </si>
  <si>
    <t>EJ142897 Corp</t>
  </si>
  <si>
    <t>EK295168 Corp</t>
  </si>
  <si>
    <t>AL261825 Corp</t>
  </si>
  <si>
    <t>EK768747 Corp</t>
  </si>
  <si>
    <t>EG622326 Corp</t>
  </si>
  <si>
    <t>EF836243 Corp</t>
  </si>
  <si>
    <t>BR928818 Corp</t>
  </si>
  <si>
    <t>AL240149 Corp</t>
  </si>
  <si>
    <t>BK473313 Corp</t>
  </si>
  <si>
    <t>EI861913 Corp</t>
  </si>
  <si>
    <t>AL317547 Corp</t>
  </si>
  <si>
    <t>ED975795 Corp</t>
  </si>
  <si>
    <t>ZQ160189 Corp</t>
  </si>
  <si>
    <t>Buy</t>
  </si>
  <si>
    <t>Sell</t>
  </si>
  <si>
    <t>BR788961 Corp</t>
  </si>
  <si>
    <t>BR415261 Corp</t>
  </si>
  <si>
    <t>BR450260 Corp</t>
  </si>
  <si>
    <t>BO712897 Corp</t>
  </si>
  <si>
    <t>BR588885 Corp</t>
  </si>
  <si>
    <t>BP112704 Corp</t>
  </si>
  <si>
    <t>BQ896049 Corp</t>
  </si>
  <si>
    <t>BR431442 Corp</t>
  </si>
  <si>
    <t>BQ569826 Corp</t>
  </si>
  <si>
    <t>BR850096 Corp</t>
  </si>
  <si>
    <t>BQ502613 Corp</t>
  </si>
  <si>
    <t>BK671931 Corp</t>
  </si>
  <si>
    <t>BQ552174 Corp</t>
  </si>
  <si>
    <t>BQ570722 Corp</t>
  </si>
  <si>
    <t>BJ450829 Corp</t>
  </si>
  <si>
    <t>BQ404592 Corp</t>
  </si>
  <si>
    <t>BP135682 Corp</t>
  </si>
  <si>
    <t>BH454143 Corp</t>
  </si>
  <si>
    <t>EC537919 Corp</t>
  </si>
  <si>
    <t>BP371646 Corp</t>
  </si>
  <si>
    <t>BP305790 Corp</t>
  </si>
  <si>
    <t>BH253967 Corp</t>
  </si>
  <si>
    <t>BP457474 Corp</t>
  </si>
  <si>
    <t>EK879297 Corp</t>
  </si>
  <si>
    <t>BQ405125 Corp</t>
  </si>
  <si>
    <t>BQ744504 Corp</t>
  </si>
  <si>
    <t>BQ946104 Corp</t>
  </si>
  <si>
    <t>BR422206 Corp</t>
  </si>
  <si>
    <t>BJ443566 Corp</t>
  </si>
  <si>
    <t>BH309986 Corp</t>
  </si>
  <si>
    <t>BJ332253 Corp</t>
  </si>
  <si>
    <t>EH154422 Corp</t>
  </si>
  <si>
    <t>BR319267 Corp</t>
  </si>
  <si>
    <t>BQ945504 Corp</t>
  </si>
  <si>
    <t>ZO480026 Corp</t>
  </si>
  <si>
    <t>BQ792082 Corp</t>
  </si>
  <si>
    <t>AO599982 Corp</t>
  </si>
  <si>
    <t>BN800773 Corp</t>
  </si>
  <si>
    <t>BJ450828 Corp</t>
  </si>
  <si>
    <t>BN651417 Corp</t>
  </si>
  <si>
    <t>BK589532 Corp</t>
  </si>
  <si>
    <t>EJ680871 Corp</t>
  </si>
  <si>
    <t>ZP993386 Corp</t>
  </si>
  <si>
    <t>BJ718315 Corp</t>
  </si>
  <si>
    <t>BN479048 Corp</t>
  </si>
  <si>
    <t>BP117037 Corp</t>
  </si>
  <si>
    <t>BQ134932 Corp</t>
  </si>
  <si>
    <t>BQ439641 Corp</t>
  </si>
  <si>
    <t>AL317535 Corp</t>
  </si>
  <si>
    <t>ZO999454 Corp</t>
  </si>
  <si>
    <t>LW644875 Corp</t>
  </si>
  <si>
    <t>BO768931 Corp</t>
  </si>
  <si>
    <t>EF696331 Corp</t>
  </si>
  <si>
    <t>EK572247 Corp</t>
  </si>
  <si>
    <t>BM451251 Corp</t>
  </si>
  <si>
    <t>EI198832 Corp</t>
  </si>
  <si>
    <t>BP809740 Corp</t>
  </si>
  <si>
    <t>BH426716 Corp</t>
  </si>
  <si>
    <t>BP547642 Corp</t>
  </si>
  <si>
    <t>AL522182 Corp</t>
  </si>
  <si>
    <t>BK892662 Corp</t>
  </si>
  <si>
    <t>EC700430 Corp</t>
  </si>
  <si>
    <t>BM742223 Corp</t>
  </si>
  <si>
    <t>BN653649 Corp</t>
  </si>
  <si>
    <t>BP962763 Corp</t>
  </si>
  <si>
    <t>EH677944 Corp</t>
  </si>
  <si>
    <t>BO389986 Corp</t>
  </si>
  <si>
    <t>ZO926461 Corp</t>
  </si>
  <si>
    <t>BN462716 Corp</t>
  </si>
  <si>
    <t>AV668686 Corp</t>
  </si>
  <si>
    <t>BR452239 Corp</t>
  </si>
  <si>
    <t>BO739330 Corp</t>
  </si>
  <si>
    <t>BM349475 Corp</t>
  </si>
  <si>
    <t>BN685372 Corp</t>
  </si>
  <si>
    <t>BO464722 Corp</t>
  </si>
  <si>
    <t>ZP300507 Corp</t>
  </si>
  <si>
    <t>EC767655 Corp</t>
  </si>
  <si>
    <t>ZP629831 Corp</t>
  </si>
  <si>
    <t>BP901933 Corp</t>
  </si>
  <si>
    <t>EG836363 Corp</t>
  </si>
  <si>
    <t>BN865699 Corp</t>
  </si>
  <si>
    <t>ZO433945 Corp</t>
  </si>
  <si>
    <t>BR452237 Corp</t>
  </si>
  <si>
    <t>AP915251 Corp</t>
  </si>
  <si>
    <t>EJ825362 Corp</t>
  </si>
  <si>
    <t>AW644692 Corp</t>
  </si>
  <si>
    <t>AS779549 Corp</t>
  </si>
  <si>
    <t>BH121121 Corp</t>
  </si>
  <si>
    <t>BJ065235 Corp</t>
  </si>
  <si>
    <t>EK886325 Corp</t>
  </si>
  <si>
    <t>BM137528 Corp</t>
  </si>
  <si>
    <t>EH980642 Corp</t>
  </si>
  <si>
    <t>BP982912 Corp</t>
  </si>
  <si>
    <t>BH136113 Corp</t>
  </si>
  <si>
    <t>EI644937 Corp</t>
  </si>
  <si>
    <t>EF721953 Corp</t>
  </si>
  <si>
    <t>EK636116 Corp</t>
  </si>
  <si>
    <t>EG212194 Corp</t>
  </si>
  <si>
    <t>AM350683 Corp</t>
  </si>
  <si>
    <t>AX219184 Corp</t>
  </si>
  <si>
    <t>BK397797 Corp</t>
  </si>
  <si>
    <t>QJ715625 Corp</t>
  </si>
  <si>
    <t>EJ489106 Corp</t>
  </si>
  <si>
    <t>BH963353 Corp</t>
  </si>
  <si>
    <t>LW644857 Corp</t>
  </si>
  <si>
    <t>ZO266262 Corp</t>
  </si>
  <si>
    <t>ZS283222 Corp</t>
  </si>
  <si>
    <t>EK313429 Corp</t>
  </si>
  <si>
    <t>LW368367 Corp</t>
  </si>
  <si>
    <t>AP537509 Corp</t>
  </si>
  <si>
    <t>ZO687239 Corp</t>
  </si>
  <si>
    <t>BO106021 Corp</t>
  </si>
  <si>
    <t>BP231606 Corp</t>
  </si>
  <si>
    <t>EJ792966 Corp</t>
  </si>
  <si>
    <t>AN279132 Corp</t>
  </si>
  <si>
    <t>EF557577 Corp</t>
  </si>
  <si>
    <t>AO397780 Corp</t>
  </si>
  <si>
    <t>EH696965 Corp</t>
  </si>
  <si>
    <t>AP914756 Corp</t>
  </si>
  <si>
    <t>BN877722 Corp</t>
  </si>
  <si>
    <t>EC545635 Corp</t>
  </si>
  <si>
    <t>EF643945 Corp</t>
  </si>
  <si>
    <t>BK767616 Corp</t>
  </si>
  <si>
    <t>EI911318 Corp</t>
  </si>
  <si>
    <t>BP013184 Corp</t>
  </si>
  <si>
    <t>AQ596437 Corp</t>
  </si>
  <si>
    <t>EJ789334 Corp</t>
  </si>
  <si>
    <t>ZQ256989 Corp</t>
  </si>
  <si>
    <t>AR947248 Corp</t>
  </si>
  <si>
    <t>ZO807515 Corp</t>
  </si>
  <si>
    <t>BG294109 Corp</t>
  </si>
  <si>
    <t>BP881153 Corp</t>
  </si>
  <si>
    <t>AO438115 Corp</t>
  </si>
  <si>
    <t>AP711262 Corp</t>
  </si>
  <si>
    <t>AN829398 Corp</t>
  </si>
  <si>
    <t>EF238979 Corp</t>
  </si>
  <si>
    <t>EI437908 Corp</t>
  </si>
  <si>
    <t>JK199256 Corp</t>
  </si>
  <si>
    <t>EG651103 Corp</t>
  </si>
  <si>
    <t>EK886313 Corp</t>
  </si>
  <si>
    <t>BO880654 Corp</t>
  </si>
  <si>
    <t>EH235423 Corp</t>
  </si>
  <si>
    <t>AS300015 Corp</t>
  </si>
  <si>
    <t>BO464478 Corp</t>
  </si>
  <si>
    <t>BP053507 Corp</t>
  </si>
  <si>
    <t>EJ507240 Corp</t>
  </si>
  <si>
    <t>AT114943 Corp</t>
  </si>
  <si>
    <t>EK056734 Corp</t>
  </si>
  <si>
    <t>EK361211 Corp</t>
  </si>
  <si>
    <t>EJ354659 Corp</t>
  </si>
  <si>
    <t>AL469208 Corp</t>
  </si>
  <si>
    <t>EC398542 Corp</t>
  </si>
  <si>
    <t>EG130631 Corp</t>
  </si>
  <si>
    <t>BP123468 Corp</t>
  </si>
  <si>
    <t>EJ947646 Corp</t>
  </si>
  <si>
    <t>EI700916 Corp</t>
  </si>
  <si>
    <t>EI993209 Corp</t>
  </si>
  <si>
    <t>AT253273 Corp</t>
  </si>
  <si>
    <t>EI783467 Corp</t>
  </si>
  <si>
    <t>EJ259806 Corp</t>
  </si>
  <si>
    <t>AQ523569 Corp</t>
  </si>
  <si>
    <t>EF924302 Corp</t>
  </si>
  <si>
    <t>EH318398 Corp</t>
  </si>
  <si>
    <t>ED260948 Corp</t>
  </si>
  <si>
    <t>ZO394858 Corp</t>
  </si>
  <si>
    <t>AR834938 Corp</t>
  </si>
  <si>
    <t>EF305303 Corp</t>
  </si>
  <si>
    <t>EK471603 Corp</t>
  </si>
  <si>
    <t>EG918803 Corp</t>
  </si>
  <si>
    <t>EK577061 Corp</t>
  </si>
  <si>
    <t>AR121685 Corp</t>
  </si>
  <si>
    <t>EJ855264 Corp</t>
  </si>
  <si>
    <t>AL293974 Corp</t>
  </si>
  <si>
    <t>EH096909 Corp</t>
  </si>
  <si>
    <t>AS308848 Corp</t>
  </si>
  <si>
    <t>EH158869 Corp</t>
  </si>
  <si>
    <t>AQ085547 Corp</t>
  </si>
  <si>
    <t>ZR401441 Corp</t>
  </si>
  <si>
    <t>ZQ360938 Corp</t>
  </si>
  <si>
    <t>EK114537 Corp</t>
  </si>
  <si>
    <t>EJ565525 Corp</t>
  </si>
  <si>
    <t>AL293458 Corp</t>
  </si>
  <si>
    <t>BO840736 Corp</t>
  </si>
  <si>
    <t>ZR583250 Corp</t>
  </si>
  <si>
    <t>EC136483 Corp</t>
  </si>
  <si>
    <t>AU576000 Corp</t>
  </si>
  <si>
    <t>EF433178 Corp</t>
  </si>
  <si>
    <t>EI961671 Corp</t>
  </si>
  <si>
    <t>AN839508 Corp</t>
  </si>
  <si>
    <t>BJ036313 Corp</t>
  </si>
  <si>
    <t>EI914641 Corp</t>
  </si>
  <si>
    <t>EJ820038 Corp</t>
  </si>
  <si>
    <t>EF337575 Corp</t>
  </si>
  <si>
    <t>BM447853 Corp</t>
  </si>
  <si>
    <t>BP046640 Corp</t>
  </si>
  <si>
    <t>EG033310 Corp</t>
  </si>
  <si>
    <t>BJ314694 Corp</t>
  </si>
  <si>
    <t>EH151817 Corp</t>
  </si>
  <si>
    <t>UV338951 Corp</t>
  </si>
  <si>
    <t>EJ134285 Corp</t>
  </si>
  <si>
    <t>AZ331209 Corp</t>
  </si>
  <si>
    <t>AT668843 Corp</t>
  </si>
  <si>
    <t>AQ120543 Corp</t>
  </si>
  <si>
    <t>EH293636 Corp</t>
  </si>
  <si>
    <t>JK199138 Corp</t>
  </si>
  <si>
    <t>AF121190 Corp</t>
  </si>
  <si>
    <t>EJ750449 Corp</t>
  </si>
  <si>
    <t>ZQ528887 Corp</t>
  </si>
  <si>
    <t>EK314587 Corp</t>
  </si>
  <si>
    <t>BP172620 Corp</t>
  </si>
  <si>
    <t>LW946747 Corp</t>
  </si>
  <si>
    <t>EK587288 Corp</t>
  </si>
  <si>
    <t>EI280980 Corp</t>
  </si>
  <si>
    <t>EF777535 Corp</t>
  </si>
  <si>
    <t>AV762949 Corp</t>
  </si>
  <si>
    <t>EJ761506 Corp</t>
  </si>
  <si>
    <t>EG453531 Corp</t>
  </si>
  <si>
    <t>EJ011782 Corp</t>
  </si>
  <si>
    <t>EI074499 Corp</t>
  </si>
  <si>
    <t>BM104237 Corp</t>
  </si>
  <si>
    <t>ED543639 Corp</t>
  </si>
  <si>
    <t>BP294766 Corp</t>
  </si>
  <si>
    <t>EJ835915 Corp</t>
  </si>
  <si>
    <t>0.75</t>
  </si>
  <si>
    <t>BR819312 Corp</t>
  </si>
  <si>
    <t>BR971095 Corp</t>
  </si>
  <si>
    <t>BR995666 Corp</t>
  </si>
  <si>
    <t>EK960047 Corp</t>
  </si>
  <si>
    <t>EK449165 Corp</t>
  </si>
  <si>
    <t>EG216655 Corp</t>
  </si>
  <si>
    <t>EI653493 Corp</t>
  </si>
  <si>
    <t>0.5</t>
  </si>
  <si>
    <t>AW232828 Corp</t>
  </si>
  <si>
    <t>BJ263137 Corp</t>
  </si>
  <si>
    <t>EI625309 Corp</t>
  </si>
  <si>
    <t>ZP374068 Corp</t>
  </si>
  <si>
    <t>EJ855186 Corp</t>
  </si>
  <si>
    <t>EJ354674 Corp</t>
  </si>
  <si>
    <t>EK239312 Corp</t>
  </si>
  <si>
    <t>AP154944 Corp</t>
  </si>
  <si>
    <t>JK138055 Corp</t>
  </si>
  <si>
    <t>EC785371 Corp</t>
  </si>
  <si>
    <t>AV040969 Corp</t>
  </si>
  <si>
    <t>AU798256 Corp</t>
  </si>
  <si>
    <t>ZR446644 Corp</t>
  </si>
  <si>
    <t>AX070883 Corp</t>
  </si>
  <si>
    <t>EK615643 Corp</t>
  </si>
  <si>
    <t>ZQ251641 Corp</t>
  </si>
  <si>
    <t>EK110546 Corp</t>
  </si>
  <si>
    <t>EG261852 Corp</t>
  </si>
  <si>
    <t>EH155750 Corp</t>
  </si>
  <si>
    <t>EG595893 Corp</t>
  </si>
  <si>
    <t>EH505015 Corp</t>
  </si>
  <si>
    <t>QJ670681 Corp</t>
  </si>
  <si>
    <t>AS779551 Corp</t>
  </si>
  <si>
    <t>ZO066511 Corp</t>
  </si>
  <si>
    <t>EH474275 Corp</t>
  </si>
  <si>
    <t>QJ073557 Corp</t>
  </si>
  <si>
    <t>AT166425 Corp</t>
  </si>
  <si>
    <t>AW644693 Corp</t>
  </si>
  <si>
    <t>EC931915 Corp</t>
  </si>
  <si>
    <t>EF802345 Corp</t>
  </si>
  <si>
    <t>ZQ621496 Corp</t>
  </si>
  <si>
    <t>BG986282 Corp</t>
  </si>
  <si>
    <t>BH786089 Corp</t>
  </si>
  <si>
    <t>LW370549 Corp</t>
  </si>
  <si>
    <t>ZR670861 Corp</t>
  </si>
  <si>
    <t>ZS542668 Corp</t>
  </si>
  <si>
    <t>BH177544 Corp</t>
  </si>
  <si>
    <t>BH566240 Corp</t>
  </si>
  <si>
    <t>EJ300009 Corp</t>
  </si>
  <si>
    <t>ZO039719 Corp</t>
  </si>
  <si>
    <t>BO587377 Corp</t>
  </si>
  <si>
    <t>AZ801479 Corp</t>
  </si>
  <si>
    <t>AN637277 Corp</t>
  </si>
  <si>
    <t>AP890991 Corp</t>
  </si>
  <si>
    <t>AT827317 Corp</t>
  </si>
  <si>
    <t>EI850137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</si>
</sst>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25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  <xf numFmtId="0" fontId="0" fillId="0" borderId="0" xfId="0" quotePrefix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quotePrefix="1" applyFont="1" applyFill="1" applyBorder="1"/>
    <xf numFmtId="43" fontId="0" fillId="0" borderId="0" xfId="1" applyFont="1" applyFill="1" applyBorder="1"/>
    <xf numFmtId="49" fontId="0" fillId="0" borderId="0" xfId="0" applyNumberFormat="1" applyFill="1" applyBorder="1"/>
    <xf numFmtId="0" fontId="0" fillId="0" borderId="0" xfId="0" applyNumberFormat="1" applyFill="1" applyBorder="1"/>
    <xf numFmtId="9" fontId="0" fillId="0" borderId="0" xfId="0" applyNumberFormat="1" applyFill="1" applyBorder="1"/>
    <xf numFmtId="16" fontId="0" fillId="0" borderId="0" xfId="0" applyNumberFormat="1" applyFill="1" applyBorder="1"/>
    <xf numFmtId="14" fontId="0" fillId="0" borderId="0" xfId="0" applyNumberForma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49" fontId="1" fillId="2" borderId="0" xfId="0" applyNumberFormat="1" applyFont="1" applyFill="1"/>
  </cellXfs>
  <cellStyles count="4">
    <cellStyle name="Comma" xfId="1" builtinId="3"/>
    <cellStyle name="Comma 2" xfId="2" xr:uid="{F91B8110-A839-46AF-BA03-001763397934}"/>
    <cellStyle name="Currency 2" xfId="3" xr:uid="{F974796F-21E8-4642-A1BE-F7EE22FA0432}"/>
    <cellStyle name="Normal" xfId="0" builtinId="0"/>
  </cellStyles>
  <dxfs count="13"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ID</v>
        <stp/>
        <stp>##V3_BQL.QUERYV12</stp>
        <stp>[BQL_Excel.xlsx]Query_Check!R18C10</stp>
        <stp>{###:Caller=[BQL_Excel.xlsx]Query_Check!R18C10:Id=787}</stp>
        <tr r="J18" s="18"/>
      </tp>
    </main>
    <main first="bloomberg.rtd">
      <tp t="s">
        <v>ID</v>
        <stp/>
        <stp>##V3_BQL.QUERYV12</stp>
        <stp>[BQL_Excel.xlsx]Query_Check!R18C19</stp>
        <stp>{###:Caller=[BQL_Excel.xlsx]Query_Check!R18C19:Id=784}</stp>
        <tr r="S18" s="18"/>
      </tp>
    </main>
    <main first="bloomberg.rtd">
      <tp t="s">
        <v>ID</v>
        <stp/>
        <stp>##V3_BQL.QUERYV12</stp>
        <stp>[BQL_Excel.xlsx]BuySecurity!R6C1</stp>
        <stp>{###:Caller=[BQL_Excel.xlsx]BuySecurity!R6C1:Id=785}</stp>
        <tr r="A6" s="2"/>
      </tp>
    </main>
    <main first="bloomberg.rtd">
      <tp t="s">
        <v>ID</v>
        <stp/>
        <stp>##V3_BQL.QUERYV12</stp>
        <stp>[BQL_Excel.xlsx]SellSecurity!R6C1</stp>
        <stp>{###:Caller=[BQL_Excel.xlsx]SellSecurity!R6C1:Id=786}</stp>
        <tr r="A6" s="17"/>
      </tp>
    </main>
    <main first="bloomberg.rtd">
      <tp t="s">
        <v>ID</v>
        <stp/>
        <stp>##V3_BQL.QUERYV12</stp>
        <stp>[BQL_Excel.xlsx]Query_Check!R18C1</stp>
        <stp>{###:Caller=[BQL_Excel.xlsx]Query_Check!R18C1:Id=783}</stp>
        <tr r="A18" s="18"/>
      </tp>
    </main>
    <main first="bloomberg.rtd">
      <tp t="s">
        <v>0{%d},0{%d}##BQR_RS##</v>
        <stp/>
        <stp>##V3_BQRV12</stp>
        <stp>60687YBU2 @MSG1 CORP</stp>
        <stp>2021-09-21T23:59:59</stp>
        <stp>2021-09-28T23:59:59</stp>
        <stp>n_a_</stp>
        <stp>query=max(asksize),max(bidsize)</stp>
        <stp>sort=time d</stp>
        <stp>dir=v</stp>
        <stp>headers=false</stp>
        <stp>window=</stp>
        <stp>points=1</stp>
        <stp>fill=b</stp>
        <stp>filter=</stp>
        <stp>rawdates=-1W#</stp>
        <stp>1</stp>
        <stp>2</stp>
        <stp>Bottomup_QueryEngine!$AR$2:$AS$2</stp>
        <stp>0</stp>
        <tr r="AS7" s="1"/>
        <tr r="AR7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503090-654F-4413-947A-84A63E3E8527}" name="Table2" displayName="Table2" ref="A1:J29" totalsRowShown="0">
  <autoFilter ref="A1:J29" xr:uid="{DF503090-654F-4413-947A-84A63E3E8527}"/>
  <tableColumns count="10">
    <tableColumn id="1" xr3:uid="{B6DEA426-8694-47D5-93E2-D5F4B25F4193}" name="ID"/>
    <tableColumn id="10" xr3:uid="{ABA8E5E7-BAC5-4B9F-8D8D-FB81F60D99C9}" name="LookupID" dataDxfId="12">
      <calculatedColumnFormula>Table2[[#This Row],[ID]]&amp;$D$37</calculatedColumnFormula>
    </tableColumn>
    <tableColumn id="2" xr3:uid="{9B61B71C-F8D5-4146-A79D-FC63B66BBE16}" name="Dur">
      <calculatedColumnFormula>LEFT(A2,FIND(D2,A2)-1)</calculatedColumnFormula>
    </tableColumn>
    <tableColumn id="3" xr3:uid="{D1170586-8130-4BC4-BDC8-6D6D938A985C}" name="Sector">
      <calculatedColumnFormula>RIGHT(A2,4)</calculatedColumnFormula>
    </tableColumn>
    <tableColumn id="4" xr3:uid="{7C573FBF-1842-4B9D-8F3A-C66CF703408E}" name="Univerise_Cheap" dataDxfId="11">
      <calculatedColumnFormula>INDEX(Query_Check!$D:$D,MATCH($B2,Query_Check!$A:$A,0))</calculatedColumnFormula>
    </tableColumn>
    <tableColumn id="7" xr3:uid="{E42FC818-852E-4C8A-8C51-D670BA89976A}" name="N_Univerise" dataDxfId="10">
      <calculatedColumnFormula>_xlfn.IFNA(INDEX(Query_Check!$C:$C,MATCH($B2,Query_Check!$A:$A,0)),0)</calculatedColumnFormula>
    </tableColumn>
    <tableColumn id="5" xr3:uid="{C066F58D-3BE7-44AA-9335-B53CE929AFE0}" name="AIM_Rich" dataDxfId="9">
      <calculatedColumnFormula>INDEX(Query_Check!$M:$M,MATCH($B2,Query_Check!$J:$J,0))</calculatedColumnFormula>
    </tableColumn>
    <tableColumn id="8" xr3:uid="{00FAABF2-9FFB-4FD0-9E43-7A2946993AE1}" name="N_AIM" dataDxfId="8">
      <calculatedColumnFormula>_xlfn.IFNA(INDEX(Query_Check!$L:$L,MATCH($B2,Query_Check!$J:$J,0)),0)</calculatedColumnFormula>
    </tableColumn>
    <tableColumn id="6" xr3:uid="{9F3E16C2-2CA4-4615-998A-F8D4FE5F124E}" name="Barclays_Avg" dataDxfId="7">
      <calculatedColumnFormula>INDEX(Query_Check!$V:$V,MATCH($B2,Query_Check!$S:$S,0))</calculatedColumnFormula>
    </tableColumn>
    <tableColumn id="9" xr3:uid="{41FD610E-2C31-4908-B44C-7610808D1732}" name="N_Barclays" dataDxfId="6">
      <calculatedColumnFormula>_xlfn.IFNA(INDEX(Query_Check!$U:$U,MATCH($B2,Query_Check!$S:$S,0)),0)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0F0DD4-73B4-4291-8835-77B505BDA405}" name="Table1" displayName="Table1" ref="A1:D47" totalsRowShown="0" headerRowDxfId="5" dataDxfId="4">
  <autoFilter ref="A1:D47" xr:uid="{780F0DD4-73B4-4291-8835-77B505BDA405}"/>
  <tableColumns count="4">
    <tableColumn id="1" xr3:uid="{82B0F584-DD0D-4938-94E0-2E7986C050A1}" name="Category" dataDxfId="3"/>
    <tableColumn id="2" xr3:uid="{8D13AC15-B76A-40B6-9E09-280A615732F7}" name="Variables_Names" dataDxfId="2"/>
    <tableColumn id="3" xr3:uid="{1C8E85AE-9EF8-453C-A86A-73B445EBC61A}" name="Conditions" dataDxfId="1"/>
    <tableColumn id="4" xr3:uid="{3CD4AEB0-A380-48A2-AB77-40B3D04DA7D3}" name="let_variable" dataDxfId="0">
      <calculatedColumnFormula>"#"&amp;B2&amp;"="&amp;C2&amp;";"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81E6-E791-4149-B109-B410C1BC63CA}">
  <dimension ref="A1:AD42"/>
  <sheetViews>
    <sheetView topLeftCell="A10" workbookViewId="0">
      <selection activeCell="D34" sqref="D34"/>
    </sheetView>
  </sheetViews>
  <sheetFormatPr defaultRowHeight="14.4" x14ac:dyDescent="0.3"/>
  <cols>
    <col min="1" max="1" width="9.5546875" bestFit="1" customWidth="1"/>
    <col min="2" max="2" width="14" bestFit="1" customWidth="1"/>
    <col min="3" max="3" width="15.21875" bestFit="1" customWidth="1"/>
    <col min="5" max="6" width="17" customWidth="1"/>
    <col min="7" max="7" width="12" bestFit="1" customWidth="1"/>
    <col min="8" max="8" width="12" customWidth="1"/>
    <col min="9" max="11" width="14" customWidth="1"/>
    <col min="14" max="14" width="14.77734375" bestFit="1" customWidth="1"/>
    <col min="15" max="15" width="9.5546875" bestFit="1" customWidth="1"/>
  </cols>
  <sheetData>
    <row r="1" spans="1:30" x14ac:dyDescent="0.3">
      <c r="A1" t="s">
        <v>194</v>
      </c>
      <c r="B1" t="s">
        <v>228</v>
      </c>
      <c r="C1" t="s">
        <v>186</v>
      </c>
      <c r="D1" t="s">
        <v>187</v>
      </c>
      <c r="E1" t="s">
        <v>188</v>
      </c>
      <c r="F1" t="s">
        <v>200</v>
      </c>
      <c r="G1" t="s">
        <v>189</v>
      </c>
      <c r="H1" t="s">
        <v>201</v>
      </c>
      <c r="I1" t="s">
        <v>190</v>
      </c>
      <c r="J1" t="s">
        <v>202</v>
      </c>
      <c r="S1" s="20" t="s">
        <v>196</v>
      </c>
    </row>
    <row r="2" spans="1:30" x14ac:dyDescent="0.3">
      <c r="A2" t="s">
        <v>152</v>
      </c>
      <c r="B2" t="str">
        <f>Table2[[#This Row],[ID]]&amp;$D$37</f>
        <v>&lt;0CorpUSD</v>
      </c>
      <c r="C2" t="str">
        <f>LEFT(A2,FIND(D2,A2)-1)</f>
        <v>&lt;0</v>
      </c>
      <c r="D2" t="str">
        <f>RIGHT(A2,4)</f>
        <v>Corp</v>
      </c>
      <c r="E2">
        <f>INDEX(Query_Check!$D:$D,MATCH($B2,Query_Check!$A:$A,0))</f>
        <v>2.585530042648315</v>
      </c>
      <c r="F2">
        <f>_xlfn.IFNA(INDEX(Query_Check!$C:$C,MATCH($B2,Query_Check!$A:$A,0)),0)</f>
        <v>1</v>
      </c>
      <c r="G2" t="e">
        <f>INDEX(Query_Check!$M:$M,MATCH($B2,Query_Check!$J:$J,0))</f>
        <v>#N/A</v>
      </c>
      <c r="H2">
        <f>_xlfn.IFNA(INDEX(Query_Check!$L:$L,MATCH($B2,Query_Check!$J:$J,0)),0)</f>
        <v>0</v>
      </c>
      <c r="I2" t="e">
        <f>INDEX(Query_Check!$V:$V,MATCH($B2,Query_Check!$S:$S,0))</f>
        <v>#N/A</v>
      </c>
      <c r="J2">
        <f>_xlfn.IFNA(INDEX(Query_Check!$U:$U,MATCH($B2,Query_Check!$S:$S,0)),0)</f>
        <v>0</v>
      </c>
      <c r="P2" t="s">
        <v>195</v>
      </c>
    </row>
    <row r="3" spans="1:30" x14ac:dyDescent="0.3">
      <c r="A3" t="s">
        <v>153</v>
      </c>
      <c r="B3" t="str">
        <f>Table2[[#This Row],[ID]]&amp;$D$37</f>
        <v>&lt;0GovtUSD</v>
      </c>
      <c r="C3" t="str">
        <f t="shared" ref="C3:C29" si="0">LEFT(A3,FIND(D3,A3)-1)</f>
        <v>&lt;0</v>
      </c>
      <c r="D3" t="str">
        <f t="shared" ref="D3:D29" si="1">RIGHT(A3,4)</f>
        <v>Govt</v>
      </c>
      <c r="E3" t="e">
        <f>INDEX(Query_Check!$D:$D,MATCH($B3,Query_Check!$A:$A,0))</f>
        <v>#N/A</v>
      </c>
      <c r="F3">
        <f>_xlfn.IFNA(INDEX(Query_Check!$C:$C,MATCH($B3,Query_Check!$A:$A,0)),0)</f>
        <v>0</v>
      </c>
      <c r="G3" t="e">
        <f>INDEX(Query_Check!$M:$M,MATCH($B3,Query_Check!$J:$J,0))</f>
        <v>#N/A</v>
      </c>
      <c r="H3">
        <f>_xlfn.IFNA(INDEX(Query_Check!$L:$L,MATCH($B3,Query_Check!$J:$J,0)),0)</f>
        <v>0</v>
      </c>
      <c r="I3" t="e">
        <f>INDEX(Query_Check!$V:$V,MATCH($B3,Query_Check!$S:$S,0))</f>
        <v>#N/A</v>
      </c>
      <c r="J3">
        <f>_xlfn.IFNA(INDEX(Query_Check!$U:$U,MATCH($B3,Query_Check!$S:$S,0)),0)</f>
        <v>0</v>
      </c>
      <c r="P3" t="s">
        <v>193</v>
      </c>
      <c r="Q3" t="str">
        <f t="shared" ref="Q3:AD3" si="2">Q4&amp;$P$24</f>
        <v>&lt;0Corp</v>
      </c>
      <c r="R3" t="str">
        <f t="shared" si="2"/>
        <v>0-5Corp</v>
      </c>
      <c r="S3" t="str">
        <f t="shared" si="2"/>
        <v>5-10Corp</v>
      </c>
      <c r="T3" t="str">
        <f t="shared" si="2"/>
        <v>10-12Corp</v>
      </c>
      <c r="U3" t="str">
        <f t="shared" si="2"/>
        <v>12-14Corp</v>
      </c>
      <c r="V3" t="str">
        <f t="shared" si="2"/>
        <v>14-16Corp</v>
      </c>
      <c r="W3" t="str">
        <f t="shared" si="2"/>
        <v>16-18Corp</v>
      </c>
      <c r="X3" t="str">
        <f t="shared" si="2"/>
        <v>18-20Corp</v>
      </c>
      <c r="Y3" t="str">
        <f t="shared" si="2"/>
        <v>20-22Corp</v>
      </c>
      <c r="Z3" t="str">
        <f t="shared" si="2"/>
        <v>22-24Corp</v>
      </c>
      <c r="AA3" t="str">
        <f t="shared" si="2"/>
        <v>24-26Corp</v>
      </c>
      <c r="AB3" t="str">
        <f t="shared" si="2"/>
        <v>26-28Corp</v>
      </c>
      <c r="AC3" t="str">
        <f t="shared" si="2"/>
        <v>28-30Corp</v>
      </c>
      <c r="AD3" t="str">
        <f t="shared" si="2"/>
        <v>30-32Corp</v>
      </c>
    </row>
    <row r="4" spans="1:30" x14ac:dyDescent="0.3">
      <c r="A4" t="s">
        <v>155</v>
      </c>
      <c r="B4" t="str">
        <f>Table2[[#This Row],[ID]]&amp;$D$37</f>
        <v>0-5CorpUSD</v>
      </c>
      <c r="C4" t="str">
        <f t="shared" si="0"/>
        <v>0-5</v>
      </c>
      <c r="D4" t="str">
        <f t="shared" si="1"/>
        <v>Corp</v>
      </c>
      <c r="E4">
        <f>INDEX(Query_Check!$D:$D,MATCH($B4,Query_Check!$A:$A,0))</f>
        <v>2.414230585098267</v>
      </c>
      <c r="F4">
        <f>_xlfn.IFNA(INDEX(Query_Check!$C:$C,MATCH($B4,Query_Check!$A:$A,0)),0)</f>
        <v>1</v>
      </c>
      <c r="G4" t="e">
        <f>INDEX(Query_Check!$M:$M,MATCH($B4,Query_Check!$J:$J,0))</f>
        <v>#N/A</v>
      </c>
      <c r="H4">
        <f>_xlfn.IFNA(INDEX(Query_Check!$L:$L,MATCH($B4,Query_Check!$J:$J,0)),0)</f>
        <v>0</v>
      </c>
      <c r="I4">
        <f>INDEX(Query_Check!$V:$V,MATCH($B4,Query_Check!$S:$S,0))</f>
        <v>2.1090821623802185</v>
      </c>
      <c r="J4">
        <f>_xlfn.IFNA(INDEX(Query_Check!$U:$U,MATCH($B4,Query_Check!$S:$S,0)),0)</f>
        <v>4</v>
      </c>
      <c r="N4" t="s">
        <v>188</v>
      </c>
      <c r="O4" t="s">
        <v>192</v>
      </c>
      <c r="P4" t="s">
        <v>191</v>
      </c>
      <c r="Q4" t="str" cm="1">
        <f t="array" ref="Q4:AD4">TRANSPOSE(_xlfn.ANCHORARRAY(P5))</f>
        <v>&lt;0</v>
      </c>
      <c r="R4" t="str">
        <v>0-5</v>
      </c>
      <c r="S4" t="str">
        <v>5-10</v>
      </c>
      <c r="T4" t="str">
        <v>10-12</v>
      </c>
      <c r="U4" t="str">
        <v>12-14</v>
      </c>
      <c r="V4" t="str">
        <v>14-16</v>
      </c>
      <c r="W4" t="str">
        <v>16-18</v>
      </c>
      <c r="X4" t="str">
        <v>18-20</v>
      </c>
      <c r="Y4" t="str">
        <v>20-22</v>
      </c>
      <c r="Z4" t="str">
        <v>22-24</v>
      </c>
      <c r="AA4" t="str">
        <v>24-26</v>
      </c>
      <c r="AB4" t="str">
        <v>26-28</v>
      </c>
      <c r="AC4" t="str">
        <v>28-30</v>
      </c>
      <c r="AD4" t="str">
        <v>30-32</v>
      </c>
    </row>
    <row r="5" spans="1:30" x14ac:dyDescent="0.3">
      <c r="A5" t="s">
        <v>154</v>
      </c>
      <c r="B5" t="str">
        <f>Table2[[#This Row],[ID]]&amp;$D$37</f>
        <v>0-5GovtUSD</v>
      </c>
      <c r="C5" t="str">
        <f t="shared" si="0"/>
        <v>0-5</v>
      </c>
      <c r="D5" t="str">
        <f t="shared" si="1"/>
        <v>Govt</v>
      </c>
      <c r="E5" t="e">
        <f>INDEX(Query_Check!$D:$D,MATCH($B5,Query_Check!$A:$A,0))</f>
        <v>#N/A</v>
      </c>
      <c r="F5">
        <f>_xlfn.IFNA(INDEX(Query_Check!$C:$C,MATCH($B5,Query_Check!$A:$A,0)),0)</f>
        <v>0</v>
      </c>
      <c r="G5" t="e">
        <f>INDEX(Query_Check!$M:$M,MATCH($B5,Query_Check!$J:$J,0))</f>
        <v>#N/A</v>
      </c>
      <c r="H5">
        <f>_xlfn.IFNA(INDEX(Query_Check!$L:$L,MATCH($B5,Query_Check!$J:$J,0)),0)</f>
        <v>0</v>
      </c>
      <c r="I5" t="e">
        <f>INDEX(Query_Check!$V:$V,MATCH($B5,Query_Check!$S:$S,0))</f>
        <v>#N/A</v>
      </c>
      <c r="J5">
        <f>_xlfn.IFNA(INDEX(Query_Check!$U:$U,MATCH($B5,Query_Check!$S:$S,0)),0)</f>
        <v>0</v>
      </c>
      <c r="O5" t="str">
        <f t="shared" ref="O5:O18" si="3">P5&amp;$P$24</f>
        <v>&lt;0Corp</v>
      </c>
      <c r="P5" t="str" cm="1">
        <f t="array" ref="P5:P18">_xlfn.UNIQUE($C$2:$C$29)</f>
        <v>&lt;0</v>
      </c>
      <c r="Q5" s="21" t="str">
        <f>IFERROR(INDEX(Table2[Barclays_Avg],MATCH($O5,Table2[ID],0))-INDEX(Table2[AIM_Rich],MATCH(Q$23,Table2[ID],0)),"-")</f>
        <v>-</v>
      </c>
      <c r="R5">
        <f>IFERROR(INDEX(Table2[Univerise_Cheap],MATCH($O5,Table2[ID],0))-INDEX(Table2[Barclays_Avg],MATCH(R$23,Table2[ID],0)),"-")</f>
        <v>0.47644788026809648</v>
      </c>
      <c r="S5">
        <f>IFERROR(INDEX(Table2[Univerise_Cheap],MATCH($O5,Table2[ID],0))-INDEX(Table2[Barclays_Avg],MATCH(S$23,Table2[ID],0)),"-")</f>
        <v>7.8542145150662712E-2</v>
      </c>
      <c r="T5">
        <f>IFERROR(INDEX(Table2[Univerise_Cheap],MATCH($O5,Table2[ID],0))-INDEX(Table2[Barclays_Avg],MATCH(T$23,Table2[ID],0)),"-")</f>
        <v>-0.31381097294035465</v>
      </c>
      <c r="U5">
        <f>IFERROR(INDEX(Table2[Univerise_Cheap],MATCH($O5,Table2[ID],0))-INDEX(Table2[Barclays_Avg],MATCH(U$23,Table2[ID],0)),"-")</f>
        <v>-0.44983019475583719</v>
      </c>
      <c r="V5">
        <f>IFERROR(INDEX(Table2[Univerise_Cheap],MATCH($O5,Table2[ID],0))-INDEX(Table2[Barclays_Avg],MATCH(V$23,Table2[ID],0)),"-")</f>
        <v>-0.4898159495391301</v>
      </c>
      <c r="W5">
        <f>IFERROR(INDEX(Table2[Univerise_Cheap],MATCH($O5,Table2[ID],0))-INDEX(Table2[Barclays_Avg],MATCH(W$23,Table2[ID],0)),"-")</f>
        <v>-0.47591204133652587</v>
      </c>
      <c r="X5">
        <f>IFERROR(INDEX(Table2[Univerise_Cheap],MATCH($O5,Table2[ID],0))-INDEX(Table2[Barclays_Avg],MATCH(X$23,Table2[ID],0)),"-")</f>
        <v>-0.4063609611420409</v>
      </c>
      <c r="Y5">
        <f>IFERROR(INDEX(Table2[Univerise_Cheap],MATCH($O5,Table2[ID],0))-INDEX(Table2[Barclays_Avg],MATCH(Y$23,Table2[ID],0)),"-")</f>
        <v>-0.21195756305347846</v>
      </c>
      <c r="Z5" t="str">
        <f>IFERROR(INDEX(Table2[Univerise_Cheap],MATCH($O5,Table2[ID],0))-INDEX(Table2[Barclays_Avg],MATCH(Z$23,Table2[ID],0)),"-")</f>
        <v>-</v>
      </c>
      <c r="AA5" t="str">
        <f>IFERROR(INDEX(Table2[Univerise_Cheap],MATCH($O5,Table2[ID],0))-INDEX(Table2[Barclays_Avg],MATCH(AA$23,Table2[ID],0)),"-")</f>
        <v>-</v>
      </c>
      <c r="AB5" t="str">
        <f>IFERROR(INDEX(Table2[Univerise_Cheap],MATCH($O5,Table2[ID],0))-INDEX(Table2[Barclays_Avg],MATCH(AB$23,Table2[ID],0)),"-")</f>
        <v>-</v>
      </c>
      <c r="AC5" t="str">
        <f>IFERROR(INDEX(Table2[Univerise_Cheap],MATCH($O5,Table2[ID],0))-INDEX(Table2[Barclays_Avg],MATCH(AC$23,Table2[ID],0)),"-")</f>
        <v>-</v>
      </c>
      <c r="AD5" t="str">
        <f>IFERROR(INDEX(Table2[Univerise_Cheap],MATCH($O5,Table2[ID],0))-INDEX(Table2[Barclays_Avg],MATCH(AD$23,Table2[ID],0)),"-")</f>
        <v>-</v>
      </c>
    </row>
    <row r="6" spans="1:30" ht="18" x14ac:dyDescent="0.35">
      <c r="A6" t="s">
        <v>156</v>
      </c>
      <c r="B6" t="str">
        <f>Table2[[#This Row],[ID]]&amp;$D$37</f>
        <v>5-10CorpUSD</v>
      </c>
      <c r="C6" t="str">
        <f t="shared" si="0"/>
        <v>5-10</v>
      </c>
      <c r="D6" t="str">
        <f t="shared" si="1"/>
        <v>Corp</v>
      </c>
      <c r="E6">
        <f>INDEX(Query_Check!$D:$D,MATCH($B6,Query_Check!$A:$A,0))</f>
        <v>2.7437512229259751</v>
      </c>
      <c r="F6">
        <f>_xlfn.IFNA(INDEX(Query_Check!$C:$C,MATCH($B6,Query_Check!$A:$A,0)),0)</f>
        <v>133</v>
      </c>
      <c r="G6">
        <f>INDEX(Query_Check!$M:$M,MATCH($B6,Query_Check!$J:$J,0))</f>
        <v>3.0831763744354248</v>
      </c>
      <c r="H6">
        <f>_xlfn.IFNA(INDEX(Query_Check!$L:$L,MATCH($B6,Query_Check!$J:$J,0)),0)</f>
        <v>1</v>
      </c>
      <c r="I6">
        <f>INDEX(Query_Check!$V:$V,MATCH($B6,Query_Check!$S:$S,0))</f>
        <v>2.5069878974976523</v>
      </c>
      <c r="J6">
        <f>_xlfn.IFNA(INDEX(Query_Check!$U:$U,MATCH($B6,Query_Check!$S:$S,0)),0)</f>
        <v>277</v>
      </c>
      <c r="O6" t="str">
        <f t="shared" si="3"/>
        <v>0-5Corp</v>
      </c>
      <c r="P6" t="str">
        <v>0-5</v>
      </c>
      <c r="Q6" t="str">
        <f>IFERROR(INDEX(Table2[Univerise_Cheap],MATCH($O6,Table2[ID],0))-INDEX(Table2[Barclays_Avg],MATCH(Q$23,Table2[ID],0)),"-")</f>
        <v>-</v>
      </c>
      <c r="R6" s="22">
        <f>IFERROR(INDEX(Table2[Univerise_Cheap],MATCH($O6,Table2[ID],0))-INDEX(Table2[Barclays_Avg],MATCH(R$23,Table2[ID],0)),"-")</f>
        <v>0.30514842271804854</v>
      </c>
      <c r="S6">
        <f>IFERROR(INDEX(Table2[Univerise_Cheap],MATCH($O6,Table2[ID],0))-INDEX(Table2[Barclays_Avg],MATCH(S$23,Table2[ID],0)),"-")</f>
        <v>-9.2757312399385228E-2</v>
      </c>
      <c r="T6">
        <f>IFERROR(INDEX(Table2[Univerise_Cheap],MATCH($O6,Table2[ID],0))-INDEX(Table2[Barclays_Avg],MATCH(T$23,Table2[ID],0)),"-")</f>
        <v>-0.48511043049040259</v>
      </c>
      <c r="U6">
        <f>IFERROR(INDEX(Table2[Univerise_Cheap],MATCH($O6,Table2[ID],0))-INDEX(Table2[Barclays_Avg],MATCH(U$23,Table2[ID],0)),"-")</f>
        <v>-0.62112965230588513</v>
      </c>
      <c r="V6">
        <f>IFERROR(INDEX(Table2[Univerise_Cheap],MATCH($O6,Table2[ID],0))-INDEX(Table2[Barclays_Avg],MATCH(V$23,Table2[ID],0)),"-")</f>
        <v>-0.66111540708917804</v>
      </c>
      <c r="W6">
        <f>IFERROR(INDEX(Table2[Univerise_Cheap],MATCH($O6,Table2[ID],0))-INDEX(Table2[Barclays_Avg],MATCH(W$23,Table2[ID],0)),"-")</f>
        <v>-0.64721149888657381</v>
      </c>
      <c r="X6">
        <f>IFERROR(INDEX(Table2[Univerise_Cheap],MATCH($O6,Table2[ID],0))-INDEX(Table2[Barclays_Avg],MATCH(X$23,Table2[ID],0)),"-")</f>
        <v>-0.57766041869208884</v>
      </c>
      <c r="Y6">
        <f>IFERROR(INDEX(Table2[Univerise_Cheap],MATCH($O6,Table2[ID],0))-INDEX(Table2[Barclays_Avg],MATCH(Y$23,Table2[ID],0)),"-")</f>
        <v>-0.3832570206035264</v>
      </c>
      <c r="Z6" t="str">
        <f>IFERROR(INDEX(Table2[Univerise_Cheap],MATCH($O6,Table2[ID],0))-INDEX(Table2[Barclays_Avg],MATCH(Z$23,Table2[ID],0)),"-")</f>
        <v>-</v>
      </c>
      <c r="AA6" t="str">
        <f>IFERROR(INDEX(Table2[Univerise_Cheap],MATCH($O6,Table2[ID],0))-INDEX(Table2[Barclays_Avg],MATCH(AA$23,Table2[ID],0)),"-")</f>
        <v>-</v>
      </c>
      <c r="AB6" t="str">
        <f>IFERROR(INDEX(Table2[Univerise_Cheap],MATCH($O6,Table2[ID],0))-INDEX(Table2[Barclays_Avg],MATCH(AB$23,Table2[ID],0)),"-")</f>
        <v>-</v>
      </c>
      <c r="AC6" t="str">
        <f>IFERROR(INDEX(Table2[Univerise_Cheap],MATCH($O6,Table2[ID],0))-INDEX(Table2[Barclays_Avg],MATCH(AC$23,Table2[ID],0)),"-")</f>
        <v>-</v>
      </c>
      <c r="AD6" t="str">
        <f>IFERROR(INDEX(Table2[Univerise_Cheap],MATCH($O6,Table2[ID],0))-INDEX(Table2[Barclays_Avg],MATCH(AD$23,Table2[ID],0)),"-")</f>
        <v>-</v>
      </c>
    </row>
    <row r="7" spans="1:30" ht="18" x14ac:dyDescent="0.35">
      <c r="A7" t="s">
        <v>157</v>
      </c>
      <c r="B7" t="str">
        <f>Table2[[#This Row],[ID]]&amp;$D$37</f>
        <v>5-10GovtUSD</v>
      </c>
      <c r="C7" t="str">
        <f t="shared" si="0"/>
        <v>5-10</v>
      </c>
      <c r="D7" t="str">
        <f t="shared" si="1"/>
        <v>Govt</v>
      </c>
      <c r="E7">
        <f>INDEX(Query_Check!$D:$D,MATCH($B7,Query_Check!$A:$A,0))</f>
        <v>1.9573831558227539</v>
      </c>
      <c r="F7">
        <f>_xlfn.IFNA(INDEX(Query_Check!$C:$C,MATCH($B7,Query_Check!$A:$A,0)),0)</f>
        <v>1</v>
      </c>
      <c r="G7" t="e">
        <f>INDEX(Query_Check!$M:$M,MATCH($B7,Query_Check!$J:$J,0))</f>
        <v>#N/A</v>
      </c>
      <c r="H7">
        <f>_xlfn.IFNA(INDEX(Query_Check!$L:$L,MATCH($B7,Query_Check!$J:$J,0)),0)</f>
        <v>0</v>
      </c>
      <c r="I7">
        <f>INDEX(Query_Check!$V:$V,MATCH($B7,Query_Check!$S:$S,0))</f>
        <v>1.7970656752586365</v>
      </c>
      <c r="J7">
        <f>_xlfn.IFNA(INDEX(Query_Check!$U:$U,MATCH($B7,Query_Check!$S:$S,0)),0)</f>
        <v>4</v>
      </c>
      <c r="O7" t="str">
        <f t="shared" si="3"/>
        <v>5-10Corp</v>
      </c>
      <c r="P7" t="str">
        <v>5-10</v>
      </c>
      <c r="Q7" t="str">
        <f>IFERROR(INDEX(Table2[Univerise_Cheap],MATCH($O7,Table2[ID],0))-INDEX(Table2[Barclays_Avg],MATCH(Q$23,Table2[ID],0)),"-")</f>
        <v>-</v>
      </c>
      <c r="R7">
        <f>IFERROR(INDEX(Table2[Univerise_Cheap],MATCH($O7,Table2[ID],0))-INDEX(Table2[Barclays_Avg],MATCH(R$23,Table2[ID],0)),"-")</f>
        <v>0.63466906054575656</v>
      </c>
      <c r="S7" s="22">
        <f>IFERROR(INDEX(Table2[Univerise_Cheap],MATCH($O7,Table2[ID],0))-INDEX(Table2[Barclays_Avg],MATCH(S$23,Table2[ID],0)),"-")</f>
        <v>0.23676332542832279</v>
      </c>
      <c r="T7">
        <f>IFERROR(INDEX(Table2[Univerise_Cheap],MATCH($O7,Table2[ID],0))-INDEX(Table2[Barclays_Avg],MATCH(T$23,Table2[ID],0)),"-")</f>
        <v>-0.15558979266269457</v>
      </c>
      <c r="U7">
        <f>IFERROR(INDEX(Table2[Univerise_Cheap],MATCH($O7,Table2[ID],0))-INDEX(Table2[Barclays_Avg],MATCH(U$23,Table2[ID],0)),"-")</f>
        <v>-0.29160901447817711</v>
      </c>
      <c r="V7">
        <f>IFERROR(INDEX(Table2[Univerise_Cheap],MATCH($O7,Table2[ID],0))-INDEX(Table2[Barclays_Avg],MATCH(V$23,Table2[ID],0)),"-")</f>
        <v>-0.33159476926147002</v>
      </c>
      <c r="W7">
        <f>IFERROR(INDEX(Table2[Univerise_Cheap],MATCH($O7,Table2[ID],0))-INDEX(Table2[Barclays_Avg],MATCH(W$23,Table2[ID],0)),"-")</f>
        <v>-0.31769086105886579</v>
      </c>
      <c r="X7">
        <f>IFERROR(INDEX(Table2[Univerise_Cheap],MATCH($O7,Table2[ID],0))-INDEX(Table2[Barclays_Avg],MATCH(X$23,Table2[ID],0)),"-")</f>
        <v>-0.24813978086438082</v>
      </c>
      <c r="Y7">
        <f>IFERROR(INDEX(Table2[Univerise_Cheap],MATCH($O7,Table2[ID],0))-INDEX(Table2[Barclays_Avg],MATCH(Y$23,Table2[ID],0)),"-")</f>
        <v>-5.3736382775818381E-2</v>
      </c>
      <c r="Z7" t="str">
        <f>IFERROR(INDEX(Table2[Univerise_Cheap],MATCH($O7,Table2[ID],0))-INDEX(Table2[Barclays_Avg],MATCH(Z$23,Table2[ID],0)),"-")</f>
        <v>-</v>
      </c>
      <c r="AA7" t="str">
        <f>IFERROR(INDEX(Table2[Univerise_Cheap],MATCH($O7,Table2[ID],0))-INDEX(Table2[Barclays_Avg],MATCH(AA$23,Table2[ID],0)),"-")</f>
        <v>-</v>
      </c>
      <c r="AB7" t="str">
        <f>IFERROR(INDEX(Table2[Univerise_Cheap],MATCH($O7,Table2[ID],0))-INDEX(Table2[Barclays_Avg],MATCH(AB$23,Table2[ID],0)),"-")</f>
        <v>-</v>
      </c>
      <c r="AC7" t="str">
        <f>IFERROR(INDEX(Table2[Univerise_Cheap],MATCH($O7,Table2[ID],0))-INDEX(Table2[Barclays_Avg],MATCH(AC$23,Table2[ID],0)),"-")</f>
        <v>-</v>
      </c>
      <c r="AD7" t="str">
        <f>IFERROR(INDEX(Table2[Univerise_Cheap],MATCH($O7,Table2[ID],0))-INDEX(Table2[Barclays_Avg],MATCH(AD$23,Table2[ID],0)),"-")</f>
        <v>-</v>
      </c>
    </row>
    <row r="8" spans="1:30" ht="18" x14ac:dyDescent="0.35">
      <c r="A8" t="s">
        <v>159</v>
      </c>
      <c r="B8" t="str">
        <f>Table2[[#This Row],[ID]]&amp;$D$37</f>
        <v>10-12CorpUSD</v>
      </c>
      <c r="C8" t="str">
        <f t="shared" si="0"/>
        <v>10-12</v>
      </c>
      <c r="D8" t="str">
        <f t="shared" si="1"/>
        <v>Corp</v>
      </c>
      <c r="E8">
        <f>INDEX(Query_Check!$D:$D,MATCH($B8,Query_Check!$A:$A,0))</f>
        <v>3.111832297510571</v>
      </c>
      <c r="F8">
        <f>_xlfn.IFNA(INDEX(Query_Check!$C:$C,MATCH($B8,Query_Check!$A:$A,0)),0)</f>
        <v>72</v>
      </c>
      <c r="G8">
        <f>INDEX(Query_Check!$M:$M,MATCH($B8,Query_Check!$J:$J,0))</f>
        <v>3.2100624697549001</v>
      </c>
      <c r="H8">
        <f>_xlfn.IFNA(INDEX(Query_Check!$L:$L,MATCH($B8,Query_Check!$J:$J,0)),0)</f>
        <v>7</v>
      </c>
      <c r="I8">
        <f>INDEX(Query_Check!$V:$V,MATCH($B8,Query_Check!$S:$S,0))</f>
        <v>2.8993410155886696</v>
      </c>
      <c r="J8">
        <f>_xlfn.IFNA(INDEX(Query_Check!$U:$U,MATCH($B8,Query_Check!$S:$S,0)),0)</f>
        <v>147</v>
      </c>
      <c r="O8" t="str">
        <f t="shared" si="3"/>
        <v>10-12Corp</v>
      </c>
      <c r="P8" t="str">
        <v>10-12</v>
      </c>
      <c r="Q8" t="str">
        <f>IFERROR(INDEX(Table2[Univerise_Cheap],MATCH($O8,Table2[ID],0))-INDEX(Table2[Barclays_Avg],MATCH(Q$23,Table2[ID],0)),"-")</f>
        <v>-</v>
      </c>
      <c r="R8">
        <f>IFERROR(INDEX(Table2[Univerise_Cheap],MATCH($O8,Table2[ID],0))-INDEX(Table2[Barclays_Avg],MATCH(R$23,Table2[ID],0)),"-")</f>
        <v>1.0027501351303525</v>
      </c>
      <c r="S8">
        <f>IFERROR(INDEX(Table2[Univerise_Cheap],MATCH($O8,Table2[ID],0))-INDEX(Table2[Barclays_Avg],MATCH(S$23,Table2[ID],0)),"-")</f>
        <v>0.60484440001291873</v>
      </c>
      <c r="T8" s="22">
        <f>IFERROR(INDEX(Table2[Univerise_Cheap],MATCH($O8,Table2[ID],0))-INDEX(Table2[Barclays_Avg],MATCH(T$23,Table2[ID],0)),"-")</f>
        <v>0.21249128192190136</v>
      </c>
      <c r="U8">
        <f>IFERROR(INDEX(Table2[Univerise_Cheap],MATCH($O8,Table2[ID],0))-INDEX(Table2[Barclays_Avg],MATCH(U$23,Table2[ID],0)),"-")</f>
        <v>7.6472060106418827E-2</v>
      </c>
      <c r="V8">
        <f>IFERROR(INDEX(Table2[Univerise_Cheap],MATCH($O8,Table2[ID],0))-INDEX(Table2[Barclays_Avg],MATCH(V$23,Table2[ID],0)),"-")</f>
        <v>3.6486305323125912E-2</v>
      </c>
      <c r="W8">
        <f>IFERROR(INDEX(Table2[Univerise_Cheap],MATCH($O8,Table2[ID],0))-INDEX(Table2[Barclays_Avg],MATCH(W$23,Table2[ID],0)),"-")</f>
        <v>5.0390213525730143E-2</v>
      </c>
      <c r="X8">
        <f>IFERROR(INDEX(Table2[Univerise_Cheap],MATCH($O8,Table2[ID],0))-INDEX(Table2[Barclays_Avg],MATCH(X$23,Table2[ID],0)),"-")</f>
        <v>0.11994129372021511</v>
      </c>
      <c r="Y8">
        <f>IFERROR(INDEX(Table2[Univerise_Cheap],MATCH($O8,Table2[ID],0))-INDEX(Table2[Barclays_Avg],MATCH(Y$23,Table2[ID],0)),"-")</f>
        <v>0.31434469180877755</v>
      </c>
      <c r="Z8" t="str">
        <f>IFERROR(INDEX(Table2[Univerise_Cheap],MATCH($O8,Table2[ID],0))-INDEX(Table2[Barclays_Avg],MATCH(Z$23,Table2[ID],0)),"-")</f>
        <v>-</v>
      </c>
      <c r="AA8" t="str">
        <f>IFERROR(INDEX(Table2[Univerise_Cheap],MATCH($O8,Table2[ID],0))-INDEX(Table2[Barclays_Avg],MATCH(AA$23,Table2[ID],0)),"-")</f>
        <v>-</v>
      </c>
      <c r="AB8" t="str">
        <f>IFERROR(INDEX(Table2[Univerise_Cheap],MATCH($O8,Table2[ID],0))-INDEX(Table2[Barclays_Avg],MATCH(AB$23,Table2[ID],0)),"-")</f>
        <v>-</v>
      </c>
      <c r="AC8" t="str">
        <f>IFERROR(INDEX(Table2[Univerise_Cheap],MATCH($O8,Table2[ID],0))-INDEX(Table2[Barclays_Avg],MATCH(AC$23,Table2[ID],0)),"-")</f>
        <v>-</v>
      </c>
      <c r="AD8" t="str">
        <f>IFERROR(INDEX(Table2[Univerise_Cheap],MATCH($O8,Table2[ID],0))-INDEX(Table2[Barclays_Avg],MATCH(AD$23,Table2[ID],0)),"-")</f>
        <v>-</v>
      </c>
    </row>
    <row r="9" spans="1:30" ht="18" x14ac:dyDescent="0.35">
      <c r="A9" t="s">
        <v>158</v>
      </c>
      <c r="B9" t="str">
        <f>Table2[[#This Row],[ID]]&amp;$D$37</f>
        <v>10-12GovtUSD</v>
      </c>
      <c r="C9" t="str">
        <f t="shared" si="0"/>
        <v>10-12</v>
      </c>
      <c r="D9" t="str">
        <f t="shared" si="1"/>
        <v>Govt</v>
      </c>
      <c r="E9">
        <f>INDEX(Query_Check!$D:$D,MATCH($B9,Query_Check!$A:$A,0))</f>
        <v>2.0457485914230347</v>
      </c>
      <c r="F9">
        <f>_xlfn.IFNA(INDEX(Query_Check!$C:$C,MATCH($B9,Query_Check!$A:$A,0)),0)</f>
        <v>3</v>
      </c>
      <c r="G9" t="e">
        <f>INDEX(Query_Check!$M:$M,MATCH($B9,Query_Check!$J:$J,0))</f>
        <v>#N/A</v>
      </c>
      <c r="H9">
        <f>_xlfn.IFNA(INDEX(Query_Check!$L:$L,MATCH($B9,Query_Check!$J:$J,0)),0)</f>
        <v>0</v>
      </c>
      <c r="I9">
        <f>INDEX(Query_Check!$V:$V,MATCH($B9,Query_Check!$S:$S,0))</f>
        <v>2.0457485914230347</v>
      </c>
      <c r="J9">
        <f>_xlfn.IFNA(INDEX(Query_Check!$U:$U,MATCH($B9,Query_Check!$S:$S,0)),0)</f>
        <v>3</v>
      </c>
      <c r="O9" t="str">
        <f t="shared" si="3"/>
        <v>12-14Corp</v>
      </c>
      <c r="P9" t="str">
        <v>12-14</v>
      </c>
      <c r="Q9" t="str">
        <f>IFERROR(INDEX(Table2[Univerise_Cheap],MATCH($O9,Table2[ID],0))-INDEX(Table2[Barclays_Avg],MATCH(Q$23,Table2[ID],0)),"-")</f>
        <v>-</v>
      </c>
      <c r="R9">
        <f>IFERROR(INDEX(Table2[Univerise_Cheap],MATCH($O9,Table2[ID],0))-INDEX(Table2[Barclays_Avg],MATCH(R$23,Table2[ID],0)),"-")</f>
        <v>1.2888825074318917</v>
      </c>
      <c r="S9">
        <f>IFERROR(INDEX(Table2[Univerise_Cheap],MATCH($O9,Table2[ID],0))-INDEX(Table2[Barclays_Avg],MATCH(S$23,Table2[ID],0)),"-")</f>
        <v>0.89097677231445793</v>
      </c>
      <c r="T9">
        <f>IFERROR(INDEX(Table2[Univerise_Cheap],MATCH($O9,Table2[ID],0))-INDEX(Table2[Barclays_Avg],MATCH(T$23,Table2[ID],0)),"-")</f>
        <v>0.49862365422344057</v>
      </c>
      <c r="U9" s="22">
        <f>IFERROR(INDEX(Table2[Univerise_Cheap],MATCH($O9,Table2[ID],0))-INDEX(Table2[Barclays_Avg],MATCH(U$23,Table2[ID],0)),"-")</f>
        <v>0.36260443240795803</v>
      </c>
      <c r="V9">
        <f>IFERROR(INDEX(Table2[Univerise_Cheap],MATCH($O9,Table2[ID],0))-INDEX(Table2[Barclays_Avg],MATCH(V$23,Table2[ID],0)),"-")</f>
        <v>0.32261867762466512</v>
      </c>
      <c r="W9">
        <f>IFERROR(INDEX(Table2[Univerise_Cheap],MATCH($O9,Table2[ID],0))-INDEX(Table2[Barclays_Avg],MATCH(W$23,Table2[ID],0)),"-")</f>
        <v>0.33652258582726935</v>
      </c>
      <c r="X9">
        <f>IFERROR(INDEX(Table2[Univerise_Cheap],MATCH($O9,Table2[ID],0))-INDEX(Table2[Barclays_Avg],MATCH(X$23,Table2[ID],0)),"-")</f>
        <v>0.40607366602175432</v>
      </c>
      <c r="Y9">
        <f>IFERROR(INDEX(Table2[Univerise_Cheap],MATCH($O9,Table2[ID],0))-INDEX(Table2[Barclays_Avg],MATCH(Y$23,Table2[ID],0)),"-")</f>
        <v>0.60047706411031676</v>
      </c>
      <c r="Z9" t="str">
        <f>IFERROR(INDEX(Table2[Univerise_Cheap],MATCH($O9,Table2[ID],0))-INDEX(Table2[Barclays_Avg],MATCH(Z$23,Table2[ID],0)),"-")</f>
        <v>-</v>
      </c>
      <c r="AA9" t="str">
        <f>IFERROR(INDEX(Table2[Univerise_Cheap],MATCH($O9,Table2[ID],0))-INDEX(Table2[Barclays_Avg],MATCH(AA$23,Table2[ID],0)),"-")</f>
        <v>-</v>
      </c>
      <c r="AB9" t="str">
        <f>IFERROR(INDEX(Table2[Univerise_Cheap],MATCH($O9,Table2[ID],0))-INDEX(Table2[Barclays_Avg],MATCH(AB$23,Table2[ID],0)),"-")</f>
        <v>-</v>
      </c>
      <c r="AC9" t="str">
        <f>IFERROR(INDEX(Table2[Univerise_Cheap],MATCH($O9,Table2[ID],0))-INDEX(Table2[Barclays_Avg],MATCH(AC$23,Table2[ID],0)),"-")</f>
        <v>-</v>
      </c>
      <c r="AD9" t="str">
        <f>IFERROR(INDEX(Table2[Univerise_Cheap],MATCH($O9,Table2[ID],0))-INDEX(Table2[Barclays_Avg],MATCH(AD$23,Table2[ID],0)),"-")</f>
        <v>-</v>
      </c>
    </row>
    <row r="10" spans="1:30" ht="18" x14ac:dyDescent="0.35">
      <c r="A10" t="s">
        <v>160</v>
      </c>
      <c r="B10" t="str">
        <f>Table2[[#This Row],[ID]]&amp;$D$37</f>
        <v>12-14CorpUSD</v>
      </c>
      <c r="C10" t="str">
        <f t="shared" si="0"/>
        <v>12-14</v>
      </c>
      <c r="D10" t="str">
        <f t="shared" si="1"/>
        <v>Corp</v>
      </c>
      <c r="E10">
        <f>INDEX(Query_Check!$D:$D,MATCH($B10,Query_Check!$A:$A,0))</f>
        <v>3.3979646698121102</v>
      </c>
      <c r="F10">
        <f>_xlfn.IFNA(INDEX(Query_Check!$C:$C,MATCH($B10,Query_Check!$A:$A,0)),0)</f>
        <v>31</v>
      </c>
      <c r="G10">
        <f>INDEX(Query_Check!$M:$M,MATCH($B10,Query_Check!$J:$J,0))</f>
        <v>3.1417812434109775</v>
      </c>
      <c r="H10">
        <f>_xlfn.IFNA(INDEX(Query_Check!$L:$L,MATCH($B10,Query_Check!$J:$J,0)),0)</f>
        <v>11</v>
      </c>
      <c r="I10">
        <f>INDEX(Query_Check!$V:$V,MATCH($B10,Query_Check!$S:$S,0))</f>
        <v>3.0353602374041522</v>
      </c>
      <c r="J10">
        <f>_xlfn.IFNA(INDEX(Query_Check!$U:$U,MATCH($B10,Query_Check!$S:$S,0)),0)</f>
        <v>135</v>
      </c>
      <c r="O10" t="str">
        <f t="shared" si="3"/>
        <v>14-16Corp</v>
      </c>
      <c r="P10" t="str">
        <v>14-16</v>
      </c>
      <c r="Q10" t="str">
        <f>IFERROR(INDEX(Table2[Univerise_Cheap],MATCH($O10,Table2[ID],0))-INDEX(Table2[Barclays_Avg],MATCH(Q$23,Table2[ID],0)),"-")</f>
        <v>-</v>
      </c>
      <c r="R10">
        <f>IFERROR(INDEX(Table2[Univerise_Cheap],MATCH($O10,Table2[ID],0))-INDEX(Table2[Barclays_Avg],MATCH(R$23,Table2[ID],0)),"-")</f>
        <v>1.4518739643849825</v>
      </c>
      <c r="S10">
        <f>IFERROR(INDEX(Table2[Univerise_Cheap],MATCH($O10,Table2[ID],0))-INDEX(Table2[Barclays_Avg],MATCH(S$23,Table2[ID],0)),"-")</f>
        <v>1.0539682292675487</v>
      </c>
      <c r="T10">
        <f>IFERROR(INDEX(Table2[Univerise_Cheap],MATCH($O10,Table2[ID],0))-INDEX(Table2[Barclays_Avg],MATCH(T$23,Table2[ID],0)),"-")</f>
        <v>0.66161511117653138</v>
      </c>
      <c r="U10">
        <f>IFERROR(INDEX(Table2[Univerise_Cheap],MATCH($O10,Table2[ID],0))-INDEX(Table2[Barclays_Avg],MATCH(U$23,Table2[ID],0)),"-")</f>
        <v>0.52559588936104884</v>
      </c>
      <c r="V10" s="22">
        <f>IFERROR(INDEX(Table2[Univerise_Cheap],MATCH($O10,Table2[ID],0))-INDEX(Table2[Barclays_Avg],MATCH(V$23,Table2[ID],0)),"-")</f>
        <v>0.48561013457775593</v>
      </c>
      <c r="W10">
        <f>IFERROR(INDEX(Table2[Univerise_Cheap],MATCH($O10,Table2[ID],0))-INDEX(Table2[Barclays_Avg],MATCH(W$23,Table2[ID],0)),"-")</f>
        <v>0.49951404278036016</v>
      </c>
      <c r="X10">
        <f>IFERROR(INDEX(Table2[Univerise_Cheap],MATCH($O10,Table2[ID],0))-INDEX(Table2[Barclays_Avg],MATCH(X$23,Table2[ID],0)),"-")</f>
        <v>0.56906512297484513</v>
      </c>
      <c r="Y10">
        <f>IFERROR(INDEX(Table2[Univerise_Cheap],MATCH($O10,Table2[ID],0))-INDEX(Table2[Barclays_Avg],MATCH(Y$23,Table2[ID],0)),"-")</f>
        <v>0.76346852106340757</v>
      </c>
      <c r="Z10" t="str">
        <f>IFERROR(INDEX(Table2[Univerise_Cheap],MATCH($O10,Table2[ID],0))-INDEX(Table2[Barclays_Avg],MATCH(Z$23,Table2[ID],0)),"-")</f>
        <v>-</v>
      </c>
      <c r="AA10" t="str">
        <f>IFERROR(INDEX(Table2[Univerise_Cheap],MATCH($O10,Table2[ID],0))-INDEX(Table2[Barclays_Avg],MATCH(AA$23,Table2[ID],0)),"-")</f>
        <v>-</v>
      </c>
      <c r="AB10" t="str">
        <f>IFERROR(INDEX(Table2[Univerise_Cheap],MATCH($O10,Table2[ID],0))-INDEX(Table2[Barclays_Avg],MATCH(AB$23,Table2[ID],0)),"-")</f>
        <v>-</v>
      </c>
      <c r="AC10" t="str">
        <f>IFERROR(INDEX(Table2[Univerise_Cheap],MATCH($O10,Table2[ID],0))-INDEX(Table2[Barclays_Avg],MATCH(AC$23,Table2[ID],0)),"-")</f>
        <v>-</v>
      </c>
      <c r="AD10" t="str">
        <f>IFERROR(INDEX(Table2[Univerise_Cheap],MATCH($O10,Table2[ID],0))-INDEX(Table2[Barclays_Avg],MATCH(AD$23,Table2[ID],0)),"-")</f>
        <v>-</v>
      </c>
    </row>
    <row r="11" spans="1:30" ht="18" x14ac:dyDescent="0.35">
      <c r="A11" t="s">
        <v>161</v>
      </c>
      <c r="B11" t="str">
        <f>Table2[[#This Row],[ID]]&amp;$D$37</f>
        <v>12-14GovtUSD</v>
      </c>
      <c r="C11" t="str">
        <f t="shared" si="0"/>
        <v>12-14</v>
      </c>
      <c r="D11" t="str">
        <f t="shared" si="1"/>
        <v>Govt</v>
      </c>
      <c r="E11">
        <f>INDEX(Query_Check!$D:$D,MATCH($B11,Query_Check!$A:$A,0))</f>
        <v>2.7003169059753418</v>
      </c>
      <c r="F11">
        <f>_xlfn.IFNA(INDEX(Query_Check!$C:$C,MATCH($B11,Query_Check!$A:$A,0)),0)</f>
        <v>1</v>
      </c>
      <c r="G11" t="e">
        <f>INDEX(Query_Check!$M:$M,MATCH($B11,Query_Check!$J:$J,0))</f>
        <v>#N/A</v>
      </c>
      <c r="H11">
        <f>_xlfn.IFNA(INDEX(Query_Check!$L:$L,MATCH($B11,Query_Check!$J:$J,0)),0)</f>
        <v>0</v>
      </c>
      <c r="I11">
        <f>INDEX(Query_Check!$V:$V,MATCH($B11,Query_Check!$S:$S,0))</f>
        <v>2.5484293699264526</v>
      </c>
      <c r="J11">
        <f>_xlfn.IFNA(INDEX(Query_Check!$U:$U,MATCH($B11,Query_Check!$S:$S,0)),0)</f>
        <v>2</v>
      </c>
      <c r="O11" t="str">
        <f t="shared" si="3"/>
        <v>16-18Corp</v>
      </c>
      <c r="P11" t="str">
        <v>16-18</v>
      </c>
      <c r="Q11" t="str">
        <f>IFERROR(INDEX(Table2[Univerise_Cheap],MATCH($O11,Table2[ID],0))-INDEX(Table2[Barclays_Avg],MATCH(Q$23,Table2[ID],0)),"-")</f>
        <v>-</v>
      </c>
      <c r="R11">
        <f>IFERROR(INDEX(Table2[Univerise_Cheap],MATCH($O11,Table2[ID],0))-INDEX(Table2[Barclays_Avg],MATCH(R$23,Table2[ID],0)),"-")</f>
        <v>1.4877413064241409</v>
      </c>
      <c r="S11">
        <f>IFERROR(INDEX(Table2[Univerise_Cheap],MATCH($O11,Table2[ID],0))-INDEX(Table2[Barclays_Avg],MATCH(S$23,Table2[ID],0)),"-")</f>
        <v>1.0898355713067072</v>
      </c>
      <c r="T11">
        <f>IFERROR(INDEX(Table2[Univerise_Cheap],MATCH($O11,Table2[ID],0))-INDEX(Table2[Barclays_Avg],MATCH(T$23,Table2[ID],0)),"-")</f>
        <v>0.6974824532156898</v>
      </c>
      <c r="U11">
        <f>IFERROR(INDEX(Table2[Univerise_Cheap],MATCH($O11,Table2[ID],0))-INDEX(Table2[Barclays_Avg],MATCH(U$23,Table2[ID],0)),"-")</f>
        <v>0.56146323140020726</v>
      </c>
      <c r="V11">
        <f>IFERROR(INDEX(Table2[Univerise_Cheap],MATCH($O11,Table2[ID],0))-INDEX(Table2[Barclays_Avg],MATCH(V$23,Table2[ID],0)),"-")</f>
        <v>0.52147747661691435</v>
      </c>
      <c r="W11" s="22">
        <f>IFERROR(INDEX(Table2[Univerise_Cheap],MATCH($O11,Table2[ID],0))-INDEX(Table2[Barclays_Avg],MATCH(W$23,Table2[ID],0)),"-")</f>
        <v>0.53538138481951858</v>
      </c>
      <c r="X11">
        <f>IFERROR(INDEX(Table2[Univerise_Cheap],MATCH($O11,Table2[ID],0))-INDEX(Table2[Barclays_Avg],MATCH(X$23,Table2[ID],0)),"-")</f>
        <v>0.60493246501400355</v>
      </c>
      <c r="Y11">
        <f>IFERROR(INDEX(Table2[Univerise_Cheap],MATCH($O11,Table2[ID],0))-INDEX(Table2[Barclays_Avg],MATCH(Y$23,Table2[ID],0)),"-")</f>
        <v>0.79933586310256599</v>
      </c>
      <c r="Z11" t="str">
        <f>IFERROR(INDEX(Table2[Univerise_Cheap],MATCH($O11,Table2[ID],0))-INDEX(Table2[Barclays_Avg],MATCH(Z$23,Table2[ID],0)),"-")</f>
        <v>-</v>
      </c>
      <c r="AA11" t="str">
        <f>IFERROR(INDEX(Table2[Univerise_Cheap],MATCH($O11,Table2[ID],0))-INDEX(Table2[Barclays_Avg],MATCH(AA$23,Table2[ID],0)),"-")</f>
        <v>-</v>
      </c>
      <c r="AB11" t="str">
        <f>IFERROR(INDEX(Table2[Univerise_Cheap],MATCH($O11,Table2[ID],0))-INDEX(Table2[Barclays_Avg],MATCH(AB$23,Table2[ID],0)),"-")</f>
        <v>-</v>
      </c>
      <c r="AC11" t="str">
        <f>IFERROR(INDEX(Table2[Univerise_Cheap],MATCH($O11,Table2[ID],0))-INDEX(Table2[Barclays_Avg],MATCH(AC$23,Table2[ID],0)),"-")</f>
        <v>-</v>
      </c>
      <c r="AD11" t="str">
        <f>IFERROR(INDEX(Table2[Univerise_Cheap],MATCH($O11,Table2[ID],0))-INDEX(Table2[Barclays_Avg],MATCH(AD$23,Table2[ID],0)),"-")</f>
        <v>-</v>
      </c>
    </row>
    <row r="12" spans="1:30" ht="18" x14ac:dyDescent="0.35">
      <c r="A12" t="s">
        <v>163</v>
      </c>
      <c r="B12" t="str">
        <f>Table2[[#This Row],[ID]]&amp;$D$37</f>
        <v>14-16CorpUSD</v>
      </c>
      <c r="C12" t="str">
        <f t="shared" si="0"/>
        <v>14-16</v>
      </c>
      <c r="D12" t="str">
        <f t="shared" si="1"/>
        <v>Corp</v>
      </c>
      <c r="E12">
        <f>INDEX(Query_Check!$D:$D,MATCH($B12,Query_Check!$A:$A,0))</f>
        <v>3.560956126765201</v>
      </c>
      <c r="F12">
        <f>_xlfn.IFNA(INDEX(Query_Check!$C:$C,MATCH($B12,Query_Check!$A:$A,0)),0)</f>
        <v>19</v>
      </c>
      <c r="G12">
        <f>INDEX(Query_Check!$M:$M,MATCH($B12,Query_Check!$J:$J,0))</f>
        <v>3.2021042038412655</v>
      </c>
      <c r="H12">
        <f>_xlfn.IFNA(INDEX(Query_Check!$L:$L,MATCH($B12,Query_Check!$J:$J,0)),0)</f>
        <v>17</v>
      </c>
      <c r="I12">
        <f>INDEX(Query_Check!$V:$V,MATCH($B12,Query_Check!$S:$S,0))</f>
        <v>3.0753459921874451</v>
      </c>
      <c r="J12">
        <f>_xlfn.IFNA(INDEX(Query_Check!$U:$U,MATCH($B12,Query_Check!$S:$S,0)),0)</f>
        <v>279</v>
      </c>
      <c r="O12" t="str">
        <f t="shared" si="3"/>
        <v>18-20Corp</v>
      </c>
      <c r="P12" t="str">
        <v>18-20</v>
      </c>
      <c r="Q12" t="str">
        <f>IFERROR(INDEX(Table2[Univerise_Cheap],MATCH($O12,Table2[ID],0))-INDEX(Table2[Barclays_Avg],MATCH(Q$23,Table2[ID],0)),"-")</f>
        <v>-</v>
      </c>
      <c r="R12">
        <f>IFERROR(INDEX(Table2[Univerise_Cheap],MATCH($O12,Table2[ID],0))-INDEX(Table2[Barclays_Avg],MATCH(R$23,Table2[ID],0)),"-")</f>
        <v>1.3817765712738037</v>
      </c>
      <c r="S12">
        <f>IFERROR(INDEX(Table2[Univerise_Cheap],MATCH($O12,Table2[ID],0))-INDEX(Table2[Barclays_Avg],MATCH(S$23,Table2[ID],0)),"-")</f>
        <v>0.98387083615636994</v>
      </c>
      <c r="T12">
        <f>IFERROR(INDEX(Table2[Univerise_Cheap],MATCH($O12,Table2[ID],0))-INDEX(Table2[Barclays_Avg],MATCH(T$23,Table2[ID],0)),"-")</f>
        <v>0.59151771806535258</v>
      </c>
      <c r="U12">
        <f>IFERROR(INDEX(Table2[Univerise_Cheap],MATCH($O12,Table2[ID],0))-INDEX(Table2[Barclays_Avg],MATCH(U$23,Table2[ID],0)),"-")</f>
        <v>0.45549849624987004</v>
      </c>
      <c r="V12">
        <f>IFERROR(INDEX(Table2[Univerise_Cheap],MATCH($O12,Table2[ID],0))-INDEX(Table2[Barclays_Avg],MATCH(V$23,Table2[ID],0)),"-")</f>
        <v>0.41551274146657713</v>
      </c>
      <c r="W12">
        <f>IFERROR(INDEX(Table2[Univerise_Cheap],MATCH($O12,Table2[ID],0))-INDEX(Table2[Barclays_Avg],MATCH(W$23,Table2[ID],0)),"-")</f>
        <v>0.42941664966918136</v>
      </c>
      <c r="X12" s="22">
        <f>IFERROR(INDEX(Table2[Univerise_Cheap],MATCH($O12,Table2[ID],0))-INDEX(Table2[Barclays_Avg],MATCH(X$23,Table2[ID],0)),"-")</f>
        <v>0.49896772986366633</v>
      </c>
      <c r="Y12">
        <f>IFERROR(INDEX(Table2[Univerise_Cheap],MATCH($O12,Table2[ID],0))-INDEX(Table2[Barclays_Avg],MATCH(Y$23,Table2[ID],0)),"-")</f>
        <v>0.69337112795222877</v>
      </c>
      <c r="Z12" t="str">
        <f>IFERROR(INDEX(Table2[Univerise_Cheap],MATCH($O12,Table2[ID],0))-INDEX(Table2[Barclays_Avg],MATCH(Z$23,Table2[ID],0)),"-")</f>
        <v>-</v>
      </c>
      <c r="AA12" t="str">
        <f>IFERROR(INDEX(Table2[Univerise_Cheap],MATCH($O12,Table2[ID],0))-INDEX(Table2[Barclays_Avg],MATCH(AA$23,Table2[ID],0)),"-")</f>
        <v>-</v>
      </c>
      <c r="AB12" t="str">
        <f>IFERROR(INDEX(Table2[Univerise_Cheap],MATCH($O12,Table2[ID],0))-INDEX(Table2[Barclays_Avg],MATCH(AB$23,Table2[ID],0)),"-")</f>
        <v>-</v>
      </c>
      <c r="AC12" t="str">
        <f>IFERROR(INDEX(Table2[Univerise_Cheap],MATCH($O12,Table2[ID],0))-INDEX(Table2[Barclays_Avg],MATCH(AC$23,Table2[ID],0)),"-")</f>
        <v>-</v>
      </c>
      <c r="AD12" t="str">
        <f>IFERROR(INDEX(Table2[Univerise_Cheap],MATCH($O12,Table2[ID],0))-INDEX(Table2[Barclays_Avg],MATCH(AD$23,Table2[ID],0)),"-")</f>
        <v>-</v>
      </c>
    </row>
    <row r="13" spans="1:30" ht="18" x14ac:dyDescent="0.35">
      <c r="A13" t="s">
        <v>162</v>
      </c>
      <c r="B13" t="str">
        <f>Table2[[#This Row],[ID]]&amp;$D$37</f>
        <v>14-16GovtUSD</v>
      </c>
      <c r="C13" t="str">
        <f t="shared" si="0"/>
        <v>14-16</v>
      </c>
      <c r="D13" t="str">
        <f t="shared" si="1"/>
        <v>Govt</v>
      </c>
      <c r="E13">
        <f>INDEX(Query_Check!$D:$D,MATCH($B13,Query_Check!$A:$A,0))</f>
        <v>2.4876835346221919</v>
      </c>
      <c r="F13">
        <f>_xlfn.IFNA(INDEX(Query_Check!$C:$C,MATCH($B13,Query_Check!$A:$A,0)),0)</f>
        <v>1</v>
      </c>
      <c r="G13" t="e">
        <f>INDEX(Query_Check!$M:$M,MATCH($B13,Query_Check!$J:$J,0))</f>
        <v>#N/A</v>
      </c>
      <c r="H13">
        <f>_xlfn.IFNA(INDEX(Query_Check!$L:$L,MATCH($B13,Query_Check!$J:$J,0)),0)</f>
        <v>0</v>
      </c>
      <c r="I13">
        <f>INDEX(Query_Check!$V:$V,MATCH($B13,Query_Check!$S:$S,0))</f>
        <v>2.4876835346221919</v>
      </c>
      <c r="J13">
        <f>_xlfn.IFNA(INDEX(Query_Check!$U:$U,MATCH($B13,Query_Check!$S:$S,0)),0)</f>
        <v>1</v>
      </c>
      <c r="O13" t="str">
        <f t="shared" si="3"/>
        <v>20-22Corp</v>
      </c>
      <c r="P13" t="str">
        <v>20-22</v>
      </c>
      <c r="Q13" t="str">
        <f>IFERROR(INDEX(Table2[Univerise_Cheap],MATCH($O13,Table2[ID],0))-INDEX(Table2[Barclays_Avg],MATCH(Q$23,Table2[ID],0)),"-")</f>
        <v>-</v>
      </c>
      <c r="R13">
        <f>IFERROR(INDEX(Table2[Univerise_Cheap],MATCH($O13,Table2[ID],0))-INDEX(Table2[Barclays_Avg],MATCH(R$23,Table2[ID],0)),"-")</f>
        <v>0.87611199617385882</v>
      </c>
      <c r="S13">
        <f>IFERROR(INDEX(Table2[Univerise_Cheap],MATCH($O13,Table2[ID],0))-INDEX(Table2[Barclays_Avg],MATCH(S$23,Table2[ID],0)),"-")</f>
        <v>0.47820626105642505</v>
      </c>
      <c r="T13">
        <f>IFERROR(INDEX(Table2[Univerise_Cheap],MATCH($O13,Table2[ID],0))-INDEX(Table2[Barclays_Avg],MATCH(T$23,Table2[ID],0)),"-")</f>
        <v>8.5853142965407692E-2</v>
      </c>
      <c r="U13">
        <f>IFERROR(INDEX(Table2[Univerise_Cheap],MATCH($O13,Table2[ID],0))-INDEX(Table2[Barclays_Avg],MATCH(U$23,Table2[ID],0)),"-")</f>
        <v>-5.0166078850074847E-2</v>
      </c>
      <c r="V13">
        <f>IFERROR(INDEX(Table2[Univerise_Cheap],MATCH($O13,Table2[ID],0))-INDEX(Table2[Barclays_Avg],MATCH(V$23,Table2[ID],0)),"-")</f>
        <v>-9.0151833633367762E-2</v>
      </c>
      <c r="W13">
        <f>IFERROR(INDEX(Table2[Univerise_Cheap],MATCH($O13,Table2[ID],0))-INDEX(Table2[Barclays_Avg],MATCH(W$23,Table2[ID],0)),"-")</f>
        <v>-7.624792543076353E-2</v>
      </c>
      <c r="X13">
        <f>IFERROR(INDEX(Table2[Univerise_Cheap],MATCH($O13,Table2[ID],0))-INDEX(Table2[Barclays_Avg],MATCH(X$23,Table2[ID],0)),"-")</f>
        <v>-6.6968452362785591E-3</v>
      </c>
      <c r="Y13" s="22">
        <f>IFERROR(INDEX(Table2[Univerise_Cheap],MATCH($O13,Table2[ID],0))-INDEX(Table2[Barclays_Avg],MATCH(Y$23,Table2[ID],0)),"-")</f>
        <v>0.18770655285228388</v>
      </c>
      <c r="Z13" t="str">
        <f>IFERROR(INDEX(Table2[Univerise_Cheap],MATCH($O13,Table2[ID],0))-INDEX(Table2[Barclays_Avg],MATCH(Z$23,Table2[ID],0)),"-")</f>
        <v>-</v>
      </c>
      <c r="AA13" t="str">
        <f>IFERROR(INDEX(Table2[Univerise_Cheap],MATCH($O13,Table2[ID],0))-INDEX(Table2[Barclays_Avg],MATCH(AA$23,Table2[ID],0)),"-")</f>
        <v>-</v>
      </c>
      <c r="AB13" t="str">
        <f>IFERROR(INDEX(Table2[Univerise_Cheap],MATCH($O13,Table2[ID],0))-INDEX(Table2[Barclays_Avg],MATCH(AB$23,Table2[ID],0)),"-")</f>
        <v>-</v>
      </c>
      <c r="AC13" t="str">
        <f>IFERROR(INDEX(Table2[Univerise_Cheap],MATCH($O13,Table2[ID],0))-INDEX(Table2[Barclays_Avg],MATCH(AC$23,Table2[ID],0)),"-")</f>
        <v>-</v>
      </c>
      <c r="AD13" t="str">
        <f>IFERROR(INDEX(Table2[Univerise_Cheap],MATCH($O13,Table2[ID],0))-INDEX(Table2[Barclays_Avg],MATCH(AD$23,Table2[ID],0)),"-")</f>
        <v>-</v>
      </c>
    </row>
    <row r="14" spans="1:30" ht="18" x14ac:dyDescent="0.35">
      <c r="A14" t="s">
        <v>164</v>
      </c>
      <c r="B14" t="str">
        <f>Table2[[#This Row],[ID]]&amp;$D$37</f>
        <v>16-18CorpUSD</v>
      </c>
      <c r="C14" t="str">
        <f t="shared" si="0"/>
        <v>16-18</v>
      </c>
      <c r="D14" t="str">
        <f t="shared" si="1"/>
        <v>Corp</v>
      </c>
      <c r="E14">
        <f>INDEX(Query_Check!$D:$D,MATCH($B14,Query_Check!$A:$A,0))</f>
        <v>3.5968234688043594</v>
      </c>
      <c r="F14">
        <f>_xlfn.IFNA(INDEX(Query_Check!$C:$C,MATCH($B14,Query_Check!$A:$A,0)),0)</f>
        <v>16</v>
      </c>
      <c r="G14">
        <f>INDEX(Query_Check!$M:$M,MATCH($B14,Query_Check!$J:$J,0))</f>
        <v>3.0871923384459121</v>
      </c>
      <c r="H14">
        <f>_xlfn.IFNA(INDEX(Query_Check!$L:$L,MATCH($B14,Query_Check!$J:$J,0)),0)</f>
        <v>23</v>
      </c>
      <c r="I14">
        <f>INDEX(Query_Check!$V:$V,MATCH($B14,Query_Check!$S:$S,0))</f>
        <v>3.0614420839848409</v>
      </c>
      <c r="J14">
        <f>_xlfn.IFNA(INDEX(Query_Check!$U:$U,MATCH($B14,Query_Check!$S:$S,0)),0)</f>
        <v>262</v>
      </c>
      <c r="O14" t="str">
        <f t="shared" si="3"/>
        <v>22-24Corp</v>
      </c>
      <c r="P14" t="str">
        <v>22-24</v>
      </c>
      <c r="Q14" t="str">
        <f>IFERROR(INDEX(Table2[Univerise_Cheap],MATCH($O14,Table2[ID],0))-INDEX(Table2[Barclays_Avg],MATCH(Q$23,Table2[ID],0)),"-")</f>
        <v>-</v>
      </c>
      <c r="R14" t="str">
        <f>IFERROR(INDEX(Table2[Univerise_Cheap],MATCH($O14,Table2[ID],0))-INDEX(Table2[Barclays_Avg],MATCH(R$23,Table2[ID],0)),"-")</f>
        <v>-</v>
      </c>
      <c r="S14" t="str">
        <f>IFERROR(INDEX(Table2[Univerise_Cheap],MATCH($O14,Table2[ID],0))-INDEX(Table2[Barclays_Avg],MATCH(S$23,Table2[ID],0)),"-")</f>
        <v>-</v>
      </c>
      <c r="T14" t="str">
        <f>IFERROR(INDEX(Table2[Univerise_Cheap],MATCH($O14,Table2[ID],0))-INDEX(Table2[Barclays_Avg],MATCH(T$23,Table2[ID],0)),"-")</f>
        <v>-</v>
      </c>
      <c r="U14" t="str">
        <f>IFERROR(INDEX(Table2[Univerise_Cheap],MATCH($O14,Table2[ID],0))-INDEX(Table2[Barclays_Avg],MATCH(U$23,Table2[ID],0)),"-")</f>
        <v>-</v>
      </c>
      <c r="V14" t="str">
        <f>IFERROR(INDEX(Table2[Univerise_Cheap],MATCH($O14,Table2[ID],0))-INDEX(Table2[Barclays_Avg],MATCH(V$23,Table2[ID],0)),"-")</f>
        <v>-</v>
      </c>
      <c r="W14" t="str">
        <f>IFERROR(INDEX(Table2[Univerise_Cheap],MATCH($O14,Table2[ID],0))-INDEX(Table2[Barclays_Avg],MATCH(W$23,Table2[ID],0)),"-")</f>
        <v>-</v>
      </c>
      <c r="X14" t="str">
        <f>IFERROR(INDEX(Table2[Univerise_Cheap],MATCH($O14,Table2[ID],0))-INDEX(Table2[Barclays_Avg],MATCH(X$23,Table2[ID],0)),"-")</f>
        <v>-</v>
      </c>
      <c r="Y14" t="str">
        <f>IFERROR(INDEX(Table2[Univerise_Cheap],MATCH($O14,Table2[ID],0))-INDEX(Table2[Barclays_Avg],MATCH(Y$23,Table2[ID],0)),"-")</f>
        <v>-</v>
      </c>
      <c r="Z14" s="22" t="str">
        <f>IFERROR(INDEX(Table2[Univerise_Cheap],MATCH($O14,Table2[ID],0))-INDEX(Table2[Barclays_Avg],MATCH(Z$23,Table2[ID],0)),"-")</f>
        <v>-</v>
      </c>
      <c r="AA14" t="str">
        <f>IFERROR(INDEX(Table2[Univerise_Cheap],MATCH($O14,Table2[ID],0))-INDEX(Table2[Barclays_Avg],MATCH(AA$23,Table2[ID],0)),"-")</f>
        <v>-</v>
      </c>
      <c r="AB14" t="str">
        <f>IFERROR(INDEX(Table2[Univerise_Cheap],MATCH($O14,Table2[ID],0))-INDEX(Table2[Barclays_Avg],MATCH(AB$23,Table2[ID],0)),"-")</f>
        <v>-</v>
      </c>
      <c r="AC14" t="str">
        <f>IFERROR(INDEX(Table2[Univerise_Cheap],MATCH($O14,Table2[ID],0))-INDEX(Table2[Barclays_Avg],MATCH(AC$23,Table2[ID],0)),"-")</f>
        <v>-</v>
      </c>
      <c r="AD14" t="str">
        <f>IFERROR(INDEX(Table2[Univerise_Cheap],MATCH($O14,Table2[ID],0))-INDEX(Table2[Barclays_Avg],MATCH(AD$23,Table2[ID],0)),"-")</f>
        <v>-</v>
      </c>
    </row>
    <row r="15" spans="1:30" ht="18" x14ac:dyDescent="0.35">
      <c r="A15" t="s">
        <v>165</v>
      </c>
      <c r="B15" t="str">
        <f>Table2[[#This Row],[ID]]&amp;$D$37</f>
        <v>16-18GovtUSD</v>
      </c>
      <c r="C15" t="str">
        <f t="shared" si="0"/>
        <v>16-18</v>
      </c>
      <c r="D15" t="str">
        <f t="shared" si="1"/>
        <v>Govt</v>
      </c>
      <c r="E15" t="str">
        <f>INDEX(Query_Check!$D:$D,MATCH($B15,Query_Check!$A:$A,0))</f>
        <v/>
      </c>
      <c r="F15" t="str">
        <f>_xlfn.IFNA(INDEX(Query_Check!$C:$C,MATCH($B15,Query_Check!$A:$A,0)),0)</f>
        <v/>
      </c>
      <c r="G15" t="e">
        <f>INDEX(Query_Check!$M:$M,MATCH($B15,Query_Check!$J:$J,0))</f>
        <v>#N/A</v>
      </c>
      <c r="H15">
        <f>_xlfn.IFNA(INDEX(Query_Check!$L:$L,MATCH($B15,Query_Check!$J:$J,0)),0)</f>
        <v>0</v>
      </c>
      <c r="I15">
        <f>INDEX(Query_Check!$V:$V,MATCH($B15,Query_Check!$S:$S,0))</f>
        <v>2.3744049072265625</v>
      </c>
      <c r="J15">
        <f>_xlfn.IFNA(INDEX(Query_Check!$U:$U,MATCH($B15,Query_Check!$S:$S,0)),0)</f>
        <v>2</v>
      </c>
      <c r="O15" t="str">
        <f t="shared" si="3"/>
        <v>24-26Corp</v>
      </c>
      <c r="P15" t="str">
        <v>24-26</v>
      </c>
      <c r="Q15" t="str">
        <f>IFERROR(INDEX(Table2[Univerise_Cheap],MATCH($O15,Table2[ID],0))-INDEX(Table2[Barclays_Avg],MATCH(Q$23,Table2[ID],0)),"-")</f>
        <v>-</v>
      </c>
      <c r="R15" t="str">
        <f>IFERROR(INDEX(Table2[Univerise_Cheap],MATCH($O15,Table2[ID],0))-INDEX(Table2[Barclays_Avg],MATCH(R$23,Table2[ID],0)),"-")</f>
        <v>-</v>
      </c>
      <c r="S15" t="str">
        <f>IFERROR(INDEX(Table2[Univerise_Cheap],MATCH($O15,Table2[ID],0))-INDEX(Table2[Barclays_Avg],MATCH(S$23,Table2[ID],0)),"-")</f>
        <v>-</v>
      </c>
      <c r="T15" t="str">
        <f>IFERROR(INDEX(Table2[Univerise_Cheap],MATCH($O15,Table2[ID],0))-INDEX(Table2[Barclays_Avg],MATCH(T$23,Table2[ID],0)),"-")</f>
        <v>-</v>
      </c>
      <c r="U15" t="str">
        <f>IFERROR(INDEX(Table2[Univerise_Cheap],MATCH($O15,Table2[ID],0))-INDEX(Table2[Barclays_Avg],MATCH(U$23,Table2[ID],0)),"-")</f>
        <v>-</v>
      </c>
      <c r="V15" t="str">
        <f>IFERROR(INDEX(Table2[Univerise_Cheap],MATCH($O15,Table2[ID],0))-INDEX(Table2[Barclays_Avg],MATCH(V$23,Table2[ID],0)),"-")</f>
        <v>-</v>
      </c>
      <c r="W15" t="str">
        <f>IFERROR(INDEX(Table2[Univerise_Cheap],MATCH($O15,Table2[ID],0))-INDEX(Table2[Barclays_Avg],MATCH(W$23,Table2[ID],0)),"-")</f>
        <v>-</v>
      </c>
      <c r="X15" t="str">
        <f>IFERROR(INDEX(Table2[Univerise_Cheap],MATCH($O15,Table2[ID],0))-INDEX(Table2[Barclays_Avg],MATCH(X$23,Table2[ID],0)),"-")</f>
        <v>-</v>
      </c>
      <c r="Y15" t="str">
        <f>IFERROR(INDEX(Table2[Univerise_Cheap],MATCH($O15,Table2[ID],0))-INDEX(Table2[Barclays_Avg],MATCH(Y$23,Table2[ID],0)),"-")</f>
        <v>-</v>
      </c>
      <c r="Z15" t="str">
        <f>IFERROR(INDEX(Table2[Univerise_Cheap],MATCH($O15,Table2[ID],0))-INDEX(Table2[Barclays_Avg],MATCH(Z$23,Table2[ID],0)),"-")</f>
        <v>-</v>
      </c>
      <c r="AA15" s="22" t="str">
        <f>IFERROR(INDEX(Table2[Univerise_Cheap],MATCH($O15,Table2[ID],0))-INDEX(Table2[Barclays_Avg],MATCH(AA$23,Table2[ID],0)),"-")</f>
        <v>-</v>
      </c>
      <c r="AB15" t="str">
        <f>IFERROR(INDEX(Table2[Univerise_Cheap],MATCH($O15,Table2[ID],0))-INDEX(Table2[Barclays_Avg],MATCH(AB$23,Table2[ID],0)),"-")</f>
        <v>-</v>
      </c>
      <c r="AC15" t="str">
        <f>IFERROR(INDEX(Table2[Univerise_Cheap],MATCH($O15,Table2[ID],0))-INDEX(Table2[Barclays_Avg],MATCH(AC$23,Table2[ID],0)),"-")</f>
        <v>-</v>
      </c>
      <c r="AD15" t="str">
        <f>IFERROR(INDEX(Table2[Univerise_Cheap],MATCH($O15,Table2[ID],0))-INDEX(Table2[Barclays_Avg],MATCH(AD$23,Table2[ID],0)),"-")</f>
        <v>-</v>
      </c>
    </row>
    <row r="16" spans="1:30" ht="18" x14ac:dyDescent="0.35">
      <c r="A16" t="s">
        <v>167</v>
      </c>
      <c r="B16" t="str">
        <f>Table2[[#This Row],[ID]]&amp;$D$37</f>
        <v>18-20CorpUSD</v>
      </c>
      <c r="C16" t="str">
        <f t="shared" si="0"/>
        <v>18-20</v>
      </c>
      <c r="D16" t="str">
        <f t="shared" si="1"/>
        <v>Corp</v>
      </c>
      <c r="E16">
        <f>INDEX(Query_Check!$D:$D,MATCH($B16,Query_Check!$A:$A,0))</f>
        <v>3.4908587336540222</v>
      </c>
      <c r="F16">
        <f>_xlfn.IFNA(INDEX(Query_Check!$C:$C,MATCH($B16,Query_Check!$A:$A,0)),0)</f>
        <v>8</v>
      </c>
      <c r="G16">
        <f>INDEX(Query_Check!$M:$M,MATCH($B16,Query_Check!$J:$J,0))</f>
        <v>3.1315593189663358</v>
      </c>
      <c r="H16">
        <f>_xlfn.IFNA(INDEX(Query_Check!$L:$L,MATCH($B16,Query_Check!$J:$J,0)),0)</f>
        <v>9</v>
      </c>
      <c r="I16">
        <f>INDEX(Query_Check!$V:$V,MATCH($B16,Query_Check!$S:$S,0))</f>
        <v>2.9918910037903559</v>
      </c>
      <c r="J16">
        <f>_xlfn.IFNA(INDEX(Query_Check!$U:$U,MATCH($B16,Query_Check!$S:$S,0)),0)</f>
        <v>168</v>
      </c>
      <c r="O16" t="str">
        <f t="shared" si="3"/>
        <v>26-28Corp</v>
      </c>
      <c r="P16" t="str">
        <v>26-28</v>
      </c>
      <c r="Q16" t="str">
        <f>IFERROR(INDEX(Table2[Univerise_Cheap],MATCH($O16,Table2[ID],0))-INDEX(Table2[Barclays_Avg],MATCH(Q$23,Table2[ID],0)),"-")</f>
        <v>-</v>
      </c>
      <c r="R16" t="str">
        <f>IFERROR(INDEX(Table2[Univerise_Cheap],MATCH($O16,Table2[ID],0))-INDEX(Table2[Barclays_Avg],MATCH(R$23,Table2[ID],0)),"-")</f>
        <v>-</v>
      </c>
      <c r="S16" t="str">
        <f>IFERROR(INDEX(Table2[Univerise_Cheap],MATCH($O16,Table2[ID],0))-INDEX(Table2[Barclays_Avg],MATCH(S$23,Table2[ID],0)),"-")</f>
        <v>-</v>
      </c>
      <c r="T16" t="str">
        <f>IFERROR(INDEX(Table2[Univerise_Cheap],MATCH($O16,Table2[ID],0))-INDEX(Table2[Barclays_Avg],MATCH(T$23,Table2[ID],0)),"-")</f>
        <v>-</v>
      </c>
      <c r="U16" t="str">
        <f>IFERROR(INDEX(Table2[Univerise_Cheap],MATCH($O16,Table2[ID],0))-INDEX(Table2[Barclays_Avg],MATCH(U$23,Table2[ID],0)),"-")</f>
        <v>-</v>
      </c>
      <c r="V16" t="str">
        <f>IFERROR(INDEX(Table2[Univerise_Cheap],MATCH($O16,Table2[ID],0))-INDEX(Table2[Barclays_Avg],MATCH(V$23,Table2[ID],0)),"-")</f>
        <v>-</v>
      </c>
      <c r="W16" t="str">
        <f>IFERROR(INDEX(Table2[Univerise_Cheap],MATCH($O16,Table2[ID],0))-INDEX(Table2[Barclays_Avg],MATCH(W$23,Table2[ID],0)),"-")</f>
        <v>-</v>
      </c>
      <c r="X16" t="str">
        <f>IFERROR(INDEX(Table2[Univerise_Cheap],MATCH($O16,Table2[ID],0))-INDEX(Table2[Barclays_Avg],MATCH(X$23,Table2[ID],0)),"-")</f>
        <v>-</v>
      </c>
      <c r="Y16" t="str">
        <f>IFERROR(INDEX(Table2[Univerise_Cheap],MATCH($O16,Table2[ID],0))-INDEX(Table2[Barclays_Avg],MATCH(Y$23,Table2[ID],0)),"-")</f>
        <v>-</v>
      </c>
      <c r="Z16" t="str">
        <f>IFERROR(INDEX(Table2[Univerise_Cheap],MATCH($O16,Table2[ID],0))-INDEX(Table2[Barclays_Avg],MATCH(Z$23,Table2[ID],0)),"-")</f>
        <v>-</v>
      </c>
      <c r="AA16" t="str">
        <f>IFERROR(INDEX(Table2[Univerise_Cheap],MATCH($O16,Table2[ID],0))-INDEX(Table2[Barclays_Avg],MATCH(AA$23,Table2[ID],0)),"-")</f>
        <v>-</v>
      </c>
      <c r="AB16" s="22" t="str">
        <f>IFERROR(INDEX(Table2[Univerise_Cheap],MATCH($O16,Table2[ID],0))-INDEX(Table2[Barclays_Avg],MATCH(AB$23,Table2[ID],0)),"-")</f>
        <v>-</v>
      </c>
      <c r="AC16" t="str">
        <f>IFERROR(INDEX(Table2[Univerise_Cheap],MATCH($O16,Table2[ID],0))-INDEX(Table2[Barclays_Avg],MATCH(AC$23,Table2[ID],0)),"-")</f>
        <v>-</v>
      </c>
      <c r="AD16" t="str">
        <f>IFERROR(INDEX(Table2[Univerise_Cheap],MATCH($O16,Table2[ID],0))-INDEX(Table2[Barclays_Avg],MATCH(AD$23,Table2[ID],0)),"-")</f>
        <v>-</v>
      </c>
    </row>
    <row r="17" spans="1:30" ht="18" x14ac:dyDescent="0.35">
      <c r="A17" t="s">
        <v>166</v>
      </c>
      <c r="B17" t="str">
        <f>Table2[[#This Row],[ID]]&amp;$D$37</f>
        <v>18-20GovtUSD</v>
      </c>
      <c r="C17" t="str">
        <f t="shared" si="0"/>
        <v>18-20</v>
      </c>
      <c r="D17" t="str">
        <f t="shared" si="1"/>
        <v>Govt</v>
      </c>
      <c r="E17" t="e">
        <f>INDEX(Query_Check!$D:$D,MATCH($B17,Query_Check!$A:$A,0))</f>
        <v>#N/A</v>
      </c>
      <c r="F17">
        <f>_xlfn.IFNA(INDEX(Query_Check!$C:$C,MATCH($B17,Query_Check!$A:$A,0)),0)</f>
        <v>0</v>
      </c>
      <c r="G17" t="e">
        <f>INDEX(Query_Check!$M:$M,MATCH($B17,Query_Check!$J:$J,0))</f>
        <v>#N/A</v>
      </c>
      <c r="H17">
        <f>_xlfn.IFNA(INDEX(Query_Check!$L:$L,MATCH($B17,Query_Check!$J:$J,0)),0)</f>
        <v>0</v>
      </c>
      <c r="I17" t="e">
        <f>INDEX(Query_Check!$V:$V,MATCH($B17,Query_Check!$S:$S,0))</f>
        <v>#N/A</v>
      </c>
      <c r="J17">
        <f>_xlfn.IFNA(INDEX(Query_Check!$U:$U,MATCH($B17,Query_Check!$S:$S,0)),0)</f>
        <v>0</v>
      </c>
      <c r="O17" t="str">
        <f t="shared" si="3"/>
        <v>28-30Corp</v>
      </c>
      <c r="P17" t="str">
        <v>28-30</v>
      </c>
      <c r="Q17" t="str">
        <f>IFERROR(INDEX(Table2[Univerise_Cheap],MATCH($O17,Table2[ID],0))-INDEX(Table2[Barclays_Avg],MATCH(Q$23,Table2[ID],0)),"-")</f>
        <v>-</v>
      </c>
      <c r="R17" t="str">
        <f>IFERROR(INDEX(Table2[Univerise_Cheap],MATCH($O17,Table2[ID],0))-INDEX(Table2[Barclays_Avg],MATCH(R$23,Table2[ID],0)),"-")</f>
        <v>-</v>
      </c>
      <c r="S17" t="str">
        <f>IFERROR(INDEX(Table2[Univerise_Cheap],MATCH($O17,Table2[ID],0))-INDEX(Table2[Barclays_Avg],MATCH(S$23,Table2[ID],0)),"-")</f>
        <v>-</v>
      </c>
      <c r="T17" t="str">
        <f>IFERROR(INDEX(Table2[Univerise_Cheap],MATCH($O17,Table2[ID],0))-INDEX(Table2[Barclays_Avg],MATCH(T$23,Table2[ID],0)),"-")</f>
        <v>-</v>
      </c>
      <c r="U17" t="str">
        <f>IFERROR(INDEX(Table2[Univerise_Cheap],MATCH($O17,Table2[ID],0))-INDEX(Table2[Barclays_Avg],MATCH(U$23,Table2[ID],0)),"-")</f>
        <v>-</v>
      </c>
      <c r="V17" t="str">
        <f>IFERROR(INDEX(Table2[Univerise_Cheap],MATCH($O17,Table2[ID],0))-INDEX(Table2[Barclays_Avg],MATCH(V$23,Table2[ID],0)),"-")</f>
        <v>-</v>
      </c>
      <c r="W17" t="str">
        <f>IFERROR(INDEX(Table2[Univerise_Cheap],MATCH($O17,Table2[ID],0))-INDEX(Table2[Barclays_Avg],MATCH(W$23,Table2[ID],0)),"-")</f>
        <v>-</v>
      </c>
      <c r="X17" t="str">
        <f>IFERROR(INDEX(Table2[Univerise_Cheap],MATCH($O17,Table2[ID],0))-INDEX(Table2[Barclays_Avg],MATCH(X$23,Table2[ID],0)),"-")</f>
        <v>-</v>
      </c>
      <c r="Y17" t="str">
        <f>IFERROR(INDEX(Table2[Univerise_Cheap],MATCH($O17,Table2[ID],0))-INDEX(Table2[Barclays_Avg],MATCH(Y$23,Table2[ID],0)),"-")</f>
        <v>-</v>
      </c>
      <c r="Z17" t="str">
        <f>IFERROR(INDEX(Table2[Univerise_Cheap],MATCH($O17,Table2[ID],0))-INDEX(Table2[Barclays_Avg],MATCH(Z$23,Table2[ID],0)),"-")</f>
        <v>-</v>
      </c>
      <c r="AA17" t="str">
        <f>IFERROR(INDEX(Table2[Univerise_Cheap],MATCH($O17,Table2[ID],0))-INDEX(Table2[Barclays_Avg],MATCH(AA$23,Table2[ID],0)),"-")</f>
        <v>-</v>
      </c>
      <c r="AB17" t="str">
        <f>IFERROR(INDEX(Table2[Univerise_Cheap],MATCH($O17,Table2[ID],0))-INDEX(Table2[Barclays_Avg],MATCH(AB$23,Table2[ID],0)),"-")</f>
        <v>-</v>
      </c>
      <c r="AC17" s="22" t="str">
        <f>IFERROR(INDEX(Table2[Univerise_Cheap],MATCH($O17,Table2[ID],0))-INDEX(Table2[Barclays_Avg],MATCH(AC$23,Table2[ID],0)),"-")</f>
        <v>-</v>
      </c>
      <c r="AD17" t="str">
        <f>IFERROR(INDEX(Table2[Univerise_Cheap],MATCH($O17,Table2[ID],0))-INDEX(Table2[Barclays_Avg],MATCH(AD$23,Table2[ID],0)),"-")</f>
        <v>-</v>
      </c>
    </row>
    <row r="18" spans="1:30" ht="18" x14ac:dyDescent="0.35">
      <c r="A18" t="s">
        <v>168</v>
      </c>
      <c r="B18" t="str">
        <f>Table2[[#This Row],[ID]]&amp;$D$37</f>
        <v>20-22CorpUSD</v>
      </c>
      <c r="C18" t="str">
        <f t="shared" si="0"/>
        <v>20-22</v>
      </c>
      <c r="D18" t="str">
        <f t="shared" si="1"/>
        <v>Corp</v>
      </c>
      <c r="E18">
        <f>INDEX(Query_Check!$D:$D,MATCH($B18,Query_Check!$A:$A,0))</f>
        <v>2.9851941585540773</v>
      </c>
      <c r="F18">
        <f>_xlfn.IFNA(INDEX(Query_Check!$C:$C,MATCH($B18,Query_Check!$A:$A,0)),0)</f>
        <v>5</v>
      </c>
      <c r="G18" t="e">
        <f>INDEX(Query_Check!$M:$M,MATCH($B18,Query_Check!$J:$J,0))</f>
        <v>#N/A</v>
      </c>
      <c r="H18">
        <f>_xlfn.IFNA(INDEX(Query_Check!$L:$L,MATCH($B18,Query_Check!$J:$J,0)),0)</f>
        <v>0</v>
      </c>
      <c r="I18">
        <f>INDEX(Query_Check!$V:$V,MATCH($B18,Query_Check!$S:$S,0))</f>
        <v>2.7974876057017934</v>
      </c>
      <c r="J18">
        <f>_xlfn.IFNA(INDEX(Query_Check!$U:$U,MATCH($B18,Query_Check!$S:$S,0)),0)</f>
        <v>33</v>
      </c>
      <c r="O18" t="str">
        <f t="shared" si="3"/>
        <v>30-32Corp</v>
      </c>
      <c r="P18" t="str">
        <v>30-32</v>
      </c>
      <c r="Q18" t="str">
        <f>IFERROR(INDEX(Table2[Univerise_Cheap],MATCH($O18,Table2[ID],0))-INDEX(Table2[Barclays_Avg],MATCH(Q$23,Table2[ID],0)),"-")</f>
        <v>-</v>
      </c>
      <c r="R18" t="str">
        <f>IFERROR(INDEX(Table2[Univerise_Cheap],MATCH($O18,Table2[ID],0))-INDEX(Table2[Barclays_Avg],MATCH(R$23,Table2[ID],0)),"-")</f>
        <v>-</v>
      </c>
      <c r="S18" t="str">
        <f>IFERROR(INDEX(Table2[Univerise_Cheap],MATCH($O18,Table2[ID],0))-INDEX(Table2[Barclays_Avg],MATCH(S$23,Table2[ID],0)),"-")</f>
        <v>-</v>
      </c>
      <c r="T18" t="str">
        <f>IFERROR(INDEX(Table2[Univerise_Cheap],MATCH($O18,Table2[ID],0))-INDEX(Table2[Barclays_Avg],MATCH(T$23,Table2[ID],0)),"-")</f>
        <v>-</v>
      </c>
      <c r="U18" t="str">
        <f>IFERROR(INDEX(Table2[Univerise_Cheap],MATCH($O18,Table2[ID],0))-INDEX(Table2[Barclays_Avg],MATCH(U$23,Table2[ID],0)),"-")</f>
        <v>-</v>
      </c>
      <c r="V18" t="str">
        <f>IFERROR(INDEX(Table2[Univerise_Cheap],MATCH($O18,Table2[ID],0))-INDEX(Table2[Barclays_Avg],MATCH(V$23,Table2[ID],0)),"-")</f>
        <v>-</v>
      </c>
      <c r="W18" t="str">
        <f>IFERROR(INDEX(Table2[Univerise_Cheap],MATCH($O18,Table2[ID],0))-INDEX(Table2[Barclays_Avg],MATCH(W$23,Table2[ID],0)),"-")</f>
        <v>-</v>
      </c>
      <c r="X18" t="str">
        <f>IFERROR(INDEX(Table2[Univerise_Cheap],MATCH($O18,Table2[ID],0))-INDEX(Table2[Barclays_Avg],MATCH(X$23,Table2[ID],0)),"-")</f>
        <v>-</v>
      </c>
      <c r="Y18" t="str">
        <f>IFERROR(INDEX(Table2[Univerise_Cheap],MATCH($O18,Table2[ID],0))-INDEX(Table2[Barclays_Avg],MATCH(Y$23,Table2[ID],0)),"-")</f>
        <v>-</v>
      </c>
      <c r="Z18" t="str">
        <f>IFERROR(INDEX(Table2[Univerise_Cheap],MATCH($O18,Table2[ID],0))-INDEX(Table2[Barclays_Avg],MATCH(Z$23,Table2[ID],0)),"-")</f>
        <v>-</v>
      </c>
      <c r="AA18" t="str">
        <f>IFERROR(INDEX(Table2[Univerise_Cheap],MATCH($O18,Table2[ID],0))-INDEX(Table2[Barclays_Avg],MATCH(AA$23,Table2[ID],0)),"-")</f>
        <v>-</v>
      </c>
      <c r="AB18" t="str">
        <f>IFERROR(INDEX(Table2[Univerise_Cheap],MATCH($O18,Table2[ID],0))-INDEX(Table2[Barclays_Avg],MATCH(AB$23,Table2[ID],0)),"-")</f>
        <v>-</v>
      </c>
      <c r="AC18" t="str">
        <f>IFERROR(INDEX(Table2[Univerise_Cheap],MATCH($O18,Table2[ID],0))-INDEX(Table2[Barclays_Avg],MATCH(AC$23,Table2[ID],0)),"-")</f>
        <v>-</v>
      </c>
      <c r="AD18" s="23" t="str">
        <f>IFERROR(INDEX(Table2[Univerise_Cheap],MATCH($O18,Table2[ID],0))-INDEX(Table2[Barclays_Avg],MATCH(AD$23,Table2[ID],0)),"-")</f>
        <v>-</v>
      </c>
    </row>
    <row r="19" spans="1:30" x14ac:dyDescent="0.3">
      <c r="A19" t="s">
        <v>169</v>
      </c>
      <c r="B19" t="str">
        <f>Table2[[#This Row],[ID]]&amp;$D$37</f>
        <v>20-22GovtUSD</v>
      </c>
      <c r="C19" t="str">
        <f t="shared" si="0"/>
        <v>20-22</v>
      </c>
      <c r="D19" t="str">
        <f t="shared" si="1"/>
        <v>Govt</v>
      </c>
      <c r="E19" t="e">
        <f>INDEX(Query_Check!$D:$D,MATCH($B19,Query_Check!$A:$A,0))</f>
        <v>#N/A</v>
      </c>
      <c r="F19">
        <f>_xlfn.IFNA(INDEX(Query_Check!$C:$C,MATCH($B19,Query_Check!$A:$A,0)),0)</f>
        <v>0</v>
      </c>
      <c r="G19" t="e">
        <f>INDEX(Query_Check!$M:$M,MATCH($B19,Query_Check!$J:$J,0))</f>
        <v>#N/A</v>
      </c>
      <c r="H19">
        <f>_xlfn.IFNA(INDEX(Query_Check!$L:$L,MATCH($B19,Query_Check!$J:$J,0)),0)</f>
        <v>0</v>
      </c>
      <c r="I19" t="e">
        <f>INDEX(Query_Check!$V:$V,MATCH($B19,Query_Check!$S:$S,0))</f>
        <v>#N/A</v>
      </c>
      <c r="J19">
        <f>_xlfn.IFNA(INDEX(Query_Check!$U:$U,MATCH($B19,Query_Check!$S:$S,0)),0)</f>
        <v>0</v>
      </c>
    </row>
    <row r="20" spans="1:30" x14ac:dyDescent="0.3">
      <c r="A20" t="s">
        <v>170</v>
      </c>
      <c r="B20" t="str">
        <f>Table2[[#This Row],[ID]]&amp;$D$37</f>
        <v>22-24CorpUSD</v>
      </c>
      <c r="C20" t="str">
        <f t="shared" si="0"/>
        <v>22-24</v>
      </c>
      <c r="D20" t="str">
        <f t="shared" si="1"/>
        <v>Corp</v>
      </c>
      <c r="E20" t="e">
        <f>INDEX(Query_Check!$D:$D,MATCH($B20,Query_Check!$A:$A,0))</f>
        <v>#N/A</v>
      </c>
      <c r="F20">
        <f>_xlfn.IFNA(INDEX(Query_Check!$C:$C,MATCH($B20,Query_Check!$A:$A,0)),0)</f>
        <v>0</v>
      </c>
      <c r="G20" t="e">
        <f>INDEX(Query_Check!$M:$M,MATCH($B20,Query_Check!$J:$J,0))</f>
        <v>#N/A</v>
      </c>
      <c r="H20">
        <f>_xlfn.IFNA(INDEX(Query_Check!$L:$L,MATCH($B20,Query_Check!$J:$J,0)),0)</f>
        <v>0</v>
      </c>
      <c r="I20" t="e">
        <f>INDEX(Query_Check!$V:$V,MATCH($B20,Query_Check!$S:$S,0))</f>
        <v>#N/A</v>
      </c>
      <c r="J20">
        <f>_xlfn.IFNA(INDEX(Query_Check!$U:$U,MATCH($B20,Query_Check!$S:$S,0)),0)</f>
        <v>0</v>
      </c>
    </row>
    <row r="21" spans="1:30" x14ac:dyDescent="0.3">
      <c r="A21" t="s">
        <v>171</v>
      </c>
      <c r="B21" t="str">
        <f>Table2[[#This Row],[ID]]&amp;$D$37</f>
        <v>22-24GovtUSD</v>
      </c>
      <c r="C21" t="str">
        <f t="shared" si="0"/>
        <v>22-24</v>
      </c>
      <c r="D21" t="str">
        <f t="shared" si="1"/>
        <v>Govt</v>
      </c>
      <c r="E21" t="e">
        <f>INDEX(Query_Check!$D:$D,MATCH($B21,Query_Check!$A:$A,0))</f>
        <v>#N/A</v>
      </c>
      <c r="F21">
        <f>_xlfn.IFNA(INDEX(Query_Check!$C:$C,MATCH($B21,Query_Check!$A:$A,0)),0)</f>
        <v>0</v>
      </c>
      <c r="G21" t="e">
        <f>INDEX(Query_Check!$M:$M,MATCH($B21,Query_Check!$J:$J,0))</f>
        <v>#N/A</v>
      </c>
      <c r="H21">
        <f>_xlfn.IFNA(INDEX(Query_Check!$L:$L,MATCH($B21,Query_Check!$J:$J,0)),0)</f>
        <v>0</v>
      </c>
      <c r="I21" t="e">
        <f>INDEX(Query_Check!$V:$V,MATCH($B21,Query_Check!$S:$S,0))</f>
        <v>#N/A</v>
      </c>
      <c r="J21">
        <f>_xlfn.IFNA(INDEX(Query_Check!$U:$U,MATCH($B21,Query_Check!$S:$S,0)),0)</f>
        <v>0</v>
      </c>
      <c r="S21" s="20" t="s">
        <v>197</v>
      </c>
    </row>
    <row r="22" spans="1:30" x14ac:dyDescent="0.3">
      <c r="A22" t="s">
        <v>173</v>
      </c>
      <c r="B22" t="str">
        <f>Table2[[#This Row],[ID]]&amp;$D$37</f>
        <v>24-26CorpUSD</v>
      </c>
      <c r="C22" t="str">
        <f t="shared" si="0"/>
        <v>24-26</v>
      </c>
      <c r="D22" t="str">
        <f t="shared" si="1"/>
        <v>Corp</v>
      </c>
      <c r="E22" t="e">
        <f>INDEX(Query_Check!$D:$D,MATCH($B22,Query_Check!$A:$A,0))</f>
        <v>#N/A</v>
      </c>
      <c r="F22">
        <f>_xlfn.IFNA(INDEX(Query_Check!$C:$C,MATCH($B22,Query_Check!$A:$A,0)),0)</f>
        <v>0</v>
      </c>
      <c r="G22" t="e">
        <f>INDEX(Query_Check!$M:$M,MATCH($B22,Query_Check!$J:$J,0))</f>
        <v>#N/A</v>
      </c>
      <c r="H22">
        <f>_xlfn.IFNA(INDEX(Query_Check!$L:$L,MATCH($B22,Query_Check!$J:$J,0)),0)</f>
        <v>0</v>
      </c>
      <c r="I22" t="e">
        <f>INDEX(Query_Check!$V:$V,MATCH($B22,Query_Check!$S:$S,0))</f>
        <v>#N/A</v>
      </c>
      <c r="J22">
        <f>_xlfn.IFNA(INDEX(Query_Check!$U:$U,MATCH($B22,Query_Check!$S:$S,0)),0)</f>
        <v>0</v>
      </c>
      <c r="P22" t="s">
        <v>189</v>
      </c>
    </row>
    <row r="23" spans="1:30" x14ac:dyDescent="0.3">
      <c r="A23" t="s">
        <v>172</v>
      </c>
      <c r="B23" t="str">
        <f>Table2[[#This Row],[ID]]&amp;$D$37</f>
        <v>24-26GovtUSD</v>
      </c>
      <c r="C23" t="str">
        <f t="shared" si="0"/>
        <v>24-26</v>
      </c>
      <c r="D23" t="str">
        <f t="shared" si="1"/>
        <v>Govt</v>
      </c>
      <c r="E23" t="e">
        <f>INDEX(Query_Check!$D:$D,MATCH($B23,Query_Check!$A:$A,0))</f>
        <v>#N/A</v>
      </c>
      <c r="F23">
        <f>_xlfn.IFNA(INDEX(Query_Check!$C:$C,MATCH($B23,Query_Check!$A:$A,0)),0)</f>
        <v>0</v>
      </c>
      <c r="G23" t="e">
        <f>INDEX(Query_Check!$M:$M,MATCH($B23,Query_Check!$J:$J,0))</f>
        <v>#N/A</v>
      </c>
      <c r="H23">
        <f>_xlfn.IFNA(INDEX(Query_Check!$L:$L,MATCH($B23,Query_Check!$J:$J,0)),0)</f>
        <v>0</v>
      </c>
      <c r="I23" t="e">
        <f>INDEX(Query_Check!$V:$V,MATCH($B23,Query_Check!$S:$S,0))</f>
        <v>#N/A</v>
      </c>
      <c r="J23">
        <f>_xlfn.IFNA(INDEX(Query_Check!$U:$U,MATCH($B23,Query_Check!$S:$S,0)),0)</f>
        <v>0</v>
      </c>
      <c r="P23" t="s">
        <v>193</v>
      </c>
      <c r="Q23" t="str">
        <f t="shared" ref="Q23:AD23" si="4">Q24&amp;$P$24</f>
        <v>&lt;0Corp</v>
      </c>
      <c r="R23" t="str">
        <f t="shared" si="4"/>
        <v>0-5Corp</v>
      </c>
      <c r="S23" t="str">
        <f t="shared" si="4"/>
        <v>5-10Corp</v>
      </c>
      <c r="T23" t="str">
        <f t="shared" si="4"/>
        <v>10-12Corp</v>
      </c>
      <c r="U23" t="str">
        <f t="shared" si="4"/>
        <v>12-14Corp</v>
      </c>
      <c r="V23" t="str">
        <f t="shared" si="4"/>
        <v>14-16Corp</v>
      </c>
      <c r="W23" t="str">
        <f t="shared" si="4"/>
        <v>16-18Corp</v>
      </c>
      <c r="X23" t="str">
        <f t="shared" si="4"/>
        <v>18-20Corp</v>
      </c>
      <c r="Y23" t="str">
        <f t="shared" si="4"/>
        <v>20-22Corp</v>
      </c>
      <c r="Z23" t="str">
        <f t="shared" si="4"/>
        <v>22-24Corp</v>
      </c>
      <c r="AA23" t="str">
        <f t="shared" si="4"/>
        <v>24-26Corp</v>
      </c>
      <c r="AB23" t="str">
        <f t="shared" si="4"/>
        <v>26-28Corp</v>
      </c>
      <c r="AC23" t="str">
        <f t="shared" si="4"/>
        <v>28-30Corp</v>
      </c>
      <c r="AD23" t="str">
        <f t="shared" si="4"/>
        <v>30-32Corp</v>
      </c>
    </row>
    <row r="24" spans="1:30" x14ac:dyDescent="0.3">
      <c r="A24" t="s">
        <v>174</v>
      </c>
      <c r="B24" t="str">
        <f>Table2[[#This Row],[ID]]&amp;$D$37</f>
        <v>26-28CorpUSD</v>
      </c>
      <c r="C24" t="str">
        <f t="shared" si="0"/>
        <v>26-28</v>
      </c>
      <c r="D24" t="str">
        <f t="shared" si="1"/>
        <v>Corp</v>
      </c>
      <c r="E24" t="e">
        <f>INDEX(Query_Check!$D:$D,MATCH($B24,Query_Check!$A:$A,0))</f>
        <v>#N/A</v>
      </c>
      <c r="F24">
        <f>_xlfn.IFNA(INDEX(Query_Check!$C:$C,MATCH($B24,Query_Check!$A:$A,0)),0)</f>
        <v>0</v>
      </c>
      <c r="G24" t="e">
        <f>INDEX(Query_Check!$M:$M,MATCH($B24,Query_Check!$J:$J,0))</f>
        <v>#N/A</v>
      </c>
      <c r="H24">
        <f>_xlfn.IFNA(INDEX(Query_Check!$L:$L,MATCH($B24,Query_Check!$J:$J,0)),0)</f>
        <v>0</v>
      </c>
      <c r="I24" t="e">
        <f>INDEX(Query_Check!$V:$V,MATCH($B24,Query_Check!$S:$S,0))</f>
        <v>#N/A</v>
      </c>
      <c r="J24">
        <f>_xlfn.IFNA(INDEX(Query_Check!$U:$U,MATCH($B24,Query_Check!$S:$S,0)),0)</f>
        <v>0</v>
      </c>
      <c r="N24" t="s">
        <v>188</v>
      </c>
      <c r="O24" t="s">
        <v>192</v>
      </c>
      <c r="P24" t="s">
        <v>191</v>
      </c>
      <c r="Q24" t="str" cm="1">
        <f t="array" ref="Q24:AD24">TRANSPOSE(_xlfn.ANCHORARRAY(P25))</f>
        <v>&lt;0</v>
      </c>
      <c r="R24" t="str">
        <v>0-5</v>
      </c>
      <c r="S24" t="str">
        <v>5-10</v>
      </c>
      <c r="T24" t="str">
        <v>10-12</v>
      </c>
      <c r="U24" t="str">
        <v>12-14</v>
      </c>
      <c r="V24" t="str">
        <v>14-16</v>
      </c>
      <c r="W24" t="str">
        <v>16-18</v>
      </c>
      <c r="X24" t="str">
        <v>18-20</v>
      </c>
      <c r="Y24" t="str">
        <v>20-22</v>
      </c>
      <c r="Z24" t="str">
        <v>22-24</v>
      </c>
      <c r="AA24" t="str">
        <v>24-26</v>
      </c>
      <c r="AB24" t="str">
        <v>26-28</v>
      </c>
      <c r="AC24" t="str">
        <v>28-30</v>
      </c>
      <c r="AD24" t="str">
        <v>30-32</v>
      </c>
    </row>
    <row r="25" spans="1:30" ht="18" x14ac:dyDescent="0.35">
      <c r="A25" t="s">
        <v>175</v>
      </c>
      <c r="B25" t="str">
        <f>Table2[[#This Row],[ID]]&amp;$D$37</f>
        <v>26-28GovtUSD</v>
      </c>
      <c r="C25" t="str">
        <f t="shared" si="0"/>
        <v>26-28</v>
      </c>
      <c r="D25" t="str">
        <f t="shared" si="1"/>
        <v>Govt</v>
      </c>
      <c r="E25" t="e">
        <f>INDEX(Query_Check!$D:$D,MATCH($B25,Query_Check!$A:$A,0))</f>
        <v>#N/A</v>
      </c>
      <c r="F25">
        <f>_xlfn.IFNA(INDEX(Query_Check!$C:$C,MATCH($B25,Query_Check!$A:$A,0)),0)</f>
        <v>0</v>
      </c>
      <c r="G25" t="e">
        <f>INDEX(Query_Check!$M:$M,MATCH($B25,Query_Check!$J:$J,0))</f>
        <v>#N/A</v>
      </c>
      <c r="H25">
        <f>_xlfn.IFNA(INDEX(Query_Check!$L:$L,MATCH($B25,Query_Check!$J:$J,0)),0)</f>
        <v>0</v>
      </c>
      <c r="I25" t="e">
        <f>INDEX(Query_Check!$V:$V,MATCH($B25,Query_Check!$S:$S,0))</f>
        <v>#N/A</v>
      </c>
      <c r="J25">
        <f>_xlfn.IFNA(INDEX(Query_Check!$U:$U,MATCH($B25,Query_Check!$S:$S,0)),0)</f>
        <v>0</v>
      </c>
      <c r="O25" t="str">
        <f t="shared" ref="O25:O38" si="5">P25&amp;$P$24</f>
        <v>&lt;0Corp</v>
      </c>
      <c r="P25" t="str" cm="1">
        <f t="array" ref="P25:P38">_xlfn.UNIQUE($C$2:$C$29)</f>
        <v>&lt;0</v>
      </c>
      <c r="Q25" s="22" t="str">
        <f>IFERROR(INDEX(Table2[Univerise_Cheap],MATCH($O25,Table2[ID],0))-INDEX(Table2[AIM_Rich],MATCH(Q$23,Table2[ID],0)),"-")</f>
        <v>-</v>
      </c>
      <c r="R25" t="str">
        <f>IFERROR(INDEX(Table2[Univerise_Cheap],MATCH($O25,Table2[ID],0))-INDEX(Table2[AIM_Rich],MATCH(R$23,Table2[ID],0)),"-")</f>
        <v>-</v>
      </c>
      <c r="S25">
        <f>IFERROR(INDEX(Table2[Univerise_Cheap],MATCH($O25,Table2[ID],0))-INDEX(Table2[AIM_Rich],MATCH(S$23,Table2[ID],0)),"-")</f>
        <v>-0.49764633178710982</v>
      </c>
      <c r="T25">
        <f>IFERROR(INDEX(Table2[Univerise_Cheap],MATCH($O25,Table2[ID],0))-INDEX(Table2[AIM_Rich],MATCH(T$23,Table2[ID],0)),"-")</f>
        <v>-0.62453242710658508</v>
      </c>
      <c r="U25">
        <f>IFERROR(INDEX(Table2[Univerise_Cheap],MATCH($O25,Table2[ID],0))-INDEX(Table2[AIM_Rich],MATCH(U$23,Table2[ID],0)),"-")</f>
        <v>-0.55625120076266255</v>
      </c>
      <c r="V25">
        <f>IFERROR(INDEX(Table2[Univerise_Cheap],MATCH($O25,Table2[ID],0))-INDEX(Table2[AIM_Rich],MATCH(V$23,Table2[ID],0)),"-")</f>
        <v>-0.6165741611929505</v>
      </c>
      <c r="W25">
        <f>IFERROR(INDEX(Table2[Univerise_Cheap],MATCH($O25,Table2[ID],0))-INDEX(Table2[AIM_Rich],MATCH(W$23,Table2[ID],0)),"-")</f>
        <v>-0.50166229579759714</v>
      </c>
      <c r="X25">
        <f>IFERROR(INDEX(Table2[Univerise_Cheap],MATCH($O25,Table2[ID],0))-INDEX(Table2[AIM_Rich],MATCH(X$23,Table2[ID],0)),"-")</f>
        <v>-0.54602927631802078</v>
      </c>
      <c r="Y25" t="str">
        <f>IFERROR(INDEX(Table2[Univerise_Cheap],MATCH($O25,Table2[ID],0))-INDEX(Table2[AIM_Rich],MATCH(Y$23,Table2[ID],0)),"-")</f>
        <v>-</v>
      </c>
      <c r="Z25" t="str">
        <f>IFERROR(INDEX(Table2[Univerise_Cheap],MATCH($O25,Table2[ID],0))-INDEX(Table2[AIM_Rich],MATCH(Z$23,Table2[ID],0)),"-")</f>
        <v>-</v>
      </c>
      <c r="AA25" t="str">
        <f>IFERROR(INDEX(Table2[Univerise_Cheap],MATCH($O25,Table2[ID],0))-INDEX(Table2[AIM_Rich],MATCH(AA$23,Table2[ID],0)),"-")</f>
        <v>-</v>
      </c>
      <c r="AB25" t="str">
        <f>IFERROR(INDEX(Table2[Univerise_Cheap],MATCH($O25,Table2[ID],0))-INDEX(Table2[AIM_Rich],MATCH(AB$23,Table2[ID],0)),"-")</f>
        <v>-</v>
      </c>
      <c r="AC25" t="str">
        <f>IFERROR(INDEX(Table2[Univerise_Cheap],MATCH($O25,Table2[ID],0))-INDEX(Table2[AIM_Rich],MATCH(AC$23,Table2[ID],0)),"-")</f>
        <v>-</v>
      </c>
      <c r="AD25" t="str">
        <f>IFERROR(INDEX(Table2[Univerise_Cheap],MATCH($O25,Table2[ID],0))-INDEX(Table2[AIM_Rich],MATCH(AD$23,Table2[ID],0)),"-")</f>
        <v>-</v>
      </c>
    </row>
    <row r="26" spans="1:30" ht="18" x14ac:dyDescent="0.35">
      <c r="A26" t="s">
        <v>177</v>
      </c>
      <c r="B26" t="str">
        <f>Table2[[#This Row],[ID]]&amp;$D$37</f>
        <v>28-30CorpUSD</v>
      </c>
      <c r="C26" t="str">
        <f t="shared" si="0"/>
        <v>28-30</v>
      </c>
      <c r="D26" t="str">
        <f t="shared" si="1"/>
        <v>Corp</v>
      </c>
      <c r="E26" t="e">
        <f>INDEX(Query_Check!$D:$D,MATCH($B26,Query_Check!$A:$A,0))</f>
        <v>#N/A</v>
      </c>
      <c r="F26">
        <f>_xlfn.IFNA(INDEX(Query_Check!$C:$C,MATCH($B26,Query_Check!$A:$A,0)),0)</f>
        <v>0</v>
      </c>
      <c r="G26" t="e">
        <f>INDEX(Query_Check!$M:$M,MATCH($B26,Query_Check!$J:$J,0))</f>
        <v>#N/A</v>
      </c>
      <c r="H26">
        <f>_xlfn.IFNA(INDEX(Query_Check!$L:$L,MATCH($B26,Query_Check!$J:$J,0)),0)</f>
        <v>0</v>
      </c>
      <c r="I26" t="e">
        <f>INDEX(Query_Check!$V:$V,MATCH($B26,Query_Check!$S:$S,0))</f>
        <v>#N/A</v>
      </c>
      <c r="J26">
        <f>_xlfn.IFNA(INDEX(Query_Check!$U:$U,MATCH($B26,Query_Check!$S:$S,0)),0)</f>
        <v>0</v>
      </c>
      <c r="O26" t="str">
        <f t="shared" si="5"/>
        <v>0-5Corp</v>
      </c>
      <c r="P26" t="str">
        <v>0-5</v>
      </c>
      <c r="Q26" t="str">
        <f>IFERROR(INDEX(Table2[Univerise_Cheap],MATCH($O26,Table2[ID],0))-INDEX(Table2[AIM_Rich],MATCH(Q$23,Table2[ID],0)),"-")</f>
        <v>-</v>
      </c>
      <c r="R26" s="22" t="str">
        <f>IFERROR(INDEX(Table2[Univerise_Cheap],MATCH($O26,Table2[ID],0))-INDEX(Table2[AIM_Rich],MATCH(R$23,Table2[ID],0)),"-")</f>
        <v>-</v>
      </c>
      <c r="S26">
        <f>IFERROR(INDEX(Table2[Univerise_Cheap],MATCH($O26,Table2[ID],0))-INDEX(Table2[AIM_Rich],MATCH(S$23,Table2[ID],0)),"-")</f>
        <v>-0.66894578933715776</v>
      </c>
      <c r="T26">
        <f>IFERROR(INDEX(Table2[Univerise_Cheap],MATCH($O26,Table2[ID],0))-INDEX(Table2[AIM_Rich],MATCH(T$23,Table2[ID],0)),"-")</f>
        <v>-0.79583188465663302</v>
      </c>
      <c r="U26">
        <f>IFERROR(INDEX(Table2[Univerise_Cheap],MATCH($O26,Table2[ID],0))-INDEX(Table2[AIM_Rich],MATCH(U$23,Table2[ID],0)),"-")</f>
        <v>-0.72755065831271049</v>
      </c>
      <c r="V26">
        <f>IFERROR(INDEX(Table2[Univerise_Cheap],MATCH($O26,Table2[ID],0))-INDEX(Table2[AIM_Rich],MATCH(V$23,Table2[ID],0)),"-")</f>
        <v>-0.78787361874299844</v>
      </c>
      <c r="W26">
        <f>IFERROR(INDEX(Table2[Univerise_Cheap],MATCH($O26,Table2[ID],0))-INDEX(Table2[AIM_Rich],MATCH(W$23,Table2[ID],0)),"-")</f>
        <v>-0.67296175334764508</v>
      </c>
      <c r="X26">
        <f>IFERROR(INDEX(Table2[Univerise_Cheap],MATCH($O26,Table2[ID],0))-INDEX(Table2[AIM_Rich],MATCH(X$23,Table2[ID],0)),"-")</f>
        <v>-0.71732873386806872</v>
      </c>
      <c r="Y26" t="str">
        <f>IFERROR(INDEX(Table2[Univerise_Cheap],MATCH($O26,Table2[ID],0))-INDEX(Table2[AIM_Rich],MATCH(Y$23,Table2[ID],0)),"-")</f>
        <v>-</v>
      </c>
      <c r="Z26" t="str">
        <f>IFERROR(INDEX(Table2[Univerise_Cheap],MATCH($O26,Table2[ID],0))-INDEX(Table2[AIM_Rich],MATCH(Z$23,Table2[ID],0)),"-")</f>
        <v>-</v>
      </c>
      <c r="AA26" t="str">
        <f>IFERROR(INDEX(Table2[Univerise_Cheap],MATCH($O26,Table2[ID],0))-INDEX(Table2[AIM_Rich],MATCH(AA$23,Table2[ID],0)),"-")</f>
        <v>-</v>
      </c>
      <c r="AB26" t="str">
        <f>IFERROR(INDEX(Table2[Univerise_Cheap],MATCH($O26,Table2[ID],0))-INDEX(Table2[AIM_Rich],MATCH(AB$23,Table2[ID],0)),"-")</f>
        <v>-</v>
      </c>
      <c r="AC26" t="str">
        <f>IFERROR(INDEX(Table2[Univerise_Cheap],MATCH($O26,Table2[ID],0))-INDEX(Table2[AIM_Rich],MATCH(AC$23,Table2[ID],0)),"-")</f>
        <v>-</v>
      </c>
      <c r="AD26" t="str">
        <f>IFERROR(INDEX(Table2[Univerise_Cheap],MATCH($O26,Table2[ID],0))-INDEX(Table2[AIM_Rich],MATCH(AD$23,Table2[ID],0)),"-")</f>
        <v>-</v>
      </c>
    </row>
    <row r="27" spans="1:30" ht="18" x14ac:dyDescent="0.35">
      <c r="A27" t="s">
        <v>176</v>
      </c>
      <c r="B27" t="str">
        <f>Table2[[#This Row],[ID]]&amp;$D$37</f>
        <v>28-30GovtUSD</v>
      </c>
      <c r="C27" t="str">
        <f t="shared" si="0"/>
        <v>28-30</v>
      </c>
      <c r="D27" t="str">
        <f t="shared" si="1"/>
        <v>Govt</v>
      </c>
      <c r="E27" t="e">
        <f>INDEX(Query_Check!$D:$D,MATCH($B27,Query_Check!$A:$A,0))</f>
        <v>#N/A</v>
      </c>
      <c r="F27">
        <f>_xlfn.IFNA(INDEX(Query_Check!$C:$C,MATCH($B27,Query_Check!$A:$A,0)),0)</f>
        <v>0</v>
      </c>
      <c r="G27" t="e">
        <f>INDEX(Query_Check!$M:$M,MATCH($B27,Query_Check!$J:$J,0))</f>
        <v>#N/A</v>
      </c>
      <c r="H27">
        <f>_xlfn.IFNA(INDEX(Query_Check!$L:$L,MATCH($B27,Query_Check!$J:$J,0)),0)</f>
        <v>0</v>
      </c>
      <c r="I27" t="e">
        <f>INDEX(Query_Check!$V:$V,MATCH($B27,Query_Check!$S:$S,0))</f>
        <v>#N/A</v>
      </c>
      <c r="J27">
        <f>_xlfn.IFNA(INDEX(Query_Check!$U:$U,MATCH($B27,Query_Check!$S:$S,0)),0)</f>
        <v>0</v>
      </c>
      <c r="O27" t="str">
        <f t="shared" si="5"/>
        <v>5-10Corp</v>
      </c>
      <c r="P27" t="str">
        <v>5-10</v>
      </c>
      <c r="Q27" t="str">
        <f>IFERROR(INDEX(Table2[Univerise_Cheap],MATCH($O27,Table2[ID],0))-INDEX(Table2[AIM_Rich],MATCH(Q$23,Table2[ID],0)),"-")</f>
        <v>-</v>
      </c>
      <c r="R27" t="str">
        <f>IFERROR(INDEX(Table2[Univerise_Cheap],MATCH($O27,Table2[ID],0))-INDEX(Table2[AIM_Rich],MATCH(R$23,Table2[ID],0)),"-")</f>
        <v>-</v>
      </c>
      <c r="S27" s="22">
        <f>IFERROR(INDEX(Table2[Univerise_Cheap],MATCH($O27,Table2[ID],0))-INDEX(Table2[AIM_Rich],MATCH(S$23,Table2[ID],0)),"-")</f>
        <v>-0.33942515150944974</v>
      </c>
      <c r="T27">
        <f>IFERROR(INDEX(Table2[Univerise_Cheap],MATCH($O27,Table2[ID],0))-INDEX(Table2[AIM_Rich],MATCH(T$23,Table2[ID],0)),"-")</f>
        <v>-0.466311246828925</v>
      </c>
      <c r="U27">
        <f>IFERROR(INDEX(Table2[Univerise_Cheap],MATCH($O27,Table2[ID],0))-INDEX(Table2[AIM_Rich],MATCH(U$23,Table2[ID],0)),"-")</f>
        <v>-0.39803002048500247</v>
      </c>
      <c r="V27">
        <f>IFERROR(INDEX(Table2[Univerise_Cheap],MATCH($O27,Table2[ID],0))-INDEX(Table2[AIM_Rich],MATCH(V$23,Table2[ID],0)),"-")</f>
        <v>-0.45835298091529042</v>
      </c>
      <c r="W27">
        <f>IFERROR(INDEX(Table2[Univerise_Cheap],MATCH($O27,Table2[ID],0))-INDEX(Table2[AIM_Rich],MATCH(W$23,Table2[ID],0)),"-")</f>
        <v>-0.34344111551993706</v>
      </c>
      <c r="X27">
        <f>IFERROR(INDEX(Table2[Univerise_Cheap],MATCH($O27,Table2[ID],0))-INDEX(Table2[AIM_Rich],MATCH(X$23,Table2[ID],0)),"-")</f>
        <v>-0.38780809604036071</v>
      </c>
      <c r="Y27" t="str">
        <f>IFERROR(INDEX(Table2[Univerise_Cheap],MATCH($O27,Table2[ID],0))-INDEX(Table2[AIM_Rich],MATCH(Y$23,Table2[ID],0)),"-")</f>
        <v>-</v>
      </c>
      <c r="Z27" t="str">
        <f>IFERROR(INDEX(Table2[Univerise_Cheap],MATCH($O27,Table2[ID],0))-INDEX(Table2[AIM_Rich],MATCH(Z$23,Table2[ID],0)),"-")</f>
        <v>-</v>
      </c>
      <c r="AA27" t="str">
        <f>IFERROR(INDEX(Table2[Univerise_Cheap],MATCH($O27,Table2[ID],0))-INDEX(Table2[AIM_Rich],MATCH(AA$23,Table2[ID],0)),"-")</f>
        <v>-</v>
      </c>
      <c r="AB27" t="str">
        <f>IFERROR(INDEX(Table2[Univerise_Cheap],MATCH($O27,Table2[ID],0))-INDEX(Table2[AIM_Rich],MATCH(AB$23,Table2[ID],0)),"-")</f>
        <v>-</v>
      </c>
      <c r="AC27" t="str">
        <f>IFERROR(INDEX(Table2[Univerise_Cheap],MATCH($O27,Table2[ID],0))-INDEX(Table2[AIM_Rich],MATCH(AC$23,Table2[ID],0)),"-")</f>
        <v>-</v>
      </c>
      <c r="AD27" t="str">
        <f>IFERROR(INDEX(Table2[Univerise_Cheap],MATCH($O27,Table2[ID],0))-INDEX(Table2[AIM_Rich],MATCH(AD$23,Table2[ID],0)),"-")</f>
        <v>-</v>
      </c>
    </row>
    <row r="28" spans="1:30" ht="18" x14ac:dyDescent="0.35">
      <c r="A28" t="s">
        <v>179</v>
      </c>
      <c r="B28" t="str">
        <f>Table2[[#This Row],[ID]]&amp;$D$37</f>
        <v>30-32CorpUSD</v>
      </c>
      <c r="C28" t="str">
        <f t="shared" si="0"/>
        <v>30-32</v>
      </c>
      <c r="D28" t="str">
        <f t="shared" si="1"/>
        <v>Corp</v>
      </c>
      <c r="E28" t="e">
        <f>INDEX(Query_Check!$D:$D,MATCH($B28,Query_Check!$A:$A,0))</f>
        <v>#N/A</v>
      </c>
      <c r="F28">
        <f>_xlfn.IFNA(INDEX(Query_Check!$C:$C,MATCH($B28,Query_Check!$A:$A,0)),0)</f>
        <v>0</v>
      </c>
      <c r="G28" t="e">
        <f>INDEX(Query_Check!$M:$M,MATCH($B28,Query_Check!$J:$J,0))</f>
        <v>#N/A</v>
      </c>
      <c r="H28">
        <f>_xlfn.IFNA(INDEX(Query_Check!$L:$L,MATCH($B28,Query_Check!$J:$J,0)),0)</f>
        <v>0</v>
      </c>
      <c r="I28" t="e">
        <f>INDEX(Query_Check!$V:$V,MATCH($B28,Query_Check!$S:$S,0))</f>
        <v>#N/A</v>
      </c>
      <c r="J28">
        <f>_xlfn.IFNA(INDEX(Query_Check!$U:$U,MATCH($B28,Query_Check!$S:$S,0)),0)</f>
        <v>0</v>
      </c>
      <c r="O28" t="str">
        <f t="shared" si="5"/>
        <v>10-12Corp</v>
      </c>
      <c r="P28" t="str">
        <v>10-12</v>
      </c>
      <c r="Q28" t="str">
        <f>IFERROR(INDEX(Table2[Univerise_Cheap],MATCH($O28,Table2[ID],0))-INDEX(Table2[AIM_Rich],MATCH(Q$23,Table2[ID],0)),"-")</f>
        <v>-</v>
      </c>
      <c r="R28" t="str">
        <f>IFERROR(INDEX(Table2[Univerise_Cheap],MATCH($O28,Table2[ID],0))-INDEX(Table2[AIM_Rich],MATCH(R$23,Table2[ID],0)),"-")</f>
        <v>-</v>
      </c>
      <c r="S28">
        <f>IFERROR(INDEX(Table2[Univerise_Cheap],MATCH($O28,Table2[ID],0))-INDEX(Table2[AIM_Rich],MATCH(S$23,Table2[ID],0)),"-")</f>
        <v>2.8655923075146195E-2</v>
      </c>
      <c r="T28" s="22">
        <f>IFERROR(INDEX(Table2[Univerise_Cheap],MATCH($O28,Table2[ID],0))-INDEX(Table2[AIM_Rich],MATCH(T$23,Table2[ID],0)),"-")</f>
        <v>-9.8230172244329061E-2</v>
      </c>
      <c r="U28">
        <f>IFERROR(INDEX(Table2[Univerise_Cheap],MATCH($O28,Table2[ID],0))-INDEX(Table2[AIM_Rich],MATCH(U$23,Table2[ID],0)),"-")</f>
        <v>-2.9948945900406532E-2</v>
      </c>
      <c r="V28">
        <f>IFERROR(INDEX(Table2[Univerise_Cheap],MATCH($O28,Table2[ID],0))-INDEX(Table2[AIM_Rich],MATCH(V$23,Table2[ID],0)),"-")</f>
        <v>-9.0271906330694485E-2</v>
      </c>
      <c r="W28">
        <f>IFERROR(INDEX(Table2[Univerise_Cheap],MATCH($O28,Table2[ID],0))-INDEX(Table2[AIM_Rich],MATCH(W$23,Table2[ID],0)),"-")</f>
        <v>2.4639959064658878E-2</v>
      </c>
      <c r="X28">
        <f>IFERROR(INDEX(Table2[Univerise_Cheap],MATCH($O28,Table2[ID],0))-INDEX(Table2[AIM_Rich],MATCH(X$23,Table2[ID],0)),"-")</f>
        <v>-1.9727021455764771E-2</v>
      </c>
      <c r="Y28" t="str">
        <f>IFERROR(INDEX(Table2[Univerise_Cheap],MATCH($O28,Table2[ID],0))-INDEX(Table2[AIM_Rich],MATCH(Y$23,Table2[ID],0)),"-")</f>
        <v>-</v>
      </c>
      <c r="Z28" t="str">
        <f>IFERROR(INDEX(Table2[Univerise_Cheap],MATCH($O28,Table2[ID],0))-INDEX(Table2[AIM_Rich],MATCH(Z$23,Table2[ID],0)),"-")</f>
        <v>-</v>
      </c>
      <c r="AA28" t="str">
        <f>IFERROR(INDEX(Table2[Univerise_Cheap],MATCH($O28,Table2[ID],0))-INDEX(Table2[AIM_Rich],MATCH(AA$23,Table2[ID],0)),"-")</f>
        <v>-</v>
      </c>
      <c r="AB28" t="str">
        <f>IFERROR(INDEX(Table2[Univerise_Cheap],MATCH($O28,Table2[ID],0))-INDEX(Table2[AIM_Rich],MATCH(AB$23,Table2[ID],0)),"-")</f>
        <v>-</v>
      </c>
      <c r="AC28" t="str">
        <f>IFERROR(INDEX(Table2[Univerise_Cheap],MATCH($O28,Table2[ID],0))-INDEX(Table2[AIM_Rich],MATCH(AC$23,Table2[ID],0)),"-")</f>
        <v>-</v>
      </c>
      <c r="AD28" t="str">
        <f>IFERROR(INDEX(Table2[Univerise_Cheap],MATCH($O28,Table2[ID],0))-INDEX(Table2[AIM_Rich],MATCH(AD$23,Table2[ID],0)),"-")</f>
        <v>-</v>
      </c>
    </row>
    <row r="29" spans="1:30" ht="18" x14ac:dyDescent="0.35">
      <c r="A29" t="s">
        <v>178</v>
      </c>
      <c r="B29" t="str">
        <f>Table2[[#This Row],[ID]]&amp;$D$37</f>
        <v>30-32GovtUSD</v>
      </c>
      <c r="C29" t="str">
        <f t="shared" si="0"/>
        <v>30-32</v>
      </c>
      <c r="D29" t="str">
        <f t="shared" si="1"/>
        <v>Govt</v>
      </c>
      <c r="E29" t="e">
        <f>INDEX(Query_Check!$D:$D,MATCH($B29,Query_Check!$A:$A,0))</f>
        <v>#N/A</v>
      </c>
      <c r="F29">
        <f>_xlfn.IFNA(INDEX(Query_Check!$C:$C,MATCH($B29,Query_Check!$A:$A,0)),0)</f>
        <v>0</v>
      </c>
      <c r="G29" t="e">
        <f>INDEX(Query_Check!$M:$M,MATCH($B29,Query_Check!$J:$J,0))</f>
        <v>#N/A</v>
      </c>
      <c r="H29">
        <f>_xlfn.IFNA(INDEX(Query_Check!$L:$L,MATCH($B29,Query_Check!$J:$J,0)),0)</f>
        <v>0</v>
      </c>
      <c r="I29" t="e">
        <f>INDEX(Query_Check!$V:$V,MATCH($B29,Query_Check!$S:$S,0))</f>
        <v>#N/A</v>
      </c>
      <c r="J29">
        <f>_xlfn.IFNA(INDEX(Query_Check!$U:$U,MATCH($B29,Query_Check!$S:$S,0)),0)</f>
        <v>0</v>
      </c>
      <c r="O29" t="str">
        <f t="shared" si="5"/>
        <v>12-14Corp</v>
      </c>
      <c r="P29" t="str">
        <v>12-14</v>
      </c>
      <c r="Q29" t="str">
        <f>IFERROR(INDEX(Table2[Univerise_Cheap],MATCH($O29,Table2[ID],0))-INDEX(Table2[AIM_Rich],MATCH(Q$23,Table2[ID],0)),"-")</f>
        <v>-</v>
      </c>
      <c r="R29" t="str">
        <f>IFERROR(INDEX(Table2[Univerise_Cheap],MATCH($O29,Table2[ID],0))-INDEX(Table2[AIM_Rich],MATCH(R$23,Table2[ID],0)),"-")</f>
        <v>-</v>
      </c>
      <c r="S29">
        <f>IFERROR(INDEX(Table2[Univerise_Cheap],MATCH($O29,Table2[ID],0))-INDEX(Table2[AIM_Rich],MATCH(S$23,Table2[ID],0)),"-")</f>
        <v>0.3147882953766854</v>
      </c>
      <c r="T29">
        <f>IFERROR(INDEX(Table2[Univerise_Cheap],MATCH($O29,Table2[ID],0))-INDEX(Table2[AIM_Rich],MATCH(T$23,Table2[ID],0)),"-")</f>
        <v>0.18790220005721014</v>
      </c>
      <c r="U29" s="22">
        <f>IFERROR(INDEX(Table2[Univerise_Cheap],MATCH($O29,Table2[ID],0))-INDEX(Table2[AIM_Rich],MATCH(U$23,Table2[ID],0)),"-")</f>
        <v>0.25618342640113267</v>
      </c>
      <c r="V29">
        <f>IFERROR(INDEX(Table2[Univerise_Cheap],MATCH($O29,Table2[ID],0))-INDEX(Table2[AIM_Rich],MATCH(V$23,Table2[ID],0)),"-")</f>
        <v>0.19586046597084472</v>
      </c>
      <c r="W29">
        <f>IFERROR(INDEX(Table2[Univerise_Cheap],MATCH($O29,Table2[ID],0))-INDEX(Table2[AIM_Rich],MATCH(W$23,Table2[ID],0)),"-")</f>
        <v>0.31077233136619808</v>
      </c>
      <c r="X29">
        <f>IFERROR(INDEX(Table2[Univerise_Cheap],MATCH($O29,Table2[ID],0))-INDEX(Table2[AIM_Rich],MATCH(X$23,Table2[ID],0)),"-")</f>
        <v>0.26640535084577444</v>
      </c>
      <c r="Y29" t="str">
        <f>IFERROR(INDEX(Table2[Univerise_Cheap],MATCH($O29,Table2[ID],0))-INDEX(Table2[AIM_Rich],MATCH(Y$23,Table2[ID],0)),"-")</f>
        <v>-</v>
      </c>
      <c r="Z29" t="str">
        <f>IFERROR(INDEX(Table2[Univerise_Cheap],MATCH($O29,Table2[ID],0))-INDEX(Table2[AIM_Rich],MATCH(Z$23,Table2[ID],0)),"-")</f>
        <v>-</v>
      </c>
      <c r="AA29" t="str">
        <f>IFERROR(INDEX(Table2[Univerise_Cheap],MATCH($O29,Table2[ID],0))-INDEX(Table2[AIM_Rich],MATCH(AA$23,Table2[ID],0)),"-")</f>
        <v>-</v>
      </c>
      <c r="AB29" t="str">
        <f>IFERROR(INDEX(Table2[Univerise_Cheap],MATCH($O29,Table2[ID],0))-INDEX(Table2[AIM_Rich],MATCH(AB$23,Table2[ID],0)),"-")</f>
        <v>-</v>
      </c>
      <c r="AC29" t="str">
        <f>IFERROR(INDEX(Table2[Univerise_Cheap],MATCH($O29,Table2[ID],0))-INDEX(Table2[AIM_Rich],MATCH(AC$23,Table2[ID],0)),"-")</f>
        <v>-</v>
      </c>
      <c r="AD29" t="str">
        <f>IFERROR(INDEX(Table2[Univerise_Cheap],MATCH($O29,Table2[ID],0))-INDEX(Table2[AIM_Rich],MATCH(AD$23,Table2[ID],0)),"-")</f>
        <v>-</v>
      </c>
    </row>
    <row r="30" spans="1:30" ht="18" x14ac:dyDescent="0.35">
      <c r="O30" t="str">
        <f t="shared" si="5"/>
        <v>14-16Corp</v>
      </c>
      <c r="P30" t="str">
        <v>14-16</v>
      </c>
      <c r="Q30" t="str">
        <f>IFERROR(INDEX(Table2[Univerise_Cheap],MATCH($O30,Table2[ID],0))-INDEX(Table2[AIM_Rich],MATCH(Q$23,Table2[ID],0)),"-")</f>
        <v>-</v>
      </c>
      <c r="R30" t="str">
        <f>IFERROR(INDEX(Table2[Univerise_Cheap],MATCH($O30,Table2[ID],0))-INDEX(Table2[AIM_Rich],MATCH(R$23,Table2[ID],0)),"-")</f>
        <v>-</v>
      </c>
      <c r="S30">
        <f>IFERROR(INDEX(Table2[Univerise_Cheap],MATCH($O30,Table2[ID],0))-INDEX(Table2[AIM_Rich],MATCH(S$23,Table2[ID],0)),"-")</f>
        <v>0.47777975232977621</v>
      </c>
      <c r="T30">
        <f>IFERROR(INDEX(Table2[Univerise_Cheap],MATCH($O30,Table2[ID],0))-INDEX(Table2[AIM_Rich],MATCH(T$23,Table2[ID],0)),"-")</f>
        <v>0.35089365701030095</v>
      </c>
      <c r="U30">
        <f>IFERROR(INDEX(Table2[Univerise_Cheap],MATCH($O30,Table2[ID],0))-INDEX(Table2[AIM_Rich],MATCH(U$23,Table2[ID],0)),"-")</f>
        <v>0.41917488335422348</v>
      </c>
      <c r="V30" s="22">
        <f>IFERROR(INDEX(Table2[Univerise_Cheap],MATCH($O30,Table2[ID],0))-INDEX(Table2[AIM_Rich],MATCH(V$23,Table2[ID],0)),"-")</f>
        <v>0.35885192292393553</v>
      </c>
      <c r="W30">
        <f>IFERROR(INDEX(Table2[Univerise_Cheap],MATCH($O30,Table2[ID],0))-INDEX(Table2[AIM_Rich],MATCH(W$23,Table2[ID],0)),"-")</f>
        <v>0.47376378831928889</v>
      </c>
      <c r="X30">
        <f>IFERROR(INDEX(Table2[Univerise_Cheap],MATCH($O30,Table2[ID],0))-INDEX(Table2[AIM_Rich],MATCH(X$23,Table2[ID],0)),"-")</f>
        <v>0.42939680779886524</v>
      </c>
      <c r="Y30" t="str">
        <f>IFERROR(INDEX(Table2[Univerise_Cheap],MATCH($O30,Table2[ID],0))-INDEX(Table2[AIM_Rich],MATCH(Y$23,Table2[ID],0)),"-")</f>
        <v>-</v>
      </c>
      <c r="Z30" t="str">
        <f>IFERROR(INDEX(Table2[Univerise_Cheap],MATCH($O30,Table2[ID],0))-INDEX(Table2[AIM_Rich],MATCH(Z$23,Table2[ID],0)),"-")</f>
        <v>-</v>
      </c>
      <c r="AA30" t="str">
        <f>IFERROR(INDEX(Table2[Univerise_Cheap],MATCH($O30,Table2[ID],0))-INDEX(Table2[AIM_Rich],MATCH(AA$23,Table2[ID],0)),"-")</f>
        <v>-</v>
      </c>
      <c r="AB30" t="str">
        <f>IFERROR(INDEX(Table2[Univerise_Cheap],MATCH($O30,Table2[ID],0))-INDEX(Table2[AIM_Rich],MATCH(AB$23,Table2[ID],0)),"-")</f>
        <v>-</v>
      </c>
      <c r="AC30" t="str">
        <f>IFERROR(INDEX(Table2[Univerise_Cheap],MATCH($O30,Table2[ID],0))-INDEX(Table2[AIM_Rich],MATCH(AC$23,Table2[ID],0)),"-")</f>
        <v>-</v>
      </c>
      <c r="AD30" t="str">
        <f>IFERROR(INDEX(Table2[Univerise_Cheap],MATCH($O30,Table2[ID],0))-INDEX(Table2[AIM_Rich],MATCH(AD$23,Table2[ID],0)),"-")</f>
        <v>-</v>
      </c>
    </row>
    <row r="31" spans="1:30" ht="18" x14ac:dyDescent="0.35">
      <c r="O31" t="str">
        <f t="shared" si="5"/>
        <v>16-18Corp</v>
      </c>
      <c r="P31" t="str">
        <v>16-18</v>
      </c>
      <c r="Q31" t="str">
        <f>IFERROR(INDEX(Table2[Univerise_Cheap],MATCH($O31,Table2[ID],0))-INDEX(Table2[AIM_Rich],MATCH(Q$23,Table2[ID],0)),"-")</f>
        <v>-</v>
      </c>
      <c r="R31" t="str">
        <f>IFERROR(INDEX(Table2[Univerise_Cheap],MATCH($O31,Table2[ID],0))-INDEX(Table2[AIM_Rich],MATCH(R$23,Table2[ID],0)),"-")</f>
        <v>-</v>
      </c>
      <c r="S31">
        <f>IFERROR(INDEX(Table2[Univerise_Cheap],MATCH($O31,Table2[ID],0))-INDEX(Table2[AIM_Rich],MATCH(S$23,Table2[ID],0)),"-")</f>
        <v>0.51364709436893463</v>
      </c>
      <c r="T31">
        <f>IFERROR(INDEX(Table2[Univerise_Cheap],MATCH($O31,Table2[ID],0))-INDEX(Table2[AIM_Rich],MATCH(T$23,Table2[ID],0)),"-")</f>
        <v>0.38676099904945938</v>
      </c>
      <c r="U31">
        <f>IFERROR(INDEX(Table2[Univerise_Cheap],MATCH($O31,Table2[ID],0))-INDEX(Table2[AIM_Rich],MATCH(U$23,Table2[ID],0)),"-")</f>
        <v>0.45504222539338191</v>
      </c>
      <c r="V31">
        <f>IFERROR(INDEX(Table2[Univerise_Cheap],MATCH($O31,Table2[ID],0))-INDEX(Table2[AIM_Rich],MATCH(V$23,Table2[ID],0)),"-")</f>
        <v>0.39471926496309395</v>
      </c>
      <c r="W31" s="22">
        <f>IFERROR(INDEX(Table2[Univerise_Cheap],MATCH($O31,Table2[ID],0))-INDEX(Table2[AIM_Rich],MATCH(W$23,Table2[ID],0)),"-")</f>
        <v>0.50963113035844732</v>
      </c>
      <c r="X31">
        <f>IFERROR(INDEX(Table2[Univerise_Cheap],MATCH($O31,Table2[ID],0))-INDEX(Table2[AIM_Rich],MATCH(X$23,Table2[ID],0)),"-")</f>
        <v>0.46526414983802367</v>
      </c>
      <c r="Y31" t="str">
        <f>IFERROR(INDEX(Table2[Univerise_Cheap],MATCH($O31,Table2[ID],0))-INDEX(Table2[AIM_Rich],MATCH(Y$23,Table2[ID],0)),"-")</f>
        <v>-</v>
      </c>
      <c r="Z31" t="str">
        <f>IFERROR(INDEX(Table2[Univerise_Cheap],MATCH($O31,Table2[ID],0))-INDEX(Table2[AIM_Rich],MATCH(Z$23,Table2[ID],0)),"-")</f>
        <v>-</v>
      </c>
      <c r="AA31" t="str">
        <f>IFERROR(INDEX(Table2[Univerise_Cheap],MATCH($O31,Table2[ID],0))-INDEX(Table2[AIM_Rich],MATCH(AA$23,Table2[ID],0)),"-")</f>
        <v>-</v>
      </c>
      <c r="AB31" t="str">
        <f>IFERROR(INDEX(Table2[Univerise_Cheap],MATCH($O31,Table2[ID],0))-INDEX(Table2[AIM_Rich],MATCH(AB$23,Table2[ID],0)),"-")</f>
        <v>-</v>
      </c>
      <c r="AC31" t="str">
        <f>IFERROR(INDEX(Table2[Univerise_Cheap],MATCH($O31,Table2[ID],0))-INDEX(Table2[AIM_Rich],MATCH(AC$23,Table2[ID],0)),"-")</f>
        <v>-</v>
      </c>
      <c r="AD31" t="str">
        <f>IFERROR(INDEX(Table2[Univerise_Cheap],MATCH($O31,Table2[ID],0))-INDEX(Table2[AIM_Rich],MATCH(AD$23,Table2[ID],0)),"-")</f>
        <v>-</v>
      </c>
    </row>
    <row r="32" spans="1:30" ht="18" x14ac:dyDescent="0.35">
      <c r="C32" t="s">
        <v>42</v>
      </c>
      <c r="D32" s="4" t="s">
        <v>203</v>
      </c>
      <c r="O32" t="str">
        <f t="shared" si="5"/>
        <v>18-20Corp</v>
      </c>
      <c r="P32" t="str">
        <v>18-20</v>
      </c>
      <c r="Q32" t="str">
        <f>IFERROR(INDEX(Table2[Univerise_Cheap],MATCH($O32,Table2[ID],0))-INDEX(Table2[AIM_Rich],MATCH(Q$23,Table2[ID],0)),"-")</f>
        <v>-</v>
      </c>
      <c r="R32" t="str">
        <f>IFERROR(INDEX(Table2[Univerise_Cheap],MATCH($O32,Table2[ID],0))-INDEX(Table2[AIM_Rich],MATCH(R$23,Table2[ID],0)),"-")</f>
        <v>-</v>
      </c>
      <c r="S32">
        <f>IFERROR(INDEX(Table2[Univerise_Cheap],MATCH($O32,Table2[ID],0))-INDEX(Table2[AIM_Rich],MATCH(S$23,Table2[ID],0)),"-")</f>
        <v>0.40768235921859741</v>
      </c>
      <c r="T32">
        <f>IFERROR(INDEX(Table2[Univerise_Cheap],MATCH($O32,Table2[ID],0))-INDEX(Table2[AIM_Rich],MATCH(T$23,Table2[ID],0)),"-")</f>
        <v>0.28079626389912216</v>
      </c>
      <c r="U32">
        <f>IFERROR(INDEX(Table2[Univerise_Cheap],MATCH($O32,Table2[ID],0))-INDEX(Table2[AIM_Rich],MATCH(U$23,Table2[ID],0)),"-")</f>
        <v>0.34907749024304469</v>
      </c>
      <c r="V32">
        <f>IFERROR(INDEX(Table2[Univerise_Cheap],MATCH($O32,Table2[ID],0))-INDEX(Table2[AIM_Rich],MATCH(V$23,Table2[ID],0)),"-")</f>
        <v>0.28875452981275673</v>
      </c>
      <c r="W32">
        <f>IFERROR(INDEX(Table2[Univerise_Cheap],MATCH($O32,Table2[ID],0))-INDEX(Table2[AIM_Rich],MATCH(W$23,Table2[ID],0)),"-")</f>
        <v>0.4036663952081101</v>
      </c>
      <c r="X32" s="22">
        <f>IFERROR(INDEX(Table2[Univerise_Cheap],MATCH($O32,Table2[ID],0))-INDEX(Table2[AIM_Rich],MATCH(X$23,Table2[ID],0)),"-")</f>
        <v>0.35929941468768645</v>
      </c>
      <c r="Y32" t="str">
        <f>IFERROR(INDEX(Table2[Univerise_Cheap],MATCH($O32,Table2[ID],0))-INDEX(Table2[AIM_Rich],MATCH(Y$23,Table2[ID],0)),"-")</f>
        <v>-</v>
      </c>
      <c r="Z32" t="str">
        <f>IFERROR(INDEX(Table2[Univerise_Cheap],MATCH($O32,Table2[ID],0))-INDEX(Table2[AIM_Rich],MATCH(Z$23,Table2[ID],0)),"-")</f>
        <v>-</v>
      </c>
      <c r="AA32" t="str">
        <f>IFERROR(INDEX(Table2[Univerise_Cheap],MATCH($O32,Table2[ID],0))-INDEX(Table2[AIM_Rich],MATCH(AA$23,Table2[ID],0)),"-")</f>
        <v>-</v>
      </c>
      <c r="AB32" t="str">
        <f>IFERROR(INDEX(Table2[Univerise_Cheap],MATCH($O32,Table2[ID],0))-INDEX(Table2[AIM_Rich],MATCH(AB$23,Table2[ID],0)),"-")</f>
        <v>-</v>
      </c>
      <c r="AC32" t="str">
        <f>IFERROR(INDEX(Table2[Univerise_Cheap],MATCH($O32,Table2[ID],0))-INDEX(Table2[AIM_Rich],MATCH(AC$23,Table2[ID],0)),"-")</f>
        <v>-</v>
      </c>
      <c r="AD32" t="str">
        <f>IFERROR(INDEX(Table2[Univerise_Cheap],MATCH($O32,Table2[ID],0))-INDEX(Table2[AIM_Rich],MATCH(AD$23,Table2[ID],0)),"-")</f>
        <v>-</v>
      </c>
    </row>
    <row r="33" spans="1:30" ht="18" x14ac:dyDescent="0.35">
      <c r="A33" s="24" t="s">
        <v>142</v>
      </c>
      <c r="B33" s="24" t="s">
        <v>714</v>
      </c>
      <c r="C33" s="24" t="s">
        <v>199</v>
      </c>
      <c r="D33" s="24" t="s">
        <v>939</v>
      </c>
      <c r="O33" t="str">
        <f t="shared" si="5"/>
        <v>20-22Corp</v>
      </c>
      <c r="P33" t="str">
        <v>20-22</v>
      </c>
      <c r="Q33" t="str">
        <f>IFERROR(INDEX(Table2[Univerise_Cheap],MATCH($O33,Table2[ID],0))-INDEX(Table2[AIM_Rich],MATCH(Q$23,Table2[ID],0)),"-")</f>
        <v>-</v>
      </c>
      <c r="R33" t="str">
        <f>IFERROR(INDEX(Table2[Univerise_Cheap],MATCH($O33,Table2[ID],0))-INDEX(Table2[AIM_Rich],MATCH(R$23,Table2[ID],0)),"-")</f>
        <v>-</v>
      </c>
      <c r="S33">
        <f>IFERROR(INDEX(Table2[Univerise_Cheap],MATCH($O33,Table2[ID],0))-INDEX(Table2[AIM_Rich],MATCH(S$23,Table2[ID],0)),"-")</f>
        <v>-9.7982215881347479E-2</v>
      </c>
      <c r="T33">
        <f>IFERROR(INDEX(Table2[Univerise_Cheap],MATCH($O33,Table2[ID],0))-INDEX(Table2[AIM_Rich],MATCH(T$23,Table2[ID],0)),"-")</f>
        <v>-0.22486831120082273</v>
      </c>
      <c r="U33">
        <f>IFERROR(INDEX(Table2[Univerise_Cheap],MATCH($O33,Table2[ID],0))-INDEX(Table2[AIM_Rich],MATCH(U$23,Table2[ID],0)),"-")</f>
        <v>-0.1565870848569002</v>
      </c>
      <c r="V33">
        <f>IFERROR(INDEX(Table2[Univerise_Cheap],MATCH($O33,Table2[ID],0))-INDEX(Table2[AIM_Rich],MATCH(V$23,Table2[ID],0)),"-")</f>
        <v>-0.21691004528718816</v>
      </c>
      <c r="W33">
        <f>IFERROR(INDEX(Table2[Univerise_Cheap],MATCH($O33,Table2[ID],0))-INDEX(Table2[AIM_Rich],MATCH(W$23,Table2[ID],0)),"-")</f>
        <v>-0.10199817989183479</v>
      </c>
      <c r="X33">
        <f>IFERROR(INDEX(Table2[Univerise_Cheap],MATCH($O33,Table2[ID],0))-INDEX(Table2[AIM_Rich],MATCH(X$23,Table2[ID],0)),"-")</f>
        <v>-0.14636516041225844</v>
      </c>
      <c r="Y33" s="22" t="str">
        <f>IFERROR(INDEX(Table2[Univerise_Cheap],MATCH($O33,Table2[ID],0))-INDEX(Table2[AIM_Rich],MATCH(Y$23,Table2[ID],0)),"-")</f>
        <v>-</v>
      </c>
      <c r="Z33" t="str">
        <f>IFERROR(INDEX(Table2[Univerise_Cheap],MATCH($O33,Table2[ID],0))-INDEX(Table2[AIM_Rich],MATCH(Z$23,Table2[ID],0)),"-")</f>
        <v>-</v>
      </c>
      <c r="AA33" t="str">
        <f>IFERROR(INDEX(Table2[Univerise_Cheap],MATCH($O33,Table2[ID],0))-INDEX(Table2[AIM_Rich],MATCH(AA$23,Table2[ID],0)),"-")</f>
        <v>-</v>
      </c>
      <c r="AB33" t="str">
        <f>IFERROR(INDEX(Table2[Univerise_Cheap],MATCH($O33,Table2[ID],0))-INDEX(Table2[AIM_Rich],MATCH(AB$23,Table2[ID],0)),"-")</f>
        <v>-</v>
      </c>
      <c r="AC33" t="str">
        <f>IFERROR(INDEX(Table2[Univerise_Cheap],MATCH($O33,Table2[ID],0))-INDEX(Table2[AIM_Rich],MATCH(AC$23,Table2[ID],0)),"-")</f>
        <v>-</v>
      </c>
      <c r="AD33" t="str">
        <f>IFERROR(INDEX(Table2[Univerise_Cheap],MATCH($O33,Table2[ID],0))-INDEX(Table2[AIM_Rich],MATCH(AD$23,Table2[ID],0)),"-")</f>
        <v>-</v>
      </c>
    </row>
    <row r="34" spans="1:30" ht="18" x14ac:dyDescent="0.35">
      <c r="A34" s="24"/>
      <c r="B34" s="24" t="s">
        <v>715</v>
      </c>
      <c r="C34" s="24" t="s">
        <v>198</v>
      </c>
      <c r="D34" s="24" t="s">
        <v>947</v>
      </c>
      <c r="O34" t="str">
        <f t="shared" si="5"/>
        <v>22-24Corp</v>
      </c>
      <c r="P34" t="str">
        <v>22-24</v>
      </c>
      <c r="Q34" t="str">
        <f>IFERROR(INDEX(Table2[Univerise_Cheap],MATCH($O34,Table2[ID],0))-INDEX(Table2[AIM_Rich],MATCH(Q$23,Table2[ID],0)),"-")</f>
        <v>-</v>
      </c>
      <c r="R34" t="str">
        <f>IFERROR(INDEX(Table2[Univerise_Cheap],MATCH($O34,Table2[ID],0))-INDEX(Table2[AIM_Rich],MATCH(R$23,Table2[ID],0)),"-")</f>
        <v>-</v>
      </c>
      <c r="S34" t="str">
        <f>IFERROR(INDEX(Table2[Univerise_Cheap],MATCH($O34,Table2[ID],0))-INDEX(Table2[AIM_Rich],MATCH(S$23,Table2[ID],0)),"-")</f>
        <v>-</v>
      </c>
      <c r="T34" t="str">
        <f>IFERROR(INDEX(Table2[Univerise_Cheap],MATCH($O34,Table2[ID],0))-INDEX(Table2[AIM_Rich],MATCH(T$23,Table2[ID],0)),"-")</f>
        <v>-</v>
      </c>
      <c r="U34" t="str">
        <f>IFERROR(INDEX(Table2[Univerise_Cheap],MATCH($O34,Table2[ID],0))-INDEX(Table2[AIM_Rich],MATCH(U$23,Table2[ID],0)),"-")</f>
        <v>-</v>
      </c>
      <c r="V34" t="str">
        <f>IFERROR(INDEX(Table2[Univerise_Cheap],MATCH($O34,Table2[ID],0))-INDEX(Table2[AIM_Rich],MATCH(V$23,Table2[ID],0)),"-")</f>
        <v>-</v>
      </c>
      <c r="W34" t="str">
        <f>IFERROR(INDEX(Table2[Univerise_Cheap],MATCH($O34,Table2[ID],0))-INDEX(Table2[AIM_Rich],MATCH(W$23,Table2[ID],0)),"-")</f>
        <v>-</v>
      </c>
      <c r="X34" t="str">
        <f>IFERROR(INDEX(Table2[Univerise_Cheap],MATCH($O34,Table2[ID],0))-INDEX(Table2[AIM_Rich],MATCH(X$23,Table2[ID],0)),"-")</f>
        <v>-</v>
      </c>
      <c r="Y34" t="str">
        <f>IFERROR(INDEX(Table2[Univerise_Cheap],MATCH($O34,Table2[ID],0))-INDEX(Table2[AIM_Rich],MATCH(Y$23,Table2[ID],0)),"-")</f>
        <v>-</v>
      </c>
      <c r="Z34" s="22" t="str">
        <f>IFERROR(INDEX(Table2[Univerise_Cheap],MATCH($O34,Table2[ID],0))-INDEX(Table2[AIM_Rich],MATCH(Z$23,Table2[ID],0)),"-")</f>
        <v>-</v>
      </c>
      <c r="AA34" t="str">
        <f>IFERROR(INDEX(Table2[Univerise_Cheap],MATCH($O34,Table2[ID],0))-INDEX(Table2[AIM_Rich],MATCH(AA$23,Table2[ID],0)),"-")</f>
        <v>-</v>
      </c>
      <c r="AB34" t="str">
        <f>IFERROR(INDEX(Table2[Univerise_Cheap],MATCH($O34,Table2[ID],0))-INDEX(Table2[AIM_Rich],MATCH(AB$23,Table2[ID],0)),"-")</f>
        <v>-</v>
      </c>
      <c r="AC34" t="str">
        <f>IFERROR(INDEX(Table2[Univerise_Cheap],MATCH($O34,Table2[ID],0))-INDEX(Table2[AIM_Rich],MATCH(AC$23,Table2[ID],0)),"-")</f>
        <v>-</v>
      </c>
      <c r="AD34" t="str">
        <f>IFERROR(INDEX(Table2[Univerise_Cheap],MATCH($O34,Table2[ID],0))-INDEX(Table2[AIM_Rich],MATCH(AD$23,Table2[ID],0)),"-")</f>
        <v>-</v>
      </c>
    </row>
    <row r="35" spans="1:30" ht="18" x14ac:dyDescent="0.35">
      <c r="A35" s="24" t="s">
        <v>143</v>
      </c>
      <c r="B35" s="24"/>
      <c r="C35" s="24" t="s">
        <v>250</v>
      </c>
      <c r="D35" s="24" t="s">
        <v>231</v>
      </c>
      <c r="O35" t="str">
        <f t="shared" si="5"/>
        <v>24-26Corp</v>
      </c>
      <c r="P35" t="str">
        <v>24-26</v>
      </c>
      <c r="Q35" t="str">
        <f>IFERROR(INDEX(Table2[Univerise_Cheap],MATCH($O35,Table2[ID],0))-INDEX(Table2[AIM_Rich],MATCH(Q$23,Table2[ID],0)),"-")</f>
        <v>-</v>
      </c>
      <c r="R35" t="str">
        <f>IFERROR(INDEX(Table2[Univerise_Cheap],MATCH($O35,Table2[ID],0))-INDEX(Table2[AIM_Rich],MATCH(R$23,Table2[ID],0)),"-")</f>
        <v>-</v>
      </c>
      <c r="S35" t="str">
        <f>IFERROR(INDEX(Table2[Univerise_Cheap],MATCH($O35,Table2[ID],0))-INDEX(Table2[AIM_Rich],MATCH(S$23,Table2[ID],0)),"-")</f>
        <v>-</v>
      </c>
      <c r="T35" t="str">
        <f>IFERROR(INDEX(Table2[Univerise_Cheap],MATCH($O35,Table2[ID],0))-INDEX(Table2[AIM_Rich],MATCH(T$23,Table2[ID],0)),"-")</f>
        <v>-</v>
      </c>
      <c r="U35" t="str">
        <f>IFERROR(INDEX(Table2[Univerise_Cheap],MATCH($O35,Table2[ID],0))-INDEX(Table2[AIM_Rich],MATCH(U$23,Table2[ID],0)),"-")</f>
        <v>-</v>
      </c>
      <c r="V35" t="str">
        <f>IFERROR(INDEX(Table2[Univerise_Cheap],MATCH($O35,Table2[ID],0))-INDEX(Table2[AIM_Rich],MATCH(V$23,Table2[ID],0)),"-")</f>
        <v>-</v>
      </c>
      <c r="W35" t="str">
        <f>IFERROR(INDEX(Table2[Univerise_Cheap],MATCH($O35,Table2[ID],0))-INDEX(Table2[AIM_Rich],MATCH(W$23,Table2[ID],0)),"-")</f>
        <v>-</v>
      </c>
      <c r="X35" t="str">
        <f>IFERROR(INDEX(Table2[Univerise_Cheap],MATCH($O35,Table2[ID],0))-INDEX(Table2[AIM_Rich],MATCH(X$23,Table2[ID],0)),"-")</f>
        <v>-</v>
      </c>
      <c r="Y35" t="str">
        <f>IFERROR(INDEX(Table2[Univerise_Cheap],MATCH($O35,Table2[ID],0))-INDEX(Table2[AIM_Rich],MATCH(Y$23,Table2[ID],0)),"-")</f>
        <v>-</v>
      </c>
      <c r="Z35" t="str">
        <f>IFERROR(INDEX(Table2[Univerise_Cheap],MATCH($O35,Table2[ID],0))-INDEX(Table2[AIM_Rich],MATCH(Z$23,Table2[ID],0)),"-")</f>
        <v>-</v>
      </c>
      <c r="AA35" s="22" t="str">
        <f>IFERROR(INDEX(Table2[Univerise_Cheap],MATCH($O35,Table2[ID],0))-INDEX(Table2[AIM_Rich],MATCH(AA$23,Table2[ID],0)),"-")</f>
        <v>-</v>
      </c>
      <c r="AB35" t="str">
        <f>IFERROR(INDEX(Table2[Univerise_Cheap],MATCH($O35,Table2[ID],0))-INDEX(Table2[AIM_Rich],MATCH(AB$23,Table2[ID],0)),"-")</f>
        <v>-</v>
      </c>
      <c r="AC35" t="str">
        <f>IFERROR(INDEX(Table2[Univerise_Cheap],MATCH($O35,Table2[ID],0))-INDEX(Table2[AIM_Rich],MATCH(AC$23,Table2[ID],0)),"-")</f>
        <v>-</v>
      </c>
      <c r="AD35" t="str">
        <f>IFERROR(INDEX(Table2[Univerise_Cheap],MATCH($O35,Table2[ID],0))-INDEX(Table2[AIM_Rich],MATCH(AD$23,Table2[ID],0)),"-")</f>
        <v>-</v>
      </c>
    </row>
    <row r="36" spans="1:30" ht="18" x14ac:dyDescent="0.35">
      <c r="A36" s="24"/>
      <c r="B36" s="24"/>
      <c r="C36" s="24" t="s">
        <v>249</v>
      </c>
      <c r="D36" s="24" t="s">
        <v>232</v>
      </c>
      <c r="O36" t="str">
        <f t="shared" si="5"/>
        <v>26-28Corp</v>
      </c>
      <c r="P36" t="str">
        <v>26-28</v>
      </c>
      <c r="Q36" t="str">
        <f>IFERROR(INDEX(Table2[Univerise_Cheap],MATCH($O36,Table2[ID],0))-INDEX(Table2[AIM_Rich],MATCH(Q$23,Table2[ID],0)),"-")</f>
        <v>-</v>
      </c>
      <c r="R36" t="str">
        <f>IFERROR(INDEX(Table2[Univerise_Cheap],MATCH($O36,Table2[ID],0))-INDEX(Table2[AIM_Rich],MATCH(R$23,Table2[ID],0)),"-")</f>
        <v>-</v>
      </c>
      <c r="S36" t="str">
        <f>IFERROR(INDEX(Table2[Univerise_Cheap],MATCH($O36,Table2[ID],0))-INDEX(Table2[AIM_Rich],MATCH(S$23,Table2[ID],0)),"-")</f>
        <v>-</v>
      </c>
      <c r="T36" t="str">
        <f>IFERROR(INDEX(Table2[Univerise_Cheap],MATCH($O36,Table2[ID],0))-INDEX(Table2[AIM_Rich],MATCH(T$23,Table2[ID],0)),"-")</f>
        <v>-</v>
      </c>
      <c r="U36" t="str">
        <f>IFERROR(INDEX(Table2[Univerise_Cheap],MATCH($O36,Table2[ID],0))-INDEX(Table2[AIM_Rich],MATCH(U$23,Table2[ID],0)),"-")</f>
        <v>-</v>
      </c>
      <c r="V36" t="str">
        <f>IFERROR(INDEX(Table2[Univerise_Cheap],MATCH($O36,Table2[ID],0))-INDEX(Table2[AIM_Rich],MATCH(V$23,Table2[ID],0)),"-")</f>
        <v>-</v>
      </c>
      <c r="W36" t="str">
        <f>IFERROR(INDEX(Table2[Univerise_Cheap],MATCH($O36,Table2[ID],0))-INDEX(Table2[AIM_Rich],MATCH(W$23,Table2[ID],0)),"-")</f>
        <v>-</v>
      </c>
      <c r="X36" t="str">
        <f>IFERROR(INDEX(Table2[Univerise_Cheap],MATCH($O36,Table2[ID],0))-INDEX(Table2[AIM_Rich],MATCH(X$23,Table2[ID],0)),"-")</f>
        <v>-</v>
      </c>
      <c r="Y36" t="str">
        <f>IFERROR(INDEX(Table2[Univerise_Cheap],MATCH($O36,Table2[ID],0))-INDEX(Table2[AIM_Rich],MATCH(Y$23,Table2[ID],0)),"-")</f>
        <v>-</v>
      </c>
      <c r="Z36" t="str">
        <f>IFERROR(INDEX(Table2[Univerise_Cheap],MATCH($O36,Table2[ID],0))-INDEX(Table2[AIM_Rich],MATCH(Z$23,Table2[ID],0)),"-")</f>
        <v>-</v>
      </c>
      <c r="AA36" t="str">
        <f>IFERROR(INDEX(Table2[Univerise_Cheap],MATCH($O36,Table2[ID],0))-INDEX(Table2[AIM_Rich],MATCH(AA$23,Table2[ID],0)),"-")</f>
        <v>-</v>
      </c>
      <c r="AB36" s="22" t="str">
        <f>IFERROR(INDEX(Table2[Univerise_Cheap],MATCH($O36,Table2[ID],0))-INDEX(Table2[AIM_Rich],MATCH(AB$23,Table2[ID],0)),"-")</f>
        <v>-</v>
      </c>
      <c r="AC36" t="str">
        <f>IFERROR(INDEX(Table2[Univerise_Cheap],MATCH($O36,Table2[ID],0))-INDEX(Table2[AIM_Rich],MATCH(AC$23,Table2[ID],0)),"-")</f>
        <v>-</v>
      </c>
      <c r="AD36" t="str">
        <f>IFERROR(INDEX(Table2[Univerise_Cheap],MATCH($O36,Table2[ID],0))-INDEX(Table2[AIM_Rich],MATCH(AD$23,Table2[ID],0)),"-")</f>
        <v>-</v>
      </c>
    </row>
    <row r="37" spans="1:30" ht="18" x14ac:dyDescent="0.35">
      <c r="A37" t="s">
        <v>226</v>
      </c>
      <c r="C37" s="1" t="s">
        <v>227</v>
      </c>
      <c r="D37" s="4" t="s">
        <v>229</v>
      </c>
      <c r="O37" t="str">
        <f t="shared" si="5"/>
        <v>28-30Corp</v>
      </c>
      <c r="P37" t="str">
        <v>28-30</v>
      </c>
      <c r="Q37" t="str">
        <f>IFERROR(INDEX(Table2[Univerise_Cheap],MATCH($O37,Table2[ID],0))-INDEX(Table2[AIM_Rich],MATCH(Q$23,Table2[ID],0)),"-")</f>
        <v>-</v>
      </c>
      <c r="R37" t="str">
        <f>IFERROR(INDEX(Table2[Univerise_Cheap],MATCH($O37,Table2[ID],0))-INDEX(Table2[AIM_Rich],MATCH(R$23,Table2[ID],0)),"-")</f>
        <v>-</v>
      </c>
      <c r="S37" t="str">
        <f>IFERROR(INDEX(Table2[Univerise_Cheap],MATCH($O37,Table2[ID],0))-INDEX(Table2[AIM_Rich],MATCH(S$23,Table2[ID],0)),"-")</f>
        <v>-</v>
      </c>
      <c r="T37" t="str">
        <f>IFERROR(INDEX(Table2[Univerise_Cheap],MATCH($O37,Table2[ID],0))-INDEX(Table2[AIM_Rich],MATCH(T$23,Table2[ID],0)),"-")</f>
        <v>-</v>
      </c>
      <c r="U37" t="str">
        <f>IFERROR(INDEX(Table2[Univerise_Cheap],MATCH($O37,Table2[ID],0))-INDEX(Table2[AIM_Rich],MATCH(U$23,Table2[ID],0)),"-")</f>
        <v>-</v>
      </c>
      <c r="V37" t="str">
        <f>IFERROR(INDEX(Table2[Univerise_Cheap],MATCH($O37,Table2[ID],0))-INDEX(Table2[AIM_Rich],MATCH(V$23,Table2[ID],0)),"-")</f>
        <v>-</v>
      </c>
      <c r="W37" t="str">
        <f>IFERROR(INDEX(Table2[Univerise_Cheap],MATCH($O37,Table2[ID],0))-INDEX(Table2[AIM_Rich],MATCH(W$23,Table2[ID],0)),"-")</f>
        <v>-</v>
      </c>
      <c r="X37" t="str">
        <f>IFERROR(INDEX(Table2[Univerise_Cheap],MATCH($O37,Table2[ID],0))-INDEX(Table2[AIM_Rich],MATCH(X$23,Table2[ID],0)),"-")</f>
        <v>-</v>
      </c>
      <c r="Y37" t="str">
        <f>IFERROR(INDEX(Table2[Univerise_Cheap],MATCH($O37,Table2[ID],0))-INDEX(Table2[AIM_Rich],MATCH(Y$23,Table2[ID],0)),"-")</f>
        <v>-</v>
      </c>
      <c r="Z37" t="str">
        <f>IFERROR(INDEX(Table2[Univerise_Cheap],MATCH($O37,Table2[ID],0))-INDEX(Table2[AIM_Rich],MATCH(Z$23,Table2[ID],0)),"-")</f>
        <v>-</v>
      </c>
      <c r="AA37" t="str">
        <f>IFERROR(INDEX(Table2[Univerise_Cheap],MATCH($O37,Table2[ID],0))-INDEX(Table2[AIM_Rich],MATCH(AA$23,Table2[ID],0)),"-")</f>
        <v>-</v>
      </c>
      <c r="AB37" t="str">
        <f>IFERROR(INDEX(Table2[Univerise_Cheap],MATCH($O37,Table2[ID],0))-INDEX(Table2[AIM_Rich],MATCH(AB$23,Table2[ID],0)),"-")</f>
        <v>-</v>
      </c>
      <c r="AC37" s="22" t="str">
        <f>IFERROR(INDEX(Table2[Univerise_Cheap],MATCH($O37,Table2[ID],0))-INDEX(Table2[AIM_Rich],MATCH(AC$23,Table2[ID],0)),"-")</f>
        <v>-</v>
      </c>
      <c r="AD37" t="str">
        <f>IFERROR(INDEX(Table2[Univerise_Cheap],MATCH($O37,Table2[ID],0))-INDEX(Table2[AIM_Rich],MATCH(AD$23,Table2[ID],0)),"-")</f>
        <v>-</v>
      </c>
    </row>
    <row r="38" spans="1:30" ht="18" x14ac:dyDescent="0.35">
      <c r="O38" t="str">
        <f t="shared" si="5"/>
        <v>30-32Corp</v>
      </c>
      <c r="P38" t="str">
        <v>30-32</v>
      </c>
      <c r="Q38" t="str">
        <f>IFERROR(INDEX(Table2[Univerise_Cheap],MATCH($O38,Table2[ID],0))-INDEX(Table2[AIM_Rich],MATCH(Q$23,Table2[ID],0)),"-")</f>
        <v>-</v>
      </c>
      <c r="R38" t="str">
        <f>IFERROR(INDEX(Table2[Univerise_Cheap],MATCH($O38,Table2[ID],0))-INDEX(Table2[AIM_Rich],MATCH(R$23,Table2[ID],0)),"-")</f>
        <v>-</v>
      </c>
      <c r="S38" t="str">
        <f>IFERROR(INDEX(Table2[Univerise_Cheap],MATCH($O38,Table2[ID],0))-INDEX(Table2[AIM_Rich],MATCH(S$23,Table2[ID],0)),"-")</f>
        <v>-</v>
      </c>
      <c r="T38" t="str">
        <f>IFERROR(INDEX(Table2[Univerise_Cheap],MATCH($O38,Table2[ID],0))-INDEX(Table2[AIM_Rich],MATCH(T$23,Table2[ID],0)),"-")</f>
        <v>-</v>
      </c>
      <c r="U38" t="str">
        <f>IFERROR(INDEX(Table2[Univerise_Cheap],MATCH($O38,Table2[ID],0))-INDEX(Table2[AIM_Rich],MATCH(U$23,Table2[ID],0)),"-")</f>
        <v>-</v>
      </c>
      <c r="V38" t="str">
        <f>IFERROR(INDEX(Table2[Univerise_Cheap],MATCH($O38,Table2[ID],0))-INDEX(Table2[AIM_Rich],MATCH(V$23,Table2[ID],0)),"-")</f>
        <v>-</v>
      </c>
      <c r="W38" t="str">
        <f>IFERROR(INDEX(Table2[Univerise_Cheap],MATCH($O38,Table2[ID],0))-INDEX(Table2[AIM_Rich],MATCH(W$23,Table2[ID],0)),"-")</f>
        <v>-</v>
      </c>
      <c r="X38" t="str">
        <f>IFERROR(INDEX(Table2[Univerise_Cheap],MATCH($O38,Table2[ID],0))-INDEX(Table2[AIM_Rich],MATCH(X$23,Table2[ID],0)),"-")</f>
        <v>-</v>
      </c>
      <c r="Y38" t="str">
        <f>IFERROR(INDEX(Table2[Univerise_Cheap],MATCH($O38,Table2[ID],0))-INDEX(Table2[AIM_Rich],MATCH(Y$23,Table2[ID],0)),"-")</f>
        <v>-</v>
      </c>
      <c r="Z38" t="str">
        <f>IFERROR(INDEX(Table2[Univerise_Cheap],MATCH($O38,Table2[ID],0))-INDEX(Table2[AIM_Rich],MATCH(Z$23,Table2[ID],0)),"-")</f>
        <v>-</v>
      </c>
      <c r="AA38" t="str">
        <f>IFERROR(INDEX(Table2[Univerise_Cheap],MATCH($O38,Table2[ID],0))-INDEX(Table2[AIM_Rich],MATCH(AA$23,Table2[ID],0)),"-")</f>
        <v>-</v>
      </c>
      <c r="AB38" t="str">
        <f>IFERROR(INDEX(Table2[Univerise_Cheap],MATCH($O38,Table2[ID],0))-INDEX(Table2[AIM_Rich],MATCH(AB$23,Table2[ID],0)),"-")</f>
        <v>-</v>
      </c>
      <c r="AC38" t="str">
        <f>IFERROR(INDEX(Table2[Univerise_Cheap],MATCH($O38,Table2[ID],0))-INDEX(Table2[AIM_Rich],MATCH(AC$23,Table2[ID],0)),"-")</f>
        <v>-</v>
      </c>
      <c r="AD38" s="22" t="str">
        <f>IFERROR(INDEX(Table2[Univerise_Cheap],MATCH($O38,Table2[ID],0))-INDEX(Table2[AIM_Rich],MATCH(AD$23,Table2[ID],0)),"-")</f>
        <v>-</v>
      </c>
    </row>
    <row r="42" spans="1:30" x14ac:dyDescent="0.3">
      <c r="D42" t="s">
        <v>203</v>
      </c>
    </row>
  </sheetData>
  <conditionalFormatting sqref="Q25:AD38">
    <cfRule type="colorScale" priority="3">
      <colorScale>
        <cfvo type="num" val="-2"/>
        <cfvo type="num" val="0"/>
        <cfvo type="num" val="2"/>
        <color rgb="FF5A8AC6"/>
        <color rgb="FFFCFCFF"/>
        <color rgb="FFF8696B"/>
      </colorScale>
    </cfRule>
  </conditionalFormatting>
  <conditionalFormatting sqref="Q5:AD18">
    <cfRule type="colorScale" priority="1">
      <colorScale>
        <cfvo type="num" val="-2"/>
        <cfvo type="num" val="0"/>
        <cfvo type="num" val="2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A9D8-09B5-42D5-8AD3-C69FABC5C040}">
  <dimension ref="A1:V111"/>
  <sheetViews>
    <sheetView zoomScale="70" zoomScaleNormal="70" workbookViewId="0">
      <selection activeCell="B55" sqref="B55"/>
    </sheetView>
  </sheetViews>
  <sheetFormatPr defaultRowHeight="14.4" x14ac:dyDescent="0.3"/>
  <cols>
    <col min="1" max="1" width="23.21875" style="1" customWidth="1"/>
    <col min="2" max="2" width="46.21875" style="1" bestFit="1" customWidth="1"/>
    <col min="3" max="9" width="8.88671875" style="1"/>
    <col min="10" max="10" width="13.77734375" style="1" bestFit="1" customWidth="1"/>
    <col min="11" max="18" width="8.88671875" style="1"/>
    <col min="19" max="19" width="20.77734375" style="1" bestFit="1" customWidth="1"/>
    <col min="20" max="16384" width="8.88671875" style="1"/>
  </cols>
  <sheetData>
    <row r="1" spans="1:1" customFormat="1" x14ac:dyDescent="0.3">
      <c r="A1" s="20" t="s">
        <v>182</v>
      </c>
    </row>
    <row r="2" spans="1:1" customFormat="1" x14ac:dyDescent="0.3">
      <c r="A2" t="str">
        <f>_xlfn.CONCAT("let(",Table1[let_variable],")")</f>
        <v>let(#default_Govt=0.03;#default_AAA=0.05;#default_AA=0.07;#default_A=0.13;#default_BBB=0.36;#cond_AAA=bb_composite()=='AAA';#cond_AA=in(bb_composite(),['AA+','AA','AA-']);#cond_A=in(bb_composite(),['A+','A','A-']);#cond_BBB=in(bb_composite(),['BBB+','BBB','BBB-']);#group_ratings=if(#cond_AAA,'AAA',if(#cond_AA,'AA',if(#cond_A,'A',if(#cond_BBB,'BBB','&lt;BBB'))));#buckets=[0,5,10,12,14,16,18,20,22,24,26,28,30,32,34,36,38,40,42,44,46,48,50];#name=['&lt;0','0-5','5-10','10-12','12-14','14-16','16-18','18-20','20-22','22-24','24-26','26-28','28-30','30-32','32-34','34-36','36-38','38-40','40-42','42-44','44-46','46-48','48-50','&gt;50'];#dur_bins=BINS(replacenonnumeric(duration().value,-1),#buckets,#name);#grp_gross=concat(concat(concat(#dur_bins,#group_ratings),market_sector_des()),crncy());#grp_net=concat(concat(#dur_bins,market_sector_des()),crncy());#universe=bondsuniv(ACTIVE);#index=members('LEGATRUU Index');#AIM_accts=['FIXED','FIXEDUS','PENSION','PENSIONU','POA'];#AIM=members(type='AIM',accounts=#AIM_accts,pricing_number=6596);#filter_rtg=bb_composite()&gt;='BBB';#filter_maturity=between(maturity(),'2031-01-01','2056-01-01');#filter_crncy=in(crncy(),['CAD','USD','EUR','GBP','CHF','JPY']);#filter_structured=structured_note()=='N';#filter_liq_TRAC=sum(px_volume(DATES=range(start=-60D,end='0D'),PRICING_SOURCE='TRAC'))&gt;0;#filter_liq_LQA=lqa_liquidity_score().value&gt;=60;#filter_liq=if(crncy()=='USD', (amt_outstanding(currency=USD).value&gt;500e6) and #filter_liq_TRAC, (amt_outstanding(currency=USD).value&gt;200e6) and #filter_liq_LQA);#cntry=in(CNTRY_OF_RISK(),['CN','SA','MX']);#sector_tobacco=CLASSIFICATION_NAME(CLASSIFICATION_SCHEME='BICS',CLASSIFICATION_LEVEL='4')=='Tobacco';#sector_energy=CLASSIFICATION_NAME(CLASSIFICATION_SCHEME='BICS',CLASSIFICATION_LEVEL='2') == 'Oil &amp; Gas';#sector_insurance=CLASSIFICATION_NAME(CLASSIFICATION_SCHEME='BICS',CLASSIFICATION_LEVEL='2')=='Insurance';#filter_blacklist=not(#sector_tobacco or #sector_energy or #sector_insurance or #cntry);#constrain=#filter_rtg and #filter_crncy and #filter_structured and #filter_blacklist and #filter_maturity and #filter_liq;#gross_val=yield(yield_type=YTW,pricing_source=BVAL);#net_val=if(market_sector_des()=='GOVT',#gross_val-#default_govt,if(#cond_AAA,#gross_val-#default_AAA,if(#cond_AA,#gross_val-#default_AA,if(#cond_A,#gross_val-#default_A,if(#cond_BBB,#gross_val-#default_BBB,0)))));#zscore_gross=groupzscore(#gross_val,concat(concat(#dur_bins,#group_ratings),market_sector_des()));#zscore_net=groupzscore(#net_val,concat(#dur_bins,market_sector_des()));#cheap=0.674489750196082;#rich=0;#cond_cheap=(#zscore_gross&gt;#cheap) and (#zscore_net&gt;#cheap);#cond_rich=(#zscore_gross&lt;#rich) and (#zscore_net&lt;#rich);#get_zgross_cheap=dropna(matches(#zscore_gross,#cond_cheap),remove_ID=True);#get_znet_cheap=dropna(matches(#zscore_net,#cond_cheap),remove_ID=True);#get_score_cheap=dropna(matches(#gross_val,#cond_cheap),remove_ID=True);#get_zgross_rich=dropna(matches(#zscore_gross,#cond_rich),remove_ID=True);#get_znet_rich=dropna(matches(#zscore_net,#cond_rich),remove_ID=True);#get_score_rich=dropna(matches(#gross_val,#cond_rich),remove_ID=True);)</v>
      </c>
    </row>
    <row r="3" spans="1:1" customFormat="1" x14ac:dyDescent="0.3">
      <c r="A3" t="s">
        <v>180</v>
      </c>
    </row>
    <row r="4" spans="1:1" customFormat="1" x14ac:dyDescent="0.3">
      <c r="A4" t="s">
        <v>77</v>
      </c>
    </row>
    <row r="5" spans="1:1" customFormat="1" x14ac:dyDescent="0.3"/>
    <row r="6" spans="1:1" customFormat="1" x14ac:dyDescent="0.3">
      <c r="A6" s="20" t="s">
        <v>141</v>
      </c>
    </row>
    <row r="7" spans="1:1" customFormat="1" x14ac:dyDescent="0.3">
      <c r="A7" t="str">
        <f>_xlfn.CONCAT("let(",Table1[let_variable],")")</f>
        <v>let(#default_Govt=0.03;#default_AAA=0.05;#default_AA=0.07;#default_A=0.13;#default_BBB=0.36;#cond_AAA=bb_composite()=='AAA';#cond_AA=in(bb_composite(),['AA+','AA','AA-']);#cond_A=in(bb_composite(),['A+','A','A-']);#cond_BBB=in(bb_composite(),['BBB+','BBB','BBB-']);#group_ratings=if(#cond_AAA,'AAA',if(#cond_AA,'AA',if(#cond_A,'A',if(#cond_BBB,'BBB','&lt;BBB'))));#buckets=[0,5,10,12,14,16,18,20,22,24,26,28,30,32,34,36,38,40,42,44,46,48,50];#name=['&lt;0','0-5','5-10','10-12','12-14','14-16','16-18','18-20','20-22','22-24','24-26','26-28','28-30','30-32','32-34','34-36','36-38','38-40','40-42','42-44','44-46','46-48','48-50','&gt;50'];#dur_bins=BINS(replacenonnumeric(duration().value,-1),#buckets,#name);#grp_gross=concat(concat(concat(#dur_bins,#group_ratings),market_sector_des()),crncy());#grp_net=concat(concat(#dur_bins,market_sector_des()),crncy());#universe=bondsuniv(ACTIVE);#index=members('LEGATRUU Index');#AIM_accts=['FIXED','FIXEDUS','PENSION','PENSIONU','POA'];#AIM=members(type='AIM',accounts=#AIM_accts,pricing_number=6596);#filter_rtg=bb_composite()&gt;='BBB';#filter_maturity=between(maturity(),'2031-01-01','2056-01-01');#filter_crncy=in(crncy(),['CAD','USD','EUR','GBP','CHF','JPY']);#filter_structured=structured_note()=='N';#filter_liq_TRAC=sum(px_volume(DATES=range(start=-60D,end='0D'),PRICING_SOURCE='TRAC'))&gt;0;#filter_liq_LQA=lqa_liquidity_score().value&gt;=60;#filter_liq=if(crncy()=='USD', (amt_outstanding(currency=USD).value&gt;500e6) and #filter_liq_TRAC, (amt_outstanding(currency=USD).value&gt;200e6) and #filter_liq_LQA);#cntry=in(CNTRY_OF_RISK(),['CN','SA','MX']);#sector_tobacco=CLASSIFICATION_NAME(CLASSIFICATION_SCHEME='BICS',CLASSIFICATION_LEVEL='4')=='Tobacco';#sector_energy=CLASSIFICATION_NAME(CLASSIFICATION_SCHEME='BICS',CLASSIFICATION_LEVEL='2') == 'Oil &amp; Gas';#sector_insurance=CLASSIFICATION_NAME(CLASSIFICATION_SCHEME='BICS',CLASSIFICATION_LEVEL='2')=='Insurance';#filter_blacklist=not(#sector_tobacco or #sector_energy or #sector_insurance or #cntry);#constrain=#filter_rtg and #filter_crncy and #filter_structured and #filter_blacklist and #filter_maturity and #filter_liq;#gross_val=yield(yield_type=YTW,pricing_source=BVAL);#net_val=if(market_sector_des()=='GOVT',#gross_val-#default_govt,if(#cond_AAA,#gross_val-#default_AAA,if(#cond_AA,#gross_val-#default_AA,if(#cond_A,#gross_val-#default_A,if(#cond_BBB,#gross_val-#default_BBB,0)))));#zscore_gross=groupzscore(#gross_val,concat(concat(#dur_bins,#group_ratings),market_sector_des()));#zscore_net=groupzscore(#net_val,concat(#dur_bins,market_sector_des()));#cheap=0.674489750196082;#rich=0;#cond_cheap=(#zscore_gross&gt;#cheap) and (#zscore_net&gt;#cheap);#cond_rich=(#zscore_gross&lt;#rich) and (#zscore_net&lt;#rich);#get_zgross_cheap=dropna(matches(#zscore_gross,#cond_cheap),remove_ID=True);#get_znet_cheap=dropna(matches(#zscore_net,#cond_cheap),remove_ID=True);#get_score_cheap=dropna(matches(#gross_val,#cond_cheap),remove_ID=True);#get_zgross_rich=dropna(matches(#zscore_gross,#cond_rich),remove_ID=True);#get_znet_rich=dropna(matches(#zscore_net,#cond_rich),remove_ID=True);#get_score_rich=dropna(matches(#gross_val,#cond_rich),remove_ID=True);)</v>
      </c>
    </row>
    <row r="8" spans="1:1" customFormat="1" x14ac:dyDescent="0.3">
      <c r="A8" t="s">
        <v>148</v>
      </c>
    </row>
    <row r="9" spans="1:1" customFormat="1" x14ac:dyDescent="0.3">
      <c r="A9" t="s">
        <v>181</v>
      </c>
    </row>
    <row r="10" spans="1:1" customFormat="1" x14ac:dyDescent="0.3"/>
    <row r="11" spans="1:1" customFormat="1" x14ac:dyDescent="0.3">
      <c r="A11" s="20" t="s">
        <v>183</v>
      </c>
    </row>
    <row r="12" spans="1:1" customFormat="1" x14ac:dyDescent="0.3">
      <c r="A12" t="str">
        <f>_xlfn.CONCAT("let(",Table1[let_variable],")")</f>
        <v>let(#default_Govt=0.03;#default_AAA=0.05;#default_AA=0.07;#default_A=0.13;#default_BBB=0.36;#cond_AAA=bb_composite()=='AAA';#cond_AA=in(bb_composite(),['AA+','AA','AA-']);#cond_A=in(bb_composite(),['A+','A','A-']);#cond_BBB=in(bb_composite(),['BBB+','BBB','BBB-']);#group_ratings=if(#cond_AAA,'AAA',if(#cond_AA,'AA',if(#cond_A,'A',if(#cond_BBB,'BBB','&lt;BBB'))));#buckets=[0,5,10,12,14,16,18,20,22,24,26,28,30,32,34,36,38,40,42,44,46,48,50];#name=['&lt;0','0-5','5-10','10-12','12-14','14-16','16-18','18-20','20-22','22-24','24-26','26-28','28-30','30-32','32-34','34-36','36-38','38-40','40-42','42-44','44-46','46-48','48-50','&gt;50'];#dur_bins=BINS(replacenonnumeric(duration().value,-1),#buckets,#name);#grp_gross=concat(concat(concat(#dur_bins,#group_ratings),market_sector_des()),crncy());#grp_net=concat(concat(#dur_bins,market_sector_des()),crncy());#universe=bondsuniv(ACTIVE);#index=members('LEGATRUU Index');#AIM_accts=['FIXED','FIXEDUS','PENSION','PENSIONU','POA'];#AIM=members(type='AIM',accounts=#AIM_accts,pricing_number=6596);#filter_rtg=bb_composite()&gt;='BBB';#filter_maturity=between(maturity(),'2031-01-01','2056-01-01');#filter_crncy=in(crncy(),['CAD','USD','EUR','GBP','CHF','JPY']);#filter_structured=structured_note()=='N';#filter_liq_TRAC=sum(px_volume(DATES=range(start=-60D,end='0D'),PRICING_SOURCE='TRAC'))&gt;0;#filter_liq_LQA=lqa_liquidity_score().value&gt;=60;#filter_liq=if(crncy()=='USD', (amt_outstanding(currency=USD).value&gt;500e6) and #filter_liq_TRAC, (amt_outstanding(currency=USD).value&gt;200e6) and #filter_liq_LQA);#cntry=in(CNTRY_OF_RISK(),['CN','SA','MX']);#sector_tobacco=CLASSIFICATION_NAME(CLASSIFICATION_SCHEME='BICS',CLASSIFICATION_LEVEL='4')=='Tobacco';#sector_energy=CLASSIFICATION_NAME(CLASSIFICATION_SCHEME='BICS',CLASSIFICATION_LEVEL='2') == 'Oil &amp; Gas';#sector_insurance=CLASSIFICATION_NAME(CLASSIFICATION_SCHEME='BICS',CLASSIFICATION_LEVEL='2')=='Insurance';#filter_blacklist=not(#sector_tobacco or #sector_energy or #sector_insurance or #cntry);#constrain=#filter_rtg and #filter_crncy and #filter_structured and #filter_blacklist and #filter_maturity and #filter_liq;#gross_val=yield(yield_type=YTW,pricing_source=BVAL);#net_val=if(market_sector_des()=='GOVT',#gross_val-#default_govt,if(#cond_AAA,#gross_val-#default_AAA,if(#cond_AA,#gross_val-#default_AA,if(#cond_A,#gross_val-#default_A,if(#cond_BBB,#gross_val-#default_BBB,0)))));#zscore_gross=groupzscore(#gross_val,concat(concat(#dur_bins,#group_ratings),market_sector_des()));#zscore_net=groupzscore(#net_val,concat(#dur_bins,market_sector_des()));#cheap=0.674489750196082;#rich=0;#cond_cheap=(#zscore_gross&gt;#cheap) and (#zscore_net&gt;#cheap);#cond_rich=(#zscore_gross&lt;#rich) and (#zscore_net&lt;#rich);#get_zgross_cheap=dropna(matches(#zscore_gross,#cond_cheap),remove_ID=True);#get_znet_cheap=dropna(matches(#zscore_net,#cond_cheap),remove_ID=True);#get_score_cheap=dropna(matches(#gross_val,#cond_cheap),remove_ID=True);#get_zgross_rich=dropna(matches(#zscore_gross,#cond_rich),remove_ID=True);#get_znet_rich=dropna(matches(#zscore_net,#cond_rich),remove_ID=True);#get_score_rich=dropna(matches(#gross_val,#cond_rich),remove_ID=True);)</v>
      </c>
    </row>
    <row r="13" spans="1:1" customFormat="1" x14ac:dyDescent="0.3">
      <c r="A13" t="s">
        <v>185</v>
      </c>
    </row>
    <row r="14" spans="1:1" customFormat="1" x14ac:dyDescent="0.3">
      <c r="A14" t="s">
        <v>230</v>
      </c>
    </row>
    <row r="15" spans="1:1" customFormat="1" x14ac:dyDescent="0.3"/>
    <row r="16" spans="1:1" customFormat="1" x14ac:dyDescent="0.3"/>
    <row r="17" spans="1:22" customFormat="1" x14ac:dyDescent="0.3"/>
    <row r="18" spans="1:22" customFormat="1" x14ac:dyDescent="0.3">
      <c r="A18" t="str">
        <f>_xll.BQL.Query(_xlfn.CONCAT(A2:A4),"cols=4;rows=94")</f>
        <v>ID</v>
      </c>
      <c r="B18" t="s">
        <v>149</v>
      </c>
      <c r="C18" t="s">
        <v>329</v>
      </c>
      <c r="D18" t="s">
        <v>330</v>
      </c>
      <c r="J18" t="str">
        <f>_xll.BQL.Query(_xlfn.CONCAT(A7:A9),"cols=4;rows=21")</f>
        <v>ID</v>
      </c>
      <c r="K18" t="s">
        <v>149</v>
      </c>
      <c r="L18" t="s">
        <v>150</v>
      </c>
      <c r="M18" t="s">
        <v>151</v>
      </c>
      <c r="S18" t="str">
        <f>_xll.BQL.Query(_xlfn.CONCAT(A12:A14),"cols=4;rows=88")</f>
        <v>ID</v>
      </c>
      <c r="T18" t="s">
        <v>149</v>
      </c>
      <c r="U18" t="s">
        <v>257</v>
      </c>
      <c r="V18" t="s">
        <v>258</v>
      </c>
    </row>
    <row r="19" spans="1:22" x14ac:dyDescent="0.3">
      <c r="A19" s="1" t="s">
        <v>259</v>
      </c>
      <c r="B19" s="1" t="s">
        <v>91</v>
      </c>
      <c r="C19" s="1">
        <v>2</v>
      </c>
      <c r="D19" s="1">
        <v>0.76052051782608032</v>
      </c>
      <c r="J19" s="1" t="s">
        <v>205</v>
      </c>
      <c r="K19" s="1" t="s">
        <v>91</v>
      </c>
      <c r="L19" s="1" t="s">
        <v>92</v>
      </c>
      <c r="M19" s="1" t="s">
        <v>92</v>
      </c>
      <c r="S19" s="1" t="s">
        <v>259</v>
      </c>
      <c r="T19" s="1" t="s">
        <v>91</v>
      </c>
      <c r="U19" s="1">
        <v>2</v>
      </c>
      <c r="V19" s="1">
        <v>0.76052051782608032</v>
      </c>
    </row>
    <row r="20" spans="1:22" x14ac:dyDescent="0.3">
      <c r="A20" s="1" t="s">
        <v>260</v>
      </c>
      <c r="B20" s="1" t="s">
        <v>91</v>
      </c>
      <c r="C20" s="1">
        <v>2</v>
      </c>
      <c r="D20" s="1">
        <v>2.6916086673736572</v>
      </c>
      <c r="J20" s="1" t="s">
        <v>206</v>
      </c>
      <c r="K20" s="1" t="s">
        <v>91</v>
      </c>
      <c r="L20" s="1">
        <v>1</v>
      </c>
      <c r="M20" s="1">
        <v>0.67518186569213867</v>
      </c>
      <c r="S20" s="1" t="s">
        <v>260</v>
      </c>
      <c r="T20" s="1" t="s">
        <v>91</v>
      </c>
      <c r="U20" s="1">
        <v>2</v>
      </c>
      <c r="V20" s="1">
        <v>2.6916086673736572</v>
      </c>
    </row>
    <row r="21" spans="1:22" x14ac:dyDescent="0.3">
      <c r="A21" s="1" t="s">
        <v>331</v>
      </c>
      <c r="B21" s="1" t="s">
        <v>91</v>
      </c>
      <c r="C21" s="1">
        <v>1</v>
      </c>
      <c r="D21" s="1">
        <v>2.585530042648315</v>
      </c>
      <c r="J21" s="1" t="s">
        <v>207</v>
      </c>
      <c r="K21" s="1">
        <v>6.6834406852722168</v>
      </c>
      <c r="L21" s="1">
        <v>1</v>
      </c>
      <c r="M21" s="1">
        <v>3.0831763744354248</v>
      </c>
      <c r="S21" s="1" t="s">
        <v>261</v>
      </c>
      <c r="T21" s="1">
        <v>4.4031798839569092</v>
      </c>
      <c r="U21" s="1">
        <v>2</v>
      </c>
      <c r="V21" s="1">
        <v>2.1951838731765747</v>
      </c>
    </row>
    <row r="22" spans="1:22" x14ac:dyDescent="0.3">
      <c r="A22" s="1" t="s">
        <v>206</v>
      </c>
      <c r="B22" s="1" t="s">
        <v>91</v>
      </c>
      <c r="C22" s="1">
        <v>2</v>
      </c>
      <c r="D22" s="1">
        <v>0.64466023445129395</v>
      </c>
      <c r="J22" s="1" t="s">
        <v>209</v>
      </c>
      <c r="K22" s="1">
        <v>8.6669886906941738</v>
      </c>
      <c r="L22" s="1">
        <v>1</v>
      </c>
      <c r="M22" s="1">
        <v>1.5185174942016599</v>
      </c>
      <c r="S22" s="1" t="s">
        <v>262</v>
      </c>
      <c r="T22" s="1">
        <v>4.4502110481262207</v>
      </c>
      <c r="U22" s="1">
        <v>7</v>
      </c>
      <c r="V22" s="1">
        <v>0.99637963942119057</v>
      </c>
    </row>
    <row r="23" spans="1:22" x14ac:dyDescent="0.3">
      <c r="A23" s="1" t="s">
        <v>332</v>
      </c>
      <c r="B23" s="1" t="s">
        <v>91</v>
      </c>
      <c r="C23" s="1" t="s">
        <v>92</v>
      </c>
      <c r="D23" s="1" t="s">
        <v>92</v>
      </c>
      <c r="J23" s="1" t="s">
        <v>208</v>
      </c>
      <c r="K23" s="1">
        <v>8.9605994754367408</v>
      </c>
      <c r="L23" s="1">
        <v>3</v>
      </c>
      <c r="M23" s="1">
        <v>3.3232244650522866</v>
      </c>
      <c r="S23" s="1" t="s">
        <v>263</v>
      </c>
      <c r="T23" s="1">
        <v>4.4898258447647095</v>
      </c>
      <c r="U23" s="1">
        <v>4</v>
      </c>
      <c r="V23" s="1">
        <v>2.1090821623802185</v>
      </c>
    </row>
    <row r="24" spans="1:22" x14ac:dyDescent="0.3">
      <c r="A24" s="1" t="s">
        <v>333</v>
      </c>
      <c r="B24" s="1">
        <v>3.8449671119451523E-2</v>
      </c>
      <c r="C24" s="1" t="s">
        <v>92</v>
      </c>
      <c r="D24" s="1" t="s">
        <v>92</v>
      </c>
      <c r="J24" s="1" t="s">
        <v>210</v>
      </c>
      <c r="K24" s="1">
        <v>11.097651331048263</v>
      </c>
      <c r="L24" s="1">
        <v>8</v>
      </c>
      <c r="M24" s="1">
        <v>3.3144302070140839</v>
      </c>
      <c r="S24" s="1" t="s">
        <v>264</v>
      </c>
      <c r="T24" s="1">
        <v>4.6118219239371161</v>
      </c>
      <c r="U24" s="1">
        <v>7</v>
      </c>
      <c r="V24" s="1">
        <v>2.3002984183175221</v>
      </c>
    </row>
    <row r="25" spans="1:22" x14ac:dyDescent="0.3">
      <c r="A25" s="1" t="s">
        <v>262</v>
      </c>
      <c r="B25" s="1">
        <v>3.2913194794885139</v>
      </c>
      <c r="C25" s="1" t="s">
        <v>92</v>
      </c>
      <c r="D25" s="1" t="s">
        <v>92</v>
      </c>
      <c r="J25" s="1" t="s">
        <v>211</v>
      </c>
      <c r="K25" s="1">
        <v>11.171183109283445</v>
      </c>
      <c r="L25" s="1">
        <v>7</v>
      </c>
      <c r="M25" s="1">
        <v>3.2100624697549001</v>
      </c>
      <c r="S25" s="1" t="s">
        <v>265</v>
      </c>
      <c r="T25" s="1">
        <v>8.3535076777140294</v>
      </c>
      <c r="U25" s="1">
        <v>3</v>
      </c>
      <c r="V25" s="1">
        <v>1.7253880500793457</v>
      </c>
    </row>
    <row r="26" spans="1:22" x14ac:dyDescent="0.3">
      <c r="A26" s="1" t="s">
        <v>263</v>
      </c>
      <c r="B26" s="1">
        <v>3.7082541823387145</v>
      </c>
      <c r="C26" s="1">
        <v>1</v>
      </c>
      <c r="D26" s="1">
        <v>2.414230585098267</v>
      </c>
      <c r="J26" s="1" t="s">
        <v>212</v>
      </c>
      <c r="K26" s="1">
        <v>11.45696544647217</v>
      </c>
      <c r="L26" s="1" t="s">
        <v>92</v>
      </c>
      <c r="M26" s="1" t="s">
        <v>92</v>
      </c>
      <c r="S26" s="1" t="s">
        <v>266</v>
      </c>
      <c r="T26" s="1">
        <v>8.3636870384216309</v>
      </c>
      <c r="U26" s="1">
        <v>4</v>
      </c>
      <c r="V26" s="1">
        <v>1.7970656752586365</v>
      </c>
    </row>
    <row r="27" spans="1:22" x14ac:dyDescent="0.3">
      <c r="A27" s="1" t="s">
        <v>261</v>
      </c>
      <c r="B27" s="1">
        <v>4.4031798839569092</v>
      </c>
      <c r="C27" s="1">
        <v>1</v>
      </c>
      <c r="D27" s="1">
        <v>2.284549236297607</v>
      </c>
      <c r="J27" s="1" t="s">
        <v>213</v>
      </c>
      <c r="K27" s="1">
        <v>12.768372535705566</v>
      </c>
      <c r="L27" s="1">
        <v>4</v>
      </c>
      <c r="M27" s="1">
        <v>3.2989122867584229</v>
      </c>
      <c r="S27" s="1" t="s">
        <v>207</v>
      </c>
      <c r="T27" s="1">
        <v>8.4580519603908275</v>
      </c>
      <c r="U27" s="1">
        <v>277</v>
      </c>
      <c r="V27" s="1">
        <v>2.5069878974976523</v>
      </c>
    </row>
    <row r="28" spans="1:22" x14ac:dyDescent="0.3">
      <c r="A28" s="1" t="s">
        <v>264</v>
      </c>
      <c r="B28" s="1">
        <v>4.6118219239371161</v>
      </c>
      <c r="C28" s="1">
        <v>7</v>
      </c>
      <c r="D28" s="1">
        <v>2.3002984183175221</v>
      </c>
      <c r="J28" s="1" t="s">
        <v>214</v>
      </c>
      <c r="K28" s="1">
        <v>13.182592460087367</v>
      </c>
      <c r="L28" s="1">
        <v>11</v>
      </c>
      <c r="M28" s="1">
        <v>3.1417812434109775</v>
      </c>
      <c r="S28" s="1" t="s">
        <v>208</v>
      </c>
      <c r="T28" s="1">
        <v>8.5055436734799983</v>
      </c>
      <c r="U28" s="1">
        <v>27</v>
      </c>
      <c r="V28" s="1">
        <v>2.8834418190850153</v>
      </c>
    </row>
    <row r="29" spans="1:22" x14ac:dyDescent="0.3">
      <c r="A29" s="1" t="s">
        <v>265</v>
      </c>
      <c r="B29" s="1">
        <v>8.3535076777140294</v>
      </c>
      <c r="C29" s="1">
        <v>1</v>
      </c>
      <c r="D29" s="1">
        <v>2.0770831108093262</v>
      </c>
      <c r="J29" s="1" t="s">
        <v>215</v>
      </c>
      <c r="K29" s="1">
        <v>13.463027954101564</v>
      </c>
      <c r="L29" s="1">
        <v>1</v>
      </c>
      <c r="M29" s="1">
        <v>2.7957999706268311</v>
      </c>
      <c r="S29" s="1" t="s">
        <v>268</v>
      </c>
      <c r="T29" s="1">
        <v>8.6970178008079522</v>
      </c>
      <c r="U29" s="1">
        <v>80</v>
      </c>
      <c r="V29" s="1">
        <v>2.1994379088282585</v>
      </c>
    </row>
    <row r="30" spans="1:22" x14ac:dyDescent="0.3">
      <c r="A30" s="1" t="s">
        <v>266</v>
      </c>
      <c r="B30" s="1">
        <v>8.3636870384216309</v>
      </c>
      <c r="C30" s="1">
        <v>1</v>
      </c>
      <c r="D30" s="1">
        <v>1.9573831558227539</v>
      </c>
      <c r="J30" s="1" t="s">
        <v>216</v>
      </c>
      <c r="K30" s="1">
        <v>14.602965354919434</v>
      </c>
      <c r="L30" s="1" t="s">
        <v>92</v>
      </c>
      <c r="M30" s="1" t="s">
        <v>92</v>
      </c>
      <c r="S30" s="1" t="s">
        <v>267</v>
      </c>
      <c r="T30" s="1">
        <v>8.8525266647338867</v>
      </c>
      <c r="U30" s="1">
        <v>3</v>
      </c>
      <c r="V30" s="1">
        <v>0.27164318660895032</v>
      </c>
    </row>
    <row r="31" spans="1:22" x14ac:dyDescent="0.3">
      <c r="A31" s="1" t="s">
        <v>207</v>
      </c>
      <c r="B31" s="1">
        <v>8.4631475147448096</v>
      </c>
      <c r="C31" s="1">
        <v>133</v>
      </c>
      <c r="D31" s="1">
        <v>2.7437512229259751</v>
      </c>
      <c r="J31" s="1" t="s">
        <v>217</v>
      </c>
      <c r="K31" s="1">
        <v>15.05043134689331</v>
      </c>
      <c r="L31" s="1">
        <v>17</v>
      </c>
      <c r="M31" s="1">
        <v>3.2021042038412655</v>
      </c>
      <c r="S31" s="1" t="s">
        <v>209</v>
      </c>
      <c r="T31" s="1">
        <v>8.863199770450592</v>
      </c>
      <c r="U31" s="1">
        <v>40</v>
      </c>
      <c r="V31" s="1">
        <v>2.2265281677246094</v>
      </c>
    </row>
    <row r="32" spans="1:22" x14ac:dyDescent="0.3">
      <c r="A32" s="1" t="s">
        <v>208</v>
      </c>
      <c r="B32" s="1">
        <v>8.4874156261312557</v>
      </c>
      <c r="C32" s="1">
        <v>24</v>
      </c>
      <c r="D32" s="1">
        <v>2.9989042381445565</v>
      </c>
      <c r="J32" s="1" t="s">
        <v>218</v>
      </c>
      <c r="K32" s="1">
        <v>15.093113700548807</v>
      </c>
      <c r="L32" s="1">
        <v>3</v>
      </c>
      <c r="M32" s="1">
        <v>3.2067352135976157</v>
      </c>
      <c r="S32" s="1" t="s">
        <v>270</v>
      </c>
      <c r="T32" s="1">
        <v>9.073155403137207</v>
      </c>
      <c r="U32" s="1">
        <v>1</v>
      </c>
      <c r="V32" s="1">
        <v>5.4894279688596732E-2</v>
      </c>
    </row>
    <row r="33" spans="1:22" x14ac:dyDescent="0.3">
      <c r="A33" s="1" t="s">
        <v>268</v>
      </c>
      <c r="B33" s="1">
        <v>8.6559594636675961</v>
      </c>
      <c r="C33" s="1">
        <v>7</v>
      </c>
      <c r="D33" s="1">
        <v>2.7518180438450406</v>
      </c>
      <c r="J33" s="1" t="s">
        <v>219</v>
      </c>
      <c r="K33" s="1">
        <v>16.823404947916668</v>
      </c>
      <c r="L33" s="1" t="s">
        <v>92</v>
      </c>
      <c r="M33" s="1" t="s">
        <v>92</v>
      </c>
      <c r="S33" s="1" t="s">
        <v>269</v>
      </c>
      <c r="T33" s="1">
        <v>9.126853908811297</v>
      </c>
      <c r="U33" s="1">
        <v>182</v>
      </c>
      <c r="V33" s="1">
        <v>0.72431688964530661</v>
      </c>
    </row>
    <row r="34" spans="1:22" x14ac:dyDescent="0.3">
      <c r="A34" s="1" t="s">
        <v>209</v>
      </c>
      <c r="B34" s="1">
        <v>8.8421104786007909</v>
      </c>
      <c r="C34" s="1">
        <v>37</v>
      </c>
      <c r="D34" s="1">
        <v>2.2995534651988261</v>
      </c>
      <c r="J34" s="1" t="s">
        <v>220</v>
      </c>
      <c r="K34" s="1">
        <v>16.885977251776332</v>
      </c>
      <c r="L34" s="1">
        <v>23</v>
      </c>
      <c r="M34" s="1">
        <v>3.0871923384459121</v>
      </c>
      <c r="S34" s="1" t="s">
        <v>271</v>
      </c>
      <c r="T34" s="1">
        <v>9.3318367401758824</v>
      </c>
      <c r="U34" s="1">
        <v>24</v>
      </c>
      <c r="V34" s="1">
        <v>0.10762500111013651</v>
      </c>
    </row>
    <row r="35" spans="1:22" x14ac:dyDescent="0.3">
      <c r="A35" s="1" t="s">
        <v>269</v>
      </c>
      <c r="B35" s="1">
        <v>9.0403375812605322</v>
      </c>
      <c r="C35" s="1" t="s">
        <v>92</v>
      </c>
      <c r="D35" s="1" t="s">
        <v>92</v>
      </c>
      <c r="J35" s="1" t="s">
        <v>222</v>
      </c>
      <c r="K35" s="1">
        <v>18.654115383441635</v>
      </c>
      <c r="L35" s="1">
        <v>9</v>
      </c>
      <c r="M35" s="1">
        <v>3.1315593189663358</v>
      </c>
      <c r="S35" s="1" t="s">
        <v>272</v>
      </c>
      <c r="T35" s="1">
        <v>9.4643743971119765</v>
      </c>
      <c r="U35" s="1">
        <v>46</v>
      </c>
      <c r="V35" s="1">
        <v>0.35656593833118677</v>
      </c>
    </row>
    <row r="36" spans="1:22" x14ac:dyDescent="0.3">
      <c r="A36" s="1" t="s">
        <v>271</v>
      </c>
      <c r="B36" s="1">
        <v>9.3389263926325619</v>
      </c>
      <c r="C36" s="1" t="s">
        <v>92</v>
      </c>
      <c r="D36" s="1" t="s">
        <v>92</v>
      </c>
      <c r="J36" s="1" t="s">
        <v>221</v>
      </c>
      <c r="K36" s="1">
        <v>19.045543034871418</v>
      </c>
      <c r="L36" s="1" t="s">
        <v>92</v>
      </c>
      <c r="M36" s="1" t="s">
        <v>92</v>
      </c>
      <c r="S36" s="1" t="s">
        <v>273</v>
      </c>
      <c r="T36" s="1">
        <v>9.6226544380187988</v>
      </c>
      <c r="U36" s="1">
        <v>2</v>
      </c>
      <c r="V36" s="1">
        <v>0.35622049868106842</v>
      </c>
    </row>
    <row r="37" spans="1:22" x14ac:dyDescent="0.3">
      <c r="A37" s="1" t="s">
        <v>267</v>
      </c>
      <c r="B37" s="1">
        <v>9.3646721310085717</v>
      </c>
      <c r="C37" s="1" t="s">
        <v>92</v>
      </c>
      <c r="D37" s="1" t="s">
        <v>92</v>
      </c>
      <c r="J37" s="1" t="s">
        <v>223</v>
      </c>
      <c r="K37" s="1">
        <v>21.159332275390625</v>
      </c>
      <c r="L37" s="1">
        <v>4</v>
      </c>
      <c r="M37" s="1">
        <v>3.3729161024093628</v>
      </c>
      <c r="S37" s="1" t="s">
        <v>274</v>
      </c>
      <c r="T37" s="1">
        <v>10.059121131896971</v>
      </c>
      <c r="U37" s="1">
        <v>1</v>
      </c>
      <c r="V37" s="1">
        <v>0.2451381832361221</v>
      </c>
    </row>
    <row r="38" spans="1:22" x14ac:dyDescent="0.3">
      <c r="A38" s="1" t="s">
        <v>272</v>
      </c>
      <c r="B38" s="1">
        <v>9.4327467106006768</v>
      </c>
      <c r="C38" s="1" t="s">
        <v>92</v>
      </c>
      <c r="D38" s="1" t="s">
        <v>92</v>
      </c>
      <c r="J38" s="1" t="s">
        <v>224</v>
      </c>
      <c r="K38" s="1">
        <v>22.44664192199707</v>
      </c>
      <c r="L38" s="1" t="s">
        <v>92</v>
      </c>
      <c r="M38" s="1" t="s">
        <v>92</v>
      </c>
      <c r="S38" s="1" t="s">
        <v>275</v>
      </c>
      <c r="T38" s="1">
        <v>10.170985221862789</v>
      </c>
      <c r="U38" s="1">
        <v>1</v>
      </c>
      <c r="V38" s="1">
        <v>1.7478421926498411</v>
      </c>
    </row>
    <row r="39" spans="1:22" x14ac:dyDescent="0.3">
      <c r="A39" s="1" t="s">
        <v>270</v>
      </c>
      <c r="B39" s="1">
        <v>9.4329754511515294</v>
      </c>
      <c r="C39" s="1" t="s">
        <v>92</v>
      </c>
      <c r="D39" s="1" t="s">
        <v>92</v>
      </c>
      <c r="S39" s="1" t="s">
        <v>276</v>
      </c>
      <c r="T39" s="1">
        <v>10.826323636372884</v>
      </c>
      <c r="U39" s="1">
        <v>120</v>
      </c>
      <c r="V39" s="1">
        <v>0.78040287954111898</v>
      </c>
    </row>
    <row r="40" spans="1:22" x14ac:dyDescent="0.3">
      <c r="A40" s="1" t="s">
        <v>273</v>
      </c>
      <c r="B40" s="1">
        <v>9.5999555587768555</v>
      </c>
      <c r="C40" s="1" t="s">
        <v>92</v>
      </c>
      <c r="D40" s="1" t="s">
        <v>92</v>
      </c>
      <c r="S40" s="1" t="s">
        <v>277</v>
      </c>
      <c r="T40" s="1">
        <v>10.838075730108446</v>
      </c>
      <c r="U40" s="1">
        <v>31</v>
      </c>
      <c r="V40" s="1">
        <v>0.50494377843795279</v>
      </c>
    </row>
    <row r="41" spans="1:22" x14ac:dyDescent="0.3">
      <c r="A41" s="1" t="s">
        <v>275</v>
      </c>
      <c r="B41" s="1">
        <v>10.170985221862789</v>
      </c>
      <c r="C41" s="1" t="s">
        <v>92</v>
      </c>
      <c r="D41" s="1" t="s">
        <v>92</v>
      </c>
      <c r="S41" s="1" t="s">
        <v>279</v>
      </c>
      <c r="T41" s="1">
        <v>10.894172350565592</v>
      </c>
      <c r="U41" s="1">
        <v>3</v>
      </c>
      <c r="V41" s="1">
        <v>0.39755292733510333</v>
      </c>
    </row>
    <row r="42" spans="1:22" x14ac:dyDescent="0.3">
      <c r="A42" s="1" t="s">
        <v>277</v>
      </c>
      <c r="B42" s="1">
        <v>10.796974573379906</v>
      </c>
      <c r="C42" s="1" t="s">
        <v>92</v>
      </c>
      <c r="D42" s="1" t="s">
        <v>92</v>
      </c>
      <c r="S42" s="1" t="s">
        <v>278</v>
      </c>
      <c r="T42" s="1">
        <v>10.955786791714756</v>
      </c>
      <c r="U42" s="1">
        <v>22</v>
      </c>
      <c r="V42" s="1">
        <v>0.1584090915593234</v>
      </c>
    </row>
    <row r="43" spans="1:22" x14ac:dyDescent="0.3">
      <c r="A43" s="1" t="s">
        <v>276</v>
      </c>
      <c r="B43" s="1">
        <v>10.837623641246886</v>
      </c>
      <c r="C43" s="1" t="s">
        <v>92</v>
      </c>
      <c r="D43" s="1" t="s">
        <v>92</v>
      </c>
      <c r="S43" s="1" t="s">
        <v>211</v>
      </c>
      <c r="T43" s="1">
        <v>11.044467192928806</v>
      </c>
      <c r="U43" s="1">
        <v>147</v>
      </c>
      <c r="V43" s="1">
        <v>2.8993410155886696</v>
      </c>
    </row>
    <row r="44" spans="1:22" x14ac:dyDescent="0.3">
      <c r="A44" s="1" t="s">
        <v>274</v>
      </c>
      <c r="B44" s="1">
        <v>10.874428749084471</v>
      </c>
      <c r="C44" s="1" t="s">
        <v>92</v>
      </c>
      <c r="D44" s="1" t="s">
        <v>92</v>
      </c>
      <c r="S44" s="1" t="s">
        <v>280</v>
      </c>
      <c r="T44" s="1">
        <v>11.049805274376503</v>
      </c>
      <c r="U44" s="1">
        <v>65</v>
      </c>
      <c r="V44" s="1">
        <v>2.311066277210529</v>
      </c>
    </row>
    <row r="45" spans="1:22" x14ac:dyDescent="0.3">
      <c r="A45" s="1" t="s">
        <v>278</v>
      </c>
      <c r="B45" s="1">
        <v>10.917158685881516</v>
      </c>
      <c r="C45" s="1" t="s">
        <v>92</v>
      </c>
      <c r="D45" s="1" t="s">
        <v>92</v>
      </c>
      <c r="S45" s="1" t="s">
        <v>212</v>
      </c>
      <c r="T45" s="1">
        <v>11.063529150826591</v>
      </c>
      <c r="U45" s="1">
        <v>21</v>
      </c>
      <c r="V45" s="1">
        <v>2.5264432600566318</v>
      </c>
    </row>
    <row r="46" spans="1:22" x14ac:dyDescent="0.3">
      <c r="A46" s="1" t="s">
        <v>211</v>
      </c>
      <c r="B46" s="1">
        <v>11.044467192928808</v>
      </c>
      <c r="C46" s="1">
        <v>72</v>
      </c>
      <c r="D46" s="1">
        <v>3.111832297510571</v>
      </c>
      <c r="S46" s="1" t="s">
        <v>210</v>
      </c>
      <c r="T46" s="1">
        <v>11.103779716491699</v>
      </c>
      <c r="U46" s="1">
        <v>25</v>
      </c>
      <c r="V46" s="1">
        <v>3.3940929126739503</v>
      </c>
    </row>
    <row r="47" spans="1:22" x14ac:dyDescent="0.3">
      <c r="A47" s="1" t="s">
        <v>280</v>
      </c>
      <c r="B47" s="1">
        <v>11.052562800320713</v>
      </c>
      <c r="C47" s="1">
        <v>3</v>
      </c>
      <c r="D47" s="1">
        <v>3.2390100161234536</v>
      </c>
      <c r="S47" s="1" t="s">
        <v>281</v>
      </c>
      <c r="T47" s="1">
        <v>11.125980695088707</v>
      </c>
      <c r="U47" s="1">
        <v>3</v>
      </c>
      <c r="V47" s="1">
        <v>2.0457485914230347</v>
      </c>
    </row>
    <row r="48" spans="1:22" x14ac:dyDescent="0.3">
      <c r="A48" s="1" t="s">
        <v>212</v>
      </c>
      <c r="B48" s="1">
        <v>11.063529150826591</v>
      </c>
      <c r="C48" s="1">
        <v>21</v>
      </c>
      <c r="D48" s="1">
        <v>2.5264432600566318</v>
      </c>
      <c r="S48" s="1" t="s">
        <v>282</v>
      </c>
      <c r="T48" s="1">
        <v>12.656686782836914</v>
      </c>
      <c r="U48" s="1">
        <v>2</v>
      </c>
      <c r="V48" s="1">
        <v>2.5484293699264526</v>
      </c>
    </row>
    <row r="49" spans="1:22" x14ac:dyDescent="0.3">
      <c r="A49" s="1" t="s">
        <v>279</v>
      </c>
      <c r="B49" s="1">
        <v>11.095754146575928</v>
      </c>
      <c r="C49" s="1" t="s">
        <v>92</v>
      </c>
      <c r="D49" s="1" t="s">
        <v>92</v>
      </c>
      <c r="S49" s="1" t="s">
        <v>284</v>
      </c>
      <c r="T49" s="1">
        <v>12.772950490315756</v>
      </c>
      <c r="U49" s="1">
        <v>3</v>
      </c>
      <c r="V49" s="1">
        <v>0.31992045044898987</v>
      </c>
    </row>
    <row r="50" spans="1:22" x14ac:dyDescent="0.3">
      <c r="A50" s="1" t="s">
        <v>281</v>
      </c>
      <c r="B50" s="1">
        <v>11.125980695088707</v>
      </c>
      <c r="C50" s="1">
        <v>3</v>
      </c>
      <c r="D50" s="1">
        <v>2.0457485914230347</v>
      </c>
      <c r="S50" s="1" t="s">
        <v>285</v>
      </c>
      <c r="T50" s="1">
        <v>12.793364178050648</v>
      </c>
      <c r="U50" s="1">
        <v>55</v>
      </c>
      <c r="V50" s="1">
        <v>2.387055253982544</v>
      </c>
    </row>
    <row r="51" spans="1:22" x14ac:dyDescent="0.3">
      <c r="A51" s="1" t="s">
        <v>210</v>
      </c>
      <c r="B51" s="1">
        <v>11.145250150135585</v>
      </c>
      <c r="C51" s="1">
        <v>28</v>
      </c>
      <c r="D51" s="1">
        <v>3.3809732369014194</v>
      </c>
      <c r="S51" s="1" t="s">
        <v>283</v>
      </c>
      <c r="T51" s="1">
        <v>12.80328014918736</v>
      </c>
      <c r="U51" s="1">
        <v>14</v>
      </c>
      <c r="V51" s="1">
        <v>0.23492857175213949</v>
      </c>
    </row>
    <row r="52" spans="1:22" x14ac:dyDescent="0.3">
      <c r="A52" s="1" t="s">
        <v>282</v>
      </c>
      <c r="B52" s="1">
        <v>12.656686782836914</v>
      </c>
      <c r="C52" s="1">
        <v>1</v>
      </c>
      <c r="D52" s="1">
        <v>2.7003169059753418</v>
      </c>
      <c r="S52" s="1" t="s">
        <v>213</v>
      </c>
      <c r="T52" s="1">
        <v>13.01653278575224</v>
      </c>
      <c r="U52" s="1">
        <v>17</v>
      </c>
      <c r="V52" s="1">
        <v>3.4891002879423252</v>
      </c>
    </row>
    <row r="53" spans="1:22" x14ac:dyDescent="0.3">
      <c r="A53" s="1" t="s">
        <v>285</v>
      </c>
      <c r="B53" s="1">
        <v>12.802407396250757</v>
      </c>
      <c r="C53" s="1">
        <v>1</v>
      </c>
      <c r="D53" s="1">
        <v>3.370806217193604</v>
      </c>
      <c r="S53" s="1" t="s">
        <v>286</v>
      </c>
      <c r="T53" s="1">
        <v>13.084927312789425</v>
      </c>
      <c r="U53" s="1">
        <v>62</v>
      </c>
      <c r="V53" s="1">
        <v>0.83280854744295918</v>
      </c>
    </row>
    <row r="54" spans="1:22" x14ac:dyDescent="0.3">
      <c r="A54" s="1" t="s">
        <v>283</v>
      </c>
      <c r="B54" s="1">
        <v>12.854766527811684</v>
      </c>
      <c r="C54" s="1" t="s">
        <v>92</v>
      </c>
      <c r="D54" s="1" t="s">
        <v>92</v>
      </c>
      <c r="S54" s="1" t="s">
        <v>214</v>
      </c>
      <c r="T54" s="1">
        <v>13.110380398785626</v>
      </c>
      <c r="U54" s="1">
        <v>135</v>
      </c>
      <c r="V54" s="1">
        <v>3.0353602374041522</v>
      </c>
    </row>
    <row r="55" spans="1:22" x14ac:dyDescent="0.3">
      <c r="A55" s="1" t="s">
        <v>284</v>
      </c>
      <c r="B55" s="1">
        <v>12.877557992935181</v>
      </c>
      <c r="C55" s="1" t="s">
        <v>92</v>
      </c>
      <c r="D55" s="1" t="s">
        <v>92</v>
      </c>
      <c r="S55" s="1" t="s">
        <v>287</v>
      </c>
      <c r="T55" s="1">
        <v>13.115017600681471</v>
      </c>
      <c r="U55" s="1">
        <v>23</v>
      </c>
      <c r="V55" s="1">
        <v>0.58428450641424756</v>
      </c>
    </row>
    <row r="56" spans="1:22" x14ac:dyDescent="0.3">
      <c r="A56" s="1" t="s">
        <v>213</v>
      </c>
      <c r="B56" s="1">
        <v>13.034511214808413</v>
      </c>
      <c r="C56" s="1">
        <v>19</v>
      </c>
      <c r="D56" s="1">
        <v>3.4604894989415218</v>
      </c>
      <c r="S56" s="1" t="s">
        <v>215</v>
      </c>
      <c r="T56" s="1">
        <v>13.189245577211734</v>
      </c>
      <c r="U56" s="1">
        <v>27</v>
      </c>
      <c r="V56" s="1">
        <v>2.6984741069652416</v>
      </c>
    </row>
    <row r="57" spans="1:22" x14ac:dyDescent="0.3">
      <c r="A57" s="1" t="s">
        <v>286</v>
      </c>
      <c r="B57" s="1">
        <v>13.064559010096959</v>
      </c>
      <c r="C57" s="1" t="s">
        <v>92</v>
      </c>
      <c r="D57" s="1" t="s">
        <v>92</v>
      </c>
      <c r="S57" s="1" t="s">
        <v>288</v>
      </c>
      <c r="T57" s="1">
        <v>13.4409294128418</v>
      </c>
      <c r="U57" s="1">
        <v>1</v>
      </c>
      <c r="V57" s="1">
        <v>0.22868134081363681</v>
      </c>
    </row>
    <row r="58" spans="1:22" x14ac:dyDescent="0.3">
      <c r="A58" s="1" t="s">
        <v>287</v>
      </c>
      <c r="B58" s="1">
        <v>13.090454339981079</v>
      </c>
      <c r="C58" s="1" t="s">
        <v>92</v>
      </c>
      <c r="D58" s="1" t="s">
        <v>92</v>
      </c>
      <c r="S58" s="1" t="s">
        <v>289</v>
      </c>
      <c r="T58" s="1">
        <v>14.39274311065674</v>
      </c>
      <c r="U58" s="1">
        <v>1</v>
      </c>
      <c r="V58" s="1">
        <v>0.41992470622062678</v>
      </c>
    </row>
    <row r="59" spans="1:22" x14ac:dyDescent="0.3">
      <c r="A59" s="1" t="s">
        <v>214</v>
      </c>
      <c r="B59" s="1">
        <v>13.105675662265105</v>
      </c>
      <c r="C59" s="1">
        <v>31</v>
      </c>
      <c r="D59" s="1">
        <v>3.3979646698121102</v>
      </c>
      <c r="S59" s="1" t="s">
        <v>290</v>
      </c>
      <c r="T59" s="1">
        <v>14.623679542541504</v>
      </c>
      <c r="U59" s="1">
        <v>25</v>
      </c>
      <c r="V59" s="1">
        <v>0.53526053190231326</v>
      </c>
    </row>
    <row r="60" spans="1:22" x14ac:dyDescent="0.3">
      <c r="A60" s="1" t="s">
        <v>215</v>
      </c>
      <c r="B60" s="1">
        <v>13.210278170449394</v>
      </c>
      <c r="C60" s="1">
        <v>25</v>
      </c>
      <c r="D60" s="1">
        <v>2.7099587059020998</v>
      </c>
      <c r="S60" s="1" t="s">
        <v>292</v>
      </c>
      <c r="T60" s="1">
        <v>14.871650589836966</v>
      </c>
      <c r="U60" s="1">
        <v>27</v>
      </c>
      <c r="V60" s="1">
        <v>2.387197591640331</v>
      </c>
    </row>
    <row r="61" spans="1:22" x14ac:dyDescent="0.3">
      <c r="A61" s="1" t="s">
        <v>288</v>
      </c>
      <c r="B61" s="1">
        <v>13.4409294128418</v>
      </c>
      <c r="C61" s="1" t="s">
        <v>92</v>
      </c>
      <c r="D61" s="1" t="s">
        <v>92</v>
      </c>
      <c r="S61" s="1" t="s">
        <v>291</v>
      </c>
      <c r="T61" s="1">
        <v>14.899014511886907</v>
      </c>
      <c r="U61" s="1">
        <v>49</v>
      </c>
      <c r="V61" s="1">
        <v>0.89662130876463286</v>
      </c>
    </row>
    <row r="62" spans="1:22" x14ac:dyDescent="0.3">
      <c r="A62" s="1" t="s">
        <v>289</v>
      </c>
      <c r="B62" s="1">
        <v>14.39274311065674</v>
      </c>
      <c r="C62" s="1" t="s">
        <v>92</v>
      </c>
      <c r="D62" s="1" t="s">
        <v>92</v>
      </c>
      <c r="S62" s="1" t="s">
        <v>218</v>
      </c>
      <c r="T62" s="1">
        <v>14.90562121932571</v>
      </c>
      <c r="U62" s="1">
        <v>37</v>
      </c>
      <c r="V62" s="1">
        <v>3.5616427563332222</v>
      </c>
    </row>
    <row r="63" spans="1:22" x14ac:dyDescent="0.3">
      <c r="A63" s="1" t="s">
        <v>290</v>
      </c>
      <c r="B63" s="1">
        <v>14.630026252181441</v>
      </c>
      <c r="C63" s="1" t="s">
        <v>92</v>
      </c>
      <c r="D63" s="1" t="s">
        <v>92</v>
      </c>
      <c r="S63" s="1" t="s">
        <v>293</v>
      </c>
      <c r="T63" s="1">
        <v>14.957620552607946</v>
      </c>
      <c r="U63" s="1">
        <v>14</v>
      </c>
      <c r="V63" s="1">
        <v>0.31192857239927563</v>
      </c>
    </row>
    <row r="64" spans="1:22" x14ac:dyDescent="0.3">
      <c r="A64" s="1" t="s">
        <v>291</v>
      </c>
      <c r="B64" s="1">
        <v>14.870166527597528</v>
      </c>
      <c r="C64" s="1" t="s">
        <v>92</v>
      </c>
      <c r="D64" s="1" t="s">
        <v>92</v>
      </c>
      <c r="S64" s="1" t="s">
        <v>217</v>
      </c>
      <c r="T64" s="1">
        <v>14.959731225044496</v>
      </c>
      <c r="U64" s="1">
        <v>279</v>
      </c>
      <c r="V64" s="1">
        <v>3.0753459921874451</v>
      </c>
    </row>
    <row r="65" spans="1:22" x14ac:dyDescent="0.3">
      <c r="A65" s="1" t="s">
        <v>292</v>
      </c>
      <c r="B65" s="1">
        <v>14.905419281550817</v>
      </c>
      <c r="C65" s="1" t="s">
        <v>92</v>
      </c>
      <c r="D65" s="1" t="s">
        <v>92</v>
      </c>
      <c r="S65" s="1" t="s">
        <v>216</v>
      </c>
      <c r="T65" s="1">
        <v>15.126379921322776</v>
      </c>
      <c r="U65" s="1">
        <v>21</v>
      </c>
      <c r="V65" s="1">
        <v>2.7308521497817266</v>
      </c>
    </row>
    <row r="66" spans="1:22" x14ac:dyDescent="0.3">
      <c r="A66" s="1" t="s">
        <v>218</v>
      </c>
      <c r="B66" s="1">
        <v>14.928167543913188</v>
      </c>
      <c r="C66" s="1">
        <v>32</v>
      </c>
      <c r="D66" s="1">
        <v>3.6158268749713898</v>
      </c>
      <c r="S66" s="1" t="s">
        <v>294</v>
      </c>
      <c r="T66" s="1">
        <v>15.465859413146971</v>
      </c>
      <c r="U66" s="1">
        <v>1</v>
      </c>
      <c r="V66" s="1">
        <v>2.4876835346221919</v>
      </c>
    </row>
    <row r="67" spans="1:22" x14ac:dyDescent="0.3">
      <c r="A67" s="1" t="s">
        <v>217</v>
      </c>
      <c r="B67" s="1">
        <v>14.957265043258667</v>
      </c>
      <c r="C67" s="1">
        <v>19</v>
      </c>
      <c r="D67" s="1">
        <v>3.560956126765201</v>
      </c>
      <c r="S67" s="1" t="s">
        <v>296</v>
      </c>
      <c r="T67" s="1">
        <v>16.835572910308837</v>
      </c>
      <c r="U67" s="1">
        <v>20</v>
      </c>
      <c r="V67" s="1">
        <v>2.5835026502609253</v>
      </c>
    </row>
    <row r="68" spans="1:22" x14ac:dyDescent="0.3">
      <c r="A68" s="1" t="s">
        <v>293</v>
      </c>
      <c r="B68" s="1">
        <v>14.957620552607946</v>
      </c>
      <c r="C68" s="1" t="s">
        <v>92</v>
      </c>
      <c r="D68" s="1" t="s">
        <v>92</v>
      </c>
      <c r="S68" s="1" t="s">
        <v>297</v>
      </c>
      <c r="T68" s="1">
        <v>16.861821746826173</v>
      </c>
      <c r="U68" s="1">
        <v>25</v>
      </c>
      <c r="V68" s="1">
        <v>1.0689587616920471</v>
      </c>
    </row>
    <row r="69" spans="1:22" x14ac:dyDescent="0.3">
      <c r="A69" s="1" t="s">
        <v>216</v>
      </c>
      <c r="B69" s="1">
        <v>15.126379921322776</v>
      </c>
      <c r="C69" s="1">
        <v>20</v>
      </c>
      <c r="D69" s="1">
        <v>2.7731207966804505</v>
      </c>
      <c r="S69" s="1" t="s">
        <v>220</v>
      </c>
      <c r="T69" s="1">
        <v>16.907185714663441</v>
      </c>
      <c r="U69" s="1">
        <v>262</v>
      </c>
      <c r="V69" s="1">
        <v>3.0614420839848409</v>
      </c>
    </row>
    <row r="70" spans="1:22" x14ac:dyDescent="0.3">
      <c r="A70" s="1" t="s">
        <v>334</v>
      </c>
      <c r="B70" s="1">
        <v>15.246152877807621</v>
      </c>
      <c r="C70" s="1" t="s">
        <v>92</v>
      </c>
      <c r="D70" s="1" t="s">
        <v>92</v>
      </c>
      <c r="S70" s="1" t="s">
        <v>295</v>
      </c>
      <c r="T70" s="1">
        <v>16.920315901438396</v>
      </c>
      <c r="U70" s="1">
        <v>12</v>
      </c>
      <c r="V70" s="1">
        <v>0.82316438853740692</v>
      </c>
    </row>
    <row r="71" spans="1:22" x14ac:dyDescent="0.3">
      <c r="A71" s="1" t="s">
        <v>294</v>
      </c>
      <c r="B71" s="1">
        <v>15.465859413146971</v>
      </c>
      <c r="C71" s="1">
        <v>1</v>
      </c>
      <c r="D71" s="1">
        <v>2.4876835346221919</v>
      </c>
      <c r="S71" s="1" t="s">
        <v>298</v>
      </c>
      <c r="T71" s="1">
        <v>16.954570388793947</v>
      </c>
      <c r="U71" s="1">
        <v>10</v>
      </c>
      <c r="V71" s="1">
        <v>0.39449999928474427</v>
      </c>
    </row>
    <row r="72" spans="1:22" x14ac:dyDescent="0.3">
      <c r="A72" s="1" t="s">
        <v>335</v>
      </c>
      <c r="B72" s="1">
        <v>16.239248275756839</v>
      </c>
      <c r="C72" s="1" t="s">
        <v>92</v>
      </c>
      <c r="D72" s="1" t="s">
        <v>92</v>
      </c>
      <c r="S72" s="1" t="s">
        <v>219</v>
      </c>
      <c r="T72" s="1">
        <v>17.016256809234619</v>
      </c>
      <c r="U72" s="1">
        <v>32</v>
      </c>
      <c r="V72" s="1">
        <v>3.5060955956578255</v>
      </c>
    </row>
    <row r="73" spans="1:22" x14ac:dyDescent="0.3">
      <c r="A73" s="1" t="s">
        <v>296</v>
      </c>
      <c r="B73" s="1">
        <v>16.835572910308837</v>
      </c>
      <c r="C73" s="1" t="s">
        <v>92</v>
      </c>
      <c r="D73" s="1" t="s">
        <v>92</v>
      </c>
      <c r="S73" s="1" t="s">
        <v>299</v>
      </c>
      <c r="T73" s="1">
        <v>17.090409660339354</v>
      </c>
      <c r="U73" s="1">
        <v>20</v>
      </c>
      <c r="V73" s="1">
        <v>2.7602674782276155</v>
      </c>
    </row>
    <row r="74" spans="1:22" x14ac:dyDescent="0.3">
      <c r="A74" s="1" t="s">
        <v>297</v>
      </c>
      <c r="B74" s="1">
        <v>16.842859414907601</v>
      </c>
      <c r="C74" s="1" t="s">
        <v>92</v>
      </c>
      <c r="D74" s="1" t="s">
        <v>92</v>
      </c>
      <c r="S74" s="1" t="s">
        <v>300</v>
      </c>
      <c r="T74" s="1">
        <v>17.207978248596195</v>
      </c>
      <c r="U74" s="1">
        <v>2</v>
      </c>
      <c r="V74" s="1">
        <v>2.3744049072265625</v>
      </c>
    </row>
    <row r="75" spans="1:22" x14ac:dyDescent="0.3">
      <c r="A75" s="1" t="s">
        <v>220</v>
      </c>
      <c r="B75" s="1">
        <v>16.913578242966622</v>
      </c>
      <c r="C75" s="1">
        <v>16</v>
      </c>
      <c r="D75" s="1">
        <v>3.5968234688043594</v>
      </c>
      <c r="S75" s="1" t="s">
        <v>221</v>
      </c>
      <c r="T75" s="1">
        <v>18.674912796020507</v>
      </c>
      <c r="U75" s="1">
        <v>25</v>
      </c>
      <c r="V75" s="1">
        <v>3.3557799911499022</v>
      </c>
    </row>
    <row r="76" spans="1:22" x14ac:dyDescent="0.3">
      <c r="A76" s="1" t="s">
        <v>295</v>
      </c>
      <c r="B76" s="1">
        <v>16.945946141293174</v>
      </c>
      <c r="C76" s="1" t="s">
        <v>92</v>
      </c>
      <c r="D76" s="1" t="s">
        <v>92</v>
      </c>
      <c r="S76" s="1" t="s">
        <v>301</v>
      </c>
      <c r="T76" s="1">
        <v>18.889577388763428</v>
      </c>
      <c r="U76" s="1">
        <v>12</v>
      </c>
      <c r="V76" s="1">
        <v>2.4359777768452964</v>
      </c>
    </row>
    <row r="77" spans="1:22" x14ac:dyDescent="0.3">
      <c r="A77" s="1" t="s">
        <v>298</v>
      </c>
      <c r="B77" s="1">
        <v>16.954570388793947</v>
      </c>
      <c r="C77" s="1" t="s">
        <v>92</v>
      </c>
      <c r="D77" s="1" t="s">
        <v>92</v>
      </c>
      <c r="S77" s="1" t="s">
        <v>302</v>
      </c>
      <c r="T77" s="1">
        <v>18.894224166870121</v>
      </c>
      <c r="U77" s="1">
        <v>1</v>
      </c>
      <c r="V77" s="1">
        <v>2.0159120559692378</v>
      </c>
    </row>
    <row r="78" spans="1:22" x14ac:dyDescent="0.3">
      <c r="A78" s="1" t="s">
        <v>219</v>
      </c>
      <c r="B78" s="1">
        <v>17.016256809234619</v>
      </c>
      <c r="C78" s="1">
        <v>28</v>
      </c>
      <c r="D78" s="1">
        <v>3.5248792937823703</v>
      </c>
      <c r="S78" s="1" t="s">
        <v>303</v>
      </c>
      <c r="T78" s="1">
        <v>18.923344832200272</v>
      </c>
      <c r="U78" s="1">
        <v>13</v>
      </c>
      <c r="V78" s="1">
        <v>0.6673247218132019</v>
      </c>
    </row>
    <row r="79" spans="1:22" x14ac:dyDescent="0.3">
      <c r="A79" s="1" t="s">
        <v>299</v>
      </c>
      <c r="B79" s="1">
        <v>17.090409660339354</v>
      </c>
      <c r="C79" s="1">
        <v>19</v>
      </c>
      <c r="D79" s="1">
        <v>2.8028271449239632</v>
      </c>
      <c r="S79" s="1" t="s">
        <v>304</v>
      </c>
      <c r="T79" s="1">
        <v>18.95538542005751</v>
      </c>
      <c r="U79" s="1">
        <v>18</v>
      </c>
      <c r="V79" s="1">
        <v>0.60841836035251617</v>
      </c>
    </row>
    <row r="80" spans="1:22" x14ac:dyDescent="0.3">
      <c r="A80" s="1" t="s">
        <v>300</v>
      </c>
      <c r="B80" s="1">
        <v>17.207978248596195</v>
      </c>
      <c r="C80" s="1" t="s">
        <v>92</v>
      </c>
      <c r="D80" s="1" t="s">
        <v>92</v>
      </c>
      <c r="S80" s="1" t="s">
        <v>305</v>
      </c>
      <c r="T80" s="1">
        <v>18.995363473892212</v>
      </c>
      <c r="U80" s="1">
        <v>8</v>
      </c>
      <c r="V80" s="1">
        <v>0.46387499943375587</v>
      </c>
    </row>
    <row r="81" spans="1:22" x14ac:dyDescent="0.3">
      <c r="A81" s="1" t="s">
        <v>221</v>
      </c>
      <c r="B81" s="1">
        <v>18.674912796020507</v>
      </c>
      <c r="C81" s="1">
        <v>24</v>
      </c>
      <c r="D81" s="1">
        <v>3.365144064029058</v>
      </c>
      <c r="S81" s="1" t="s">
        <v>222</v>
      </c>
      <c r="T81" s="1">
        <v>19.0112464427948</v>
      </c>
      <c r="U81" s="1">
        <v>168</v>
      </c>
      <c r="V81" s="1">
        <v>2.9918910037903559</v>
      </c>
    </row>
    <row r="82" spans="1:22" x14ac:dyDescent="0.3">
      <c r="A82" s="1" t="s">
        <v>305</v>
      </c>
      <c r="B82" s="1">
        <v>18.770223744710286</v>
      </c>
      <c r="C82" s="1" t="s">
        <v>92</v>
      </c>
      <c r="D82" s="1" t="s">
        <v>92</v>
      </c>
      <c r="S82" s="1" t="s">
        <v>306</v>
      </c>
      <c r="T82" s="1">
        <v>19.067751339503697</v>
      </c>
      <c r="U82" s="1">
        <v>28</v>
      </c>
      <c r="V82" s="1">
        <v>2.7901405223778317</v>
      </c>
    </row>
    <row r="83" spans="1:22" x14ac:dyDescent="0.3">
      <c r="A83" s="1" t="s">
        <v>301</v>
      </c>
      <c r="B83" s="1">
        <v>18.889577388763428</v>
      </c>
      <c r="C83" s="1" t="s">
        <v>92</v>
      </c>
      <c r="D83" s="1" t="s">
        <v>92</v>
      </c>
      <c r="S83" s="1" t="s">
        <v>307</v>
      </c>
      <c r="T83" s="1">
        <v>20.47291680538293</v>
      </c>
      <c r="U83" s="1">
        <v>33</v>
      </c>
      <c r="V83" s="1">
        <v>2.7974876057017934</v>
      </c>
    </row>
    <row r="84" spans="1:22" x14ac:dyDescent="0.3">
      <c r="A84" s="1" t="s">
        <v>302</v>
      </c>
      <c r="B84" s="1">
        <v>18.894224166870121</v>
      </c>
      <c r="C84" s="1" t="s">
        <v>92</v>
      </c>
      <c r="D84" s="1" t="s">
        <v>92</v>
      </c>
      <c r="S84" s="1" t="s">
        <v>309</v>
      </c>
      <c r="T84" s="1">
        <v>20.497059186299641</v>
      </c>
      <c r="U84" s="1">
        <v>12</v>
      </c>
      <c r="V84" s="1">
        <v>2.7859457731246948</v>
      </c>
    </row>
    <row r="85" spans="1:22" x14ac:dyDescent="0.3">
      <c r="A85" s="1" t="s">
        <v>303</v>
      </c>
      <c r="B85" s="1">
        <v>18.919182419776917</v>
      </c>
      <c r="C85" s="1" t="s">
        <v>92</v>
      </c>
      <c r="D85" s="1" t="s">
        <v>92</v>
      </c>
      <c r="S85" s="1" t="s">
        <v>308</v>
      </c>
      <c r="T85" s="1">
        <v>20.678747177124023</v>
      </c>
      <c r="U85" s="1">
        <v>5</v>
      </c>
      <c r="V85" s="1">
        <v>2.1617252826690674</v>
      </c>
    </row>
    <row r="86" spans="1:22" x14ac:dyDescent="0.3">
      <c r="A86" s="1" t="s">
        <v>304</v>
      </c>
      <c r="B86" s="1">
        <v>18.994176864624023</v>
      </c>
      <c r="C86" s="1" t="s">
        <v>92</v>
      </c>
      <c r="D86" s="1" t="s">
        <v>92</v>
      </c>
      <c r="S86" s="1" t="s">
        <v>310</v>
      </c>
      <c r="T86" s="1">
        <v>20.77756627400716</v>
      </c>
      <c r="U86" s="1">
        <v>6</v>
      </c>
      <c r="V86" s="1">
        <v>0.50500000019868219</v>
      </c>
    </row>
    <row r="87" spans="1:22" x14ac:dyDescent="0.3">
      <c r="A87" s="1" t="s">
        <v>222</v>
      </c>
      <c r="B87" s="1">
        <v>19.006529384816186</v>
      </c>
      <c r="C87" s="1">
        <v>8</v>
      </c>
      <c r="D87" s="1">
        <v>3.4908587336540222</v>
      </c>
      <c r="S87" s="1" t="s">
        <v>311</v>
      </c>
      <c r="T87" s="1">
        <v>21.057917277018227</v>
      </c>
      <c r="U87" s="1">
        <v>9</v>
      </c>
      <c r="V87" s="1">
        <v>0.90595573849148225</v>
      </c>
    </row>
    <row r="88" spans="1:22" x14ac:dyDescent="0.3">
      <c r="A88" s="1" t="s">
        <v>306</v>
      </c>
      <c r="B88" s="1">
        <v>19.032982069870521</v>
      </c>
      <c r="C88" s="1">
        <v>20</v>
      </c>
      <c r="D88" s="1">
        <v>2.8562672138214111</v>
      </c>
      <c r="S88" s="1" t="s">
        <v>312</v>
      </c>
      <c r="T88" s="1">
        <v>21.136430467878068</v>
      </c>
      <c r="U88" s="1">
        <v>7</v>
      </c>
      <c r="V88" s="1">
        <v>1.0791130576814925</v>
      </c>
    </row>
    <row r="89" spans="1:22" x14ac:dyDescent="0.3">
      <c r="A89" s="1" t="s">
        <v>307</v>
      </c>
      <c r="B89" s="1">
        <v>20.473217964172363</v>
      </c>
      <c r="C89" s="1">
        <v>5</v>
      </c>
      <c r="D89" s="1">
        <v>2.9851941585540773</v>
      </c>
      <c r="S89" s="1" t="s">
        <v>313</v>
      </c>
      <c r="T89" s="1">
        <v>22.275803883870449</v>
      </c>
      <c r="U89" s="1">
        <v>3</v>
      </c>
      <c r="V89" s="1">
        <v>2.5024087031682334</v>
      </c>
    </row>
    <row r="90" spans="1:22" x14ac:dyDescent="0.3">
      <c r="A90" s="1" t="s">
        <v>309</v>
      </c>
      <c r="B90" s="1">
        <v>20.497059186299641</v>
      </c>
      <c r="C90" s="1">
        <v>10</v>
      </c>
      <c r="D90" s="1">
        <v>2.7854069948196409</v>
      </c>
      <c r="S90" s="1" t="s">
        <v>316</v>
      </c>
      <c r="T90" s="1">
        <v>22.946000828462488</v>
      </c>
      <c r="U90" s="1">
        <v>17</v>
      </c>
      <c r="V90" s="1">
        <v>1.046413260347703</v>
      </c>
    </row>
    <row r="91" spans="1:22" x14ac:dyDescent="0.3">
      <c r="A91" s="1" t="s">
        <v>308</v>
      </c>
      <c r="B91" s="1">
        <v>20.678747177124023</v>
      </c>
      <c r="C91" s="1" t="s">
        <v>92</v>
      </c>
      <c r="D91" s="1" t="s">
        <v>92</v>
      </c>
      <c r="S91" s="1" t="s">
        <v>314</v>
      </c>
      <c r="T91" s="1">
        <v>23.019999504089355</v>
      </c>
      <c r="U91" s="1">
        <v>2</v>
      </c>
      <c r="V91" s="1">
        <v>2.2159237861633301</v>
      </c>
    </row>
    <row r="92" spans="1:22" x14ac:dyDescent="0.3">
      <c r="A92" s="1" t="s">
        <v>310</v>
      </c>
      <c r="B92" s="1">
        <v>20.786899839128768</v>
      </c>
      <c r="C92" s="1" t="s">
        <v>92</v>
      </c>
      <c r="D92" s="1" t="s">
        <v>92</v>
      </c>
      <c r="S92" s="1" t="s">
        <v>315</v>
      </c>
      <c r="T92" s="1">
        <v>23.086215019226074</v>
      </c>
      <c r="U92" s="1">
        <v>12</v>
      </c>
      <c r="V92" s="1">
        <v>0.91762923945983255</v>
      </c>
    </row>
    <row r="93" spans="1:22" x14ac:dyDescent="0.3">
      <c r="A93" s="1" t="s">
        <v>312</v>
      </c>
      <c r="B93" s="1">
        <v>20.944441053602432</v>
      </c>
      <c r="C93" s="1" t="s">
        <v>92</v>
      </c>
      <c r="D93" s="1" t="s">
        <v>92</v>
      </c>
      <c r="S93" s="1" t="s">
        <v>317</v>
      </c>
      <c r="T93" s="1">
        <v>23.337428198920357</v>
      </c>
      <c r="U93" s="1">
        <v>9</v>
      </c>
      <c r="V93" s="1">
        <v>0.57333332962459993</v>
      </c>
    </row>
    <row r="94" spans="1:22" x14ac:dyDescent="0.3">
      <c r="A94" s="1" t="s">
        <v>311</v>
      </c>
      <c r="B94" s="1">
        <v>21.073109366677024</v>
      </c>
      <c r="C94" s="1" t="s">
        <v>92</v>
      </c>
      <c r="D94" s="1" t="s">
        <v>92</v>
      </c>
      <c r="S94" s="1" t="s">
        <v>318</v>
      </c>
      <c r="T94" s="1">
        <v>24.39287185668945</v>
      </c>
      <c r="U94" s="1">
        <v>1</v>
      </c>
      <c r="V94" s="1">
        <v>2.0204887390136719</v>
      </c>
    </row>
    <row r="95" spans="1:22" x14ac:dyDescent="0.3">
      <c r="A95" s="1" t="s">
        <v>313</v>
      </c>
      <c r="B95" s="1">
        <v>22.275803883870449</v>
      </c>
      <c r="C95" s="1">
        <v>3</v>
      </c>
      <c r="D95" s="1">
        <v>2.5024087031682334</v>
      </c>
      <c r="S95" s="1" t="s">
        <v>319</v>
      </c>
      <c r="T95" s="1">
        <v>24.569395065307621</v>
      </c>
      <c r="U95" s="1">
        <v>1</v>
      </c>
      <c r="V95" s="1">
        <v>2.2338767051696782</v>
      </c>
    </row>
    <row r="96" spans="1:22" x14ac:dyDescent="0.3">
      <c r="A96" s="1" t="s">
        <v>316</v>
      </c>
      <c r="B96" s="1">
        <v>22.913537979125977</v>
      </c>
      <c r="C96" s="1">
        <v>2</v>
      </c>
      <c r="D96" s="1">
        <v>1.8367049694061279</v>
      </c>
      <c r="S96" s="1" t="s">
        <v>320</v>
      </c>
      <c r="T96" s="1">
        <v>24.647249698638916</v>
      </c>
      <c r="U96" s="1">
        <v>8</v>
      </c>
      <c r="V96" s="1">
        <v>0.60762499272823334</v>
      </c>
    </row>
    <row r="97" spans="1:22" x14ac:dyDescent="0.3">
      <c r="A97" s="1" t="s">
        <v>315</v>
      </c>
      <c r="B97" s="1">
        <v>22.988792777061462</v>
      </c>
      <c r="C97" s="1">
        <v>2</v>
      </c>
      <c r="D97" s="1">
        <v>1.8617952466011052</v>
      </c>
      <c r="S97" s="1" t="s">
        <v>321</v>
      </c>
      <c r="T97" s="1">
        <v>25.074786186218262</v>
      </c>
      <c r="U97" s="1">
        <v>4</v>
      </c>
      <c r="V97" s="1">
        <v>0.81380189955234528</v>
      </c>
    </row>
    <row r="98" spans="1:22" x14ac:dyDescent="0.3">
      <c r="A98" s="1" t="s">
        <v>314</v>
      </c>
      <c r="B98" s="1">
        <v>23.019999504089355</v>
      </c>
      <c r="C98" s="1">
        <v>2</v>
      </c>
      <c r="D98" s="1">
        <v>2.2159237861633301</v>
      </c>
      <c r="S98" s="1" t="s">
        <v>322</v>
      </c>
      <c r="T98" s="1">
        <v>25.557632827758788</v>
      </c>
      <c r="U98" s="1">
        <v>5</v>
      </c>
      <c r="V98" s="1">
        <v>0.94634524583816548</v>
      </c>
    </row>
    <row r="99" spans="1:22" x14ac:dyDescent="0.3">
      <c r="A99" s="1" t="s">
        <v>317</v>
      </c>
      <c r="B99" s="1">
        <v>23.337428198920357</v>
      </c>
      <c r="C99" s="1" t="s">
        <v>92</v>
      </c>
      <c r="D99" s="1" t="s">
        <v>92</v>
      </c>
      <c r="S99" s="1" t="s">
        <v>324</v>
      </c>
      <c r="T99" s="1">
        <v>26.979399544852122</v>
      </c>
      <c r="U99" s="1">
        <v>7</v>
      </c>
      <c r="V99" s="1">
        <v>0.67171428033283775</v>
      </c>
    </row>
    <row r="100" spans="1:22" x14ac:dyDescent="0.3">
      <c r="A100" s="1" t="s">
        <v>318</v>
      </c>
      <c r="B100" s="1">
        <v>24.39287185668945</v>
      </c>
      <c r="C100" s="1">
        <v>1</v>
      </c>
      <c r="D100" s="1">
        <v>2.0204887390136719</v>
      </c>
      <c r="S100" s="1" t="s">
        <v>323</v>
      </c>
      <c r="T100" s="1">
        <v>27.132966995239251</v>
      </c>
      <c r="U100" s="1">
        <v>5</v>
      </c>
      <c r="V100" s="1">
        <v>0.68475196361541746</v>
      </c>
    </row>
    <row r="101" spans="1:22" x14ac:dyDescent="0.3">
      <c r="A101" s="1" t="s">
        <v>319</v>
      </c>
      <c r="B101" s="1">
        <v>24.569395065307621</v>
      </c>
      <c r="C101" s="1">
        <v>1</v>
      </c>
      <c r="D101" s="1">
        <v>2.2338767051696782</v>
      </c>
      <c r="S101" s="1" t="s">
        <v>325</v>
      </c>
      <c r="T101" s="1">
        <v>27.318582534790039</v>
      </c>
      <c r="U101" s="1">
        <v>7</v>
      </c>
      <c r="V101" s="1">
        <v>0.65938408034188412</v>
      </c>
    </row>
    <row r="102" spans="1:22" x14ac:dyDescent="0.3">
      <c r="A102" s="1" t="s">
        <v>320</v>
      </c>
      <c r="B102" s="1">
        <v>24.647249698638916</v>
      </c>
      <c r="C102" s="1" t="s">
        <v>92</v>
      </c>
      <c r="D102" s="1" t="s">
        <v>92</v>
      </c>
      <c r="S102" s="1" t="s">
        <v>326</v>
      </c>
      <c r="T102" s="1">
        <v>28.42339038848877</v>
      </c>
      <c r="U102" s="1">
        <v>2</v>
      </c>
      <c r="V102" s="1">
        <v>0.57212355732917786</v>
      </c>
    </row>
    <row r="103" spans="1:22" x14ac:dyDescent="0.3">
      <c r="A103" s="1" t="s">
        <v>321</v>
      </c>
      <c r="B103" s="1">
        <v>25.058207103184291</v>
      </c>
      <c r="C103" s="1">
        <v>2</v>
      </c>
      <c r="D103" s="1">
        <v>1.2588618993759155</v>
      </c>
      <c r="S103" s="1" t="s">
        <v>327</v>
      </c>
      <c r="T103" s="1">
        <v>29.060544013977051</v>
      </c>
      <c r="U103" s="1">
        <v>2</v>
      </c>
      <c r="V103" s="1">
        <v>0.59638798236846924</v>
      </c>
    </row>
    <row r="104" spans="1:22" x14ac:dyDescent="0.3">
      <c r="A104" s="1" t="s">
        <v>322</v>
      </c>
      <c r="B104" s="1">
        <v>25.557632827758788</v>
      </c>
      <c r="C104" s="1" t="s">
        <v>92</v>
      </c>
      <c r="D104" s="1" t="s">
        <v>92</v>
      </c>
      <c r="S104" s="1" t="s">
        <v>328</v>
      </c>
      <c r="T104" s="1">
        <v>30.064493179321289</v>
      </c>
      <c r="U104" s="1">
        <v>1</v>
      </c>
      <c r="V104" s="1">
        <v>0.51798981428146362</v>
      </c>
    </row>
    <row r="105" spans="1:22" x14ac:dyDescent="0.3">
      <c r="A105" s="1" t="s">
        <v>324</v>
      </c>
      <c r="B105" s="1">
        <v>26.979399544852122</v>
      </c>
      <c r="C105" s="1" t="s">
        <v>92</v>
      </c>
      <c r="D105" s="1" t="s">
        <v>92</v>
      </c>
      <c r="S105" s="1" t="s">
        <v>678</v>
      </c>
      <c r="T105" s="1">
        <v>30.1966438293457</v>
      </c>
      <c r="U105" s="1">
        <v>1</v>
      </c>
      <c r="V105" s="1">
        <v>0.56978249549865723</v>
      </c>
    </row>
    <row r="106" spans="1:22" x14ac:dyDescent="0.3">
      <c r="A106" s="1" t="s">
        <v>325</v>
      </c>
      <c r="B106" s="1">
        <v>27.090785789489747</v>
      </c>
      <c r="C106" s="1">
        <v>3</v>
      </c>
      <c r="D106" s="1">
        <v>0.92016373078028357</v>
      </c>
    </row>
    <row r="107" spans="1:22" x14ac:dyDescent="0.3">
      <c r="A107" s="1" t="s">
        <v>323</v>
      </c>
      <c r="B107" s="1">
        <v>27.132966995239251</v>
      </c>
      <c r="C107" s="1">
        <v>1</v>
      </c>
      <c r="D107" s="1">
        <v>1.13569700717926</v>
      </c>
    </row>
    <row r="108" spans="1:22" x14ac:dyDescent="0.3">
      <c r="A108" s="1" t="s">
        <v>326</v>
      </c>
      <c r="B108" s="1">
        <v>28.488810062408447</v>
      </c>
      <c r="C108" s="1">
        <v>1</v>
      </c>
      <c r="D108" s="1">
        <v>0.67268884181976318</v>
      </c>
    </row>
    <row r="109" spans="1:22" x14ac:dyDescent="0.3">
      <c r="A109" s="1" t="s">
        <v>327</v>
      </c>
      <c r="B109" s="1">
        <v>29.060544013977051</v>
      </c>
      <c r="C109" s="1">
        <v>1</v>
      </c>
      <c r="D109" s="1">
        <v>0.62349826097488403</v>
      </c>
    </row>
    <row r="110" spans="1:22" x14ac:dyDescent="0.3">
      <c r="A110" s="1" t="s">
        <v>328</v>
      </c>
      <c r="B110" s="1">
        <v>30.064493179321289</v>
      </c>
      <c r="C110" s="1" t="s">
        <v>92</v>
      </c>
      <c r="D110" s="1" t="s">
        <v>92</v>
      </c>
    </row>
    <row r="111" spans="1:22" x14ac:dyDescent="0.3">
      <c r="A111" s="1" t="s">
        <v>678</v>
      </c>
      <c r="B111" s="1">
        <v>30.1966438293457</v>
      </c>
      <c r="C111" s="1" t="s">
        <v>92</v>
      </c>
      <c r="D111" s="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665D-1C05-4B07-ABDA-3A4B84AC665F}">
  <dimension ref="A1:AS1913"/>
  <sheetViews>
    <sheetView topLeftCell="A31" zoomScaleNormal="100" workbookViewId="0">
      <selection activeCell="C42" sqref="C42"/>
    </sheetView>
  </sheetViews>
  <sheetFormatPr defaultRowHeight="14.4" x14ac:dyDescent="0.3"/>
  <cols>
    <col min="1" max="1" width="17.109375" style="5" customWidth="1"/>
    <col min="2" max="2" width="25.33203125" style="10" bestFit="1" customWidth="1"/>
    <col min="3" max="3" width="190.33203125" style="10" bestFit="1" customWidth="1"/>
    <col min="4" max="4" width="204.21875" style="5" bestFit="1" customWidth="1"/>
    <col min="5" max="5" width="17" style="5" customWidth="1"/>
    <col min="6" max="10" width="8.88671875" style="5"/>
    <col min="11" max="11" width="8.6640625" style="5" customWidth="1"/>
    <col min="12" max="16384" width="8.88671875" style="5"/>
  </cols>
  <sheetData>
    <row r="1" spans="1:45" x14ac:dyDescent="0.3">
      <c r="A1" s="7" t="s">
        <v>139</v>
      </c>
      <c r="B1" s="7" t="s">
        <v>2</v>
      </c>
      <c r="C1" s="7" t="s">
        <v>3</v>
      </c>
      <c r="D1" s="7" t="s">
        <v>140</v>
      </c>
    </row>
    <row r="2" spans="1:45" x14ac:dyDescent="0.3">
      <c r="A2" s="19" t="s">
        <v>244</v>
      </c>
      <c r="B2" s="7" t="s">
        <v>242</v>
      </c>
      <c r="C2" s="7">
        <v>0.03</v>
      </c>
      <c r="D2" s="7" t="str">
        <f>"#"&amp;B2&amp;"="&amp;C2&amp;";"</f>
        <v>#default_Govt=0.03;</v>
      </c>
    </row>
    <row r="3" spans="1:45" x14ac:dyDescent="0.3">
      <c r="A3" s="19" t="s">
        <v>244</v>
      </c>
      <c r="B3" s="7" t="s">
        <v>243</v>
      </c>
      <c r="C3" s="7">
        <v>0.05</v>
      </c>
      <c r="D3" s="7" t="str">
        <f>"#"&amp;B3&amp;"="&amp;C3&amp;";"</f>
        <v>#default_AAA=0.05;</v>
      </c>
    </row>
    <row r="4" spans="1:45" x14ac:dyDescent="0.3">
      <c r="A4" s="19" t="s">
        <v>244</v>
      </c>
      <c r="B4" s="7" t="s">
        <v>245</v>
      </c>
      <c r="C4" s="7">
        <v>7.0000000000000007E-2</v>
      </c>
      <c r="D4" s="7" t="str">
        <f>"#"&amp;B4&amp;"="&amp;C4&amp;";"</f>
        <v>#default_AA=0.07;</v>
      </c>
    </row>
    <row r="5" spans="1:45" x14ac:dyDescent="0.3">
      <c r="A5" s="19" t="s">
        <v>244</v>
      </c>
      <c r="B5" s="7" t="s">
        <v>246</v>
      </c>
      <c r="C5" s="7">
        <v>0.13</v>
      </c>
      <c r="D5" s="7" t="str">
        <f>"#"&amp;B5&amp;"="&amp;C5&amp;";"</f>
        <v>#default_A=0.13;</v>
      </c>
    </row>
    <row r="6" spans="1:45" x14ac:dyDescent="0.3">
      <c r="A6" s="19" t="s">
        <v>244</v>
      </c>
      <c r="B6" s="7" t="s">
        <v>247</v>
      </c>
      <c r="C6" s="7">
        <v>0.36</v>
      </c>
      <c r="D6" s="7" t="str">
        <f>"#"&amp;B6&amp;"="&amp;C6&amp;";"</f>
        <v>#default_BBB=0.36;</v>
      </c>
    </row>
    <row r="7" spans="1:45" x14ac:dyDescent="0.3">
      <c r="A7" s="15" t="s">
        <v>22</v>
      </c>
      <c r="B7" s="7" t="s">
        <v>11</v>
      </c>
      <c r="C7" s="7" t="s">
        <v>5</v>
      </c>
      <c r="D7" s="7" t="str">
        <f t="shared" ref="D7:D47" si="0">"#"&amp;B7&amp;"="&amp;C7&amp;";"</f>
        <v>#cond_AAA=bb_composite()=='AAA';</v>
      </c>
      <c r="AR7" s="5">
        <f t="array" ref="AR7:AS7">_xll.BQR("60687YBU2 @MSG1 CORP","2021-09-21T23:59:59","2021-09-28T23:59:59","n_a_","query=max(asksize),max(bidsize)","sort=time d","dir=v","headers=false","window=","points=1","fill=b","filter=","rawdates=-1W#","1","2","Bottomup_QueryEngine!$AR$2:$AS$2","0")</f>
        <v>0</v>
      </c>
      <c r="AS7" s="5">
        <v>0</v>
      </c>
    </row>
    <row r="8" spans="1:45" x14ac:dyDescent="0.3">
      <c r="A8" s="15" t="s">
        <v>22</v>
      </c>
      <c r="B8" s="7" t="s">
        <v>10</v>
      </c>
      <c r="C8" s="7" t="s">
        <v>4</v>
      </c>
      <c r="D8" s="7" t="str">
        <f t="shared" si="0"/>
        <v>#cond_AA=in(bb_composite(),['AA+','AA','AA-']);</v>
      </c>
    </row>
    <row r="9" spans="1:45" x14ac:dyDescent="0.3">
      <c r="A9" s="15" t="s">
        <v>22</v>
      </c>
      <c r="B9" s="7" t="s">
        <v>9</v>
      </c>
      <c r="C9" s="7" t="s">
        <v>6</v>
      </c>
      <c r="D9" s="7" t="str">
        <f t="shared" si="0"/>
        <v>#cond_A=in(bb_composite(),['A+','A','A-']);</v>
      </c>
    </row>
    <row r="10" spans="1:45" x14ac:dyDescent="0.3">
      <c r="A10" s="15" t="s">
        <v>22</v>
      </c>
      <c r="B10" s="7" t="s">
        <v>8</v>
      </c>
      <c r="C10" s="7" t="s">
        <v>7</v>
      </c>
      <c r="D10" s="7" t="str">
        <f t="shared" si="0"/>
        <v>#cond_BBB=in(bb_composite(),['BBB+','BBB','BBB-']);</v>
      </c>
    </row>
    <row r="11" spans="1:45" x14ac:dyDescent="0.3">
      <c r="A11" s="15" t="s">
        <v>22</v>
      </c>
      <c r="B11" s="7" t="s">
        <v>0</v>
      </c>
      <c r="C11" s="7" t="s">
        <v>12</v>
      </c>
      <c r="D11" s="7" t="str">
        <f t="shared" si="0"/>
        <v>#group_ratings=if(#cond_AAA,'AAA',if(#cond_AA,'AA',if(#cond_A,'A',if(#cond_BBB,'BBB','&lt;BBB'))));</v>
      </c>
    </row>
    <row r="12" spans="1:45" x14ac:dyDescent="0.3">
      <c r="A12" s="15" t="s">
        <v>21</v>
      </c>
      <c r="B12" s="7" t="s">
        <v>37</v>
      </c>
      <c r="C12" s="7" t="s">
        <v>36</v>
      </c>
      <c r="D12" s="7" t="str">
        <f t="shared" si="0"/>
        <v>#buckets=[0,5,10,12,14,16,18,20,22,24,26,28,30,32,34,36,38,40,42,44,46,48,50];</v>
      </c>
    </row>
    <row r="13" spans="1:45" x14ac:dyDescent="0.3">
      <c r="A13" s="15" t="s">
        <v>21</v>
      </c>
      <c r="B13" s="7" t="s">
        <v>38</v>
      </c>
      <c r="C13" s="7" t="s">
        <v>39</v>
      </c>
      <c r="D13" s="7" t="str">
        <f t="shared" si="0"/>
        <v>#name=['&lt;0','0-5','5-10','10-12','12-14','14-16','16-18','18-20','20-22','22-24','24-26','26-28','28-30','30-32','32-34','34-36','36-38','38-40','40-42','42-44','44-46','46-48','48-50','&gt;50'];</v>
      </c>
    </row>
    <row r="14" spans="1:45" x14ac:dyDescent="0.3">
      <c r="A14" s="15" t="s">
        <v>21</v>
      </c>
      <c r="B14" s="7" t="s">
        <v>1</v>
      </c>
      <c r="C14" s="7" t="s">
        <v>54</v>
      </c>
      <c r="D14" s="7" t="str">
        <f t="shared" si="0"/>
        <v>#dur_bins=BINS(replacenonnumeric(duration().value,-1),#buckets,#name);</v>
      </c>
    </row>
    <row r="15" spans="1:45" x14ac:dyDescent="0.3">
      <c r="A15" s="19" t="s">
        <v>144</v>
      </c>
      <c r="B15" s="7" t="s">
        <v>146</v>
      </c>
      <c r="C15" s="7" t="s">
        <v>225</v>
      </c>
      <c r="D15" s="7" t="str">
        <f t="shared" ref="D15:D20" si="1">"#"&amp;B15&amp;"="&amp;C15&amp;";"</f>
        <v>#grp_gross=concat(concat(concat(#dur_bins,#group_ratings),market_sector_des()),crncy());</v>
      </c>
    </row>
    <row r="16" spans="1:45" x14ac:dyDescent="0.3">
      <c r="A16" s="19" t="s">
        <v>145</v>
      </c>
      <c r="B16" s="7" t="s">
        <v>147</v>
      </c>
      <c r="C16" s="7" t="s">
        <v>204</v>
      </c>
      <c r="D16" s="7" t="str">
        <f t="shared" si="1"/>
        <v>#grp_net=concat(concat(#dur_bins,market_sector_des()),crncy());</v>
      </c>
    </row>
    <row r="17" spans="1:4" x14ac:dyDescent="0.3">
      <c r="A17" s="15" t="s">
        <v>49</v>
      </c>
      <c r="B17" s="7" t="s">
        <v>34</v>
      </c>
      <c r="C17" s="7" t="s">
        <v>33</v>
      </c>
      <c r="D17" s="7" t="str">
        <f t="shared" si="1"/>
        <v>#universe=bondsuniv(ACTIVE);</v>
      </c>
    </row>
    <row r="18" spans="1:4" x14ac:dyDescent="0.3">
      <c r="A18" s="15" t="s">
        <v>49</v>
      </c>
      <c r="B18" s="7" t="s">
        <v>40</v>
      </c>
      <c r="C18" s="7" t="s">
        <v>184</v>
      </c>
      <c r="D18" s="7" t="str">
        <f t="shared" si="1"/>
        <v>#index=members('LEGATRUU Index');</v>
      </c>
    </row>
    <row r="19" spans="1:4" x14ac:dyDescent="0.3">
      <c r="A19" s="15" t="s">
        <v>49</v>
      </c>
      <c r="B19" s="7" t="s">
        <v>43</v>
      </c>
      <c r="C19" s="8" t="s">
        <v>253</v>
      </c>
      <c r="D19" s="7" t="str">
        <f t="shared" si="1"/>
        <v>#AIM_accts=['FIXED','FIXEDUS','PENSION','PENSIONU','POA'];</v>
      </c>
    </row>
    <row r="20" spans="1:4" x14ac:dyDescent="0.3">
      <c r="A20" s="15" t="s">
        <v>49</v>
      </c>
      <c r="B20" s="7" t="s">
        <v>42</v>
      </c>
      <c r="C20" s="7" t="s">
        <v>44</v>
      </c>
      <c r="D20" s="7" t="str">
        <f t="shared" si="1"/>
        <v>#AIM=members(type='AIM',accounts=#AIM_accts,pricing_number=6596);</v>
      </c>
    </row>
    <row r="21" spans="1:4" ht="28.8" x14ac:dyDescent="0.3">
      <c r="A21" s="15" t="s">
        <v>48</v>
      </c>
      <c r="B21" s="7" t="s">
        <v>14</v>
      </c>
      <c r="C21" s="7" t="s">
        <v>20</v>
      </c>
      <c r="D21" s="7" t="str">
        <f t="shared" si="0"/>
        <v>#filter_rtg=bb_composite()&gt;='BBB';</v>
      </c>
    </row>
    <row r="22" spans="1:4" ht="28.8" x14ac:dyDescent="0.3">
      <c r="A22" s="15" t="s">
        <v>48</v>
      </c>
      <c r="B22" s="7" t="s">
        <v>15</v>
      </c>
      <c r="C22" s="7" t="s">
        <v>51</v>
      </c>
      <c r="D22" s="7" t="str">
        <f t="shared" si="0"/>
        <v>#filter_maturity=between(maturity(),'2031-01-01','2056-01-01');</v>
      </c>
    </row>
    <row r="23" spans="1:4" ht="28.8" x14ac:dyDescent="0.3">
      <c r="A23" s="15" t="s">
        <v>48</v>
      </c>
      <c r="B23" s="7" t="s">
        <v>17</v>
      </c>
      <c r="C23" s="7" t="str">
        <f>"in(crncy(),"&amp;"['CAD','USD','EUR','GBP','CHF','JPY']"&amp;")"</f>
        <v>in(crncy(),['CAD','USD','EUR','GBP','CHF','JPY'])</v>
      </c>
      <c r="D23" s="7" t="str">
        <f t="shared" si="0"/>
        <v>#filter_crncy=in(crncy(),['CAD','USD','EUR','GBP','CHF','JPY']);</v>
      </c>
    </row>
    <row r="24" spans="1:4" ht="28.8" x14ac:dyDescent="0.3">
      <c r="A24" s="15" t="s">
        <v>48</v>
      </c>
      <c r="B24" s="7" t="s">
        <v>18</v>
      </c>
      <c r="C24" s="7" t="s">
        <v>32</v>
      </c>
      <c r="D24" s="7" t="str">
        <f t="shared" si="0"/>
        <v>#filter_structured=structured_note()=='N';</v>
      </c>
    </row>
    <row r="25" spans="1:4" ht="28.8" x14ac:dyDescent="0.3">
      <c r="A25" s="15" t="s">
        <v>48</v>
      </c>
      <c r="B25" s="7" t="s">
        <v>30</v>
      </c>
      <c r="C25" s="7" t="str">
        <f>"sum(px_volume(DATES=range(start="&amp;Sheet2!$D$36&amp;",end='0D'),PRICING_SOURCE='TRAC'))&gt;0"</f>
        <v>sum(px_volume(DATES=range(start=-60D,end='0D'),PRICING_SOURCE='TRAC'))&gt;0</v>
      </c>
      <c r="D25" s="7" t="str">
        <f t="shared" si="0"/>
        <v>#filter_liq_TRAC=sum(px_volume(DATES=range(start=-60D,end='0D'),PRICING_SOURCE='TRAC'))&gt;0;</v>
      </c>
    </row>
    <row r="26" spans="1:4" ht="28.8" x14ac:dyDescent="0.3">
      <c r="A26" s="15" t="s">
        <v>48</v>
      </c>
      <c r="B26" s="7" t="s">
        <v>31</v>
      </c>
      <c r="C26" s="7" t="str">
        <f>"lqa_liquidity_score().value&gt;="&amp;Sheet2!$D$35</f>
        <v>lqa_liquidity_score().value&gt;=60</v>
      </c>
      <c r="D26" s="7" t="str">
        <f t="shared" si="0"/>
        <v>#filter_liq_LQA=lqa_liquidity_score().value&gt;=60;</v>
      </c>
    </row>
    <row r="27" spans="1:4" ht="28.8" x14ac:dyDescent="0.3">
      <c r="A27" s="15" t="s">
        <v>48</v>
      </c>
      <c r="B27" s="7" t="s">
        <v>16</v>
      </c>
      <c r="C27" s="7" t="s">
        <v>53</v>
      </c>
      <c r="D27" s="7" t="str">
        <f t="shared" si="0"/>
        <v>#filter_liq=if(crncy()=='USD', (amt_outstanding(currency=USD).value&gt;500e6) and #filter_liq_TRAC, (amt_outstanding(currency=USD).value&gt;200e6) and #filter_liq_LQA);</v>
      </c>
    </row>
    <row r="28" spans="1:4" ht="28.8" x14ac:dyDescent="0.3">
      <c r="A28" s="15" t="s">
        <v>48</v>
      </c>
      <c r="B28" s="7" t="s">
        <v>28</v>
      </c>
      <c r="C28" s="8" t="s">
        <v>29</v>
      </c>
      <c r="D28" s="7" t="str">
        <f t="shared" si="0"/>
        <v>#cntry=in(CNTRY_OF_RISK(),['CN','SA','MX']);</v>
      </c>
    </row>
    <row r="29" spans="1:4" ht="28.8" x14ac:dyDescent="0.3">
      <c r="A29" s="15" t="s">
        <v>48</v>
      </c>
      <c r="B29" s="7" t="s">
        <v>23</v>
      </c>
      <c r="C29" s="7" t="s">
        <v>27</v>
      </c>
      <c r="D29" s="7" t="str">
        <f t="shared" si="0"/>
        <v>#sector_tobacco=CLASSIFICATION_NAME(CLASSIFICATION_SCHEME='BICS',CLASSIFICATION_LEVEL='4')=='Tobacco';</v>
      </c>
    </row>
    <row r="30" spans="1:4" ht="28.8" x14ac:dyDescent="0.3">
      <c r="A30" s="15" t="s">
        <v>48</v>
      </c>
      <c r="B30" s="7" t="s">
        <v>25</v>
      </c>
      <c r="C30" s="7" t="s">
        <v>52</v>
      </c>
      <c r="D30" s="7" t="str">
        <f t="shared" si="0"/>
        <v>#sector_energy=CLASSIFICATION_NAME(CLASSIFICATION_SCHEME='BICS',CLASSIFICATION_LEVEL='2') == 'Oil &amp; Gas';</v>
      </c>
    </row>
    <row r="31" spans="1:4" ht="28.8" x14ac:dyDescent="0.3">
      <c r="A31" s="15" t="s">
        <v>48</v>
      </c>
      <c r="B31" s="7" t="s">
        <v>24</v>
      </c>
      <c r="C31" s="7" t="s">
        <v>26</v>
      </c>
      <c r="D31" s="7" t="str">
        <f t="shared" si="0"/>
        <v>#sector_insurance=CLASSIFICATION_NAME(CLASSIFICATION_SCHEME='BICS',CLASSIFICATION_LEVEL='2')=='Insurance';</v>
      </c>
    </row>
    <row r="32" spans="1:4" ht="28.8" x14ac:dyDescent="0.3">
      <c r="A32" s="15" t="s">
        <v>48</v>
      </c>
      <c r="B32" s="7" t="s">
        <v>19</v>
      </c>
      <c r="C32" s="7" t="s">
        <v>35</v>
      </c>
      <c r="D32" s="7" t="str">
        <f t="shared" si="0"/>
        <v>#filter_blacklist=not(#sector_tobacco or #sector_energy or #sector_insurance or #cntry);</v>
      </c>
    </row>
    <row r="33" spans="1:4" ht="36" customHeight="1" x14ac:dyDescent="0.3">
      <c r="A33" s="15" t="s">
        <v>48</v>
      </c>
      <c r="B33" s="16" t="s">
        <v>13</v>
      </c>
      <c r="C33" s="17" t="s">
        <v>76</v>
      </c>
      <c r="D33" s="7" t="str">
        <f t="shared" si="0"/>
        <v>#constrain=#filter_rtg and #filter_crncy and #filter_structured and #filter_blacklist and #filter_maturity and #filter_liq;</v>
      </c>
    </row>
    <row r="34" spans="1:4" ht="36" customHeight="1" x14ac:dyDescent="0.3">
      <c r="A34" s="15" t="s">
        <v>47</v>
      </c>
      <c r="B34" s="16" t="s">
        <v>55</v>
      </c>
      <c r="C34" s="17" t="s">
        <v>50</v>
      </c>
      <c r="D34" s="7" t="str">
        <f t="shared" si="0"/>
        <v>#gross_val=yield(yield_type=YTW,pricing_source=BVAL);</v>
      </c>
    </row>
    <row r="35" spans="1:4" ht="36" customHeight="1" x14ac:dyDescent="0.3">
      <c r="A35" s="15" t="s">
        <v>47</v>
      </c>
      <c r="B35" s="16" t="s">
        <v>56</v>
      </c>
      <c r="C35" s="17" t="s">
        <v>248</v>
      </c>
      <c r="D35" s="7" t="str">
        <f t="shared" si="0"/>
        <v>#net_val=if(market_sector_des()=='GOVT',#gross_val-#default_govt,if(#cond_AAA,#gross_val-#default_AAA,if(#cond_AA,#gross_val-#default_AA,if(#cond_A,#gross_val-#default_A,if(#cond_BBB,#gross_val-#default_BBB,0)))));</v>
      </c>
    </row>
    <row r="36" spans="1:4" ht="14.4" customHeight="1" x14ac:dyDescent="0.3">
      <c r="A36" s="15" t="s">
        <v>47</v>
      </c>
      <c r="B36" s="7" t="s">
        <v>58</v>
      </c>
      <c r="C36" s="7" t="s">
        <v>79</v>
      </c>
      <c r="D36" s="7" t="str">
        <f t="shared" si="0"/>
        <v>#zscore_gross=groupzscore(#gross_val,concat(concat(#dur_bins,#group_ratings),market_sector_des()));</v>
      </c>
    </row>
    <row r="37" spans="1:4" x14ac:dyDescent="0.3">
      <c r="A37" s="15" t="s">
        <v>47</v>
      </c>
      <c r="B37" s="7" t="s">
        <v>57</v>
      </c>
      <c r="C37" s="7" t="s">
        <v>78</v>
      </c>
      <c r="D37" s="7" t="str">
        <f t="shared" si="0"/>
        <v>#zscore_net=groupzscore(#net_val,concat(#dur_bins,market_sector_des()));</v>
      </c>
    </row>
    <row r="38" spans="1:4" x14ac:dyDescent="0.3">
      <c r="A38" s="15" t="s">
        <v>47</v>
      </c>
      <c r="B38" s="18" t="s">
        <v>45</v>
      </c>
      <c r="C38" s="18">
        <f>NORMINV(Sheet2!D33,0,1)</f>
        <v>0.67448975019608193</v>
      </c>
      <c r="D38" s="7" t="str">
        <f t="shared" si="0"/>
        <v>#cheap=0.674489750196082;</v>
      </c>
    </row>
    <row r="39" spans="1:4" x14ac:dyDescent="0.3">
      <c r="A39" s="15" t="s">
        <v>47</v>
      </c>
      <c r="B39" s="18" t="s">
        <v>46</v>
      </c>
      <c r="C39" s="18">
        <f>NORMINV(Sheet2!D34,0,1)</f>
        <v>0</v>
      </c>
      <c r="D39" s="7" t="str">
        <f t="shared" si="0"/>
        <v>#rich=0;</v>
      </c>
    </row>
    <row r="40" spans="1:4" x14ac:dyDescent="0.3">
      <c r="A40" s="19" t="s">
        <v>41</v>
      </c>
      <c r="B40" s="18" t="s">
        <v>60</v>
      </c>
      <c r="C40" s="18" t="s">
        <v>59</v>
      </c>
      <c r="D40" s="7" t="str">
        <f t="shared" si="0"/>
        <v>#cond_cheap=(#zscore_gross&gt;#cheap) and (#zscore_net&gt;#cheap);</v>
      </c>
    </row>
    <row r="41" spans="1:4" x14ac:dyDescent="0.3">
      <c r="A41" s="19" t="s">
        <v>41</v>
      </c>
      <c r="B41" s="18" t="s">
        <v>61</v>
      </c>
      <c r="C41" s="18" t="s">
        <v>62</v>
      </c>
      <c r="D41" s="7" t="str">
        <f t="shared" si="0"/>
        <v>#cond_rich=(#zscore_gross&lt;#rich) and (#zscore_net&lt;#rich);</v>
      </c>
    </row>
    <row r="42" spans="1:4" x14ac:dyDescent="0.3">
      <c r="A42" s="19" t="s">
        <v>41</v>
      </c>
      <c r="B42" s="7" t="s">
        <v>64</v>
      </c>
      <c r="C42" s="7" t="s">
        <v>63</v>
      </c>
      <c r="D42" s="7" t="str">
        <f t="shared" si="0"/>
        <v>#get_zgross_cheap=dropna(matches(#zscore_gross,#cond_cheap),remove_ID=True);</v>
      </c>
    </row>
    <row r="43" spans="1:4" x14ac:dyDescent="0.3">
      <c r="A43" s="19" t="s">
        <v>41</v>
      </c>
      <c r="B43" s="7" t="s">
        <v>65</v>
      </c>
      <c r="C43" s="7" t="s">
        <v>68</v>
      </c>
      <c r="D43" s="7" t="str">
        <f t="shared" si="0"/>
        <v>#get_znet_cheap=dropna(matches(#zscore_net,#cond_cheap),remove_ID=True);</v>
      </c>
    </row>
    <row r="44" spans="1:4" x14ac:dyDescent="0.3">
      <c r="A44" s="19" t="s">
        <v>41</v>
      </c>
      <c r="B44" s="18" t="s">
        <v>72</v>
      </c>
      <c r="C44" s="7" t="s">
        <v>74</v>
      </c>
      <c r="D44" s="7" t="str">
        <f t="shared" si="0"/>
        <v>#get_score_cheap=dropna(matches(#gross_val,#cond_cheap),remove_ID=True);</v>
      </c>
    </row>
    <row r="45" spans="1:4" x14ac:dyDescent="0.3">
      <c r="A45" s="19" t="s">
        <v>41</v>
      </c>
      <c r="B45" s="7" t="s">
        <v>66</v>
      </c>
      <c r="C45" s="7" t="s">
        <v>69</v>
      </c>
      <c r="D45" s="7" t="str">
        <f t="shared" si="0"/>
        <v>#get_zgross_rich=dropna(matches(#zscore_gross,#cond_rich),remove_ID=True);</v>
      </c>
    </row>
    <row r="46" spans="1:4" x14ac:dyDescent="0.3">
      <c r="A46" s="19" t="s">
        <v>41</v>
      </c>
      <c r="B46" s="7" t="s">
        <v>67</v>
      </c>
      <c r="C46" s="7" t="s">
        <v>70</v>
      </c>
      <c r="D46" s="7" t="str">
        <f t="shared" si="0"/>
        <v>#get_znet_rich=dropna(matches(#zscore_net,#cond_rich),remove_ID=True);</v>
      </c>
    </row>
    <row r="47" spans="1:4" x14ac:dyDescent="0.3">
      <c r="A47" s="19" t="s">
        <v>41</v>
      </c>
      <c r="B47" s="7" t="s">
        <v>73</v>
      </c>
      <c r="C47" s="7" t="s">
        <v>75</v>
      </c>
      <c r="D47" s="7" t="str">
        <f t="shared" si="0"/>
        <v>#get_score_rich=dropna(matches(#gross_val,#cond_rich),remove_ID=True);</v>
      </c>
    </row>
    <row r="48" spans="1:4" x14ac:dyDescent="0.3">
      <c r="B48" s="5"/>
      <c r="C48" s="5"/>
    </row>
    <row r="49" spans="2:24" x14ac:dyDescent="0.3">
      <c r="B49" s="6"/>
      <c r="C49" s="5"/>
    </row>
    <row r="50" spans="2:24" x14ac:dyDescent="0.3">
      <c r="B50" s="6"/>
      <c r="C50" s="5"/>
    </row>
    <row r="51" spans="2:24" x14ac:dyDescent="0.3">
      <c r="B51" s="6"/>
      <c r="C51" s="5"/>
    </row>
    <row r="53" spans="2:24" x14ac:dyDescent="0.3">
      <c r="B53" s="9"/>
      <c r="D53" s="11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W53" s="13"/>
      <c r="X53" s="13"/>
    </row>
    <row r="54" spans="2:24" x14ac:dyDescent="0.3"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2:24" x14ac:dyDescent="0.3"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2:24" x14ac:dyDescent="0.3"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2:24" x14ac:dyDescent="0.3"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2:24" x14ac:dyDescent="0.3"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2:24" x14ac:dyDescent="0.3"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2:24" x14ac:dyDescent="0.3"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2:24" x14ac:dyDescent="0.3"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2:24" x14ac:dyDescent="0.3"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2:24" x14ac:dyDescent="0.3"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2:24" x14ac:dyDescent="0.3"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4:17" x14ac:dyDescent="0.3"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4:17" x14ac:dyDescent="0.3"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4:17" x14ac:dyDescent="0.3">
      <c r="D67" s="11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4:17" x14ac:dyDescent="0.3">
      <c r="D68" s="11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4:17" x14ac:dyDescent="0.3">
      <c r="D69" s="11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4:17" x14ac:dyDescent="0.3">
      <c r="D70" s="11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4:17" x14ac:dyDescent="0.3">
      <c r="D71" s="11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4:17" x14ac:dyDescent="0.3">
      <c r="D72" s="11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4:17" x14ac:dyDescent="0.3">
      <c r="D73" s="11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4:17" x14ac:dyDescent="0.3">
      <c r="D74" s="11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4:17" x14ac:dyDescent="0.3">
      <c r="D75" s="11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4:17" x14ac:dyDescent="0.3">
      <c r="D76" s="11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4:17" x14ac:dyDescent="0.3">
      <c r="D77" s="11"/>
    </row>
    <row r="78" spans="4:17" x14ac:dyDescent="0.3">
      <c r="D78" s="11"/>
    </row>
    <row r="79" spans="4:17" x14ac:dyDescent="0.3">
      <c r="D79" s="11"/>
    </row>
    <row r="80" spans="4:17" x14ac:dyDescent="0.3">
      <c r="D80" s="11"/>
    </row>
    <row r="81" spans="4:4" x14ac:dyDescent="0.3">
      <c r="D81" s="11"/>
    </row>
    <row r="82" spans="4:4" x14ac:dyDescent="0.3">
      <c r="D82" s="11"/>
    </row>
    <row r="83" spans="4:4" x14ac:dyDescent="0.3">
      <c r="D83" s="11"/>
    </row>
    <row r="84" spans="4:4" x14ac:dyDescent="0.3">
      <c r="D84" s="11"/>
    </row>
    <row r="85" spans="4:4" x14ac:dyDescent="0.3">
      <c r="D85" s="11"/>
    </row>
    <row r="86" spans="4:4" x14ac:dyDescent="0.3">
      <c r="D86" s="11"/>
    </row>
    <row r="87" spans="4:4" x14ac:dyDescent="0.3">
      <c r="D87" s="11"/>
    </row>
    <row r="88" spans="4:4" x14ac:dyDescent="0.3">
      <c r="D88" s="11"/>
    </row>
    <row r="89" spans="4:4" x14ac:dyDescent="0.3">
      <c r="D89" s="11"/>
    </row>
    <row r="90" spans="4:4" x14ac:dyDescent="0.3">
      <c r="D90" s="11"/>
    </row>
    <row r="91" spans="4:4" x14ac:dyDescent="0.3">
      <c r="D91" s="11"/>
    </row>
    <row r="92" spans="4:4" x14ac:dyDescent="0.3">
      <c r="D92" s="11"/>
    </row>
    <row r="93" spans="4:4" x14ac:dyDescent="0.3">
      <c r="D93" s="11"/>
    </row>
    <row r="94" spans="4:4" x14ac:dyDescent="0.3">
      <c r="D94" s="11"/>
    </row>
    <row r="95" spans="4:4" x14ac:dyDescent="0.3">
      <c r="D95" s="11"/>
    </row>
    <row r="96" spans="4:4" x14ac:dyDescent="0.3">
      <c r="D96" s="11"/>
    </row>
    <row r="97" spans="4:4" x14ac:dyDescent="0.3">
      <c r="D97" s="11"/>
    </row>
    <row r="98" spans="4:4" x14ac:dyDescent="0.3">
      <c r="D98" s="11"/>
    </row>
    <row r="99" spans="4:4" x14ac:dyDescent="0.3">
      <c r="D99" s="11"/>
    </row>
    <row r="100" spans="4:4" x14ac:dyDescent="0.3">
      <c r="D100" s="11"/>
    </row>
    <row r="101" spans="4:4" x14ac:dyDescent="0.3">
      <c r="D101" s="11"/>
    </row>
    <row r="102" spans="4:4" x14ac:dyDescent="0.3">
      <c r="D102" s="11"/>
    </row>
    <row r="103" spans="4:4" x14ac:dyDescent="0.3">
      <c r="D103" s="11"/>
    </row>
    <row r="104" spans="4:4" x14ac:dyDescent="0.3">
      <c r="D104" s="11"/>
    </row>
    <row r="105" spans="4:4" x14ac:dyDescent="0.3">
      <c r="D105" s="11"/>
    </row>
    <row r="106" spans="4:4" x14ac:dyDescent="0.3">
      <c r="D106" s="11"/>
    </row>
    <row r="107" spans="4:4" x14ac:dyDescent="0.3">
      <c r="D107" s="11"/>
    </row>
    <row r="108" spans="4:4" x14ac:dyDescent="0.3">
      <c r="D108" s="11"/>
    </row>
    <row r="109" spans="4:4" x14ac:dyDescent="0.3">
      <c r="D109" s="11"/>
    </row>
    <row r="110" spans="4:4" x14ac:dyDescent="0.3">
      <c r="D110" s="11"/>
    </row>
    <row r="111" spans="4:4" x14ac:dyDescent="0.3">
      <c r="D111" s="11"/>
    </row>
    <row r="112" spans="4:4" x14ac:dyDescent="0.3">
      <c r="D112" s="11"/>
    </row>
    <row r="113" spans="4:4" x14ac:dyDescent="0.3">
      <c r="D113" s="11"/>
    </row>
    <row r="114" spans="4:4" x14ac:dyDescent="0.3">
      <c r="D114" s="11"/>
    </row>
    <row r="115" spans="4:4" x14ac:dyDescent="0.3">
      <c r="D115" s="11"/>
    </row>
    <row r="116" spans="4:4" x14ac:dyDescent="0.3">
      <c r="D116" s="11"/>
    </row>
    <row r="117" spans="4:4" x14ac:dyDescent="0.3">
      <c r="D117" s="11"/>
    </row>
    <row r="118" spans="4:4" x14ac:dyDescent="0.3">
      <c r="D118" s="11"/>
    </row>
    <row r="119" spans="4:4" x14ac:dyDescent="0.3">
      <c r="D119" s="11"/>
    </row>
    <row r="120" spans="4:4" x14ac:dyDescent="0.3">
      <c r="D120" s="11"/>
    </row>
    <row r="121" spans="4:4" x14ac:dyDescent="0.3">
      <c r="D121" s="11"/>
    </row>
    <row r="122" spans="4:4" x14ac:dyDescent="0.3">
      <c r="D122" s="11"/>
    </row>
    <row r="123" spans="4:4" x14ac:dyDescent="0.3">
      <c r="D123" s="11"/>
    </row>
    <row r="124" spans="4:4" x14ac:dyDescent="0.3">
      <c r="D124" s="11"/>
    </row>
    <row r="125" spans="4:4" x14ac:dyDescent="0.3">
      <c r="D125" s="11"/>
    </row>
    <row r="126" spans="4:4" x14ac:dyDescent="0.3">
      <c r="D126" s="11"/>
    </row>
    <row r="127" spans="4:4" x14ac:dyDescent="0.3">
      <c r="D127" s="11"/>
    </row>
    <row r="128" spans="4:4" x14ac:dyDescent="0.3">
      <c r="D128" s="11"/>
    </row>
    <row r="129" spans="4:4" x14ac:dyDescent="0.3">
      <c r="D129" s="11"/>
    </row>
    <row r="130" spans="4:4" x14ac:dyDescent="0.3">
      <c r="D130" s="11"/>
    </row>
    <row r="131" spans="4:4" x14ac:dyDescent="0.3">
      <c r="D131" s="11"/>
    </row>
    <row r="132" spans="4:4" x14ac:dyDescent="0.3">
      <c r="D132" s="11"/>
    </row>
    <row r="133" spans="4:4" x14ac:dyDescent="0.3">
      <c r="D133" s="11"/>
    </row>
    <row r="134" spans="4:4" x14ac:dyDescent="0.3">
      <c r="D134" s="11"/>
    </row>
    <row r="135" spans="4:4" x14ac:dyDescent="0.3">
      <c r="D135" s="11"/>
    </row>
    <row r="136" spans="4:4" x14ac:dyDescent="0.3">
      <c r="D136" s="11"/>
    </row>
    <row r="137" spans="4:4" x14ac:dyDescent="0.3">
      <c r="D137" s="11"/>
    </row>
    <row r="138" spans="4:4" x14ac:dyDescent="0.3">
      <c r="D138" s="11"/>
    </row>
    <row r="139" spans="4:4" x14ac:dyDescent="0.3">
      <c r="D139" s="11"/>
    </row>
    <row r="140" spans="4:4" x14ac:dyDescent="0.3">
      <c r="D140" s="11"/>
    </row>
    <row r="141" spans="4:4" x14ac:dyDescent="0.3">
      <c r="D141" s="11"/>
    </row>
    <row r="142" spans="4:4" x14ac:dyDescent="0.3">
      <c r="D142" s="11"/>
    </row>
    <row r="143" spans="4:4" x14ac:dyDescent="0.3">
      <c r="D143" s="11"/>
    </row>
    <row r="144" spans="4:4" x14ac:dyDescent="0.3">
      <c r="D144" s="11"/>
    </row>
    <row r="145" spans="4:4" x14ac:dyDescent="0.3">
      <c r="D145" s="11"/>
    </row>
    <row r="146" spans="4:4" x14ac:dyDescent="0.3">
      <c r="D146" s="11"/>
    </row>
    <row r="147" spans="4:4" x14ac:dyDescent="0.3">
      <c r="D147" s="11"/>
    </row>
    <row r="148" spans="4:4" x14ac:dyDescent="0.3">
      <c r="D148" s="11"/>
    </row>
    <row r="149" spans="4:4" x14ac:dyDescent="0.3">
      <c r="D149" s="11"/>
    </row>
    <row r="150" spans="4:4" x14ac:dyDescent="0.3">
      <c r="D150" s="11"/>
    </row>
    <row r="151" spans="4:4" x14ac:dyDescent="0.3">
      <c r="D151" s="11"/>
    </row>
    <row r="152" spans="4:4" x14ac:dyDescent="0.3">
      <c r="D152" s="11"/>
    </row>
    <row r="153" spans="4:4" x14ac:dyDescent="0.3">
      <c r="D153" s="11"/>
    </row>
    <row r="154" spans="4:4" x14ac:dyDescent="0.3">
      <c r="D154" s="11"/>
    </row>
    <row r="155" spans="4:4" x14ac:dyDescent="0.3">
      <c r="D155" s="11"/>
    </row>
    <row r="156" spans="4:4" x14ac:dyDescent="0.3">
      <c r="D156" s="11"/>
    </row>
    <row r="157" spans="4:4" x14ac:dyDescent="0.3">
      <c r="D157" s="11"/>
    </row>
    <row r="158" spans="4:4" x14ac:dyDescent="0.3">
      <c r="D158" s="11"/>
    </row>
    <row r="159" spans="4:4" x14ac:dyDescent="0.3">
      <c r="D159" s="11"/>
    </row>
    <row r="160" spans="4:4" x14ac:dyDescent="0.3">
      <c r="D160" s="11"/>
    </row>
    <row r="161" spans="4:4" x14ac:dyDescent="0.3">
      <c r="D161" s="11"/>
    </row>
    <row r="162" spans="4:4" x14ac:dyDescent="0.3">
      <c r="D162" s="11"/>
    </row>
    <row r="163" spans="4:4" x14ac:dyDescent="0.3">
      <c r="D163" s="11"/>
    </row>
    <row r="164" spans="4:4" x14ac:dyDescent="0.3">
      <c r="D164" s="11"/>
    </row>
    <row r="165" spans="4:4" x14ac:dyDescent="0.3">
      <c r="D165" s="11"/>
    </row>
    <row r="166" spans="4:4" x14ac:dyDescent="0.3">
      <c r="D166" s="11"/>
    </row>
    <row r="167" spans="4:4" x14ac:dyDescent="0.3">
      <c r="D167" s="11"/>
    </row>
    <row r="168" spans="4:4" x14ac:dyDescent="0.3">
      <c r="D168" s="11"/>
    </row>
    <row r="169" spans="4:4" x14ac:dyDescent="0.3">
      <c r="D169" s="11"/>
    </row>
    <row r="170" spans="4:4" x14ac:dyDescent="0.3">
      <c r="D170" s="11"/>
    </row>
    <row r="171" spans="4:4" x14ac:dyDescent="0.3">
      <c r="D171" s="11"/>
    </row>
    <row r="172" spans="4:4" x14ac:dyDescent="0.3">
      <c r="D172" s="11"/>
    </row>
    <row r="173" spans="4:4" x14ac:dyDescent="0.3">
      <c r="D173" s="11"/>
    </row>
    <row r="174" spans="4:4" x14ac:dyDescent="0.3">
      <c r="D174" s="11"/>
    </row>
    <row r="175" spans="4:4" x14ac:dyDescent="0.3">
      <c r="D175" s="11"/>
    </row>
    <row r="176" spans="4:4" x14ac:dyDescent="0.3">
      <c r="D176" s="11"/>
    </row>
    <row r="177" spans="4:4" x14ac:dyDescent="0.3">
      <c r="D177" s="11"/>
    </row>
    <row r="178" spans="4:4" x14ac:dyDescent="0.3">
      <c r="D178" s="11"/>
    </row>
    <row r="179" spans="4:4" x14ac:dyDescent="0.3">
      <c r="D179" s="11"/>
    </row>
    <row r="180" spans="4:4" x14ac:dyDescent="0.3">
      <c r="D180" s="11"/>
    </row>
    <row r="181" spans="4:4" x14ac:dyDescent="0.3">
      <c r="D181" s="11"/>
    </row>
    <row r="182" spans="4:4" x14ac:dyDescent="0.3">
      <c r="D182" s="11"/>
    </row>
    <row r="183" spans="4:4" x14ac:dyDescent="0.3">
      <c r="D183" s="11"/>
    </row>
    <row r="184" spans="4:4" x14ac:dyDescent="0.3">
      <c r="D184" s="11"/>
    </row>
    <row r="185" spans="4:4" x14ac:dyDescent="0.3">
      <c r="D185" s="11"/>
    </row>
    <row r="186" spans="4:4" x14ac:dyDescent="0.3">
      <c r="D186" s="11"/>
    </row>
    <row r="187" spans="4:4" x14ac:dyDescent="0.3">
      <c r="D187" s="11"/>
    </row>
    <row r="188" spans="4:4" x14ac:dyDescent="0.3">
      <c r="D188" s="11"/>
    </row>
    <row r="189" spans="4:4" x14ac:dyDescent="0.3">
      <c r="D189" s="11"/>
    </row>
    <row r="190" spans="4:4" x14ac:dyDescent="0.3">
      <c r="D190" s="11"/>
    </row>
    <row r="191" spans="4:4" x14ac:dyDescent="0.3">
      <c r="D191" s="11"/>
    </row>
    <row r="192" spans="4:4" x14ac:dyDescent="0.3">
      <c r="D192" s="11"/>
    </row>
    <row r="193" spans="4:4" x14ac:dyDescent="0.3">
      <c r="D193" s="11"/>
    </row>
    <row r="194" spans="4:4" x14ac:dyDescent="0.3">
      <c r="D194" s="11"/>
    </row>
    <row r="195" spans="4:4" x14ac:dyDescent="0.3">
      <c r="D195" s="11"/>
    </row>
    <row r="196" spans="4:4" x14ac:dyDescent="0.3">
      <c r="D196" s="11"/>
    </row>
    <row r="197" spans="4:4" x14ac:dyDescent="0.3">
      <c r="D197" s="11"/>
    </row>
    <row r="198" spans="4:4" x14ac:dyDescent="0.3">
      <c r="D198" s="11"/>
    </row>
    <row r="199" spans="4:4" x14ac:dyDescent="0.3">
      <c r="D199" s="11"/>
    </row>
    <row r="200" spans="4:4" x14ac:dyDescent="0.3">
      <c r="D200" s="11"/>
    </row>
    <row r="201" spans="4:4" x14ac:dyDescent="0.3">
      <c r="D201" s="11"/>
    </row>
    <row r="202" spans="4:4" x14ac:dyDescent="0.3">
      <c r="D202" s="11"/>
    </row>
    <row r="203" spans="4:4" x14ac:dyDescent="0.3">
      <c r="D203" s="11"/>
    </row>
    <row r="204" spans="4:4" x14ac:dyDescent="0.3">
      <c r="D204" s="11"/>
    </row>
    <row r="205" spans="4:4" x14ac:dyDescent="0.3">
      <c r="D205" s="11"/>
    </row>
    <row r="206" spans="4:4" x14ac:dyDescent="0.3">
      <c r="D206" s="11"/>
    </row>
    <row r="207" spans="4:4" x14ac:dyDescent="0.3">
      <c r="D207" s="11"/>
    </row>
    <row r="208" spans="4:4" x14ac:dyDescent="0.3">
      <c r="D208" s="11"/>
    </row>
    <row r="209" spans="4:4" x14ac:dyDescent="0.3">
      <c r="D209" s="11"/>
    </row>
    <row r="210" spans="4:4" x14ac:dyDescent="0.3">
      <c r="D210" s="11"/>
    </row>
    <row r="211" spans="4:4" x14ac:dyDescent="0.3">
      <c r="D211" s="11"/>
    </row>
    <row r="212" spans="4:4" x14ac:dyDescent="0.3">
      <c r="D212" s="11"/>
    </row>
    <row r="213" spans="4:4" x14ac:dyDescent="0.3">
      <c r="D213" s="11"/>
    </row>
    <row r="214" spans="4:4" x14ac:dyDescent="0.3">
      <c r="D214" s="11"/>
    </row>
    <row r="215" spans="4:4" x14ac:dyDescent="0.3">
      <c r="D215" s="11"/>
    </row>
    <row r="216" spans="4:4" x14ac:dyDescent="0.3">
      <c r="D216" s="11"/>
    </row>
    <row r="217" spans="4:4" x14ac:dyDescent="0.3">
      <c r="D217" s="11"/>
    </row>
    <row r="218" spans="4:4" x14ac:dyDescent="0.3">
      <c r="D218" s="11"/>
    </row>
    <row r="219" spans="4:4" x14ac:dyDescent="0.3">
      <c r="D219" s="11"/>
    </row>
    <row r="220" spans="4:4" x14ac:dyDescent="0.3">
      <c r="D220" s="11"/>
    </row>
    <row r="221" spans="4:4" x14ac:dyDescent="0.3">
      <c r="D221" s="11"/>
    </row>
    <row r="222" spans="4:4" x14ac:dyDescent="0.3">
      <c r="D222" s="11"/>
    </row>
    <row r="223" spans="4:4" x14ac:dyDescent="0.3">
      <c r="D223" s="11"/>
    </row>
    <row r="224" spans="4:4" x14ac:dyDescent="0.3">
      <c r="D224" s="11"/>
    </row>
    <row r="225" spans="4:4" x14ac:dyDescent="0.3">
      <c r="D225" s="11"/>
    </row>
    <row r="226" spans="4:4" x14ac:dyDescent="0.3">
      <c r="D226" s="11"/>
    </row>
    <row r="227" spans="4:4" x14ac:dyDescent="0.3">
      <c r="D227" s="11"/>
    </row>
    <row r="228" spans="4:4" x14ac:dyDescent="0.3">
      <c r="D228" s="11"/>
    </row>
    <row r="229" spans="4:4" x14ac:dyDescent="0.3">
      <c r="D229" s="11"/>
    </row>
    <row r="230" spans="4:4" x14ac:dyDescent="0.3">
      <c r="D230" s="11"/>
    </row>
    <row r="231" spans="4:4" x14ac:dyDescent="0.3">
      <c r="D231" s="11"/>
    </row>
    <row r="232" spans="4:4" x14ac:dyDescent="0.3">
      <c r="D232" s="11"/>
    </row>
    <row r="233" spans="4:4" x14ac:dyDescent="0.3">
      <c r="D233" s="11"/>
    </row>
    <row r="234" spans="4:4" x14ac:dyDescent="0.3">
      <c r="D234" s="11"/>
    </row>
    <row r="235" spans="4:4" x14ac:dyDescent="0.3">
      <c r="D235" s="11"/>
    </row>
    <row r="236" spans="4:4" x14ac:dyDescent="0.3">
      <c r="D236" s="11"/>
    </row>
    <row r="237" spans="4:4" x14ac:dyDescent="0.3">
      <c r="D237" s="11"/>
    </row>
    <row r="238" spans="4:4" x14ac:dyDescent="0.3">
      <c r="D238" s="11"/>
    </row>
    <row r="239" spans="4:4" x14ac:dyDescent="0.3">
      <c r="D239" s="11"/>
    </row>
    <row r="240" spans="4:4" x14ac:dyDescent="0.3">
      <c r="D240" s="11"/>
    </row>
    <row r="241" spans="4:4" x14ac:dyDescent="0.3">
      <c r="D241" s="11"/>
    </row>
    <row r="242" spans="4:4" x14ac:dyDescent="0.3">
      <c r="D242" s="11"/>
    </row>
    <row r="243" spans="4:4" x14ac:dyDescent="0.3">
      <c r="D243" s="11"/>
    </row>
    <row r="244" spans="4:4" x14ac:dyDescent="0.3">
      <c r="D244" s="11"/>
    </row>
    <row r="245" spans="4:4" x14ac:dyDescent="0.3">
      <c r="D245" s="11"/>
    </row>
    <row r="246" spans="4:4" x14ac:dyDescent="0.3">
      <c r="D246" s="11"/>
    </row>
    <row r="247" spans="4:4" x14ac:dyDescent="0.3">
      <c r="D247" s="11"/>
    </row>
    <row r="248" spans="4:4" x14ac:dyDescent="0.3">
      <c r="D248" s="11"/>
    </row>
    <row r="249" spans="4:4" x14ac:dyDescent="0.3">
      <c r="D249" s="11"/>
    </row>
    <row r="250" spans="4:4" x14ac:dyDescent="0.3">
      <c r="D250" s="11"/>
    </row>
    <row r="251" spans="4:4" x14ac:dyDescent="0.3">
      <c r="D251" s="11"/>
    </row>
    <row r="252" spans="4:4" x14ac:dyDescent="0.3">
      <c r="D252" s="11"/>
    </row>
    <row r="253" spans="4:4" x14ac:dyDescent="0.3">
      <c r="D253" s="11"/>
    </row>
    <row r="254" spans="4:4" x14ac:dyDescent="0.3">
      <c r="D254" s="11"/>
    </row>
    <row r="255" spans="4:4" x14ac:dyDescent="0.3">
      <c r="D255" s="11"/>
    </row>
    <row r="256" spans="4:4" x14ac:dyDescent="0.3">
      <c r="D256" s="11"/>
    </row>
    <row r="257" spans="4:4" x14ac:dyDescent="0.3">
      <c r="D257" s="11"/>
    </row>
    <row r="258" spans="4:4" x14ac:dyDescent="0.3">
      <c r="D258" s="11"/>
    </row>
    <row r="259" spans="4:4" x14ac:dyDescent="0.3">
      <c r="D259" s="11"/>
    </row>
    <row r="260" spans="4:4" x14ac:dyDescent="0.3">
      <c r="D260" s="11"/>
    </row>
    <row r="261" spans="4:4" x14ac:dyDescent="0.3">
      <c r="D261" s="11"/>
    </row>
    <row r="262" spans="4:4" x14ac:dyDescent="0.3">
      <c r="D262" s="11"/>
    </row>
    <row r="263" spans="4:4" x14ac:dyDescent="0.3">
      <c r="D263" s="11"/>
    </row>
    <row r="264" spans="4:4" x14ac:dyDescent="0.3">
      <c r="D264" s="11"/>
    </row>
    <row r="265" spans="4:4" x14ac:dyDescent="0.3">
      <c r="D265" s="11"/>
    </row>
    <row r="266" spans="4:4" x14ac:dyDescent="0.3">
      <c r="D266" s="11"/>
    </row>
    <row r="267" spans="4:4" x14ac:dyDescent="0.3">
      <c r="D267" s="11"/>
    </row>
    <row r="268" spans="4:4" x14ac:dyDescent="0.3">
      <c r="D268" s="11"/>
    </row>
    <row r="269" spans="4:4" x14ac:dyDescent="0.3">
      <c r="D269" s="11"/>
    </row>
    <row r="270" spans="4:4" x14ac:dyDescent="0.3">
      <c r="D270" s="11"/>
    </row>
    <row r="271" spans="4:4" x14ac:dyDescent="0.3">
      <c r="D271" s="11"/>
    </row>
    <row r="272" spans="4:4" x14ac:dyDescent="0.3">
      <c r="D272" s="11"/>
    </row>
    <row r="273" spans="4:4" x14ac:dyDescent="0.3">
      <c r="D273" s="11"/>
    </row>
    <row r="274" spans="4:4" x14ac:dyDescent="0.3">
      <c r="D274" s="11"/>
    </row>
    <row r="275" spans="4:4" x14ac:dyDescent="0.3">
      <c r="D275" s="11"/>
    </row>
    <row r="276" spans="4:4" x14ac:dyDescent="0.3">
      <c r="D276" s="11"/>
    </row>
    <row r="277" spans="4:4" x14ac:dyDescent="0.3">
      <c r="D277" s="11"/>
    </row>
    <row r="278" spans="4:4" x14ac:dyDescent="0.3">
      <c r="D278" s="11"/>
    </row>
    <row r="279" spans="4:4" x14ac:dyDescent="0.3">
      <c r="D279" s="11"/>
    </row>
    <row r="280" spans="4:4" x14ac:dyDescent="0.3">
      <c r="D280" s="11"/>
    </row>
    <row r="281" spans="4:4" x14ac:dyDescent="0.3">
      <c r="D281" s="11"/>
    </row>
    <row r="282" spans="4:4" x14ac:dyDescent="0.3">
      <c r="D282" s="11"/>
    </row>
    <row r="283" spans="4:4" x14ac:dyDescent="0.3">
      <c r="D283" s="11"/>
    </row>
    <row r="284" spans="4:4" x14ac:dyDescent="0.3">
      <c r="D284" s="11"/>
    </row>
    <row r="285" spans="4:4" x14ac:dyDescent="0.3">
      <c r="D285" s="11"/>
    </row>
    <row r="286" spans="4:4" x14ac:dyDescent="0.3">
      <c r="D286" s="11"/>
    </row>
    <row r="287" spans="4:4" x14ac:dyDescent="0.3">
      <c r="D287" s="11"/>
    </row>
    <row r="288" spans="4:4" x14ac:dyDescent="0.3">
      <c r="D288" s="11"/>
    </row>
    <row r="289" spans="4:4" x14ac:dyDescent="0.3">
      <c r="D289" s="11"/>
    </row>
    <row r="290" spans="4:4" x14ac:dyDescent="0.3">
      <c r="D290" s="11"/>
    </row>
    <row r="291" spans="4:4" x14ac:dyDescent="0.3">
      <c r="D291" s="11"/>
    </row>
    <row r="292" spans="4:4" x14ac:dyDescent="0.3">
      <c r="D292" s="11"/>
    </row>
    <row r="293" spans="4:4" x14ac:dyDescent="0.3">
      <c r="D293" s="11"/>
    </row>
    <row r="294" spans="4:4" x14ac:dyDescent="0.3">
      <c r="D294" s="11"/>
    </row>
    <row r="295" spans="4:4" x14ac:dyDescent="0.3">
      <c r="D295" s="11"/>
    </row>
    <row r="296" spans="4:4" x14ac:dyDescent="0.3">
      <c r="D296" s="11"/>
    </row>
    <row r="297" spans="4:4" x14ac:dyDescent="0.3">
      <c r="D297" s="11"/>
    </row>
    <row r="298" spans="4:4" x14ac:dyDescent="0.3">
      <c r="D298" s="11"/>
    </row>
    <row r="299" spans="4:4" x14ac:dyDescent="0.3">
      <c r="D299" s="11"/>
    </row>
    <row r="300" spans="4:4" x14ac:dyDescent="0.3">
      <c r="D300" s="11"/>
    </row>
    <row r="301" spans="4:4" x14ac:dyDescent="0.3">
      <c r="D301" s="11"/>
    </row>
    <row r="302" spans="4:4" x14ac:dyDescent="0.3">
      <c r="D302" s="11"/>
    </row>
    <row r="303" spans="4:4" x14ac:dyDescent="0.3">
      <c r="D303" s="11"/>
    </row>
    <row r="304" spans="4:4" x14ac:dyDescent="0.3">
      <c r="D304" s="11"/>
    </row>
    <row r="305" spans="4:4" x14ac:dyDescent="0.3">
      <c r="D305" s="11"/>
    </row>
    <row r="306" spans="4:4" x14ac:dyDescent="0.3">
      <c r="D306" s="11"/>
    </row>
    <row r="307" spans="4:4" x14ac:dyDescent="0.3">
      <c r="D307" s="11"/>
    </row>
    <row r="308" spans="4:4" x14ac:dyDescent="0.3">
      <c r="D308" s="11"/>
    </row>
    <row r="309" spans="4:4" x14ac:dyDescent="0.3">
      <c r="D309" s="11"/>
    </row>
    <row r="310" spans="4:4" x14ac:dyDescent="0.3">
      <c r="D310" s="11"/>
    </row>
    <row r="311" spans="4:4" x14ac:dyDescent="0.3">
      <c r="D311" s="11"/>
    </row>
    <row r="312" spans="4:4" x14ac:dyDescent="0.3">
      <c r="D312" s="11"/>
    </row>
    <row r="313" spans="4:4" x14ac:dyDescent="0.3">
      <c r="D313" s="11"/>
    </row>
    <row r="314" spans="4:4" x14ac:dyDescent="0.3">
      <c r="D314" s="11"/>
    </row>
    <row r="315" spans="4:4" x14ac:dyDescent="0.3">
      <c r="D315" s="11"/>
    </row>
    <row r="316" spans="4:4" x14ac:dyDescent="0.3">
      <c r="D316" s="11"/>
    </row>
    <row r="317" spans="4:4" x14ac:dyDescent="0.3">
      <c r="D317" s="11"/>
    </row>
    <row r="318" spans="4:4" x14ac:dyDescent="0.3">
      <c r="D318" s="11"/>
    </row>
    <row r="319" spans="4:4" x14ac:dyDescent="0.3">
      <c r="D319" s="11"/>
    </row>
    <row r="320" spans="4:4" x14ac:dyDescent="0.3">
      <c r="D320" s="11"/>
    </row>
    <row r="321" spans="4:4" x14ac:dyDescent="0.3">
      <c r="D321" s="11"/>
    </row>
    <row r="322" spans="4:4" x14ac:dyDescent="0.3">
      <c r="D322" s="11"/>
    </row>
    <row r="323" spans="4:4" x14ac:dyDescent="0.3">
      <c r="D323" s="11"/>
    </row>
    <row r="324" spans="4:4" x14ac:dyDescent="0.3">
      <c r="D324" s="11"/>
    </row>
    <row r="325" spans="4:4" x14ac:dyDescent="0.3">
      <c r="D325" s="11"/>
    </row>
    <row r="326" spans="4:4" x14ac:dyDescent="0.3">
      <c r="D326" s="11"/>
    </row>
    <row r="327" spans="4:4" x14ac:dyDescent="0.3">
      <c r="D327" s="11"/>
    </row>
    <row r="328" spans="4:4" x14ac:dyDescent="0.3">
      <c r="D328" s="11"/>
    </row>
    <row r="329" spans="4:4" x14ac:dyDescent="0.3">
      <c r="D329" s="11"/>
    </row>
    <row r="330" spans="4:4" x14ac:dyDescent="0.3">
      <c r="D330" s="11"/>
    </row>
    <row r="331" spans="4:4" x14ac:dyDescent="0.3">
      <c r="D331" s="11"/>
    </row>
    <row r="332" spans="4:4" x14ac:dyDescent="0.3">
      <c r="D332" s="11"/>
    </row>
    <row r="333" spans="4:4" x14ac:dyDescent="0.3">
      <c r="D333" s="11"/>
    </row>
    <row r="334" spans="4:4" x14ac:dyDescent="0.3">
      <c r="D334" s="11"/>
    </row>
    <row r="335" spans="4:4" x14ac:dyDescent="0.3">
      <c r="D335" s="11"/>
    </row>
    <row r="336" spans="4:4" x14ac:dyDescent="0.3">
      <c r="D336" s="11"/>
    </row>
    <row r="337" spans="4:4" x14ac:dyDescent="0.3">
      <c r="D337" s="11"/>
    </row>
    <row r="338" spans="4:4" x14ac:dyDescent="0.3">
      <c r="D338" s="11"/>
    </row>
    <row r="339" spans="4:4" x14ac:dyDescent="0.3">
      <c r="D339" s="11"/>
    </row>
    <row r="340" spans="4:4" x14ac:dyDescent="0.3">
      <c r="D340" s="11"/>
    </row>
    <row r="341" spans="4:4" x14ac:dyDescent="0.3">
      <c r="D341" s="11"/>
    </row>
    <row r="342" spans="4:4" x14ac:dyDescent="0.3">
      <c r="D342" s="11"/>
    </row>
    <row r="343" spans="4:4" x14ac:dyDescent="0.3">
      <c r="D343" s="11"/>
    </row>
    <row r="344" spans="4:4" x14ac:dyDescent="0.3">
      <c r="D344" s="11"/>
    </row>
    <row r="345" spans="4:4" x14ac:dyDescent="0.3">
      <c r="D345" s="11"/>
    </row>
    <row r="346" spans="4:4" x14ac:dyDescent="0.3">
      <c r="D346" s="11"/>
    </row>
    <row r="347" spans="4:4" x14ac:dyDescent="0.3">
      <c r="D347" s="11"/>
    </row>
    <row r="348" spans="4:4" x14ac:dyDescent="0.3">
      <c r="D348" s="11"/>
    </row>
    <row r="349" spans="4:4" x14ac:dyDescent="0.3">
      <c r="D349" s="11"/>
    </row>
    <row r="350" spans="4:4" x14ac:dyDescent="0.3">
      <c r="D350" s="11"/>
    </row>
    <row r="351" spans="4:4" x14ac:dyDescent="0.3">
      <c r="D351" s="11"/>
    </row>
    <row r="352" spans="4:4" x14ac:dyDescent="0.3">
      <c r="D352" s="11"/>
    </row>
    <row r="353" spans="4:4" x14ac:dyDescent="0.3">
      <c r="D353" s="11"/>
    </row>
    <row r="354" spans="4:4" x14ac:dyDescent="0.3">
      <c r="D354" s="11"/>
    </row>
    <row r="355" spans="4:4" x14ac:dyDescent="0.3">
      <c r="D355" s="11"/>
    </row>
    <row r="356" spans="4:4" x14ac:dyDescent="0.3">
      <c r="D356" s="11"/>
    </row>
    <row r="357" spans="4:4" x14ac:dyDescent="0.3">
      <c r="D357" s="11"/>
    </row>
    <row r="358" spans="4:4" x14ac:dyDescent="0.3">
      <c r="D358" s="11"/>
    </row>
    <row r="359" spans="4:4" x14ac:dyDescent="0.3">
      <c r="D359" s="11"/>
    </row>
    <row r="360" spans="4:4" x14ac:dyDescent="0.3">
      <c r="D360" s="11"/>
    </row>
    <row r="361" spans="4:4" x14ac:dyDescent="0.3">
      <c r="D361" s="11"/>
    </row>
    <row r="362" spans="4:4" x14ac:dyDescent="0.3">
      <c r="D362" s="11"/>
    </row>
    <row r="363" spans="4:4" x14ac:dyDescent="0.3">
      <c r="D363" s="11"/>
    </row>
    <row r="364" spans="4:4" x14ac:dyDescent="0.3">
      <c r="D364" s="11"/>
    </row>
    <row r="365" spans="4:4" x14ac:dyDescent="0.3">
      <c r="D365" s="11"/>
    </row>
    <row r="366" spans="4:4" x14ac:dyDescent="0.3">
      <c r="D366" s="11"/>
    </row>
    <row r="367" spans="4:4" x14ac:dyDescent="0.3">
      <c r="D367" s="11"/>
    </row>
    <row r="368" spans="4:4" x14ac:dyDescent="0.3">
      <c r="D368" s="11"/>
    </row>
    <row r="369" spans="4:4" x14ac:dyDescent="0.3">
      <c r="D369" s="11"/>
    </row>
    <row r="370" spans="4:4" x14ac:dyDescent="0.3">
      <c r="D370" s="11"/>
    </row>
    <row r="371" spans="4:4" x14ac:dyDescent="0.3">
      <c r="D371" s="11"/>
    </row>
    <row r="372" spans="4:4" x14ac:dyDescent="0.3">
      <c r="D372" s="11"/>
    </row>
    <row r="373" spans="4:4" x14ac:dyDescent="0.3">
      <c r="D373" s="11"/>
    </row>
    <row r="374" spans="4:4" x14ac:dyDescent="0.3">
      <c r="D374" s="11"/>
    </row>
    <row r="375" spans="4:4" x14ac:dyDescent="0.3">
      <c r="D375" s="11"/>
    </row>
    <row r="376" spans="4:4" x14ac:dyDescent="0.3">
      <c r="D376" s="11"/>
    </row>
    <row r="377" spans="4:4" x14ac:dyDescent="0.3">
      <c r="D377" s="11"/>
    </row>
    <row r="378" spans="4:4" x14ac:dyDescent="0.3">
      <c r="D378" s="11"/>
    </row>
    <row r="379" spans="4:4" x14ac:dyDescent="0.3">
      <c r="D379" s="11"/>
    </row>
    <row r="380" spans="4:4" x14ac:dyDescent="0.3">
      <c r="D380" s="11"/>
    </row>
    <row r="381" spans="4:4" x14ac:dyDescent="0.3">
      <c r="D381" s="11"/>
    </row>
    <row r="382" spans="4:4" x14ac:dyDescent="0.3">
      <c r="D382" s="11"/>
    </row>
    <row r="383" spans="4:4" x14ac:dyDescent="0.3">
      <c r="D383" s="11"/>
    </row>
    <row r="384" spans="4:4" x14ac:dyDescent="0.3">
      <c r="D384" s="11"/>
    </row>
    <row r="385" spans="4:4" x14ac:dyDescent="0.3">
      <c r="D385" s="11"/>
    </row>
    <row r="386" spans="4:4" x14ac:dyDescent="0.3">
      <c r="D386" s="11"/>
    </row>
    <row r="387" spans="4:4" x14ac:dyDescent="0.3">
      <c r="D387" s="11"/>
    </row>
    <row r="388" spans="4:4" x14ac:dyDescent="0.3">
      <c r="D388" s="11"/>
    </row>
    <row r="389" spans="4:4" x14ac:dyDescent="0.3">
      <c r="D389" s="11"/>
    </row>
    <row r="390" spans="4:4" x14ac:dyDescent="0.3">
      <c r="D390" s="11"/>
    </row>
    <row r="391" spans="4:4" x14ac:dyDescent="0.3">
      <c r="D391" s="11"/>
    </row>
    <row r="392" spans="4:4" x14ac:dyDescent="0.3">
      <c r="D392" s="11"/>
    </row>
    <row r="393" spans="4:4" x14ac:dyDescent="0.3">
      <c r="D393" s="11"/>
    </row>
    <row r="394" spans="4:4" x14ac:dyDescent="0.3">
      <c r="D394" s="11"/>
    </row>
    <row r="395" spans="4:4" x14ac:dyDescent="0.3">
      <c r="D395" s="11"/>
    </row>
    <row r="396" spans="4:4" x14ac:dyDescent="0.3">
      <c r="D396" s="11"/>
    </row>
    <row r="397" spans="4:4" x14ac:dyDescent="0.3">
      <c r="D397" s="11"/>
    </row>
    <row r="398" spans="4:4" x14ac:dyDescent="0.3">
      <c r="D398" s="11"/>
    </row>
    <row r="399" spans="4:4" x14ac:dyDescent="0.3">
      <c r="D399" s="11"/>
    </row>
    <row r="400" spans="4:4" x14ac:dyDescent="0.3">
      <c r="D400" s="11"/>
    </row>
    <row r="401" spans="4:4" x14ac:dyDescent="0.3">
      <c r="D401" s="11"/>
    </row>
    <row r="402" spans="4:4" x14ac:dyDescent="0.3">
      <c r="D402" s="11"/>
    </row>
    <row r="403" spans="4:4" x14ac:dyDescent="0.3">
      <c r="D403" s="11"/>
    </row>
    <row r="404" spans="4:4" x14ac:dyDescent="0.3">
      <c r="D404" s="11"/>
    </row>
    <row r="405" spans="4:4" x14ac:dyDescent="0.3">
      <c r="D405" s="11"/>
    </row>
    <row r="406" spans="4:4" x14ac:dyDescent="0.3">
      <c r="D406" s="11"/>
    </row>
    <row r="407" spans="4:4" x14ac:dyDescent="0.3">
      <c r="D407" s="11"/>
    </row>
    <row r="408" spans="4:4" x14ac:dyDescent="0.3">
      <c r="D408" s="11"/>
    </row>
    <row r="409" spans="4:4" x14ac:dyDescent="0.3">
      <c r="D409" s="11"/>
    </row>
    <row r="410" spans="4:4" x14ac:dyDescent="0.3">
      <c r="D410" s="11"/>
    </row>
    <row r="411" spans="4:4" x14ac:dyDescent="0.3">
      <c r="D411" s="11"/>
    </row>
    <row r="412" spans="4:4" x14ac:dyDescent="0.3">
      <c r="D412" s="11"/>
    </row>
    <row r="413" spans="4:4" x14ac:dyDescent="0.3">
      <c r="D413" s="11"/>
    </row>
    <row r="414" spans="4:4" x14ac:dyDescent="0.3">
      <c r="D414" s="11"/>
    </row>
    <row r="415" spans="4:4" x14ac:dyDescent="0.3">
      <c r="D415" s="11"/>
    </row>
    <row r="416" spans="4:4" x14ac:dyDescent="0.3">
      <c r="D416" s="11"/>
    </row>
    <row r="417" spans="4:4" x14ac:dyDescent="0.3">
      <c r="D417" s="11"/>
    </row>
    <row r="418" spans="4:4" x14ac:dyDescent="0.3">
      <c r="D418" s="11"/>
    </row>
    <row r="419" spans="4:4" x14ac:dyDescent="0.3">
      <c r="D419" s="11"/>
    </row>
    <row r="420" spans="4:4" x14ac:dyDescent="0.3">
      <c r="D420" s="11"/>
    </row>
    <row r="421" spans="4:4" x14ac:dyDescent="0.3">
      <c r="D421" s="11"/>
    </row>
    <row r="422" spans="4:4" x14ac:dyDescent="0.3">
      <c r="D422" s="11"/>
    </row>
    <row r="423" spans="4:4" x14ac:dyDescent="0.3">
      <c r="D423" s="11"/>
    </row>
    <row r="424" spans="4:4" x14ac:dyDescent="0.3">
      <c r="D424" s="11"/>
    </row>
    <row r="425" spans="4:4" x14ac:dyDescent="0.3">
      <c r="D425" s="11"/>
    </row>
    <row r="426" spans="4:4" x14ac:dyDescent="0.3">
      <c r="D426" s="11"/>
    </row>
    <row r="427" spans="4:4" x14ac:dyDescent="0.3">
      <c r="D427" s="11"/>
    </row>
    <row r="428" spans="4:4" x14ac:dyDescent="0.3">
      <c r="D428" s="11"/>
    </row>
    <row r="429" spans="4:4" x14ac:dyDescent="0.3">
      <c r="D429" s="11"/>
    </row>
    <row r="430" spans="4:4" x14ac:dyDescent="0.3">
      <c r="D430" s="11"/>
    </row>
    <row r="431" spans="4:4" x14ac:dyDescent="0.3">
      <c r="D431" s="11"/>
    </row>
    <row r="432" spans="4:4" x14ac:dyDescent="0.3">
      <c r="D432" s="11"/>
    </row>
    <row r="433" spans="4:4" x14ac:dyDescent="0.3">
      <c r="D433" s="11"/>
    </row>
    <row r="434" spans="4:4" x14ac:dyDescent="0.3">
      <c r="D434" s="11"/>
    </row>
    <row r="435" spans="4:4" x14ac:dyDescent="0.3">
      <c r="D435" s="11"/>
    </row>
    <row r="436" spans="4:4" x14ac:dyDescent="0.3">
      <c r="D436" s="11"/>
    </row>
    <row r="437" spans="4:4" x14ac:dyDescent="0.3">
      <c r="D437" s="11"/>
    </row>
    <row r="438" spans="4:4" x14ac:dyDescent="0.3">
      <c r="D438" s="11"/>
    </row>
    <row r="439" spans="4:4" x14ac:dyDescent="0.3">
      <c r="D439" s="11"/>
    </row>
    <row r="440" spans="4:4" x14ac:dyDescent="0.3">
      <c r="D440" s="11"/>
    </row>
    <row r="441" spans="4:4" x14ac:dyDescent="0.3">
      <c r="D441" s="11"/>
    </row>
    <row r="442" spans="4:4" x14ac:dyDescent="0.3">
      <c r="D442" s="11"/>
    </row>
    <row r="443" spans="4:4" x14ac:dyDescent="0.3">
      <c r="D443" s="11"/>
    </row>
    <row r="444" spans="4:4" x14ac:dyDescent="0.3">
      <c r="D444" s="11"/>
    </row>
    <row r="445" spans="4:4" x14ac:dyDescent="0.3">
      <c r="D445" s="11"/>
    </row>
    <row r="446" spans="4:4" x14ac:dyDescent="0.3">
      <c r="D446" s="11"/>
    </row>
    <row r="447" spans="4:4" x14ac:dyDescent="0.3">
      <c r="D447" s="11"/>
    </row>
    <row r="448" spans="4:4" x14ac:dyDescent="0.3">
      <c r="D448" s="11"/>
    </row>
    <row r="449" spans="4:4" x14ac:dyDescent="0.3">
      <c r="D449" s="11"/>
    </row>
    <row r="450" spans="4:4" x14ac:dyDescent="0.3">
      <c r="D450" s="11"/>
    </row>
    <row r="451" spans="4:4" x14ac:dyDescent="0.3">
      <c r="D451" s="11"/>
    </row>
    <row r="452" spans="4:4" x14ac:dyDescent="0.3">
      <c r="D452" s="11"/>
    </row>
    <row r="453" spans="4:4" x14ac:dyDescent="0.3">
      <c r="D453" s="11"/>
    </row>
    <row r="454" spans="4:4" x14ac:dyDescent="0.3">
      <c r="D454" s="11"/>
    </row>
    <row r="455" spans="4:4" x14ac:dyDescent="0.3">
      <c r="D455" s="11"/>
    </row>
    <row r="456" spans="4:4" x14ac:dyDescent="0.3">
      <c r="D456" s="11"/>
    </row>
    <row r="457" spans="4:4" x14ac:dyDescent="0.3">
      <c r="D457" s="11"/>
    </row>
    <row r="458" spans="4:4" x14ac:dyDescent="0.3">
      <c r="D458" s="11"/>
    </row>
    <row r="459" spans="4:4" x14ac:dyDescent="0.3">
      <c r="D459" s="11"/>
    </row>
    <row r="460" spans="4:4" x14ac:dyDescent="0.3">
      <c r="D460" s="11"/>
    </row>
    <row r="461" spans="4:4" x14ac:dyDescent="0.3">
      <c r="D461" s="11"/>
    </row>
    <row r="462" spans="4:4" x14ac:dyDescent="0.3">
      <c r="D462" s="11"/>
    </row>
    <row r="463" spans="4:4" x14ac:dyDescent="0.3">
      <c r="D463" s="11"/>
    </row>
    <row r="464" spans="4:4" x14ac:dyDescent="0.3">
      <c r="D464" s="11"/>
    </row>
    <row r="465" spans="4:4" x14ac:dyDescent="0.3">
      <c r="D465" s="11"/>
    </row>
    <row r="466" spans="4:4" x14ac:dyDescent="0.3">
      <c r="D466" s="11"/>
    </row>
    <row r="467" spans="4:4" x14ac:dyDescent="0.3">
      <c r="D467" s="11"/>
    </row>
    <row r="468" spans="4:4" x14ac:dyDescent="0.3">
      <c r="D468" s="11"/>
    </row>
    <row r="469" spans="4:4" x14ac:dyDescent="0.3">
      <c r="D469" s="11"/>
    </row>
    <row r="470" spans="4:4" x14ac:dyDescent="0.3">
      <c r="D470" s="11"/>
    </row>
    <row r="471" spans="4:4" x14ac:dyDescent="0.3">
      <c r="D471" s="11"/>
    </row>
    <row r="472" spans="4:4" x14ac:dyDescent="0.3">
      <c r="D472" s="11"/>
    </row>
    <row r="473" spans="4:4" x14ac:dyDescent="0.3">
      <c r="D473" s="11"/>
    </row>
    <row r="474" spans="4:4" x14ac:dyDescent="0.3">
      <c r="D474" s="11"/>
    </row>
    <row r="475" spans="4:4" x14ac:dyDescent="0.3">
      <c r="D475" s="11"/>
    </row>
    <row r="476" spans="4:4" x14ac:dyDescent="0.3">
      <c r="D476" s="11"/>
    </row>
    <row r="477" spans="4:4" x14ac:dyDescent="0.3">
      <c r="D477" s="11"/>
    </row>
    <row r="478" spans="4:4" x14ac:dyDescent="0.3">
      <c r="D478" s="11"/>
    </row>
    <row r="479" spans="4:4" x14ac:dyDescent="0.3">
      <c r="D479" s="11"/>
    </row>
    <row r="480" spans="4:4" x14ac:dyDescent="0.3">
      <c r="D480" s="11"/>
    </row>
    <row r="481" spans="4:4" x14ac:dyDescent="0.3">
      <c r="D481" s="11"/>
    </row>
    <row r="482" spans="4:4" x14ac:dyDescent="0.3">
      <c r="D482" s="11"/>
    </row>
    <row r="483" spans="4:4" x14ac:dyDescent="0.3">
      <c r="D483" s="11"/>
    </row>
    <row r="484" spans="4:4" x14ac:dyDescent="0.3">
      <c r="D484" s="11"/>
    </row>
    <row r="485" spans="4:4" x14ac:dyDescent="0.3">
      <c r="D485" s="11"/>
    </row>
    <row r="486" spans="4:4" x14ac:dyDescent="0.3">
      <c r="D486" s="11"/>
    </row>
    <row r="487" spans="4:4" x14ac:dyDescent="0.3">
      <c r="D487" s="11"/>
    </row>
    <row r="488" spans="4:4" x14ac:dyDescent="0.3">
      <c r="D488" s="11"/>
    </row>
    <row r="489" spans="4:4" x14ac:dyDescent="0.3">
      <c r="D489" s="11"/>
    </row>
    <row r="490" spans="4:4" x14ac:dyDescent="0.3">
      <c r="D490" s="11"/>
    </row>
    <row r="491" spans="4:4" x14ac:dyDescent="0.3">
      <c r="D491" s="11"/>
    </row>
    <row r="492" spans="4:4" x14ac:dyDescent="0.3">
      <c r="D492" s="11"/>
    </row>
    <row r="493" spans="4:4" x14ac:dyDescent="0.3">
      <c r="D493" s="11"/>
    </row>
    <row r="494" spans="4:4" x14ac:dyDescent="0.3">
      <c r="D494" s="11"/>
    </row>
    <row r="495" spans="4:4" x14ac:dyDescent="0.3">
      <c r="D495" s="11"/>
    </row>
    <row r="496" spans="4:4" x14ac:dyDescent="0.3">
      <c r="D496" s="11"/>
    </row>
    <row r="497" spans="4:4" x14ac:dyDescent="0.3">
      <c r="D497" s="11"/>
    </row>
    <row r="498" spans="4:4" x14ac:dyDescent="0.3">
      <c r="D498" s="11"/>
    </row>
    <row r="499" spans="4:4" x14ac:dyDescent="0.3">
      <c r="D499" s="11"/>
    </row>
    <row r="500" spans="4:4" x14ac:dyDescent="0.3">
      <c r="D500" s="11"/>
    </row>
    <row r="501" spans="4:4" x14ac:dyDescent="0.3">
      <c r="D501" s="11"/>
    </row>
    <row r="502" spans="4:4" x14ac:dyDescent="0.3">
      <c r="D502" s="11"/>
    </row>
    <row r="503" spans="4:4" x14ac:dyDescent="0.3">
      <c r="D503" s="11"/>
    </row>
    <row r="504" spans="4:4" x14ac:dyDescent="0.3">
      <c r="D504" s="11"/>
    </row>
    <row r="505" spans="4:4" x14ac:dyDescent="0.3">
      <c r="D505" s="11"/>
    </row>
    <row r="506" spans="4:4" x14ac:dyDescent="0.3">
      <c r="D506" s="11"/>
    </row>
    <row r="507" spans="4:4" x14ac:dyDescent="0.3">
      <c r="D507" s="11"/>
    </row>
    <row r="508" spans="4:4" x14ac:dyDescent="0.3">
      <c r="D508" s="11"/>
    </row>
    <row r="509" spans="4:4" x14ac:dyDescent="0.3">
      <c r="D509" s="11"/>
    </row>
    <row r="510" spans="4:4" x14ac:dyDescent="0.3">
      <c r="D510" s="11"/>
    </row>
    <row r="511" spans="4:4" x14ac:dyDescent="0.3">
      <c r="D511" s="11"/>
    </row>
    <row r="512" spans="4:4" x14ac:dyDescent="0.3">
      <c r="D512" s="11"/>
    </row>
    <row r="513" spans="4:4" x14ac:dyDescent="0.3">
      <c r="D513" s="11"/>
    </row>
    <row r="514" spans="4:4" x14ac:dyDescent="0.3">
      <c r="D514" s="11"/>
    </row>
    <row r="515" spans="4:4" x14ac:dyDescent="0.3">
      <c r="D515" s="11"/>
    </row>
    <row r="516" spans="4:4" x14ac:dyDescent="0.3">
      <c r="D516" s="11"/>
    </row>
    <row r="517" spans="4:4" x14ac:dyDescent="0.3">
      <c r="D517" s="11"/>
    </row>
    <row r="518" spans="4:4" x14ac:dyDescent="0.3">
      <c r="D518" s="11"/>
    </row>
    <row r="519" spans="4:4" x14ac:dyDescent="0.3">
      <c r="D519" s="11"/>
    </row>
    <row r="520" spans="4:4" x14ac:dyDescent="0.3">
      <c r="D520" s="11"/>
    </row>
    <row r="521" spans="4:4" x14ac:dyDescent="0.3">
      <c r="D521" s="11"/>
    </row>
    <row r="522" spans="4:4" x14ac:dyDescent="0.3">
      <c r="D522" s="11"/>
    </row>
    <row r="523" spans="4:4" x14ac:dyDescent="0.3">
      <c r="D523" s="11"/>
    </row>
    <row r="524" spans="4:4" x14ac:dyDescent="0.3">
      <c r="D524" s="11"/>
    </row>
    <row r="525" spans="4:4" x14ac:dyDescent="0.3">
      <c r="D525" s="11"/>
    </row>
    <row r="526" spans="4:4" x14ac:dyDescent="0.3">
      <c r="D526" s="11"/>
    </row>
    <row r="527" spans="4:4" x14ac:dyDescent="0.3">
      <c r="D527" s="11"/>
    </row>
    <row r="528" spans="4:4" x14ac:dyDescent="0.3">
      <c r="D528" s="11"/>
    </row>
    <row r="529" spans="4:4" x14ac:dyDescent="0.3">
      <c r="D529" s="11"/>
    </row>
    <row r="530" spans="4:4" x14ac:dyDescent="0.3">
      <c r="D530" s="11"/>
    </row>
    <row r="531" spans="4:4" x14ac:dyDescent="0.3">
      <c r="D531" s="11"/>
    </row>
    <row r="532" spans="4:4" x14ac:dyDescent="0.3">
      <c r="D532" s="11"/>
    </row>
    <row r="533" spans="4:4" x14ac:dyDescent="0.3">
      <c r="D533" s="11"/>
    </row>
    <row r="534" spans="4:4" x14ac:dyDescent="0.3">
      <c r="D534" s="11"/>
    </row>
    <row r="535" spans="4:4" x14ac:dyDescent="0.3">
      <c r="D535" s="11"/>
    </row>
    <row r="536" spans="4:4" x14ac:dyDescent="0.3">
      <c r="D536" s="11"/>
    </row>
    <row r="537" spans="4:4" x14ac:dyDescent="0.3">
      <c r="D537" s="11"/>
    </row>
    <row r="538" spans="4:4" x14ac:dyDescent="0.3">
      <c r="D538" s="11"/>
    </row>
    <row r="539" spans="4:4" x14ac:dyDescent="0.3">
      <c r="D539" s="11"/>
    </row>
    <row r="540" spans="4:4" x14ac:dyDescent="0.3">
      <c r="D540" s="11"/>
    </row>
    <row r="541" spans="4:4" x14ac:dyDescent="0.3">
      <c r="D541" s="11"/>
    </row>
    <row r="542" spans="4:4" x14ac:dyDescent="0.3">
      <c r="D542" s="11"/>
    </row>
    <row r="543" spans="4:4" x14ac:dyDescent="0.3">
      <c r="D543" s="11"/>
    </row>
    <row r="544" spans="4:4" x14ac:dyDescent="0.3">
      <c r="D544" s="11"/>
    </row>
    <row r="545" spans="4:4" x14ac:dyDescent="0.3">
      <c r="D545" s="11"/>
    </row>
    <row r="546" spans="4:4" x14ac:dyDescent="0.3">
      <c r="D546" s="11"/>
    </row>
    <row r="547" spans="4:4" x14ac:dyDescent="0.3">
      <c r="D547" s="11"/>
    </row>
    <row r="548" spans="4:4" x14ac:dyDescent="0.3">
      <c r="D548" s="11"/>
    </row>
    <row r="549" spans="4:4" x14ac:dyDescent="0.3">
      <c r="D549" s="11"/>
    </row>
    <row r="550" spans="4:4" x14ac:dyDescent="0.3">
      <c r="D550" s="11"/>
    </row>
    <row r="551" spans="4:4" x14ac:dyDescent="0.3">
      <c r="D551" s="11"/>
    </row>
    <row r="552" spans="4:4" x14ac:dyDescent="0.3">
      <c r="D552" s="11"/>
    </row>
    <row r="553" spans="4:4" x14ac:dyDescent="0.3">
      <c r="D553" s="11"/>
    </row>
    <row r="554" spans="4:4" x14ac:dyDescent="0.3">
      <c r="D554" s="11"/>
    </row>
    <row r="555" spans="4:4" x14ac:dyDescent="0.3">
      <c r="D555" s="11"/>
    </row>
    <row r="556" spans="4:4" x14ac:dyDescent="0.3">
      <c r="D556" s="11"/>
    </row>
    <row r="557" spans="4:4" x14ac:dyDescent="0.3">
      <c r="D557" s="11"/>
    </row>
    <row r="558" spans="4:4" x14ac:dyDescent="0.3">
      <c r="D558" s="11"/>
    </row>
    <row r="559" spans="4:4" x14ac:dyDescent="0.3">
      <c r="D559" s="11"/>
    </row>
    <row r="560" spans="4:4" x14ac:dyDescent="0.3">
      <c r="D560" s="11"/>
    </row>
    <row r="561" spans="4:4" x14ac:dyDescent="0.3">
      <c r="D561" s="11"/>
    </row>
    <row r="562" spans="4:4" x14ac:dyDescent="0.3">
      <c r="D562" s="11"/>
    </row>
    <row r="563" spans="4:4" x14ac:dyDescent="0.3">
      <c r="D563" s="11"/>
    </row>
    <row r="564" spans="4:4" x14ac:dyDescent="0.3">
      <c r="D564" s="11"/>
    </row>
    <row r="565" spans="4:4" x14ac:dyDescent="0.3">
      <c r="D565" s="11"/>
    </row>
    <row r="566" spans="4:4" x14ac:dyDescent="0.3">
      <c r="D566" s="11"/>
    </row>
    <row r="567" spans="4:4" x14ac:dyDescent="0.3">
      <c r="D567" s="11"/>
    </row>
    <row r="568" spans="4:4" x14ac:dyDescent="0.3">
      <c r="D568" s="11"/>
    </row>
    <row r="569" spans="4:4" x14ac:dyDescent="0.3">
      <c r="D569" s="11"/>
    </row>
    <row r="570" spans="4:4" x14ac:dyDescent="0.3">
      <c r="D570" s="11"/>
    </row>
    <row r="571" spans="4:4" x14ac:dyDescent="0.3">
      <c r="D571" s="11"/>
    </row>
    <row r="572" spans="4:4" x14ac:dyDescent="0.3">
      <c r="D572" s="11"/>
    </row>
    <row r="573" spans="4:4" x14ac:dyDescent="0.3">
      <c r="D573" s="11"/>
    </row>
    <row r="574" spans="4:4" x14ac:dyDescent="0.3">
      <c r="D574" s="11"/>
    </row>
    <row r="575" spans="4:4" x14ac:dyDescent="0.3">
      <c r="D575" s="11"/>
    </row>
    <row r="576" spans="4:4" x14ac:dyDescent="0.3">
      <c r="D576" s="11"/>
    </row>
    <row r="577" spans="4:4" x14ac:dyDescent="0.3">
      <c r="D577" s="11"/>
    </row>
    <row r="578" spans="4:4" x14ac:dyDescent="0.3">
      <c r="D578" s="11"/>
    </row>
    <row r="579" spans="4:4" x14ac:dyDescent="0.3">
      <c r="D579" s="11"/>
    </row>
    <row r="580" spans="4:4" x14ac:dyDescent="0.3">
      <c r="D580" s="11"/>
    </row>
    <row r="581" spans="4:4" x14ac:dyDescent="0.3">
      <c r="D581" s="11"/>
    </row>
    <row r="582" spans="4:4" x14ac:dyDescent="0.3">
      <c r="D582" s="11"/>
    </row>
    <row r="583" spans="4:4" x14ac:dyDescent="0.3">
      <c r="D583" s="11"/>
    </row>
    <row r="584" spans="4:4" x14ac:dyDescent="0.3">
      <c r="D584" s="11"/>
    </row>
    <row r="585" spans="4:4" x14ac:dyDescent="0.3">
      <c r="D585" s="11"/>
    </row>
    <row r="586" spans="4:4" x14ac:dyDescent="0.3">
      <c r="D586" s="11"/>
    </row>
    <row r="587" spans="4:4" x14ac:dyDescent="0.3">
      <c r="D587" s="11"/>
    </row>
    <row r="588" spans="4:4" x14ac:dyDescent="0.3">
      <c r="D588" s="11"/>
    </row>
    <row r="589" spans="4:4" x14ac:dyDescent="0.3">
      <c r="D589" s="11"/>
    </row>
    <row r="590" spans="4:4" x14ac:dyDescent="0.3">
      <c r="D590" s="11"/>
    </row>
    <row r="591" spans="4:4" x14ac:dyDescent="0.3">
      <c r="D591" s="11"/>
    </row>
    <row r="592" spans="4:4" x14ac:dyDescent="0.3">
      <c r="D592" s="11"/>
    </row>
    <row r="593" spans="4:4" x14ac:dyDescent="0.3">
      <c r="D593" s="11"/>
    </row>
    <row r="594" spans="4:4" x14ac:dyDescent="0.3">
      <c r="D594" s="11"/>
    </row>
    <row r="595" spans="4:4" x14ac:dyDescent="0.3">
      <c r="D595" s="11"/>
    </row>
    <row r="596" spans="4:4" x14ac:dyDescent="0.3">
      <c r="D596" s="11"/>
    </row>
    <row r="597" spans="4:4" x14ac:dyDescent="0.3">
      <c r="D597" s="11"/>
    </row>
    <row r="598" spans="4:4" x14ac:dyDescent="0.3">
      <c r="D598" s="11"/>
    </row>
    <row r="599" spans="4:4" x14ac:dyDescent="0.3">
      <c r="D599" s="11"/>
    </row>
    <row r="600" spans="4:4" x14ac:dyDescent="0.3">
      <c r="D600" s="11"/>
    </row>
    <row r="601" spans="4:4" x14ac:dyDescent="0.3">
      <c r="D601" s="11"/>
    </row>
    <row r="602" spans="4:4" x14ac:dyDescent="0.3">
      <c r="D602" s="11"/>
    </row>
    <row r="603" spans="4:4" x14ac:dyDescent="0.3">
      <c r="D603" s="11"/>
    </row>
    <row r="604" spans="4:4" x14ac:dyDescent="0.3">
      <c r="D604" s="11"/>
    </row>
    <row r="605" spans="4:4" x14ac:dyDescent="0.3">
      <c r="D605" s="11"/>
    </row>
    <row r="606" spans="4:4" x14ac:dyDescent="0.3">
      <c r="D606" s="11"/>
    </row>
    <row r="607" spans="4:4" x14ac:dyDescent="0.3">
      <c r="D607" s="11"/>
    </row>
    <row r="608" spans="4:4" x14ac:dyDescent="0.3">
      <c r="D608" s="11"/>
    </row>
    <row r="609" spans="4:4" x14ac:dyDescent="0.3">
      <c r="D609" s="11"/>
    </row>
    <row r="610" spans="4:4" x14ac:dyDescent="0.3">
      <c r="D610" s="11"/>
    </row>
    <row r="611" spans="4:4" x14ac:dyDescent="0.3">
      <c r="D611" s="11"/>
    </row>
    <row r="612" spans="4:4" x14ac:dyDescent="0.3">
      <c r="D612" s="11"/>
    </row>
    <row r="613" spans="4:4" x14ac:dyDescent="0.3">
      <c r="D613" s="11"/>
    </row>
    <row r="614" spans="4:4" x14ac:dyDescent="0.3">
      <c r="D614" s="11"/>
    </row>
    <row r="615" spans="4:4" x14ac:dyDescent="0.3">
      <c r="D615" s="11"/>
    </row>
    <row r="616" spans="4:4" x14ac:dyDescent="0.3">
      <c r="D616" s="11"/>
    </row>
    <row r="617" spans="4:4" x14ac:dyDescent="0.3">
      <c r="D617" s="11"/>
    </row>
    <row r="618" spans="4:4" x14ac:dyDescent="0.3">
      <c r="D618" s="11"/>
    </row>
    <row r="619" spans="4:4" x14ac:dyDescent="0.3">
      <c r="D619" s="11"/>
    </row>
    <row r="620" spans="4:4" x14ac:dyDescent="0.3">
      <c r="D620" s="11"/>
    </row>
    <row r="621" spans="4:4" x14ac:dyDescent="0.3">
      <c r="D621" s="11"/>
    </row>
    <row r="622" spans="4:4" x14ac:dyDescent="0.3">
      <c r="D622" s="11"/>
    </row>
    <row r="623" spans="4:4" x14ac:dyDescent="0.3">
      <c r="D623" s="11"/>
    </row>
    <row r="624" spans="4:4" x14ac:dyDescent="0.3">
      <c r="D624" s="11"/>
    </row>
    <row r="625" spans="4:4" x14ac:dyDescent="0.3">
      <c r="D625" s="11"/>
    </row>
    <row r="626" spans="4:4" x14ac:dyDescent="0.3">
      <c r="D626" s="11"/>
    </row>
    <row r="627" spans="4:4" x14ac:dyDescent="0.3">
      <c r="D627" s="11"/>
    </row>
    <row r="628" spans="4:4" x14ac:dyDescent="0.3">
      <c r="D628" s="11"/>
    </row>
    <row r="629" spans="4:4" x14ac:dyDescent="0.3">
      <c r="D629" s="11"/>
    </row>
    <row r="630" spans="4:4" x14ac:dyDescent="0.3">
      <c r="D630" s="11"/>
    </row>
    <row r="631" spans="4:4" x14ac:dyDescent="0.3">
      <c r="D631" s="11"/>
    </row>
    <row r="632" spans="4:4" x14ac:dyDescent="0.3">
      <c r="D632" s="11"/>
    </row>
    <row r="633" spans="4:4" x14ac:dyDescent="0.3">
      <c r="D633" s="11"/>
    </row>
    <row r="634" spans="4:4" x14ac:dyDescent="0.3">
      <c r="D634" s="11"/>
    </row>
    <row r="635" spans="4:4" x14ac:dyDescent="0.3">
      <c r="D635" s="11"/>
    </row>
    <row r="636" spans="4:4" x14ac:dyDescent="0.3">
      <c r="D636" s="11"/>
    </row>
    <row r="637" spans="4:4" x14ac:dyDescent="0.3">
      <c r="D637" s="11"/>
    </row>
    <row r="638" spans="4:4" x14ac:dyDescent="0.3">
      <c r="D638" s="11"/>
    </row>
    <row r="639" spans="4:4" x14ac:dyDescent="0.3">
      <c r="D639" s="11"/>
    </row>
    <row r="640" spans="4:4" x14ac:dyDescent="0.3">
      <c r="D640" s="11"/>
    </row>
    <row r="641" spans="4:4" x14ac:dyDescent="0.3">
      <c r="D641" s="11"/>
    </row>
    <row r="642" spans="4:4" x14ac:dyDescent="0.3">
      <c r="D642" s="11"/>
    </row>
    <row r="643" spans="4:4" x14ac:dyDescent="0.3">
      <c r="D643" s="11"/>
    </row>
    <row r="644" spans="4:4" x14ac:dyDescent="0.3">
      <c r="D644" s="11"/>
    </row>
    <row r="645" spans="4:4" x14ac:dyDescent="0.3">
      <c r="D645" s="11"/>
    </row>
    <row r="646" spans="4:4" x14ac:dyDescent="0.3">
      <c r="D646" s="11"/>
    </row>
    <row r="647" spans="4:4" x14ac:dyDescent="0.3">
      <c r="D647" s="11"/>
    </row>
    <row r="648" spans="4:4" x14ac:dyDescent="0.3">
      <c r="D648" s="11"/>
    </row>
    <row r="649" spans="4:4" x14ac:dyDescent="0.3">
      <c r="D649" s="11"/>
    </row>
    <row r="650" spans="4:4" x14ac:dyDescent="0.3">
      <c r="D650" s="11"/>
    </row>
    <row r="651" spans="4:4" x14ac:dyDescent="0.3">
      <c r="D651" s="11"/>
    </row>
    <row r="652" spans="4:4" x14ac:dyDescent="0.3">
      <c r="D652" s="11"/>
    </row>
    <row r="653" spans="4:4" x14ac:dyDescent="0.3">
      <c r="D653" s="11"/>
    </row>
    <row r="654" spans="4:4" x14ac:dyDescent="0.3">
      <c r="D654" s="11"/>
    </row>
    <row r="655" spans="4:4" x14ac:dyDescent="0.3">
      <c r="D655" s="11"/>
    </row>
    <row r="656" spans="4:4" x14ac:dyDescent="0.3">
      <c r="D656" s="11"/>
    </row>
    <row r="657" spans="4:4" x14ac:dyDescent="0.3">
      <c r="D657" s="11"/>
    </row>
    <row r="658" spans="4:4" x14ac:dyDescent="0.3">
      <c r="D658" s="11"/>
    </row>
    <row r="659" spans="4:4" x14ac:dyDescent="0.3">
      <c r="D659" s="11"/>
    </row>
    <row r="660" spans="4:4" x14ac:dyDescent="0.3">
      <c r="D660" s="11"/>
    </row>
    <row r="661" spans="4:4" x14ac:dyDescent="0.3">
      <c r="D661" s="11"/>
    </row>
    <row r="662" spans="4:4" x14ac:dyDescent="0.3">
      <c r="D662" s="11"/>
    </row>
    <row r="663" spans="4:4" x14ac:dyDescent="0.3">
      <c r="D663" s="11"/>
    </row>
    <row r="664" spans="4:4" x14ac:dyDescent="0.3">
      <c r="D664" s="11"/>
    </row>
    <row r="665" spans="4:4" x14ac:dyDescent="0.3">
      <c r="D665" s="11"/>
    </row>
    <row r="666" spans="4:4" x14ac:dyDescent="0.3">
      <c r="D666" s="11"/>
    </row>
    <row r="667" spans="4:4" x14ac:dyDescent="0.3">
      <c r="D667" s="11"/>
    </row>
    <row r="668" spans="4:4" x14ac:dyDescent="0.3">
      <c r="D668" s="11"/>
    </row>
    <row r="669" spans="4:4" x14ac:dyDescent="0.3">
      <c r="D669" s="11"/>
    </row>
    <row r="670" spans="4:4" x14ac:dyDescent="0.3">
      <c r="D670" s="11"/>
    </row>
    <row r="671" spans="4:4" x14ac:dyDescent="0.3">
      <c r="D671" s="11"/>
    </row>
    <row r="672" spans="4:4" x14ac:dyDescent="0.3">
      <c r="D672" s="11"/>
    </row>
    <row r="673" spans="4:4" x14ac:dyDescent="0.3">
      <c r="D673" s="11"/>
    </row>
    <row r="674" spans="4:4" x14ac:dyDescent="0.3">
      <c r="D674" s="11"/>
    </row>
    <row r="675" spans="4:4" x14ac:dyDescent="0.3">
      <c r="D675" s="11"/>
    </row>
    <row r="676" spans="4:4" x14ac:dyDescent="0.3">
      <c r="D676" s="11"/>
    </row>
    <row r="677" spans="4:4" x14ac:dyDescent="0.3">
      <c r="D677" s="11"/>
    </row>
    <row r="678" spans="4:4" x14ac:dyDescent="0.3">
      <c r="D678" s="11"/>
    </row>
    <row r="679" spans="4:4" x14ac:dyDescent="0.3">
      <c r="D679" s="11"/>
    </row>
    <row r="680" spans="4:4" x14ac:dyDescent="0.3">
      <c r="D680" s="11"/>
    </row>
    <row r="681" spans="4:4" x14ac:dyDescent="0.3">
      <c r="D681" s="11"/>
    </row>
    <row r="682" spans="4:4" x14ac:dyDescent="0.3">
      <c r="D682" s="11"/>
    </row>
    <row r="683" spans="4:4" x14ac:dyDescent="0.3">
      <c r="D683" s="11"/>
    </row>
    <row r="684" spans="4:4" x14ac:dyDescent="0.3">
      <c r="D684" s="11"/>
    </row>
    <row r="685" spans="4:4" x14ac:dyDescent="0.3">
      <c r="D685" s="11"/>
    </row>
    <row r="686" spans="4:4" x14ac:dyDescent="0.3">
      <c r="D686" s="11"/>
    </row>
    <row r="687" spans="4:4" x14ac:dyDescent="0.3">
      <c r="D687" s="11"/>
    </row>
    <row r="688" spans="4:4" x14ac:dyDescent="0.3">
      <c r="D688" s="11"/>
    </row>
    <row r="689" spans="4:5" x14ac:dyDescent="0.3">
      <c r="D689" s="11"/>
    </row>
    <row r="690" spans="4:5" x14ac:dyDescent="0.3">
      <c r="D690" s="11"/>
    </row>
    <row r="691" spans="4:5" x14ac:dyDescent="0.3">
      <c r="D691" s="11"/>
    </row>
    <row r="692" spans="4:5" x14ac:dyDescent="0.3">
      <c r="D692" s="11"/>
    </row>
    <row r="693" spans="4:5" x14ac:dyDescent="0.3">
      <c r="D693" s="11"/>
    </row>
    <row r="694" spans="4:5" x14ac:dyDescent="0.3">
      <c r="D694" s="11"/>
    </row>
    <row r="695" spans="4:5" x14ac:dyDescent="0.3">
      <c r="D695" s="11"/>
    </row>
    <row r="696" spans="4:5" x14ac:dyDescent="0.3">
      <c r="D696" s="11"/>
      <c r="E696" s="14"/>
    </row>
    <row r="697" spans="4:5" x14ac:dyDescent="0.3">
      <c r="D697" s="11"/>
      <c r="E697" s="14"/>
    </row>
    <row r="698" spans="4:5" x14ac:dyDescent="0.3">
      <c r="D698" s="11"/>
      <c r="E698" s="14"/>
    </row>
    <row r="699" spans="4:5" x14ac:dyDescent="0.3">
      <c r="D699" s="11"/>
      <c r="E699" s="14"/>
    </row>
    <row r="700" spans="4:5" x14ac:dyDescent="0.3">
      <c r="D700" s="11"/>
      <c r="E700" s="14"/>
    </row>
    <row r="701" spans="4:5" x14ac:dyDescent="0.3">
      <c r="D701" s="11"/>
      <c r="E701" s="14"/>
    </row>
    <row r="702" spans="4:5" x14ac:dyDescent="0.3">
      <c r="D702" s="11"/>
    </row>
    <row r="703" spans="4:5" x14ac:dyDescent="0.3">
      <c r="D703" s="11"/>
      <c r="E703" s="14"/>
    </row>
    <row r="704" spans="4:5" x14ac:dyDescent="0.3">
      <c r="D704" s="11"/>
      <c r="E704" s="14"/>
    </row>
    <row r="705" spans="4:5" x14ac:dyDescent="0.3">
      <c r="D705" s="11"/>
    </row>
    <row r="706" spans="4:5" x14ac:dyDescent="0.3">
      <c r="D706" s="11"/>
      <c r="E706" s="14"/>
    </row>
    <row r="707" spans="4:5" x14ac:dyDescent="0.3">
      <c r="D707" s="11"/>
      <c r="E707" s="14"/>
    </row>
    <row r="708" spans="4:5" x14ac:dyDescent="0.3">
      <c r="D708" s="11"/>
    </row>
    <row r="709" spans="4:5" x14ac:dyDescent="0.3">
      <c r="D709" s="11"/>
    </row>
    <row r="710" spans="4:5" x14ac:dyDescent="0.3">
      <c r="D710" s="11"/>
    </row>
    <row r="711" spans="4:5" x14ac:dyDescent="0.3">
      <c r="D711" s="11"/>
    </row>
    <row r="712" spans="4:5" x14ac:dyDescent="0.3">
      <c r="D712" s="11"/>
      <c r="E712" s="14"/>
    </row>
    <row r="713" spans="4:5" x14ac:dyDescent="0.3">
      <c r="D713" s="11"/>
      <c r="E713" s="14"/>
    </row>
    <row r="714" spans="4:5" x14ac:dyDescent="0.3">
      <c r="D714" s="11"/>
    </row>
    <row r="715" spans="4:5" x14ac:dyDescent="0.3">
      <c r="D715" s="11"/>
      <c r="E715" s="14"/>
    </row>
    <row r="716" spans="4:5" x14ac:dyDescent="0.3">
      <c r="D716" s="11"/>
      <c r="E716" s="14"/>
    </row>
    <row r="717" spans="4:5" x14ac:dyDescent="0.3">
      <c r="D717" s="11"/>
      <c r="E717" s="14"/>
    </row>
    <row r="718" spans="4:5" x14ac:dyDescent="0.3">
      <c r="D718" s="11"/>
    </row>
    <row r="719" spans="4:5" x14ac:dyDescent="0.3">
      <c r="D719" s="11"/>
      <c r="E719" s="14"/>
    </row>
    <row r="720" spans="4:5" x14ac:dyDescent="0.3">
      <c r="D720" s="11"/>
      <c r="E720" s="14"/>
    </row>
    <row r="721" spans="4:5" x14ac:dyDescent="0.3">
      <c r="D721" s="11"/>
      <c r="E721" s="14"/>
    </row>
    <row r="722" spans="4:5" x14ac:dyDescent="0.3">
      <c r="D722" s="11"/>
      <c r="E722" s="14"/>
    </row>
    <row r="723" spans="4:5" x14ac:dyDescent="0.3">
      <c r="D723" s="11"/>
      <c r="E723" s="14"/>
    </row>
    <row r="724" spans="4:5" x14ac:dyDescent="0.3">
      <c r="D724" s="11"/>
      <c r="E724" s="14"/>
    </row>
    <row r="725" spans="4:5" x14ac:dyDescent="0.3">
      <c r="D725" s="11"/>
      <c r="E725" s="14"/>
    </row>
    <row r="726" spans="4:5" x14ac:dyDescent="0.3">
      <c r="D726" s="11"/>
      <c r="E726" s="14"/>
    </row>
    <row r="727" spans="4:5" x14ac:dyDescent="0.3">
      <c r="D727" s="11"/>
    </row>
    <row r="728" spans="4:5" x14ac:dyDescent="0.3">
      <c r="D728" s="11"/>
      <c r="E728" s="14"/>
    </row>
    <row r="729" spans="4:5" x14ac:dyDescent="0.3">
      <c r="D729" s="11"/>
      <c r="E729" s="14"/>
    </row>
    <row r="730" spans="4:5" x14ac:dyDescent="0.3">
      <c r="D730" s="11"/>
      <c r="E730" s="14"/>
    </row>
    <row r="731" spans="4:5" x14ac:dyDescent="0.3">
      <c r="D731" s="11"/>
    </row>
    <row r="732" spans="4:5" x14ac:dyDescent="0.3">
      <c r="D732" s="11"/>
      <c r="E732" s="14"/>
    </row>
    <row r="733" spans="4:5" x14ac:dyDescent="0.3">
      <c r="D733" s="11"/>
      <c r="E733" s="14"/>
    </row>
    <row r="734" spans="4:5" x14ac:dyDescent="0.3">
      <c r="D734" s="11"/>
      <c r="E734" s="14"/>
    </row>
    <row r="735" spans="4:5" x14ac:dyDescent="0.3">
      <c r="D735" s="11"/>
      <c r="E735" s="14"/>
    </row>
    <row r="736" spans="4:5" x14ac:dyDescent="0.3">
      <c r="D736" s="11"/>
      <c r="E736" s="14"/>
    </row>
    <row r="737" spans="4:5" x14ac:dyDescent="0.3">
      <c r="D737" s="11"/>
      <c r="E737" s="14"/>
    </row>
    <row r="738" spans="4:5" x14ac:dyDescent="0.3">
      <c r="D738" s="11"/>
      <c r="E738" s="14"/>
    </row>
    <row r="739" spans="4:5" x14ac:dyDescent="0.3">
      <c r="D739" s="11"/>
      <c r="E739" s="14"/>
    </row>
    <row r="740" spans="4:5" x14ac:dyDescent="0.3">
      <c r="D740" s="11"/>
      <c r="E740" s="14"/>
    </row>
    <row r="741" spans="4:5" x14ac:dyDescent="0.3">
      <c r="D741" s="11"/>
      <c r="E741" s="14"/>
    </row>
    <row r="742" spans="4:5" x14ac:dyDescent="0.3">
      <c r="D742" s="11"/>
      <c r="E742" s="14"/>
    </row>
    <row r="743" spans="4:5" x14ac:dyDescent="0.3">
      <c r="D743" s="11"/>
      <c r="E743" s="14"/>
    </row>
    <row r="744" spans="4:5" x14ac:dyDescent="0.3">
      <c r="D744" s="11"/>
      <c r="E744" s="14"/>
    </row>
    <row r="745" spans="4:5" x14ac:dyDescent="0.3">
      <c r="D745" s="11"/>
      <c r="E745" s="14"/>
    </row>
    <row r="746" spans="4:5" x14ac:dyDescent="0.3">
      <c r="D746" s="11"/>
      <c r="E746" s="14"/>
    </row>
    <row r="747" spans="4:5" x14ac:dyDescent="0.3">
      <c r="D747" s="11"/>
      <c r="E747" s="14"/>
    </row>
    <row r="748" spans="4:5" x14ac:dyDescent="0.3">
      <c r="D748" s="11"/>
      <c r="E748" s="14"/>
    </row>
    <row r="749" spans="4:5" x14ac:dyDescent="0.3">
      <c r="D749" s="11"/>
    </row>
    <row r="750" spans="4:5" x14ac:dyDescent="0.3">
      <c r="D750" s="11"/>
      <c r="E750" s="14"/>
    </row>
    <row r="751" spans="4:5" x14ac:dyDescent="0.3">
      <c r="D751" s="11"/>
      <c r="E751" s="14"/>
    </row>
    <row r="752" spans="4:5" x14ac:dyDescent="0.3">
      <c r="D752" s="11"/>
      <c r="E752" s="14"/>
    </row>
    <row r="753" spans="4:5" x14ac:dyDescent="0.3">
      <c r="D753" s="11"/>
      <c r="E753" s="14"/>
    </row>
    <row r="754" spans="4:5" x14ac:dyDescent="0.3">
      <c r="D754" s="11"/>
      <c r="E754" s="14"/>
    </row>
    <row r="755" spans="4:5" x14ac:dyDescent="0.3">
      <c r="D755" s="11"/>
    </row>
    <row r="756" spans="4:5" x14ac:dyDescent="0.3">
      <c r="D756" s="11"/>
      <c r="E756" s="14"/>
    </row>
    <row r="757" spans="4:5" x14ac:dyDescent="0.3">
      <c r="D757" s="11"/>
      <c r="E757" s="14"/>
    </row>
    <row r="758" spans="4:5" x14ac:dyDescent="0.3">
      <c r="D758" s="11"/>
      <c r="E758" s="14"/>
    </row>
    <row r="759" spans="4:5" x14ac:dyDescent="0.3">
      <c r="D759" s="11"/>
      <c r="E759" s="14"/>
    </row>
    <row r="760" spans="4:5" x14ac:dyDescent="0.3">
      <c r="D760" s="11"/>
      <c r="E760" s="14"/>
    </row>
    <row r="761" spans="4:5" x14ac:dyDescent="0.3">
      <c r="D761" s="11"/>
      <c r="E761" s="14"/>
    </row>
    <row r="762" spans="4:5" x14ac:dyDescent="0.3">
      <c r="D762" s="11"/>
      <c r="E762" s="14"/>
    </row>
    <row r="763" spans="4:5" x14ac:dyDescent="0.3">
      <c r="D763" s="11"/>
      <c r="E763" s="14"/>
    </row>
    <row r="764" spans="4:5" x14ac:dyDescent="0.3">
      <c r="D764" s="11"/>
      <c r="E764" s="14"/>
    </row>
    <row r="765" spans="4:5" x14ac:dyDescent="0.3">
      <c r="D765" s="11"/>
      <c r="E765" s="14"/>
    </row>
    <row r="766" spans="4:5" x14ac:dyDescent="0.3">
      <c r="D766" s="11"/>
      <c r="E766" s="14"/>
    </row>
    <row r="767" spans="4:5" x14ac:dyDescent="0.3">
      <c r="D767" s="11"/>
      <c r="E767" s="14"/>
    </row>
    <row r="768" spans="4:5" x14ac:dyDescent="0.3">
      <c r="D768" s="11"/>
      <c r="E768" s="14"/>
    </row>
    <row r="769" spans="4:5" x14ac:dyDescent="0.3">
      <c r="D769" s="11"/>
      <c r="E769" s="14"/>
    </row>
    <row r="770" spans="4:5" x14ac:dyDescent="0.3">
      <c r="D770" s="11"/>
      <c r="E770" s="14"/>
    </row>
    <row r="771" spans="4:5" x14ac:dyDescent="0.3">
      <c r="D771" s="11"/>
      <c r="E771" s="14"/>
    </row>
    <row r="772" spans="4:5" x14ac:dyDescent="0.3">
      <c r="D772" s="11"/>
      <c r="E772" s="14"/>
    </row>
    <row r="773" spans="4:5" x14ac:dyDescent="0.3">
      <c r="D773" s="11"/>
      <c r="E773" s="14"/>
    </row>
    <row r="774" spans="4:5" x14ac:dyDescent="0.3">
      <c r="D774" s="11"/>
    </row>
    <row r="775" spans="4:5" x14ac:dyDescent="0.3">
      <c r="D775" s="11"/>
    </row>
    <row r="776" spans="4:5" x14ac:dyDescent="0.3">
      <c r="D776" s="11"/>
      <c r="E776" s="14"/>
    </row>
    <row r="777" spans="4:5" x14ac:dyDescent="0.3">
      <c r="D777" s="11"/>
      <c r="E777" s="14"/>
    </row>
    <row r="778" spans="4:5" x14ac:dyDescent="0.3">
      <c r="D778" s="11"/>
      <c r="E778" s="14"/>
    </row>
    <row r="779" spans="4:5" x14ac:dyDescent="0.3">
      <c r="D779" s="11"/>
      <c r="E779" s="14"/>
    </row>
    <row r="780" spans="4:5" x14ac:dyDescent="0.3">
      <c r="D780" s="11"/>
      <c r="E780" s="14"/>
    </row>
    <row r="781" spans="4:5" x14ac:dyDescent="0.3">
      <c r="D781" s="11"/>
    </row>
    <row r="782" spans="4:5" x14ac:dyDescent="0.3">
      <c r="D782" s="11"/>
      <c r="E782" s="14"/>
    </row>
    <row r="783" spans="4:5" x14ac:dyDescent="0.3">
      <c r="D783" s="11"/>
      <c r="E783" s="14"/>
    </row>
    <row r="784" spans="4:5" x14ac:dyDescent="0.3">
      <c r="D784" s="11"/>
      <c r="E784" s="14"/>
    </row>
    <row r="785" spans="4:5" x14ac:dyDescent="0.3">
      <c r="D785" s="11"/>
      <c r="E785" s="14"/>
    </row>
    <row r="786" spans="4:5" x14ac:dyDescent="0.3">
      <c r="D786" s="11"/>
      <c r="E786" s="14"/>
    </row>
    <row r="787" spans="4:5" x14ac:dyDescent="0.3">
      <c r="D787" s="11"/>
    </row>
    <row r="788" spans="4:5" x14ac:dyDescent="0.3">
      <c r="D788" s="11"/>
    </row>
    <row r="789" spans="4:5" x14ac:dyDescent="0.3">
      <c r="D789" s="11"/>
      <c r="E789" s="14"/>
    </row>
    <row r="790" spans="4:5" x14ac:dyDescent="0.3">
      <c r="D790" s="11"/>
      <c r="E790" s="14"/>
    </row>
    <row r="791" spans="4:5" x14ac:dyDescent="0.3">
      <c r="D791" s="11"/>
      <c r="E791" s="14"/>
    </row>
    <row r="792" spans="4:5" x14ac:dyDescent="0.3">
      <c r="D792" s="11"/>
      <c r="E792" s="14"/>
    </row>
    <row r="793" spans="4:5" x14ac:dyDescent="0.3">
      <c r="D793" s="11"/>
      <c r="E793" s="14"/>
    </row>
    <row r="794" spans="4:5" x14ac:dyDescent="0.3">
      <c r="D794" s="11"/>
      <c r="E794" s="14"/>
    </row>
    <row r="795" spans="4:5" x14ac:dyDescent="0.3">
      <c r="D795" s="11"/>
    </row>
    <row r="796" spans="4:5" x14ac:dyDescent="0.3">
      <c r="D796" s="11"/>
      <c r="E796" s="14"/>
    </row>
    <row r="797" spans="4:5" x14ac:dyDescent="0.3">
      <c r="D797" s="11"/>
    </row>
    <row r="798" spans="4:5" x14ac:dyDescent="0.3">
      <c r="D798" s="11"/>
      <c r="E798" s="14"/>
    </row>
    <row r="799" spans="4:5" x14ac:dyDescent="0.3">
      <c r="D799" s="11"/>
      <c r="E799" s="14"/>
    </row>
    <row r="800" spans="4:5" x14ac:dyDescent="0.3">
      <c r="D800" s="11"/>
      <c r="E800" s="14"/>
    </row>
    <row r="801" spans="4:5" x14ac:dyDescent="0.3">
      <c r="D801" s="11"/>
      <c r="E801" s="14"/>
    </row>
    <row r="802" spans="4:5" x14ac:dyDescent="0.3">
      <c r="D802" s="11"/>
      <c r="E802" s="14"/>
    </row>
    <row r="803" spans="4:5" x14ac:dyDescent="0.3">
      <c r="D803" s="11"/>
      <c r="E803" s="14"/>
    </row>
    <row r="804" spans="4:5" x14ac:dyDescent="0.3">
      <c r="D804" s="11"/>
      <c r="E804" s="14"/>
    </row>
    <row r="805" spans="4:5" x14ac:dyDescent="0.3">
      <c r="D805" s="11"/>
      <c r="E805" s="14"/>
    </row>
    <row r="806" spans="4:5" x14ac:dyDescent="0.3">
      <c r="D806" s="11"/>
      <c r="E806" s="14"/>
    </row>
    <row r="807" spans="4:5" x14ac:dyDescent="0.3">
      <c r="D807" s="11"/>
      <c r="E807" s="14"/>
    </row>
    <row r="808" spans="4:5" x14ac:dyDescent="0.3">
      <c r="D808" s="11"/>
      <c r="E808" s="14"/>
    </row>
    <row r="809" spans="4:5" x14ac:dyDescent="0.3">
      <c r="D809" s="11"/>
      <c r="E809" s="14"/>
    </row>
    <row r="810" spans="4:5" x14ac:dyDescent="0.3">
      <c r="D810" s="11"/>
      <c r="E810" s="14"/>
    </row>
    <row r="811" spans="4:5" x14ac:dyDescent="0.3">
      <c r="D811" s="11"/>
      <c r="E811" s="14"/>
    </row>
    <row r="812" spans="4:5" x14ac:dyDescent="0.3">
      <c r="D812" s="11"/>
      <c r="E812" s="14"/>
    </row>
    <row r="813" spans="4:5" x14ac:dyDescent="0.3">
      <c r="D813" s="11"/>
      <c r="E813" s="14"/>
    </row>
    <row r="814" spans="4:5" x14ac:dyDescent="0.3">
      <c r="D814" s="11"/>
      <c r="E814" s="14"/>
    </row>
    <row r="815" spans="4:5" x14ac:dyDescent="0.3">
      <c r="D815" s="11"/>
      <c r="E815" s="14"/>
    </row>
    <row r="816" spans="4:5" x14ac:dyDescent="0.3">
      <c r="D816" s="11"/>
      <c r="E816" s="14"/>
    </row>
    <row r="817" spans="4:5" x14ac:dyDescent="0.3">
      <c r="D817" s="11"/>
      <c r="E817" s="14"/>
    </row>
    <row r="818" spans="4:5" x14ac:dyDescent="0.3">
      <c r="D818" s="11"/>
      <c r="E818" s="14"/>
    </row>
    <row r="819" spans="4:5" x14ac:dyDescent="0.3">
      <c r="D819" s="11"/>
    </row>
    <row r="820" spans="4:5" x14ac:dyDescent="0.3">
      <c r="D820" s="11"/>
    </row>
    <row r="821" spans="4:5" x14ac:dyDescent="0.3">
      <c r="D821" s="11"/>
      <c r="E821" s="14"/>
    </row>
    <row r="822" spans="4:5" x14ac:dyDescent="0.3">
      <c r="D822" s="11"/>
      <c r="E822" s="14"/>
    </row>
    <row r="823" spans="4:5" x14ac:dyDescent="0.3">
      <c r="D823" s="11"/>
      <c r="E823" s="14"/>
    </row>
    <row r="824" spans="4:5" x14ac:dyDescent="0.3">
      <c r="D824" s="11"/>
      <c r="E824" s="14"/>
    </row>
    <row r="825" spans="4:5" x14ac:dyDescent="0.3">
      <c r="D825" s="11"/>
      <c r="E825" s="14"/>
    </row>
    <row r="826" spans="4:5" x14ac:dyDescent="0.3">
      <c r="D826" s="11"/>
    </row>
    <row r="827" spans="4:5" x14ac:dyDescent="0.3">
      <c r="D827" s="11"/>
      <c r="E827" s="14"/>
    </row>
    <row r="828" spans="4:5" x14ac:dyDescent="0.3">
      <c r="D828" s="11"/>
      <c r="E828" s="14"/>
    </row>
    <row r="829" spans="4:5" x14ac:dyDescent="0.3">
      <c r="D829" s="11"/>
      <c r="E829" s="14"/>
    </row>
    <row r="830" spans="4:5" x14ac:dyDescent="0.3">
      <c r="D830" s="11"/>
      <c r="E830" s="14"/>
    </row>
    <row r="831" spans="4:5" x14ac:dyDescent="0.3">
      <c r="D831" s="11"/>
    </row>
    <row r="832" spans="4:5" x14ac:dyDescent="0.3">
      <c r="D832" s="11"/>
      <c r="E832" s="14"/>
    </row>
    <row r="833" spans="4:5" x14ac:dyDescent="0.3">
      <c r="D833" s="11"/>
      <c r="E833" s="14"/>
    </row>
    <row r="834" spans="4:5" x14ac:dyDescent="0.3">
      <c r="D834" s="11"/>
      <c r="E834" s="14"/>
    </row>
    <row r="835" spans="4:5" x14ac:dyDescent="0.3">
      <c r="D835" s="11"/>
    </row>
    <row r="836" spans="4:5" x14ac:dyDescent="0.3">
      <c r="D836" s="11"/>
      <c r="E836" s="14"/>
    </row>
    <row r="837" spans="4:5" x14ac:dyDescent="0.3">
      <c r="D837" s="11"/>
      <c r="E837" s="14"/>
    </row>
    <row r="838" spans="4:5" x14ac:dyDescent="0.3">
      <c r="D838" s="11"/>
      <c r="E838" s="14"/>
    </row>
    <row r="839" spans="4:5" x14ac:dyDescent="0.3">
      <c r="D839" s="11"/>
      <c r="E839" s="14"/>
    </row>
    <row r="840" spans="4:5" x14ac:dyDescent="0.3">
      <c r="D840" s="11"/>
      <c r="E840" s="14"/>
    </row>
    <row r="841" spans="4:5" x14ac:dyDescent="0.3">
      <c r="D841" s="11"/>
      <c r="E841" s="14"/>
    </row>
    <row r="842" spans="4:5" x14ac:dyDescent="0.3">
      <c r="D842" s="11"/>
      <c r="E842" s="14"/>
    </row>
    <row r="843" spans="4:5" x14ac:dyDescent="0.3">
      <c r="D843" s="11"/>
      <c r="E843" s="14"/>
    </row>
    <row r="844" spans="4:5" x14ac:dyDescent="0.3">
      <c r="D844" s="11"/>
      <c r="E844" s="14"/>
    </row>
    <row r="845" spans="4:5" x14ac:dyDescent="0.3">
      <c r="D845" s="11"/>
      <c r="E845" s="14"/>
    </row>
    <row r="846" spans="4:5" x14ac:dyDescent="0.3">
      <c r="D846" s="11"/>
      <c r="E846" s="14"/>
    </row>
    <row r="847" spans="4:5" x14ac:dyDescent="0.3">
      <c r="D847" s="11"/>
      <c r="E847" s="14"/>
    </row>
    <row r="848" spans="4:5" x14ac:dyDescent="0.3">
      <c r="D848" s="11"/>
      <c r="E848" s="14"/>
    </row>
    <row r="849" spans="4:5" x14ac:dyDescent="0.3">
      <c r="D849" s="11"/>
      <c r="E849" s="14"/>
    </row>
    <row r="850" spans="4:5" x14ac:dyDescent="0.3">
      <c r="D850" s="11"/>
      <c r="E850" s="14"/>
    </row>
    <row r="851" spans="4:5" x14ac:dyDescent="0.3">
      <c r="D851" s="11"/>
      <c r="E851" s="14"/>
    </row>
    <row r="852" spans="4:5" x14ac:dyDescent="0.3">
      <c r="D852" s="11"/>
      <c r="E852" s="14"/>
    </row>
    <row r="853" spans="4:5" x14ac:dyDescent="0.3">
      <c r="D853" s="11"/>
      <c r="E853" s="14"/>
    </row>
    <row r="854" spans="4:5" x14ac:dyDescent="0.3">
      <c r="D854" s="11"/>
      <c r="E854" s="14"/>
    </row>
    <row r="855" spans="4:5" x14ac:dyDescent="0.3">
      <c r="D855" s="11"/>
      <c r="E855" s="14"/>
    </row>
    <row r="856" spans="4:5" x14ac:dyDescent="0.3">
      <c r="D856" s="11"/>
      <c r="E856" s="14"/>
    </row>
    <row r="857" spans="4:5" x14ac:dyDescent="0.3">
      <c r="D857" s="11"/>
      <c r="E857" s="14"/>
    </row>
    <row r="858" spans="4:5" x14ac:dyDescent="0.3">
      <c r="D858" s="11"/>
      <c r="E858" s="14"/>
    </row>
    <row r="859" spans="4:5" x14ac:dyDescent="0.3">
      <c r="D859" s="11"/>
      <c r="E859" s="14"/>
    </row>
    <row r="860" spans="4:5" x14ac:dyDescent="0.3">
      <c r="D860" s="11"/>
      <c r="E860" s="14"/>
    </row>
    <row r="861" spans="4:5" x14ac:dyDescent="0.3">
      <c r="D861" s="11"/>
    </row>
    <row r="862" spans="4:5" x14ac:dyDescent="0.3">
      <c r="D862" s="11"/>
      <c r="E862" s="14"/>
    </row>
    <row r="863" spans="4:5" x14ac:dyDescent="0.3">
      <c r="D863" s="11"/>
      <c r="E863" s="14"/>
    </row>
    <row r="864" spans="4:5" x14ac:dyDescent="0.3">
      <c r="D864" s="11"/>
      <c r="E864" s="14"/>
    </row>
    <row r="865" spans="4:5" x14ac:dyDescent="0.3">
      <c r="D865" s="11"/>
      <c r="E865" s="14"/>
    </row>
    <row r="866" spans="4:5" x14ac:dyDescent="0.3">
      <c r="D866" s="11"/>
      <c r="E866" s="14"/>
    </row>
    <row r="867" spans="4:5" x14ac:dyDescent="0.3">
      <c r="D867" s="11"/>
      <c r="E867" s="14"/>
    </row>
    <row r="868" spans="4:5" x14ac:dyDescent="0.3">
      <c r="D868" s="11"/>
      <c r="E868" s="14"/>
    </row>
    <row r="869" spans="4:5" x14ac:dyDescent="0.3">
      <c r="D869" s="11"/>
      <c r="E869" s="14"/>
    </row>
    <row r="870" spans="4:5" x14ac:dyDescent="0.3">
      <c r="D870" s="11"/>
      <c r="E870" s="14"/>
    </row>
    <row r="871" spans="4:5" x14ac:dyDescent="0.3">
      <c r="D871" s="11"/>
      <c r="E871" s="14"/>
    </row>
    <row r="872" spans="4:5" x14ac:dyDescent="0.3">
      <c r="D872" s="11"/>
      <c r="E872" s="14"/>
    </row>
    <row r="873" spans="4:5" x14ac:dyDescent="0.3">
      <c r="D873" s="11"/>
      <c r="E873" s="14"/>
    </row>
    <row r="874" spans="4:5" x14ac:dyDescent="0.3">
      <c r="D874" s="11"/>
      <c r="E874" s="14"/>
    </row>
    <row r="875" spans="4:5" x14ac:dyDescent="0.3">
      <c r="D875" s="11"/>
      <c r="E875" s="14"/>
    </row>
    <row r="876" spans="4:5" x14ac:dyDescent="0.3">
      <c r="D876" s="11"/>
      <c r="E876" s="14"/>
    </row>
    <row r="877" spans="4:5" x14ac:dyDescent="0.3">
      <c r="D877" s="11"/>
      <c r="E877" s="14"/>
    </row>
    <row r="878" spans="4:5" x14ac:dyDescent="0.3">
      <c r="D878" s="11"/>
      <c r="E878" s="14"/>
    </row>
    <row r="879" spans="4:5" x14ac:dyDescent="0.3">
      <c r="D879" s="11"/>
      <c r="E879" s="14"/>
    </row>
    <row r="880" spans="4:5" x14ac:dyDescent="0.3">
      <c r="D880" s="11"/>
      <c r="E880" s="14"/>
    </row>
    <row r="881" spans="4:5" x14ac:dyDescent="0.3">
      <c r="D881" s="11"/>
      <c r="E881" s="14"/>
    </row>
    <row r="882" spans="4:5" x14ac:dyDescent="0.3">
      <c r="D882" s="11"/>
      <c r="E882" s="14"/>
    </row>
    <row r="883" spans="4:5" x14ac:dyDescent="0.3">
      <c r="D883" s="11"/>
      <c r="E883" s="14"/>
    </row>
    <row r="884" spans="4:5" x14ac:dyDescent="0.3">
      <c r="D884" s="11"/>
    </row>
    <row r="885" spans="4:5" x14ac:dyDescent="0.3">
      <c r="D885" s="11"/>
    </row>
    <row r="886" spans="4:5" x14ac:dyDescent="0.3">
      <c r="D886" s="11"/>
      <c r="E886" s="14"/>
    </row>
    <row r="887" spans="4:5" x14ac:dyDescent="0.3">
      <c r="D887" s="11"/>
      <c r="E887" s="14"/>
    </row>
    <row r="888" spans="4:5" x14ac:dyDescent="0.3">
      <c r="D888" s="11"/>
      <c r="E888" s="14"/>
    </row>
    <row r="889" spans="4:5" x14ac:dyDescent="0.3">
      <c r="D889" s="11"/>
      <c r="E889" s="14"/>
    </row>
    <row r="890" spans="4:5" x14ac:dyDescent="0.3">
      <c r="D890" s="11"/>
      <c r="E890" s="14"/>
    </row>
    <row r="891" spans="4:5" x14ac:dyDescent="0.3">
      <c r="D891" s="11"/>
      <c r="E891" s="14"/>
    </row>
    <row r="892" spans="4:5" x14ac:dyDescent="0.3">
      <c r="D892" s="11"/>
      <c r="E892" s="14"/>
    </row>
    <row r="893" spans="4:5" x14ac:dyDescent="0.3">
      <c r="D893" s="11"/>
      <c r="E893" s="14"/>
    </row>
    <row r="894" spans="4:5" x14ac:dyDescent="0.3">
      <c r="D894" s="11"/>
      <c r="E894" s="14"/>
    </row>
    <row r="895" spans="4:5" x14ac:dyDescent="0.3">
      <c r="D895" s="11"/>
      <c r="E895" s="14"/>
    </row>
    <row r="896" spans="4:5" x14ac:dyDescent="0.3">
      <c r="D896" s="11"/>
      <c r="E896" s="14"/>
    </row>
    <row r="897" spans="4:5" x14ac:dyDescent="0.3">
      <c r="D897" s="11"/>
      <c r="E897" s="14"/>
    </row>
    <row r="898" spans="4:5" x14ac:dyDescent="0.3">
      <c r="D898" s="11"/>
      <c r="E898" s="14"/>
    </row>
    <row r="899" spans="4:5" x14ac:dyDescent="0.3">
      <c r="D899" s="11"/>
      <c r="E899" s="14"/>
    </row>
    <row r="900" spans="4:5" x14ac:dyDescent="0.3">
      <c r="D900" s="11"/>
      <c r="E900" s="14"/>
    </row>
    <row r="901" spans="4:5" x14ac:dyDescent="0.3">
      <c r="D901" s="11"/>
      <c r="E901" s="14"/>
    </row>
    <row r="902" spans="4:5" x14ac:dyDescent="0.3">
      <c r="D902" s="11"/>
      <c r="E902" s="14"/>
    </row>
    <row r="903" spans="4:5" x14ac:dyDescent="0.3">
      <c r="D903" s="11"/>
      <c r="E903" s="14"/>
    </row>
    <row r="904" spans="4:5" x14ac:dyDescent="0.3">
      <c r="D904" s="11"/>
      <c r="E904" s="14"/>
    </row>
    <row r="905" spans="4:5" x14ac:dyDescent="0.3">
      <c r="D905" s="11"/>
      <c r="E905" s="14"/>
    </row>
    <row r="906" spans="4:5" x14ac:dyDescent="0.3">
      <c r="D906" s="11"/>
      <c r="E906" s="14"/>
    </row>
    <row r="907" spans="4:5" x14ac:dyDescent="0.3">
      <c r="D907" s="11"/>
      <c r="E907" s="14"/>
    </row>
    <row r="908" spans="4:5" x14ac:dyDescent="0.3">
      <c r="D908" s="11"/>
      <c r="E908" s="14"/>
    </row>
    <row r="909" spans="4:5" x14ac:dyDescent="0.3">
      <c r="D909" s="11"/>
      <c r="E909" s="14"/>
    </row>
    <row r="910" spans="4:5" x14ac:dyDescent="0.3">
      <c r="D910" s="11"/>
      <c r="E910" s="14"/>
    </row>
    <row r="911" spans="4:5" x14ac:dyDescent="0.3">
      <c r="D911" s="11"/>
      <c r="E911" s="14"/>
    </row>
    <row r="912" spans="4:5" x14ac:dyDescent="0.3">
      <c r="D912" s="11"/>
      <c r="E912" s="14"/>
    </row>
    <row r="913" spans="4:5" x14ac:dyDescent="0.3">
      <c r="D913" s="11"/>
      <c r="E913" s="14"/>
    </row>
    <row r="914" spans="4:5" x14ac:dyDescent="0.3">
      <c r="D914" s="11"/>
      <c r="E914" s="14"/>
    </row>
    <row r="915" spans="4:5" x14ac:dyDescent="0.3">
      <c r="D915" s="11"/>
      <c r="E915" s="14"/>
    </row>
    <row r="916" spans="4:5" x14ac:dyDescent="0.3">
      <c r="D916" s="11"/>
      <c r="E916" s="14"/>
    </row>
    <row r="917" spans="4:5" x14ac:dyDescent="0.3">
      <c r="D917" s="11"/>
      <c r="E917" s="14"/>
    </row>
    <row r="918" spans="4:5" x14ac:dyDescent="0.3">
      <c r="D918" s="11"/>
      <c r="E918" s="14"/>
    </row>
    <row r="919" spans="4:5" x14ac:dyDescent="0.3">
      <c r="D919" s="11"/>
      <c r="E919" s="14"/>
    </row>
    <row r="920" spans="4:5" x14ac:dyDescent="0.3">
      <c r="D920" s="11"/>
      <c r="E920" s="14"/>
    </row>
    <row r="921" spans="4:5" x14ac:dyDescent="0.3">
      <c r="D921" s="11"/>
      <c r="E921" s="14"/>
    </row>
    <row r="922" spans="4:5" x14ac:dyDescent="0.3">
      <c r="D922" s="11"/>
      <c r="E922" s="14"/>
    </row>
    <row r="923" spans="4:5" x14ac:dyDescent="0.3">
      <c r="D923" s="11"/>
      <c r="E923" s="14"/>
    </row>
    <row r="924" spans="4:5" x14ac:dyDescent="0.3">
      <c r="D924" s="11"/>
      <c r="E924" s="14"/>
    </row>
    <row r="925" spans="4:5" x14ac:dyDescent="0.3">
      <c r="D925" s="11"/>
      <c r="E925" s="14"/>
    </row>
    <row r="926" spans="4:5" x14ac:dyDescent="0.3">
      <c r="D926" s="11"/>
      <c r="E926" s="14"/>
    </row>
    <row r="927" spans="4:5" x14ac:dyDescent="0.3">
      <c r="D927" s="11"/>
      <c r="E927" s="14"/>
    </row>
    <row r="928" spans="4:5" x14ac:dyDescent="0.3">
      <c r="D928" s="11"/>
      <c r="E928" s="14"/>
    </row>
    <row r="929" spans="4:5" x14ac:dyDescent="0.3">
      <c r="D929" s="11"/>
      <c r="E929" s="14"/>
    </row>
    <row r="930" spans="4:5" x14ac:dyDescent="0.3">
      <c r="D930" s="11"/>
      <c r="E930" s="14"/>
    </row>
    <row r="931" spans="4:5" x14ac:dyDescent="0.3">
      <c r="D931" s="11"/>
      <c r="E931" s="14"/>
    </row>
    <row r="932" spans="4:5" x14ac:dyDescent="0.3">
      <c r="D932" s="11"/>
      <c r="E932" s="14"/>
    </row>
    <row r="933" spans="4:5" x14ac:dyDescent="0.3">
      <c r="D933" s="11"/>
      <c r="E933" s="14"/>
    </row>
    <row r="934" spans="4:5" x14ac:dyDescent="0.3">
      <c r="D934" s="11"/>
    </row>
    <row r="935" spans="4:5" x14ac:dyDescent="0.3">
      <c r="D935" s="11"/>
      <c r="E935" s="14"/>
    </row>
    <row r="936" spans="4:5" x14ac:dyDescent="0.3">
      <c r="D936" s="11"/>
      <c r="E936" s="14"/>
    </row>
    <row r="937" spans="4:5" x14ac:dyDescent="0.3">
      <c r="D937" s="11"/>
      <c r="E937" s="14"/>
    </row>
    <row r="938" spans="4:5" x14ac:dyDescent="0.3">
      <c r="D938" s="11"/>
      <c r="E938" s="14"/>
    </row>
    <row r="939" spans="4:5" x14ac:dyDescent="0.3">
      <c r="D939" s="11"/>
      <c r="E939" s="14"/>
    </row>
    <row r="940" spans="4:5" x14ac:dyDescent="0.3">
      <c r="D940" s="11"/>
    </row>
    <row r="941" spans="4:5" x14ac:dyDescent="0.3">
      <c r="D941" s="11"/>
      <c r="E941" s="14"/>
    </row>
    <row r="942" spans="4:5" x14ac:dyDescent="0.3">
      <c r="D942" s="11"/>
      <c r="E942" s="14"/>
    </row>
    <row r="943" spans="4:5" x14ac:dyDescent="0.3">
      <c r="D943" s="11"/>
      <c r="E943" s="14"/>
    </row>
    <row r="944" spans="4:5" x14ac:dyDescent="0.3">
      <c r="D944" s="11"/>
      <c r="E944" s="14"/>
    </row>
    <row r="945" spans="4:5" x14ac:dyDescent="0.3">
      <c r="D945" s="11"/>
      <c r="E945" s="14"/>
    </row>
    <row r="946" spans="4:5" x14ac:dyDescent="0.3">
      <c r="D946" s="11"/>
      <c r="E946" s="14"/>
    </row>
    <row r="947" spans="4:5" x14ac:dyDescent="0.3">
      <c r="D947" s="11"/>
      <c r="E947" s="14"/>
    </row>
    <row r="948" spans="4:5" x14ac:dyDescent="0.3">
      <c r="D948" s="11"/>
      <c r="E948" s="14"/>
    </row>
    <row r="949" spans="4:5" x14ac:dyDescent="0.3">
      <c r="D949" s="11"/>
      <c r="E949" s="14"/>
    </row>
    <row r="950" spans="4:5" x14ac:dyDescent="0.3">
      <c r="D950" s="11"/>
      <c r="E950" s="14"/>
    </row>
    <row r="951" spans="4:5" x14ac:dyDescent="0.3">
      <c r="D951" s="11"/>
      <c r="E951" s="14"/>
    </row>
    <row r="952" spans="4:5" x14ac:dyDescent="0.3">
      <c r="D952" s="11"/>
      <c r="E952" s="14"/>
    </row>
    <row r="953" spans="4:5" x14ac:dyDescent="0.3">
      <c r="D953" s="11"/>
      <c r="E953" s="14"/>
    </row>
    <row r="954" spans="4:5" x14ac:dyDescent="0.3">
      <c r="D954" s="11"/>
      <c r="E954" s="14"/>
    </row>
    <row r="955" spans="4:5" x14ac:dyDescent="0.3">
      <c r="D955" s="11"/>
      <c r="E955" s="14"/>
    </row>
    <row r="956" spans="4:5" x14ac:dyDescent="0.3">
      <c r="D956" s="11"/>
      <c r="E956" s="14"/>
    </row>
    <row r="957" spans="4:5" x14ac:dyDescent="0.3">
      <c r="D957" s="11"/>
      <c r="E957" s="14"/>
    </row>
    <row r="958" spans="4:5" x14ac:dyDescent="0.3">
      <c r="D958" s="11"/>
      <c r="E958" s="14"/>
    </row>
    <row r="959" spans="4:5" x14ac:dyDescent="0.3">
      <c r="D959" s="11"/>
      <c r="E959" s="14"/>
    </row>
    <row r="960" spans="4:5" x14ac:dyDescent="0.3">
      <c r="D960" s="11"/>
      <c r="E960" s="14"/>
    </row>
    <row r="961" spans="4:5" x14ac:dyDescent="0.3">
      <c r="D961" s="11"/>
      <c r="E961" s="14"/>
    </row>
    <row r="962" spans="4:5" x14ac:dyDescent="0.3">
      <c r="D962" s="11"/>
      <c r="E962" s="14"/>
    </row>
    <row r="963" spans="4:5" x14ac:dyDescent="0.3">
      <c r="D963" s="11"/>
      <c r="E963" s="14"/>
    </row>
    <row r="964" spans="4:5" x14ac:dyDescent="0.3">
      <c r="D964" s="11"/>
      <c r="E964" s="14"/>
    </row>
    <row r="965" spans="4:5" x14ac:dyDescent="0.3">
      <c r="D965" s="11"/>
      <c r="E965" s="14"/>
    </row>
    <row r="966" spans="4:5" x14ac:dyDescent="0.3">
      <c r="D966" s="11"/>
      <c r="E966" s="14"/>
    </row>
    <row r="967" spans="4:5" x14ac:dyDescent="0.3">
      <c r="D967" s="11"/>
      <c r="E967" s="14"/>
    </row>
    <row r="968" spans="4:5" x14ac:dyDescent="0.3">
      <c r="D968" s="11"/>
      <c r="E968" s="14"/>
    </row>
    <row r="969" spans="4:5" x14ac:dyDescent="0.3">
      <c r="D969" s="11"/>
      <c r="E969" s="14"/>
    </row>
    <row r="970" spans="4:5" x14ac:dyDescent="0.3">
      <c r="D970" s="11"/>
      <c r="E970" s="14"/>
    </row>
    <row r="971" spans="4:5" x14ac:dyDescent="0.3">
      <c r="D971" s="11"/>
      <c r="E971" s="14"/>
    </row>
    <row r="972" spans="4:5" x14ac:dyDescent="0.3">
      <c r="D972" s="11"/>
      <c r="E972" s="14"/>
    </row>
    <row r="973" spans="4:5" x14ac:dyDescent="0.3">
      <c r="D973" s="11"/>
      <c r="E973" s="14"/>
    </row>
    <row r="974" spans="4:5" x14ac:dyDescent="0.3">
      <c r="D974" s="11"/>
      <c r="E974" s="14"/>
    </row>
    <row r="975" spans="4:5" x14ac:dyDescent="0.3">
      <c r="D975" s="11"/>
      <c r="E975" s="14"/>
    </row>
    <row r="976" spans="4:5" x14ac:dyDescent="0.3">
      <c r="D976" s="11"/>
      <c r="E976" s="14"/>
    </row>
    <row r="977" spans="4:5" x14ac:dyDescent="0.3">
      <c r="D977" s="11"/>
      <c r="E977" s="14"/>
    </row>
    <row r="978" spans="4:5" x14ac:dyDescent="0.3">
      <c r="D978" s="11"/>
      <c r="E978" s="14"/>
    </row>
    <row r="979" spans="4:5" x14ac:dyDescent="0.3">
      <c r="D979" s="11"/>
      <c r="E979" s="14"/>
    </row>
    <row r="980" spans="4:5" x14ac:dyDescent="0.3">
      <c r="D980" s="11"/>
      <c r="E980" s="14"/>
    </row>
    <row r="981" spans="4:5" x14ac:dyDescent="0.3">
      <c r="D981" s="11"/>
      <c r="E981" s="14"/>
    </row>
    <row r="982" spans="4:5" x14ac:dyDescent="0.3">
      <c r="D982" s="11"/>
      <c r="E982" s="14"/>
    </row>
    <row r="983" spans="4:5" x14ac:dyDescent="0.3">
      <c r="D983" s="11"/>
      <c r="E983" s="14"/>
    </row>
    <row r="984" spans="4:5" x14ac:dyDescent="0.3">
      <c r="D984" s="11"/>
      <c r="E984" s="14"/>
    </row>
    <row r="985" spans="4:5" x14ac:dyDescent="0.3">
      <c r="D985" s="11"/>
      <c r="E985" s="14"/>
    </row>
    <row r="986" spans="4:5" x14ac:dyDescent="0.3">
      <c r="D986" s="11"/>
      <c r="E986" s="14"/>
    </row>
    <row r="987" spans="4:5" x14ac:dyDescent="0.3">
      <c r="D987" s="11"/>
      <c r="E987" s="14"/>
    </row>
    <row r="988" spans="4:5" x14ac:dyDescent="0.3">
      <c r="D988" s="11"/>
      <c r="E988" s="14"/>
    </row>
    <row r="989" spans="4:5" x14ac:dyDescent="0.3">
      <c r="D989" s="11"/>
      <c r="E989" s="14"/>
    </row>
    <row r="990" spans="4:5" x14ac:dyDescent="0.3">
      <c r="D990" s="11"/>
      <c r="E990" s="14"/>
    </row>
    <row r="991" spans="4:5" x14ac:dyDescent="0.3">
      <c r="D991" s="11"/>
      <c r="E991" s="14"/>
    </row>
    <row r="992" spans="4:5" x14ac:dyDescent="0.3">
      <c r="D992" s="11"/>
      <c r="E992" s="14"/>
    </row>
    <row r="993" spans="4:5" x14ac:dyDescent="0.3">
      <c r="D993" s="11"/>
      <c r="E993" s="14"/>
    </row>
    <row r="994" spans="4:5" x14ac:dyDescent="0.3">
      <c r="D994" s="11"/>
      <c r="E994" s="14"/>
    </row>
    <row r="995" spans="4:5" x14ac:dyDescent="0.3">
      <c r="D995" s="11"/>
      <c r="E995" s="14"/>
    </row>
    <row r="996" spans="4:5" x14ac:dyDescent="0.3">
      <c r="D996" s="11"/>
      <c r="E996" s="14"/>
    </row>
    <row r="997" spans="4:5" x14ac:dyDescent="0.3">
      <c r="D997" s="11"/>
      <c r="E997" s="14"/>
    </row>
    <row r="998" spans="4:5" x14ac:dyDescent="0.3">
      <c r="D998" s="11"/>
      <c r="E998" s="14"/>
    </row>
    <row r="999" spans="4:5" x14ac:dyDescent="0.3">
      <c r="D999" s="11"/>
      <c r="E999" s="14"/>
    </row>
    <row r="1000" spans="4:5" x14ac:dyDescent="0.3">
      <c r="D1000" s="11"/>
      <c r="E1000" s="14"/>
    </row>
    <row r="1001" spans="4:5" x14ac:dyDescent="0.3">
      <c r="D1001" s="11"/>
      <c r="E1001" s="14"/>
    </row>
    <row r="1002" spans="4:5" x14ac:dyDescent="0.3">
      <c r="D1002" s="11"/>
      <c r="E1002" s="14"/>
    </row>
    <row r="1003" spans="4:5" x14ac:dyDescent="0.3">
      <c r="D1003" s="11"/>
      <c r="E1003" s="14"/>
    </row>
    <row r="1004" spans="4:5" x14ac:dyDescent="0.3">
      <c r="D1004" s="11"/>
      <c r="E1004" s="14"/>
    </row>
    <row r="1005" spans="4:5" x14ac:dyDescent="0.3">
      <c r="D1005" s="11"/>
      <c r="E1005" s="14"/>
    </row>
    <row r="1006" spans="4:5" x14ac:dyDescent="0.3">
      <c r="D1006" s="11"/>
      <c r="E1006" s="14"/>
    </row>
    <row r="1007" spans="4:5" x14ac:dyDescent="0.3">
      <c r="D1007" s="11"/>
      <c r="E1007" s="14"/>
    </row>
    <row r="1008" spans="4:5" x14ac:dyDescent="0.3">
      <c r="D1008" s="11"/>
      <c r="E1008" s="14"/>
    </row>
    <row r="1009" spans="4:5" x14ac:dyDescent="0.3">
      <c r="D1009" s="11"/>
      <c r="E1009" s="14"/>
    </row>
    <row r="1010" spans="4:5" x14ac:dyDescent="0.3">
      <c r="D1010" s="11"/>
      <c r="E1010" s="14"/>
    </row>
    <row r="1011" spans="4:5" x14ac:dyDescent="0.3">
      <c r="D1011" s="11"/>
      <c r="E1011" s="14"/>
    </row>
    <row r="1012" spans="4:5" x14ac:dyDescent="0.3">
      <c r="D1012" s="11"/>
      <c r="E1012" s="14"/>
    </row>
    <row r="1013" spans="4:5" x14ac:dyDescent="0.3">
      <c r="D1013" s="11"/>
      <c r="E1013" s="14"/>
    </row>
    <row r="1014" spans="4:5" x14ac:dyDescent="0.3">
      <c r="D1014" s="11"/>
      <c r="E1014" s="14"/>
    </row>
    <row r="1015" spans="4:5" x14ac:dyDescent="0.3">
      <c r="D1015" s="11"/>
      <c r="E1015" s="14"/>
    </row>
    <row r="1016" spans="4:5" x14ac:dyDescent="0.3">
      <c r="D1016" s="11"/>
      <c r="E1016" s="14"/>
    </row>
    <row r="1017" spans="4:5" x14ac:dyDescent="0.3">
      <c r="D1017" s="11"/>
      <c r="E1017" s="14"/>
    </row>
    <row r="1018" spans="4:5" x14ac:dyDescent="0.3">
      <c r="D1018" s="11"/>
      <c r="E1018" s="14"/>
    </row>
    <row r="1019" spans="4:5" x14ac:dyDescent="0.3">
      <c r="D1019" s="11"/>
      <c r="E1019" s="14"/>
    </row>
    <row r="1020" spans="4:5" x14ac:dyDescent="0.3">
      <c r="D1020" s="11"/>
      <c r="E1020" s="14"/>
    </row>
    <row r="1021" spans="4:5" x14ac:dyDescent="0.3">
      <c r="D1021" s="11"/>
      <c r="E1021" s="14"/>
    </row>
    <row r="1022" spans="4:5" x14ac:dyDescent="0.3">
      <c r="D1022" s="11"/>
      <c r="E1022" s="14"/>
    </row>
    <row r="1023" spans="4:5" x14ac:dyDescent="0.3">
      <c r="D1023" s="11"/>
      <c r="E1023" s="14"/>
    </row>
    <row r="1024" spans="4:5" x14ac:dyDescent="0.3">
      <c r="D1024" s="11"/>
      <c r="E1024" s="14"/>
    </row>
    <row r="1025" spans="4:5" x14ac:dyDescent="0.3">
      <c r="D1025" s="11"/>
      <c r="E1025" s="14"/>
    </row>
    <row r="1026" spans="4:5" x14ac:dyDescent="0.3">
      <c r="D1026" s="11"/>
      <c r="E1026" s="14"/>
    </row>
    <row r="1027" spans="4:5" x14ac:dyDescent="0.3">
      <c r="D1027" s="11"/>
      <c r="E1027" s="14"/>
    </row>
    <row r="1028" spans="4:5" x14ac:dyDescent="0.3">
      <c r="D1028" s="11"/>
      <c r="E1028" s="14"/>
    </row>
    <row r="1029" spans="4:5" x14ac:dyDescent="0.3">
      <c r="D1029" s="11"/>
      <c r="E1029" s="14"/>
    </row>
    <row r="1030" spans="4:5" x14ac:dyDescent="0.3">
      <c r="D1030" s="11"/>
      <c r="E1030" s="14"/>
    </row>
    <row r="1031" spans="4:5" x14ac:dyDescent="0.3">
      <c r="D1031" s="11"/>
      <c r="E1031" s="14"/>
    </row>
    <row r="1032" spans="4:5" x14ac:dyDescent="0.3">
      <c r="D1032" s="11"/>
      <c r="E1032" s="14"/>
    </row>
    <row r="1033" spans="4:5" x14ac:dyDescent="0.3">
      <c r="D1033" s="11"/>
      <c r="E1033" s="14"/>
    </row>
    <row r="1034" spans="4:5" x14ac:dyDescent="0.3">
      <c r="D1034" s="11"/>
      <c r="E1034" s="14"/>
    </row>
    <row r="1035" spans="4:5" x14ac:dyDescent="0.3">
      <c r="D1035" s="11"/>
      <c r="E1035" s="14"/>
    </row>
    <row r="1036" spans="4:5" x14ac:dyDescent="0.3">
      <c r="D1036" s="11"/>
      <c r="E1036" s="14"/>
    </row>
    <row r="1037" spans="4:5" x14ac:dyDescent="0.3">
      <c r="D1037" s="11"/>
      <c r="E1037" s="14"/>
    </row>
    <row r="1038" spans="4:5" x14ac:dyDescent="0.3">
      <c r="D1038" s="11"/>
      <c r="E1038" s="14"/>
    </row>
    <row r="1039" spans="4:5" x14ac:dyDescent="0.3">
      <c r="D1039" s="11"/>
      <c r="E1039" s="14"/>
    </row>
    <row r="1040" spans="4:5" x14ac:dyDescent="0.3">
      <c r="D1040" s="11"/>
      <c r="E1040" s="14"/>
    </row>
    <row r="1041" spans="4:5" x14ac:dyDescent="0.3">
      <c r="D1041" s="11"/>
      <c r="E1041" s="14"/>
    </row>
    <row r="1042" spans="4:5" x14ac:dyDescent="0.3">
      <c r="D1042" s="11"/>
      <c r="E1042" s="14"/>
    </row>
    <row r="1043" spans="4:5" x14ac:dyDescent="0.3">
      <c r="D1043" s="11"/>
      <c r="E1043" s="14"/>
    </row>
    <row r="1044" spans="4:5" x14ac:dyDescent="0.3">
      <c r="D1044" s="11"/>
      <c r="E1044" s="14"/>
    </row>
    <row r="1045" spans="4:5" x14ac:dyDescent="0.3">
      <c r="D1045" s="11"/>
      <c r="E1045" s="14"/>
    </row>
    <row r="1046" spans="4:5" x14ac:dyDescent="0.3">
      <c r="D1046" s="11"/>
      <c r="E1046" s="14"/>
    </row>
    <row r="1047" spans="4:5" x14ac:dyDescent="0.3">
      <c r="D1047" s="11"/>
      <c r="E1047" s="14"/>
    </row>
    <row r="1048" spans="4:5" x14ac:dyDescent="0.3">
      <c r="D1048" s="11"/>
      <c r="E1048" s="14"/>
    </row>
    <row r="1049" spans="4:5" x14ac:dyDescent="0.3">
      <c r="D1049" s="11"/>
      <c r="E1049" s="14"/>
    </row>
    <row r="1050" spans="4:5" x14ac:dyDescent="0.3">
      <c r="D1050" s="11"/>
      <c r="E1050" s="14"/>
    </row>
    <row r="1051" spans="4:5" x14ac:dyDescent="0.3">
      <c r="D1051" s="11"/>
      <c r="E1051" s="14"/>
    </row>
    <row r="1052" spans="4:5" x14ac:dyDescent="0.3">
      <c r="D1052" s="11"/>
    </row>
    <row r="1053" spans="4:5" x14ac:dyDescent="0.3">
      <c r="D1053" s="11"/>
    </row>
    <row r="1054" spans="4:5" x14ac:dyDescent="0.3">
      <c r="D1054" s="11"/>
      <c r="E1054" s="14"/>
    </row>
    <row r="1055" spans="4:5" x14ac:dyDescent="0.3">
      <c r="D1055" s="11"/>
      <c r="E1055" s="14"/>
    </row>
    <row r="1056" spans="4:5" x14ac:dyDescent="0.3">
      <c r="D1056" s="11"/>
    </row>
    <row r="1057" spans="4:5" x14ac:dyDescent="0.3">
      <c r="D1057" s="11"/>
      <c r="E1057" s="14"/>
    </row>
    <row r="1058" spans="4:5" x14ac:dyDescent="0.3">
      <c r="D1058" s="11"/>
      <c r="E1058" s="14"/>
    </row>
    <row r="1059" spans="4:5" x14ac:dyDescent="0.3">
      <c r="D1059" s="11"/>
      <c r="E1059" s="14"/>
    </row>
    <row r="1060" spans="4:5" x14ac:dyDescent="0.3">
      <c r="D1060" s="11"/>
      <c r="E1060" s="14"/>
    </row>
    <row r="1061" spans="4:5" x14ac:dyDescent="0.3">
      <c r="D1061" s="11"/>
      <c r="E1061" s="14"/>
    </row>
    <row r="1062" spans="4:5" x14ac:dyDescent="0.3">
      <c r="D1062" s="11"/>
      <c r="E1062" s="14"/>
    </row>
    <row r="1063" spans="4:5" x14ac:dyDescent="0.3">
      <c r="D1063" s="11"/>
      <c r="E1063" s="14"/>
    </row>
    <row r="1064" spans="4:5" x14ac:dyDescent="0.3">
      <c r="D1064" s="11"/>
      <c r="E1064" s="14"/>
    </row>
    <row r="1065" spans="4:5" x14ac:dyDescent="0.3">
      <c r="D1065" s="11"/>
      <c r="E1065" s="14"/>
    </row>
    <row r="1066" spans="4:5" x14ac:dyDescent="0.3">
      <c r="D1066" s="11"/>
      <c r="E1066" s="14"/>
    </row>
    <row r="1067" spans="4:5" x14ac:dyDescent="0.3">
      <c r="D1067" s="11"/>
      <c r="E1067" s="14"/>
    </row>
    <row r="1068" spans="4:5" x14ac:dyDescent="0.3">
      <c r="D1068" s="11"/>
      <c r="E1068" s="14"/>
    </row>
    <row r="1069" spans="4:5" x14ac:dyDescent="0.3">
      <c r="D1069" s="11"/>
      <c r="E1069" s="14"/>
    </row>
    <row r="1070" spans="4:5" x14ac:dyDescent="0.3">
      <c r="D1070" s="11"/>
      <c r="E1070" s="14"/>
    </row>
    <row r="1071" spans="4:5" x14ac:dyDescent="0.3">
      <c r="D1071" s="11"/>
      <c r="E1071" s="14"/>
    </row>
    <row r="1072" spans="4:5" x14ac:dyDescent="0.3">
      <c r="D1072" s="11"/>
      <c r="E1072" s="14"/>
    </row>
    <row r="1073" spans="4:5" x14ac:dyDescent="0.3">
      <c r="D1073" s="11"/>
      <c r="E1073" s="14"/>
    </row>
    <row r="1074" spans="4:5" x14ac:dyDescent="0.3">
      <c r="D1074" s="11"/>
      <c r="E1074" s="14"/>
    </row>
    <row r="1075" spans="4:5" x14ac:dyDescent="0.3">
      <c r="D1075" s="11"/>
      <c r="E1075" s="14"/>
    </row>
    <row r="1076" spans="4:5" x14ac:dyDescent="0.3">
      <c r="D1076" s="11"/>
      <c r="E1076" s="14"/>
    </row>
    <row r="1077" spans="4:5" x14ac:dyDescent="0.3">
      <c r="D1077" s="11"/>
      <c r="E1077" s="14"/>
    </row>
    <row r="1078" spans="4:5" x14ac:dyDescent="0.3">
      <c r="D1078" s="11"/>
      <c r="E1078" s="14"/>
    </row>
    <row r="1079" spans="4:5" x14ac:dyDescent="0.3">
      <c r="D1079" s="11"/>
      <c r="E1079" s="14"/>
    </row>
    <row r="1080" spans="4:5" x14ac:dyDescent="0.3">
      <c r="D1080" s="11"/>
      <c r="E1080" s="14"/>
    </row>
    <row r="1081" spans="4:5" x14ac:dyDescent="0.3">
      <c r="D1081" s="11"/>
      <c r="E1081" s="14"/>
    </row>
    <row r="1082" spans="4:5" x14ac:dyDescent="0.3">
      <c r="D1082" s="11"/>
      <c r="E1082" s="14"/>
    </row>
    <row r="1083" spans="4:5" x14ac:dyDescent="0.3">
      <c r="D1083" s="11"/>
      <c r="E1083" s="14"/>
    </row>
    <row r="1084" spans="4:5" x14ac:dyDescent="0.3">
      <c r="D1084" s="11"/>
      <c r="E1084" s="14"/>
    </row>
    <row r="1085" spans="4:5" x14ac:dyDescent="0.3">
      <c r="D1085" s="11"/>
      <c r="E1085" s="14"/>
    </row>
    <row r="1086" spans="4:5" x14ac:dyDescent="0.3">
      <c r="D1086" s="11"/>
      <c r="E1086" s="14"/>
    </row>
    <row r="1087" spans="4:5" x14ac:dyDescent="0.3">
      <c r="D1087" s="11"/>
      <c r="E1087" s="14"/>
    </row>
    <row r="1088" spans="4:5" x14ac:dyDescent="0.3">
      <c r="D1088" s="11"/>
      <c r="E1088" s="14"/>
    </row>
    <row r="1089" spans="4:5" x14ac:dyDescent="0.3">
      <c r="D1089" s="11"/>
      <c r="E1089" s="14"/>
    </row>
    <row r="1090" spans="4:5" x14ac:dyDescent="0.3">
      <c r="D1090" s="11"/>
      <c r="E1090" s="14"/>
    </row>
    <row r="1091" spans="4:5" x14ac:dyDescent="0.3">
      <c r="D1091" s="11"/>
      <c r="E1091" s="14"/>
    </row>
    <row r="1092" spans="4:5" x14ac:dyDescent="0.3">
      <c r="D1092" s="11"/>
      <c r="E1092" s="14"/>
    </row>
    <row r="1093" spans="4:5" x14ac:dyDescent="0.3">
      <c r="D1093" s="11"/>
      <c r="E1093" s="14"/>
    </row>
    <row r="1094" spans="4:5" x14ac:dyDescent="0.3">
      <c r="D1094" s="11"/>
      <c r="E1094" s="14"/>
    </row>
    <row r="1095" spans="4:5" x14ac:dyDescent="0.3">
      <c r="D1095" s="11"/>
      <c r="E1095" s="14"/>
    </row>
    <row r="1096" spans="4:5" x14ac:dyDescent="0.3">
      <c r="D1096" s="11"/>
      <c r="E1096" s="14"/>
    </row>
    <row r="1097" spans="4:5" x14ac:dyDescent="0.3">
      <c r="D1097" s="11"/>
      <c r="E1097" s="14"/>
    </row>
    <row r="1098" spans="4:5" x14ac:dyDescent="0.3">
      <c r="D1098" s="11"/>
      <c r="E1098" s="14"/>
    </row>
    <row r="1099" spans="4:5" x14ac:dyDescent="0.3">
      <c r="D1099" s="11"/>
      <c r="E1099" s="14"/>
    </row>
    <row r="1100" spans="4:5" x14ac:dyDescent="0.3">
      <c r="D1100" s="11"/>
      <c r="E1100" s="14"/>
    </row>
    <row r="1101" spans="4:5" x14ac:dyDescent="0.3">
      <c r="D1101" s="11"/>
      <c r="E1101" s="14"/>
    </row>
    <row r="1102" spans="4:5" x14ac:dyDescent="0.3">
      <c r="D1102" s="11"/>
      <c r="E1102" s="14"/>
    </row>
    <row r="1103" spans="4:5" x14ac:dyDescent="0.3">
      <c r="D1103" s="11"/>
      <c r="E1103" s="14"/>
    </row>
    <row r="1104" spans="4:5" x14ac:dyDescent="0.3">
      <c r="D1104" s="11"/>
      <c r="E1104" s="14"/>
    </row>
    <row r="1105" spans="4:5" x14ac:dyDescent="0.3">
      <c r="D1105" s="11"/>
      <c r="E1105" s="14"/>
    </row>
    <row r="1106" spans="4:5" x14ac:dyDescent="0.3">
      <c r="D1106" s="11"/>
      <c r="E1106" s="14"/>
    </row>
    <row r="1107" spans="4:5" x14ac:dyDescent="0.3">
      <c r="D1107" s="11"/>
      <c r="E1107" s="14"/>
    </row>
    <row r="1108" spans="4:5" x14ac:dyDescent="0.3">
      <c r="D1108" s="11"/>
      <c r="E1108" s="14"/>
    </row>
    <row r="1109" spans="4:5" x14ac:dyDescent="0.3">
      <c r="D1109" s="11"/>
      <c r="E1109" s="14"/>
    </row>
    <row r="1110" spans="4:5" x14ac:dyDescent="0.3">
      <c r="D1110" s="11"/>
      <c r="E1110" s="14"/>
    </row>
    <row r="1111" spans="4:5" x14ac:dyDescent="0.3">
      <c r="D1111" s="11"/>
      <c r="E1111" s="14"/>
    </row>
    <row r="1112" spans="4:5" x14ac:dyDescent="0.3">
      <c r="D1112" s="11"/>
      <c r="E1112" s="14"/>
    </row>
    <row r="1113" spans="4:5" x14ac:dyDescent="0.3">
      <c r="D1113" s="11"/>
      <c r="E1113" s="14"/>
    </row>
    <row r="1114" spans="4:5" x14ac:dyDescent="0.3">
      <c r="D1114" s="11"/>
      <c r="E1114" s="14"/>
    </row>
    <row r="1115" spans="4:5" x14ac:dyDescent="0.3">
      <c r="D1115" s="11"/>
      <c r="E1115" s="14"/>
    </row>
    <row r="1116" spans="4:5" x14ac:dyDescent="0.3">
      <c r="D1116" s="11"/>
      <c r="E1116" s="14"/>
    </row>
    <row r="1117" spans="4:5" x14ac:dyDescent="0.3">
      <c r="D1117" s="11"/>
      <c r="E1117" s="14"/>
    </row>
    <row r="1118" spans="4:5" x14ac:dyDescent="0.3">
      <c r="D1118" s="11"/>
      <c r="E1118" s="14"/>
    </row>
    <row r="1119" spans="4:5" x14ac:dyDescent="0.3">
      <c r="D1119" s="11"/>
      <c r="E1119" s="14"/>
    </row>
    <row r="1120" spans="4:5" x14ac:dyDescent="0.3">
      <c r="D1120" s="11"/>
      <c r="E1120" s="14"/>
    </row>
    <row r="1121" spans="4:5" x14ac:dyDescent="0.3">
      <c r="D1121" s="11"/>
      <c r="E1121" s="14"/>
    </row>
    <row r="1122" spans="4:5" x14ac:dyDescent="0.3">
      <c r="D1122" s="11"/>
      <c r="E1122" s="14"/>
    </row>
    <row r="1123" spans="4:5" x14ac:dyDescent="0.3">
      <c r="D1123" s="11"/>
      <c r="E1123" s="14"/>
    </row>
    <row r="1124" spans="4:5" x14ac:dyDescent="0.3">
      <c r="D1124" s="11"/>
      <c r="E1124" s="14"/>
    </row>
    <row r="1125" spans="4:5" x14ac:dyDescent="0.3">
      <c r="D1125" s="11"/>
      <c r="E1125" s="14"/>
    </row>
    <row r="1126" spans="4:5" x14ac:dyDescent="0.3">
      <c r="D1126" s="11"/>
      <c r="E1126" s="14"/>
    </row>
    <row r="1127" spans="4:5" x14ac:dyDescent="0.3">
      <c r="D1127" s="11"/>
      <c r="E1127" s="14"/>
    </row>
    <row r="1128" spans="4:5" x14ac:dyDescent="0.3">
      <c r="D1128" s="11"/>
      <c r="E1128" s="14"/>
    </row>
    <row r="1129" spans="4:5" x14ac:dyDescent="0.3">
      <c r="D1129" s="11"/>
      <c r="E1129" s="14"/>
    </row>
    <row r="1130" spans="4:5" x14ac:dyDescent="0.3">
      <c r="D1130" s="11"/>
      <c r="E1130" s="14"/>
    </row>
    <row r="1131" spans="4:5" x14ac:dyDescent="0.3">
      <c r="D1131" s="11"/>
      <c r="E1131" s="14"/>
    </row>
    <row r="1132" spans="4:5" x14ac:dyDescent="0.3">
      <c r="D1132" s="11"/>
      <c r="E1132" s="14"/>
    </row>
    <row r="1133" spans="4:5" x14ac:dyDescent="0.3">
      <c r="D1133" s="11"/>
      <c r="E1133" s="14"/>
    </row>
    <row r="1134" spans="4:5" x14ac:dyDescent="0.3">
      <c r="D1134" s="11"/>
      <c r="E1134" s="14"/>
    </row>
    <row r="1135" spans="4:5" x14ac:dyDescent="0.3">
      <c r="D1135" s="11"/>
      <c r="E1135" s="14"/>
    </row>
    <row r="1136" spans="4:5" x14ac:dyDescent="0.3">
      <c r="D1136" s="11"/>
      <c r="E1136" s="14"/>
    </row>
    <row r="1137" spans="4:5" x14ac:dyDescent="0.3">
      <c r="D1137" s="11"/>
      <c r="E1137" s="14"/>
    </row>
    <row r="1138" spans="4:5" x14ac:dyDescent="0.3">
      <c r="D1138" s="11"/>
      <c r="E1138" s="14"/>
    </row>
    <row r="1139" spans="4:5" x14ac:dyDescent="0.3">
      <c r="D1139" s="11"/>
      <c r="E1139" s="14"/>
    </row>
    <row r="1140" spans="4:5" x14ac:dyDescent="0.3">
      <c r="D1140" s="11"/>
      <c r="E1140" s="14"/>
    </row>
    <row r="1141" spans="4:5" x14ac:dyDescent="0.3">
      <c r="D1141" s="11"/>
      <c r="E1141" s="14"/>
    </row>
    <row r="1142" spans="4:5" x14ac:dyDescent="0.3">
      <c r="D1142" s="11"/>
      <c r="E1142" s="14"/>
    </row>
    <row r="1143" spans="4:5" x14ac:dyDescent="0.3">
      <c r="D1143" s="11"/>
      <c r="E1143" s="14"/>
    </row>
    <row r="1144" spans="4:5" x14ac:dyDescent="0.3">
      <c r="D1144" s="11"/>
      <c r="E1144" s="14"/>
    </row>
    <row r="1145" spans="4:5" x14ac:dyDescent="0.3">
      <c r="D1145" s="11"/>
      <c r="E1145" s="14"/>
    </row>
    <row r="1146" spans="4:5" x14ac:dyDescent="0.3">
      <c r="D1146" s="11"/>
      <c r="E1146" s="14"/>
    </row>
    <row r="1147" spans="4:5" x14ac:dyDescent="0.3">
      <c r="D1147" s="11"/>
      <c r="E1147" s="14"/>
    </row>
    <row r="1148" spans="4:5" x14ac:dyDescent="0.3">
      <c r="D1148" s="11"/>
      <c r="E1148" s="14"/>
    </row>
    <row r="1149" spans="4:5" x14ac:dyDescent="0.3">
      <c r="D1149" s="11"/>
      <c r="E1149" s="14"/>
    </row>
    <row r="1150" spans="4:5" x14ac:dyDescent="0.3">
      <c r="D1150" s="11"/>
      <c r="E1150" s="14"/>
    </row>
    <row r="1151" spans="4:5" x14ac:dyDescent="0.3">
      <c r="D1151" s="11"/>
      <c r="E1151" s="14"/>
    </row>
    <row r="1152" spans="4:5" x14ac:dyDescent="0.3">
      <c r="D1152" s="11"/>
      <c r="E1152" s="14"/>
    </row>
    <row r="1153" spans="4:5" x14ac:dyDescent="0.3">
      <c r="D1153" s="11"/>
      <c r="E1153" s="14"/>
    </row>
    <row r="1154" spans="4:5" x14ac:dyDescent="0.3">
      <c r="D1154" s="11"/>
      <c r="E1154" s="14"/>
    </row>
    <row r="1155" spans="4:5" x14ac:dyDescent="0.3">
      <c r="D1155" s="11"/>
      <c r="E1155" s="14"/>
    </row>
    <row r="1156" spans="4:5" x14ac:dyDescent="0.3">
      <c r="D1156" s="11"/>
      <c r="E1156" s="14"/>
    </row>
    <row r="1157" spans="4:5" x14ac:dyDescent="0.3">
      <c r="D1157" s="11"/>
      <c r="E1157" s="14"/>
    </row>
    <row r="1158" spans="4:5" x14ac:dyDescent="0.3">
      <c r="D1158" s="11"/>
      <c r="E1158" s="14"/>
    </row>
    <row r="1159" spans="4:5" x14ac:dyDescent="0.3">
      <c r="D1159" s="11"/>
      <c r="E1159" s="14"/>
    </row>
    <row r="1160" spans="4:5" x14ac:dyDescent="0.3">
      <c r="D1160" s="11"/>
      <c r="E1160" s="14"/>
    </row>
    <row r="1161" spans="4:5" x14ac:dyDescent="0.3">
      <c r="D1161" s="11"/>
      <c r="E1161" s="14"/>
    </row>
    <row r="1162" spans="4:5" x14ac:dyDescent="0.3">
      <c r="D1162" s="11"/>
      <c r="E1162" s="14"/>
    </row>
    <row r="1163" spans="4:5" x14ac:dyDescent="0.3">
      <c r="D1163" s="11"/>
      <c r="E1163" s="14"/>
    </row>
    <row r="1164" spans="4:5" x14ac:dyDescent="0.3">
      <c r="D1164" s="11"/>
      <c r="E1164" s="14"/>
    </row>
    <row r="1165" spans="4:5" x14ac:dyDescent="0.3">
      <c r="D1165" s="11"/>
      <c r="E1165" s="14"/>
    </row>
    <row r="1166" spans="4:5" x14ac:dyDescent="0.3">
      <c r="D1166" s="11"/>
      <c r="E1166" s="14"/>
    </row>
    <row r="1167" spans="4:5" x14ac:dyDescent="0.3">
      <c r="D1167" s="11"/>
      <c r="E1167" s="14"/>
    </row>
    <row r="1168" spans="4:5" x14ac:dyDescent="0.3">
      <c r="D1168" s="11"/>
      <c r="E1168" s="14"/>
    </row>
    <row r="1169" spans="4:5" x14ac:dyDescent="0.3">
      <c r="D1169" s="11"/>
      <c r="E1169" s="14"/>
    </row>
    <row r="1170" spans="4:5" x14ac:dyDescent="0.3">
      <c r="D1170" s="11"/>
      <c r="E1170" s="14"/>
    </row>
    <row r="1171" spans="4:5" x14ac:dyDescent="0.3">
      <c r="D1171" s="11"/>
      <c r="E1171" s="14"/>
    </row>
    <row r="1172" spans="4:5" x14ac:dyDescent="0.3">
      <c r="D1172" s="11"/>
      <c r="E1172" s="14"/>
    </row>
    <row r="1173" spans="4:5" x14ac:dyDescent="0.3">
      <c r="D1173" s="11"/>
      <c r="E1173" s="14"/>
    </row>
    <row r="1174" spans="4:5" x14ac:dyDescent="0.3">
      <c r="D1174" s="11"/>
      <c r="E1174" s="14"/>
    </row>
    <row r="1175" spans="4:5" x14ac:dyDescent="0.3">
      <c r="D1175" s="11"/>
      <c r="E1175" s="14"/>
    </row>
    <row r="1176" spans="4:5" x14ac:dyDescent="0.3">
      <c r="D1176" s="11"/>
      <c r="E1176" s="14"/>
    </row>
    <row r="1177" spans="4:5" x14ac:dyDescent="0.3">
      <c r="D1177" s="11"/>
      <c r="E1177" s="14"/>
    </row>
    <row r="1178" spans="4:5" x14ac:dyDescent="0.3">
      <c r="D1178" s="11"/>
      <c r="E1178" s="14"/>
    </row>
    <row r="1179" spans="4:5" x14ac:dyDescent="0.3">
      <c r="D1179" s="11"/>
      <c r="E1179" s="14"/>
    </row>
    <row r="1180" spans="4:5" x14ac:dyDescent="0.3">
      <c r="D1180" s="11"/>
      <c r="E1180" s="14"/>
    </row>
    <row r="1181" spans="4:5" x14ac:dyDescent="0.3">
      <c r="D1181" s="11"/>
      <c r="E1181" s="14"/>
    </row>
    <row r="1182" spans="4:5" x14ac:dyDescent="0.3">
      <c r="D1182" s="11"/>
      <c r="E1182" s="14"/>
    </row>
    <row r="1183" spans="4:5" x14ac:dyDescent="0.3">
      <c r="D1183" s="11"/>
      <c r="E1183" s="14"/>
    </row>
    <row r="1184" spans="4:5" x14ac:dyDescent="0.3">
      <c r="D1184" s="11"/>
      <c r="E1184" s="14"/>
    </row>
    <row r="1185" spans="4:5" x14ac:dyDescent="0.3">
      <c r="D1185" s="11"/>
      <c r="E1185" s="14"/>
    </row>
    <row r="1186" spans="4:5" x14ac:dyDescent="0.3">
      <c r="D1186" s="11"/>
      <c r="E1186" s="14"/>
    </row>
    <row r="1187" spans="4:5" x14ac:dyDescent="0.3">
      <c r="D1187" s="11"/>
      <c r="E1187" s="14"/>
    </row>
    <row r="1188" spans="4:5" x14ac:dyDescent="0.3">
      <c r="D1188" s="11"/>
      <c r="E1188" s="14"/>
    </row>
    <row r="1189" spans="4:5" x14ac:dyDescent="0.3">
      <c r="D1189" s="11"/>
      <c r="E1189" s="14"/>
    </row>
    <row r="1190" spans="4:5" x14ac:dyDescent="0.3">
      <c r="D1190" s="11"/>
      <c r="E1190" s="14"/>
    </row>
    <row r="1191" spans="4:5" x14ac:dyDescent="0.3">
      <c r="D1191" s="11"/>
      <c r="E1191" s="14"/>
    </row>
    <row r="1192" spans="4:5" x14ac:dyDescent="0.3">
      <c r="D1192" s="11"/>
      <c r="E1192" s="14"/>
    </row>
    <row r="1193" spans="4:5" x14ac:dyDescent="0.3">
      <c r="D1193" s="11"/>
      <c r="E1193" s="14"/>
    </row>
    <row r="1194" spans="4:5" x14ac:dyDescent="0.3">
      <c r="D1194" s="11"/>
      <c r="E1194" s="14"/>
    </row>
    <row r="1195" spans="4:5" x14ac:dyDescent="0.3">
      <c r="D1195" s="11"/>
      <c r="E1195" s="14"/>
    </row>
    <row r="1196" spans="4:5" x14ac:dyDescent="0.3">
      <c r="D1196" s="11"/>
      <c r="E1196" s="14"/>
    </row>
    <row r="1197" spans="4:5" x14ac:dyDescent="0.3">
      <c r="D1197" s="11"/>
      <c r="E1197" s="14"/>
    </row>
    <row r="1198" spans="4:5" x14ac:dyDescent="0.3">
      <c r="D1198" s="11"/>
      <c r="E1198" s="14"/>
    </row>
    <row r="1199" spans="4:5" x14ac:dyDescent="0.3">
      <c r="D1199" s="11"/>
      <c r="E1199" s="14"/>
    </row>
    <row r="1200" spans="4:5" x14ac:dyDescent="0.3">
      <c r="D1200" s="11"/>
      <c r="E1200" s="14"/>
    </row>
    <row r="1201" spans="4:5" x14ac:dyDescent="0.3">
      <c r="D1201" s="11"/>
      <c r="E1201" s="14"/>
    </row>
    <row r="1202" spans="4:5" x14ac:dyDescent="0.3">
      <c r="D1202" s="11"/>
      <c r="E1202" s="14"/>
    </row>
    <row r="1203" spans="4:5" x14ac:dyDescent="0.3">
      <c r="D1203" s="11"/>
      <c r="E1203" s="14"/>
    </row>
    <row r="1204" spans="4:5" x14ac:dyDescent="0.3">
      <c r="D1204" s="11"/>
      <c r="E1204" s="14"/>
    </row>
    <row r="1205" spans="4:5" x14ac:dyDescent="0.3">
      <c r="D1205" s="11"/>
      <c r="E1205" s="14"/>
    </row>
    <row r="1206" spans="4:5" x14ac:dyDescent="0.3">
      <c r="D1206" s="11"/>
      <c r="E1206" s="14"/>
    </row>
    <row r="1207" spans="4:5" x14ac:dyDescent="0.3">
      <c r="D1207" s="11"/>
      <c r="E1207" s="14"/>
    </row>
    <row r="1208" spans="4:5" x14ac:dyDescent="0.3">
      <c r="D1208" s="11"/>
      <c r="E1208" s="14"/>
    </row>
    <row r="1209" spans="4:5" x14ac:dyDescent="0.3">
      <c r="D1209" s="11"/>
      <c r="E1209" s="14"/>
    </row>
    <row r="1210" spans="4:5" x14ac:dyDescent="0.3">
      <c r="D1210" s="11"/>
      <c r="E1210" s="14"/>
    </row>
    <row r="1211" spans="4:5" x14ac:dyDescent="0.3">
      <c r="D1211" s="11"/>
      <c r="E1211" s="14"/>
    </row>
    <row r="1212" spans="4:5" x14ac:dyDescent="0.3">
      <c r="D1212" s="11"/>
      <c r="E1212" s="14"/>
    </row>
    <row r="1213" spans="4:5" x14ac:dyDescent="0.3">
      <c r="D1213" s="11"/>
      <c r="E1213" s="14"/>
    </row>
    <row r="1214" spans="4:5" x14ac:dyDescent="0.3">
      <c r="D1214" s="11"/>
      <c r="E1214" s="14"/>
    </row>
    <row r="1215" spans="4:5" x14ac:dyDescent="0.3">
      <c r="D1215" s="11"/>
      <c r="E1215" s="14"/>
    </row>
    <row r="1216" spans="4:5" x14ac:dyDescent="0.3">
      <c r="D1216" s="11"/>
      <c r="E1216" s="14"/>
    </row>
    <row r="1217" spans="4:5" x14ac:dyDescent="0.3">
      <c r="D1217" s="11"/>
      <c r="E1217" s="14"/>
    </row>
    <row r="1218" spans="4:5" x14ac:dyDescent="0.3">
      <c r="D1218" s="11"/>
      <c r="E1218" s="14"/>
    </row>
    <row r="1219" spans="4:5" x14ac:dyDescent="0.3">
      <c r="D1219" s="11"/>
      <c r="E1219" s="14"/>
    </row>
    <row r="1220" spans="4:5" x14ac:dyDescent="0.3">
      <c r="D1220" s="11"/>
      <c r="E1220" s="14"/>
    </row>
    <row r="1221" spans="4:5" x14ac:dyDescent="0.3">
      <c r="D1221" s="11"/>
      <c r="E1221" s="14"/>
    </row>
    <row r="1222" spans="4:5" x14ac:dyDescent="0.3">
      <c r="D1222" s="11"/>
      <c r="E1222" s="14"/>
    </row>
    <row r="1223" spans="4:5" x14ac:dyDescent="0.3">
      <c r="D1223" s="11"/>
      <c r="E1223" s="14"/>
    </row>
    <row r="1224" spans="4:5" x14ac:dyDescent="0.3">
      <c r="D1224" s="11"/>
      <c r="E1224" s="14"/>
    </row>
    <row r="1225" spans="4:5" x14ac:dyDescent="0.3">
      <c r="D1225" s="11"/>
      <c r="E1225" s="14"/>
    </row>
    <row r="1226" spans="4:5" x14ac:dyDescent="0.3">
      <c r="D1226" s="11"/>
      <c r="E1226" s="14"/>
    </row>
    <row r="1227" spans="4:5" x14ac:dyDescent="0.3">
      <c r="D1227" s="11"/>
      <c r="E1227" s="14"/>
    </row>
    <row r="1228" spans="4:5" x14ac:dyDescent="0.3">
      <c r="D1228" s="11"/>
      <c r="E1228" s="14"/>
    </row>
    <row r="1229" spans="4:5" x14ac:dyDescent="0.3">
      <c r="D1229" s="11"/>
      <c r="E1229" s="14"/>
    </row>
    <row r="1230" spans="4:5" x14ac:dyDescent="0.3">
      <c r="D1230" s="11"/>
      <c r="E1230" s="14"/>
    </row>
    <row r="1231" spans="4:5" x14ac:dyDescent="0.3">
      <c r="D1231" s="11"/>
      <c r="E1231" s="14"/>
    </row>
    <row r="1232" spans="4:5" x14ac:dyDescent="0.3">
      <c r="D1232" s="11"/>
      <c r="E1232" s="14"/>
    </row>
    <row r="1233" spans="4:5" x14ac:dyDescent="0.3">
      <c r="D1233" s="11"/>
      <c r="E1233" s="14"/>
    </row>
    <row r="1234" spans="4:5" x14ac:dyDescent="0.3">
      <c r="D1234" s="11"/>
      <c r="E1234" s="14"/>
    </row>
    <row r="1235" spans="4:5" x14ac:dyDescent="0.3">
      <c r="D1235" s="11"/>
      <c r="E1235" s="14"/>
    </row>
    <row r="1236" spans="4:5" x14ac:dyDescent="0.3">
      <c r="D1236" s="11"/>
      <c r="E1236" s="14"/>
    </row>
    <row r="1237" spans="4:5" x14ac:dyDescent="0.3">
      <c r="D1237" s="11"/>
      <c r="E1237" s="14"/>
    </row>
    <row r="1238" spans="4:5" x14ac:dyDescent="0.3">
      <c r="D1238" s="11"/>
      <c r="E1238" s="14"/>
    </row>
    <row r="1239" spans="4:5" x14ac:dyDescent="0.3">
      <c r="D1239" s="11"/>
      <c r="E1239" s="14"/>
    </row>
    <row r="1240" spans="4:5" x14ac:dyDescent="0.3">
      <c r="D1240" s="11"/>
      <c r="E1240" s="14"/>
    </row>
    <row r="1241" spans="4:5" x14ac:dyDescent="0.3">
      <c r="D1241" s="11"/>
      <c r="E1241" s="14"/>
    </row>
    <row r="1242" spans="4:5" x14ac:dyDescent="0.3">
      <c r="D1242" s="11"/>
      <c r="E1242" s="14"/>
    </row>
    <row r="1243" spans="4:5" x14ac:dyDescent="0.3">
      <c r="D1243" s="11"/>
      <c r="E1243" s="14"/>
    </row>
    <row r="1244" spans="4:5" x14ac:dyDescent="0.3">
      <c r="D1244" s="11"/>
      <c r="E1244" s="14"/>
    </row>
    <row r="1245" spans="4:5" x14ac:dyDescent="0.3">
      <c r="D1245" s="11"/>
      <c r="E1245" s="14"/>
    </row>
    <row r="1246" spans="4:5" x14ac:dyDescent="0.3">
      <c r="D1246" s="11"/>
      <c r="E1246" s="14"/>
    </row>
    <row r="1247" spans="4:5" x14ac:dyDescent="0.3">
      <c r="D1247" s="11"/>
      <c r="E1247" s="14"/>
    </row>
    <row r="1248" spans="4:5" x14ac:dyDescent="0.3">
      <c r="D1248" s="11"/>
      <c r="E1248" s="14"/>
    </row>
    <row r="1249" spans="4:5" x14ac:dyDescent="0.3">
      <c r="D1249" s="11"/>
      <c r="E1249" s="14"/>
    </row>
    <row r="1250" spans="4:5" x14ac:dyDescent="0.3">
      <c r="D1250" s="11"/>
      <c r="E1250" s="14"/>
    </row>
    <row r="1251" spans="4:5" x14ac:dyDescent="0.3">
      <c r="D1251" s="11"/>
      <c r="E1251" s="14"/>
    </row>
    <row r="1252" spans="4:5" x14ac:dyDescent="0.3">
      <c r="D1252" s="11"/>
      <c r="E1252" s="14"/>
    </row>
    <row r="1253" spans="4:5" x14ac:dyDescent="0.3">
      <c r="D1253" s="11"/>
      <c r="E1253" s="14"/>
    </row>
    <row r="1254" spans="4:5" x14ac:dyDescent="0.3">
      <c r="D1254" s="11"/>
      <c r="E1254" s="14"/>
    </row>
    <row r="1255" spans="4:5" x14ac:dyDescent="0.3">
      <c r="D1255" s="11"/>
      <c r="E1255" s="14"/>
    </row>
    <row r="1256" spans="4:5" x14ac:dyDescent="0.3">
      <c r="D1256" s="11"/>
      <c r="E1256" s="14"/>
    </row>
    <row r="1257" spans="4:5" x14ac:dyDescent="0.3">
      <c r="D1257" s="11"/>
      <c r="E1257" s="14"/>
    </row>
    <row r="1258" spans="4:5" x14ac:dyDescent="0.3">
      <c r="D1258" s="11"/>
      <c r="E1258" s="14"/>
    </row>
    <row r="1259" spans="4:5" x14ac:dyDescent="0.3">
      <c r="D1259" s="11"/>
    </row>
    <row r="1260" spans="4:5" x14ac:dyDescent="0.3">
      <c r="D1260" s="11"/>
      <c r="E1260" s="14"/>
    </row>
    <row r="1261" spans="4:5" x14ac:dyDescent="0.3">
      <c r="D1261" s="11"/>
      <c r="E1261" s="14"/>
    </row>
    <row r="1262" spans="4:5" x14ac:dyDescent="0.3">
      <c r="D1262" s="11"/>
      <c r="E1262" s="14"/>
    </row>
    <row r="1263" spans="4:5" x14ac:dyDescent="0.3">
      <c r="D1263" s="11"/>
      <c r="E1263" s="14"/>
    </row>
    <row r="1264" spans="4:5" x14ac:dyDescent="0.3">
      <c r="D1264" s="11"/>
      <c r="E1264" s="14"/>
    </row>
    <row r="1265" spans="4:5" x14ac:dyDescent="0.3">
      <c r="D1265" s="11"/>
      <c r="E1265" s="14"/>
    </row>
    <row r="1266" spans="4:5" x14ac:dyDescent="0.3">
      <c r="D1266" s="11"/>
      <c r="E1266" s="14"/>
    </row>
    <row r="1267" spans="4:5" x14ac:dyDescent="0.3">
      <c r="D1267" s="11"/>
      <c r="E1267" s="14"/>
    </row>
    <row r="1268" spans="4:5" x14ac:dyDescent="0.3">
      <c r="D1268" s="11"/>
      <c r="E1268" s="14"/>
    </row>
    <row r="1269" spans="4:5" x14ac:dyDescent="0.3">
      <c r="D1269" s="11"/>
      <c r="E1269" s="14"/>
    </row>
    <row r="1270" spans="4:5" x14ac:dyDescent="0.3">
      <c r="D1270" s="11"/>
      <c r="E1270" s="14"/>
    </row>
    <row r="1271" spans="4:5" x14ac:dyDescent="0.3">
      <c r="D1271" s="11"/>
      <c r="E1271" s="14"/>
    </row>
    <row r="1272" spans="4:5" x14ac:dyDescent="0.3">
      <c r="D1272" s="11"/>
      <c r="E1272" s="14"/>
    </row>
    <row r="1273" spans="4:5" x14ac:dyDescent="0.3">
      <c r="D1273" s="11"/>
      <c r="E1273" s="14"/>
    </row>
    <row r="1274" spans="4:5" x14ac:dyDescent="0.3">
      <c r="D1274" s="11"/>
      <c r="E1274" s="14"/>
    </row>
    <row r="1275" spans="4:5" x14ac:dyDescent="0.3">
      <c r="D1275" s="11"/>
      <c r="E1275" s="14"/>
    </row>
    <row r="1276" spans="4:5" x14ac:dyDescent="0.3">
      <c r="D1276" s="11"/>
      <c r="E1276" s="14"/>
    </row>
    <row r="1277" spans="4:5" x14ac:dyDescent="0.3">
      <c r="D1277" s="11"/>
      <c r="E1277" s="14"/>
    </row>
    <row r="1278" spans="4:5" x14ac:dyDescent="0.3">
      <c r="D1278" s="11"/>
      <c r="E1278" s="14"/>
    </row>
    <row r="1279" spans="4:5" x14ac:dyDescent="0.3">
      <c r="D1279" s="11"/>
      <c r="E1279" s="14"/>
    </row>
    <row r="1280" spans="4:5" x14ac:dyDescent="0.3">
      <c r="D1280" s="11"/>
      <c r="E1280" s="14"/>
    </row>
    <row r="1281" spans="4:5" x14ac:dyDescent="0.3">
      <c r="D1281" s="11"/>
      <c r="E1281" s="14"/>
    </row>
    <row r="1282" spans="4:5" x14ac:dyDescent="0.3">
      <c r="D1282" s="11"/>
      <c r="E1282" s="14"/>
    </row>
    <row r="1283" spans="4:5" x14ac:dyDescent="0.3">
      <c r="D1283" s="11"/>
      <c r="E1283" s="14"/>
    </row>
    <row r="1284" spans="4:5" x14ac:dyDescent="0.3">
      <c r="D1284" s="11"/>
      <c r="E1284" s="14"/>
    </row>
    <row r="1285" spans="4:5" x14ac:dyDescent="0.3">
      <c r="D1285" s="11"/>
      <c r="E1285" s="14"/>
    </row>
    <row r="1286" spans="4:5" x14ac:dyDescent="0.3">
      <c r="D1286" s="11"/>
      <c r="E1286" s="14"/>
    </row>
    <row r="1287" spans="4:5" x14ac:dyDescent="0.3">
      <c r="D1287" s="11"/>
      <c r="E1287" s="14"/>
    </row>
    <row r="1288" spans="4:5" x14ac:dyDescent="0.3">
      <c r="D1288" s="11"/>
      <c r="E1288" s="14"/>
    </row>
    <row r="1289" spans="4:5" x14ac:dyDescent="0.3">
      <c r="D1289" s="11"/>
      <c r="E1289" s="14"/>
    </row>
    <row r="1290" spans="4:5" x14ac:dyDescent="0.3">
      <c r="D1290" s="11"/>
      <c r="E1290" s="14"/>
    </row>
    <row r="1291" spans="4:5" x14ac:dyDescent="0.3">
      <c r="D1291" s="11"/>
      <c r="E1291" s="14"/>
    </row>
    <row r="1292" spans="4:5" x14ac:dyDescent="0.3">
      <c r="D1292" s="11"/>
      <c r="E1292" s="14"/>
    </row>
    <row r="1293" spans="4:5" x14ac:dyDescent="0.3">
      <c r="D1293" s="11"/>
      <c r="E1293" s="14"/>
    </row>
    <row r="1294" spans="4:5" x14ac:dyDescent="0.3">
      <c r="D1294" s="11"/>
      <c r="E1294" s="14"/>
    </row>
    <row r="1295" spans="4:5" x14ac:dyDescent="0.3">
      <c r="D1295" s="11"/>
      <c r="E1295" s="14"/>
    </row>
    <row r="1296" spans="4:5" x14ac:dyDescent="0.3">
      <c r="D1296" s="11"/>
      <c r="E1296" s="14"/>
    </row>
    <row r="1297" spans="4:5" x14ac:dyDescent="0.3">
      <c r="D1297" s="11"/>
      <c r="E1297" s="14"/>
    </row>
    <row r="1298" spans="4:5" x14ac:dyDescent="0.3">
      <c r="D1298" s="11"/>
      <c r="E1298" s="14"/>
    </row>
    <row r="1299" spans="4:5" x14ac:dyDescent="0.3">
      <c r="D1299" s="11"/>
      <c r="E1299" s="14"/>
    </row>
    <row r="1300" spans="4:5" x14ac:dyDescent="0.3">
      <c r="D1300" s="11"/>
      <c r="E1300" s="14"/>
    </row>
    <row r="1301" spans="4:5" x14ac:dyDescent="0.3">
      <c r="D1301" s="11"/>
      <c r="E1301" s="14"/>
    </row>
    <row r="1302" spans="4:5" x14ac:dyDescent="0.3">
      <c r="D1302" s="11"/>
      <c r="E1302" s="14"/>
    </row>
    <row r="1303" spans="4:5" x14ac:dyDescent="0.3">
      <c r="D1303" s="11"/>
      <c r="E1303" s="14"/>
    </row>
    <row r="1304" spans="4:5" x14ac:dyDescent="0.3">
      <c r="D1304" s="11"/>
      <c r="E1304" s="14"/>
    </row>
    <row r="1305" spans="4:5" x14ac:dyDescent="0.3">
      <c r="D1305" s="11"/>
      <c r="E1305" s="14"/>
    </row>
    <row r="1306" spans="4:5" x14ac:dyDescent="0.3">
      <c r="D1306" s="11"/>
      <c r="E1306" s="14"/>
    </row>
    <row r="1307" spans="4:5" x14ac:dyDescent="0.3">
      <c r="D1307" s="11"/>
      <c r="E1307" s="14"/>
    </row>
    <row r="1308" spans="4:5" x14ac:dyDescent="0.3">
      <c r="D1308" s="11"/>
      <c r="E1308" s="14"/>
    </row>
    <row r="1309" spans="4:5" x14ac:dyDescent="0.3">
      <c r="D1309" s="11"/>
      <c r="E1309" s="14"/>
    </row>
    <row r="1310" spans="4:5" x14ac:dyDescent="0.3">
      <c r="D1310" s="11"/>
    </row>
    <row r="1311" spans="4:5" x14ac:dyDescent="0.3">
      <c r="D1311" s="11"/>
      <c r="E1311" s="14"/>
    </row>
    <row r="1312" spans="4:5" x14ac:dyDescent="0.3">
      <c r="D1312" s="11"/>
      <c r="E1312" s="14"/>
    </row>
    <row r="1313" spans="4:5" x14ac:dyDescent="0.3">
      <c r="D1313" s="11"/>
      <c r="E1313" s="14"/>
    </row>
    <row r="1314" spans="4:5" x14ac:dyDescent="0.3">
      <c r="D1314" s="11"/>
      <c r="E1314" s="14"/>
    </row>
    <row r="1315" spans="4:5" x14ac:dyDescent="0.3">
      <c r="D1315" s="11"/>
      <c r="E1315" s="14"/>
    </row>
    <row r="1316" spans="4:5" x14ac:dyDescent="0.3">
      <c r="D1316" s="11"/>
      <c r="E1316" s="14"/>
    </row>
    <row r="1317" spans="4:5" x14ac:dyDescent="0.3">
      <c r="D1317" s="11"/>
      <c r="E1317" s="14"/>
    </row>
    <row r="1318" spans="4:5" x14ac:dyDescent="0.3">
      <c r="D1318" s="11"/>
      <c r="E1318" s="14"/>
    </row>
    <row r="1319" spans="4:5" x14ac:dyDescent="0.3">
      <c r="D1319" s="11"/>
      <c r="E1319" s="14"/>
    </row>
    <row r="1320" spans="4:5" x14ac:dyDescent="0.3">
      <c r="D1320" s="11"/>
      <c r="E1320" s="14"/>
    </row>
    <row r="1321" spans="4:5" x14ac:dyDescent="0.3">
      <c r="D1321" s="11"/>
      <c r="E1321" s="14"/>
    </row>
    <row r="1322" spans="4:5" x14ac:dyDescent="0.3">
      <c r="D1322" s="11"/>
      <c r="E1322" s="14"/>
    </row>
    <row r="1323" spans="4:5" x14ac:dyDescent="0.3">
      <c r="D1323" s="11"/>
      <c r="E1323" s="14"/>
    </row>
    <row r="1324" spans="4:5" x14ac:dyDescent="0.3">
      <c r="D1324" s="11"/>
      <c r="E1324" s="14"/>
    </row>
    <row r="1325" spans="4:5" x14ac:dyDescent="0.3">
      <c r="D1325" s="11"/>
      <c r="E1325" s="14"/>
    </row>
    <row r="1326" spans="4:5" x14ac:dyDescent="0.3">
      <c r="D1326" s="11"/>
      <c r="E1326" s="14"/>
    </row>
    <row r="1327" spans="4:5" x14ac:dyDescent="0.3">
      <c r="D1327" s="11"/>
      <c r="E1327" s="14"/>
    </row>
    <row r="1328" spans="4:5" x14ac:dyDescent="0.3">
      <c r="D1328" s="11"/>
      <c r="E1328" s="14"/>
    </row>
    <row r="1329" spans="4:5" x14ac:dyDescent="0.3">
      <c r="D1329" s="11"/>
      <c r="E1329" s="14"/>
    </row>
    <row r="1330" spans="4:5" x14ac:dyDescent="0.3">
      <c r="D1330" s="11"/>
      <c r="E1330" s="14"/>
    </row>
    <row r="1331" spans="4:5" x14ac:dyDescent="0.3">
      <c r="D1331" s="11"/>
      <c r="E1331" s="14"/>
    </row>
    <row r="1332" spans="4:5" x14ac:dyDescent="0.3">
      <c r="D1332" s="11"/>
      <c r="E1332" s="14"/>
    </row>
    <row r="1333" spans="4:5" x14ac:dyDescent="0.3">
      <c r="D1333" s="11"/>
      <c r="E1333" s="14"/>
    </row>
    <row r="1334" spans="4:5" x14ac:dyDescent="0.3">
      <c r="D1334" s="11"/>
      <c r="E1334" s="14"/>
    </row>
    <row r="1335" spans="4:5" x14ac:dyDescent="0.3">
      <c r="D1335" s="11"/>
      <c r="E1335" s="14"/>
    </row>
    <row r="1336" spans="4:5" x14ac:dyDescent="0.3">
      <c r="D1336" s="11"/>
      <c r="E1336" s="14"/>
    </row>
    <row r="1337" spans="4:5" x14ac:dyDescent="0.3">
      <c r="D1337" s="11"/>
      <c r="E1337" s="14"/>
    </row>
    <row r="1338" spans="4:5" x14ac:dyDescent="0.3">
      <c r="D1338" s="11"/>
    </row>
    <row r="1339" spans="4:5" x14ac:dyDescent="0.3">
      <c r="D1339" s="11"/>
    </row>
    <row r="1340" spans="4:5" x14ac:dyDescent="0.3">
      <c r="D1340" s="11"/>
    </row>
    <row r="1341" spans="4:5" x14ac:dyDescent="0.3">
      <c r="D1341" s="11"/>
    </row>
    <row r="1342" spans="4:5" x14ac:dyDescent="0.3">
      <c r="D1342" s="11"/>
    </row>
    <row r="1343" spans="4:5" x14ac:dyDescent="0.3">
      <c r="D1343" s="11"/>
    </row>
    <row r="1344" spans="4:5" x14ac:dyDescent="0.3">
      <c r="D1344" s="11"/>
    </row>
    <row r="1345" spans="4:4" x14ac:dyDescent="0.3">
      <c r="D1345" s="11"/>
    </row>
    <row r="1346" spans="4:4" x14ac:dyDescent="0.3">
      <c r="D1346" s="11"/>
    </row>
    <row r="1347" spans="4:4" x14ac:dyDescent="0.3">
      <c r="D1347" s="11"/>
    </row>
    <row r="1348" spans="4:4" x14ac:dyDescent="0.3">
      <c r="D1348" s="11"/>
    </row>
    <row r="1349" spans="4:4" x14ac:dyDescent="0.3">
      <c r="D1349" s="11"/>
    </row>
    <row r="1350" spans="4:4" x14ac:dyDescent="0.3">
      <c r="D1350" s="11"/>
    </row>
    <row r="1351" spans="4:4" x14ac:dyDescent="0.3">
      <c r="D1351" s="11"/>
    </row>
    <row r="1352" spans="4:4" x14ac:dyDescent="0.3">
      <c r="D1352" s="11"/>
    </row>
    <row r="1353" spans="4:4" x14ac:dyDescent="0.3">
      <c r="D1353" s="11"/>
    </row>
    <row r="1354" spans="4:4" x14ac:dyDescent="0.3">
      <c r="D1354" s="11"/>
    </row>
    <row r="1355" spans="4:4" x14ac:dyDescent="0.3">
      <c r="D1355" s="11"/>
    </row>
    <row r="1356" spans="4:4" x14ac:dyDescent="0.3">
      <c r="D1356" s="11"/>
    </row>
    <row r="1357" spans="4:4" x14ac:dyDescent="0.3">
      <c r="D1357" s="11"/>
    </row>
    <row r="1358" spans="4:4" x14ac:dyDescent="0.3">
      <c r="D1358" s="11"/>
    </row>
    <row r="1359" spans="4:4" x14ac:dyDescent="0.3">
      <c r="D1359" s="11"/>
    </row>
    <row r="1360" spans="4:4" x14ac:dyDescent="0.3">
      <c r="D1360" s="11"/>
    </row>
    <row r="1361" spans="4:4" x14ac:dyDescent="0.3">
      <c r="D1361" s="11"/>
    </row>
    <row r="1362" spans="4:4" x14ac:dyDescent="0.3">
      <c r="D1362" s="11"/>
    </row>
    <row r="1363" spans="4:4" x14ac:dyDescent="0.3">
      <c r="D1363" s="11"/>
    </row>
    <row r="1364" spans="4:4" x14ac:dyDescent="0.3">
      <c r="D1364" s="11"/>
    </row>
    <row r="1365" spans="4:4" x14ac:dyDescent="0.3">
      <c r="D1365" s="11"/>
    </row>
    <row r="1366" spans="4:4" x14ac:dyDescent="0.3">
      <c r="D1366" s="11"/>
    </row>
    <row r="1367" spans="4:4" x14ac:dyDescent="0.3">
      <c r="D1367" s="11"/>
    </row>
    <row r="1368" spans="4:4" x14ac:dyDescent="0.3">
      <c r="D1368" s="11"/>
    </row>
    <row r="1369" spans="4:4" x14ac:dyDescent="0.3">
      <c r="D1369" s="11"/>
    </row>
    <row r="1370" spans="4:4" x14ac:dyDescent="0.3">
      <c r="D1370" s="11"/>
    </row>
    <row r="1371" spans="4:4" x14ac:dyDescent="0.3">
      <c r="D1371" s="11"/>
    </row>
    <row r="1372" spans="4:4" x14ac:dyDescent="0.3">
      <c r="D1372" s="11"/>
    </row>
    <row r="1373" spans="4:4" x14ac:dyDescent="0.3">
      <c r="D1373" s="11"/>
    </row>
    <row r="1374" spans="4:4" x14ac:dyDescent="0.3">
      <c r="D1374" s="11"/>
    </row>
    <row r="1375" spans="4:4" x14ac:dyDescent="0.3">
      <c r="D1375" s="11"/>
    </row>
    <row r="1376" spans="4:4" x14ac:dyDescent="0.3">
      <c r="D1376" s="11"/>
    </row>
    <row r="1377" spans="4:4" x14ac:dyDescent="0.3">
      <c r="D1377" s="11"/>
    </row>
    <row r="1378" spans="4:4" x14ac:dyDescent="0.3">
      <c r="D1378" s="11"/>
    </row>
    <row r="1379" spans="4:4" x14ac:dyDescent="0.3">
      <c r="D1379" s="11"/>
    </row>
    <row r="1380" spans="4:4" x14ac:dyDescent="0.3">
      <c r="D1380" s="11"/>
    </row>
    <row r="1381" spans="4:4" x14ac:dyDescent="0.3">
      <c r="D1381" s="11"/>
    </row>
    <row r="1382" spans="4:4" x14ac:dyDescent="0.3">
      <c r="D1382" s="11"/>
    </row>
    <row r="1383" spans="4:4" x14ac:dyDescent="0.3">
      <c r="D1383" s="11"/>
    </row>
    <row r="1384" spans="4:4" x14ac:dyDescent="0.3">
      <c r="D1384" s="11"/>
    </row>
    <row r="1385" spans="4:4" x14ac:dyDescent="0.3">
      <c r="D1385" s="11"/>
    </row>
    <row r="1386" spans="4:4" x14ac:dyDescent="0.3">
      <c r="D1386" s="11"/>
    </row>
    <row r="1387" spans="4:4" x14ac:dyDescent="0.3">
      <c r="D1387" s="11"/>
    </row>
    <row r="1388" spans="4:4" x14ac:dyDescent="0.3">
      <c r="D1388" s="11"/>
    </row>
    <row r="1389" spans="4:4" x14ac:dyDescent="0.3">
      <c r="D1389" s="11"/>
    </row>
    <row r="1390" spans="4:4" x14ac:dyDescent="0.3">
      <c r="D1390" s="11"/>
    </row>
    <row r="1391" spans="4:4" x14ac:dyDescent="0.3">
      <c r="D1391" s="11"/>
    </row>
    <row r="1392" spans="4:4" x14ac:dyDescent="0.3">
      <c r="D1392" s="11"/>
    </row>
    <row r="1393" spans="4:4" x14ac:dyDescent="0.3">
      <c r="D1393" s="11"/>
    </row>
    <row r="1394" spans="4:4" x14ac:dyDescent="0.3">
      <c r="D1394" s="11"/>
    </row>
    <row r="1395" spans="4:4" x14ac:dyDescent="0.3">
      <c r="D1395" s="11"/>
    </row>
    <row r="1396" spans="4:4" x14ac:dyDescent="0.3">
      <c r="D1396" s="11"/>
    </row>
    <row r="1397" spans="4:4" x14ac:dyDescent="0.3">
      <c r="D1397" s="11"/>
    </row>
    <row r="1398" spans="4:4" x14ac:dyDescent="0.3">
      <c r="D1398" s="11"/>
    </row>
    <row r="1399" spans="4:4" x14ac:dyDescent="0.3">
      <c r="D1399" s="11"/>
    </row>
    <row r="1400" spans="4:4" x14ac:dyDescent="0.3">
      <c r="D1400" s="11"/>
    </row>
    <row r="1401" spans="4:4" x14ac:dyDescent="0.3">
      <c r="D1401" s="11"/>
    </row>
    <row r="1402" spans="4:4" x14ac:dyDescent="0.3">
      <c r="D1402" s="11"/>
    </row>
    <row r="1403" spans="4:4" x14ac:dyDescent="0.3">
      <c r="D1403" s="11"/>
    </row>
    <row r="1404" spans="4:4" x14ac:dyDescent="0.3">
      <c r="D1404" s="11"/>
    </row>
    <row r="1405" spans="4:4" x14ac:dyDescent="0.3">
      <c r="D1405" s="11"/>
    </row>
    <row r="1406" spans="4:4" x14ac:dyDescent="0.3">
      <c r="D1406" s="11"/>
    </row>
    <row r="1407" spans="4:4" x14ac:dyDescent="0.3">
      <c r="D1407" s="11"/>
    </row>
    <row r="1408" spans="4:4" x14ac:dyDescent="0.3">
      <c r="D1408" s="11"/>
    </row>
    <row r="1409" spans="4:4" x14ac:dyDescent="0.3">
      <c r="D1409" s="11"/>
    </row>
    <row r="1410" spans="4:4" x14ac:dyDescent="0.3">
      <c r="D1410" s="11"/>
    </row>
    <row r="1411" spans="4:4" x14ac:dyDescent="0.3">
      <c r="D1411" s="11"/>
    </row>
    <row r="1412" spans="4:4" x14ac:dyDescent="0.3">
      <c r="D1412" s="11"/>
    </row>
    <row r="1413" spans="4:4" x14ac:dyDescent="0.3">
      <c r="D1413" s="11"/>
    </row>
    <row r="1414" spans="4:4" x14ac:dyDescent="0.3">
      <c r="D1414" s="11"/>
    </row>
    <row r="1415" spans="4:4" x14ac:dyDescent="0.3">
      <c r="D1415" s="11"/>
    </row>
    <row r="1416" spans="4:4" x14ac:dyDescent="0.3">
      <c r="D1416" s="11"/>
    </row>
    <row r="1417" spans="4:4" x14ac:dyDescent="0.3">
      <c r="D1417" s="11"/>
    </row>
    <row r="1418" spans="4:4" x14ac:dyDescent="0.3">
      <c r="D1418" s="11"/>
    </row>
    <row r="1419" spans="4:4" x14ac:dyDescent="0.3">
      <c r="D1419" s="11"/>
    </row>
    <row r="1420" spans="4:4" x14ac:dyDescent="0.3">
      <c r="D1420" s="11"/>
    </row>
    <row r="1421" spans="4:4" x14ac:dyDescent="0.3">
      <c r="D1421" s="11"/>
    </row>
    <row r="1422" spans="4:4" x14ac:dyDescent="0.3">
      <c r="D1422" s="11"/>
    </row>
    <row r="1423" spans="4:4" x14ac:dyDescent="0.3">
      <c r="D1423" s="11"/>
    </row>
    <row r="1424" spans="4:4" x14ac:dyDescent="0.3">
      <c r="D1424" s="11"/>
    </row>
    <row r="1425" spans="4:4" x14ac:dyDescent="0.3">
      <c r="D1425" s="11"/>
    </row>
    <row r="1426" spans="4:4" x14ac:dyDescent="0.3">
      <c r="D1426" s="11"/>
    </row>
    <row r="1427" spans="4:4" x14ac:dyDescent="0.3">
      <c r="D1427" s="11"/>
    </row>
    <row r="1428" spans="4:4" x14ac:dyDescent="0.3">
      <c r="D1428" s="11"/>
    </row>
    <row r="1429" spans="4:4" x14ac:dyDescent="0.3">
      <c r="D1429" s="11"/>
    </row>
    <row r="1430" spans="4:4" x14ac:dyDescent="0.3">
      <c r="D1430" s="11"/>
    </row>
    <row r="1431" spans="4:4" x14ac:dyDescent="0.3">
      <c r="D1431" s="11"/>
    </row>
    <row r="1432" spans="4:4" x14ac:dyDescent="0.3">
      <c r="D1432" s="11"/>
    </row>
    <row r="1433" spans="4:4" x14ac:dyDescent="0.3">
      <c r="D1433" s="11"/>
    </row>
    <row r="1434" spans="4:4" x14ac:dyDescent="0.3">
      <c r="D1434" s="11"/>
    </row>
    <row r="1435" spans="4:4" x14ac:dyDescent="0.3">
      <c r="D1435" s="11"/>
    </row>
    <row r="1436" spans="4:4" x14ac:dyDescent="0.3">
      <c r="D1436" s="11"/>
    </row>
    <row r="1437" spans="4:4" x14ac:dyDescent="0.3">
      <c r="D1437" s="11"/>
    </row>
    <row r="1438" spans="4:4" x14ac:dyDescent="0.3">
      <c r="D1438" s="11"/>
    </row>
    <row r="1439" spans="4:4" x14ac:dyDescent="0.3">
      <c r="D1439" s="11"/>
    </row>
    <row r="1440" spans="4:4" x14ac:dyDescent="0.3">
      <c r="D1440" s="11"/>
    </row>
    <row r="1441" spans="4:4" x14ac:dyDescent="0.3">
      <c r="D1441" s="11"/>
    </row>
    <row r="1442" spans="4:4" x14ac:dyDescent="0.3">
      <c r="D1442" s="11"/>
    </row>
    <row r="1443" spans="4:4" x14ac:dyDescent="0.3">
      <c r="D1443" s="11"/>
    </row>
    <row r="1444" spans="4:4" x14ac:dyDescent="0.3">
      <c r="D1444" s="11"/>
    </row>
    <row r="1445" spans="4:4" x14ac:dyDescent="0.3">
      <c r="D1445" s="11"/>
    </row>
    <row r="1446" spans="4:4" x14ac:dyDescent="0.3">
      <c r="D1446" s="11"/>
    </row>
    <row r="1447" spans="4:4" x14ac:dyDescent="0.3">
      <c r="D1447" s="11"/>
    </row>
    <row r="1448" spans="4:4" x14ac:dyDescent="0.3">
      <c r="D1448" s="11"/>
    </row>
    <row r="1449" spans="4:4" x14ac:dyDescent="0.3">
      <c r="D1449" s="11"/>
    </row>
    <row r="1450" spans="4:4" x14ac:dyDescent="0.3">
      <c r="D1450" s="11"/>
    </row>
    <row r="1451" spans="4:4" x14ac:dyDescent="0.3">
      <c r="D1451" s="11"/>
    </row>
    <row r="1452" spans="4:4" x14ac:dyDescent="0.3">
      <c r="D1452" s="11"/>
    </row>
    <row r="1453" spans="4:4" x14ac:dyDescent="0.3">
      <c r="D1453" s="11"/>
    </row>
    <row r="1454" spans="4:4" x14ac:dyDescent="0.3">
      <c r="D1454" s="11"/>
    </row>
    <row r="1455" spans="4:4" x14ac:dyDescent="0.3">
      <c r="D1455" s="11"/>
    </row>
    <row r="1456" spans="4:4" x14ac:dyDescent="0.3">
      <c r="D1456" s="11"/>
    </row>
    <row r="1457" spans="4:4" x14ac:dyDescent="0.3">
      <c r="D1457" s="11"/>
    </row>
    <row r="1458" spans="4:4" x14ac:dyDescent="0.3">
      <c r="D1458" s="11"/>
    </row>
    <row r="1459" spans="4:4" x14ac:dyDescent="0.3">
      <c r="D1459" s="11"/>
    </row>
    <row r="1460" spans="4:4" x14ac:dyDescent="0.3">
      <c r="D1460" s="11"/>
    </row>
    <row r="1461" spans="4:4" x14ac:dyDescent="0.3">
      <c r="D1461" s="11"/>
    </row>
    <row r="1462" spans="4:4" x14ac:dyDescent="0.3">
      <c r="D1462" s="11"/>
    </row>
    <row r="1463" spans="4:4" x14ac:dyDescent="0.3">
      <c r="D1463" s="11"/>
    </row>
    <row r="1464" spans="4:4" x14ac:dyDescent="0.3">
      <c r="D1464" s="11"/>
    </row>
    <row r="1465" spans="4:4" x14ac:dyDescent="0.3">
      <c r="D1465" s="11"/>
    </row>
    <row r="1466" spans="4:4" x14ac:dyDescent="0.3">
      <c r="D1466" s="11"/>
    </row>
    <row r="1467" spans="4:4" x14ac:dyDescent="0.3">
      <c r="D1467" s="11"/>
    </row>
    <row r="1468" spans="4:4" x14ac:dyDescent="0.3">
      <c r="D1468" s="11"/>
    </row>
    <row r="1469" spans="4:4" x14ac:dyDescent="0.3">
      <c r="D1469" s="11"/>
    </row>
    <row r="1470" spans="4:4" x14ac:dyDescent="0.3">
      <c r="D1470" s="11"/>
    </row>
    <row r="1471" spans="4:4" x14ac:dyDescent="0.3">
      <c r="D1471" s="11"/>
    </row>
    <row r="1472" spans="4:4" x14ac:dyDescent="0.3">
      <c r="D1472" s="11"/>
    </row>
    <row r="1473" spans="4:4" x14ac:dyDescent="0.3">
      <c r="D1473" s="11"/>
    </row>
    <row r="1474" spans="4:4" x14ac:dyDescent="0.3">
      <c r="D1474" s="11"/>
    </row>
    <row r="1475" spans="4:4" x14ac:dyDescent="0.3">
      <c r="D1475" s="11"/>
    </row>
    <row r="1476" spans="4:4" x14ac:dyDescent="0.3">
      <c r="D1476" s="11"/>
    </row>
    <row r="1477" spans="4:4" x14ac:dyDescent="0.3">
      <c r="D1477" s="11"/>
    </row>
    <row r="1478" spans="4:4" x14ac:dyDescent="0.3">
      <c r="D1478" s="11"/>
    </row>
    <row r="1479" spans="4:4" x14ac:dyDescent="0.3">
      <c r="D1479" s="11"/>
    </row>
    <row r="1480" spans="4:4" x14ac:dyDescent="0.3">
      <c r="D1480" s="11"/>
    </row>
    <row r="1481" spans="4:4" x14ac:dyDescent="0.3">
      <c r="D1481" s="11"/>
    </row>
    <row r="1482" spans="4:4" x14ac:dyDescent="0.3">
      <c r="D1482" s="11"/>
    </row>
    <row r="1483" spans="4:4" x14ac:dyDescent="0.3">
      <c r="D1483" s="11"/>
    </row>
    <row r="1484" spans="4:4" x14ac:dyDescent="0.3">
      <c r="D1484" s="11"/>
    </row>
    <row r="1485" spans="4:4" x14ac:dyDescent="0.3">
      <c r="D1485" s="11"/>
    </row>
    <row r="1486" spans="4:4" x14ac:dyDescent="0.3">
      <c r="D1486" s="11"/>
    </row>
    <row r="1487" spans="4:4" x14ac:dyDescent="0.3">
      <c r="D1487" s="11"/>
    </row>
    <row r="1488" spans="4:4" x14ac:dyDescent="0.3">
      <c r="D1488" s="11"/>
    </row>
    <row r="1489" spans="4:4" x14ac:dyDescent="0.3">
      <c r="D1489" s="11"/>
    </row>
    <row r="1490" spans="4:4" x14ac:dyDescent="0.3">
      <c r="D1490" s="11"/>
    </row>
    <row r="1491" spans="4:4" x14ac:dyDescent="0.3">
      <c r="D1491" s="11"/>
    </row>
    <row r="1492" spans="4:4" x14ac:dyDescent="0.3">
      <c r="D1492" s="11"/>
    </row>
    <row r="1493" spans="4:4" x14ac:dyDescent="0.3">
      <c r="D1493" s="11"/>
    </row>
    <row r="1494" spans="4:4" x14ac:dyDescent="0.3">
      <c r="D1494" s="11"/>
    </row>
    <row r="1495" spans="4:4" x14ac:dyDescent="0.3">
      <c r="D1495" s="11"/>
    </row>
    <row r="1496" spans="4:4" x14ac:dyDescent="0.3">
      <c r="D1496" s="11"/>
    </row>
    <row r="1497" spans="4:4" x14ac:dyDescent="0.3">
      <c r="D1497" s="11"/>
    </row>
    <row r="1498" spans="4:4" x14ac:dyDescent="0.3">
      <c r="D1498" s="11"/>
    </row>
    <row r="1499" spans="4:4" x14ac:dyDescent="0.3">
      <c r="D1499" s="11"/>
    </row>
    <row r="1500" spans="4:4" x14ac:dyDescent="0.3">
      <c r="D1500" s="11"/>
    </row>
    <row r="1501" spans="4:4" x14ac:dyDescent="0.3">
      <c r="D1501" s="11"/>
    </row>
    <row r="1502" spans="4:4" x14ac:dyDescent="0.3">
      <c r="D1502" s="11"/>
    </row>
    <row r="1503" spans="4:4" x14ac:dyDescent="0.3">
      <c r="D1503" s="11"/>
    </row>
    <row r="1504" spans="4:4" x14ac:dyDescent="0.3">
      <c r="D1504" s="11"/>
    </row>
    <row r="1505" spans="4:4" x14ac:dyDescent="0.3">
      <c r="D1505" s="11"/>
    </row>
    <row r="1506" spans="4:4" x14ac:dyDescent="0.3">
      <c r="D1506" s="11"/>
    </row>
    <row r="1507" spans="4:4" x14ac:dyDescent="0.3">
      <c r="D1507" s="11"/>
    </row>
    <row r="1508" spans="4:4" x14ac:dyDescent="0.3">
      <c r="D1508" s="11"/>
    </row>
    <row r="1509" spans="4:4" x14ac:dyDescent="0.3">
      <c r="D1509" s="11"/>
    </row>
    <row r="1510" spans="4:4" x14ac:dyDescent="0.3">
      <c r="D1510" s="11"/>
    </row>
    <row r="1511" spans="4:4" x14ac:dyDescent="0.3">
      <c r="D1511" s="11"/>
    </row>
    <row r="1512" spans="4:4" x14ac:dyDescent="0.3">
      <c r="D1512" s="11"/>
    </row>
    <row r="1513" spans="4:4" x14ac:dyDescent="0.3">
      <c r="D1513" s="11"/>
    </row>
    <row r="1514" spans="4:4" x14ac:dyDescent="0.3">
      <c r="D1514" s="11"/>
    </row>
    <row r="1515" spans="4:4" x14ac:dyDescent="0.3">
      <c r="D1515" s="11"/>
    </row>
    <row r="1516" spans="4:4" x14ac:dyDescent="0.3">
      <c r="D1516" s="11"/>
    </row>
    <row r="1517" spans="4:4" x14ac:dyDescent="0.3">
      <c r="D1517" s="11"/>
    </row>
    <row r="1518" spans="4:4" x14ac:dyDescent="0.3">
      <c r="D1518" s="11"/>
    </row>
    <row r="1519" spans="4:4" x14ac:dyDescent="0.3">
      <c r="D1519" s="11"/>
    </row>
    <row r="1520" spans="4:4" x14ac:dyDescent="0.3">
      <c r="D1520" s="11"/>
    </row>
    <row r="1521" spans="4:4" x14ac:dyDescent="0.3">
      <c r="D1521" s="11"/>
    </row>
    <row r="1522" spans="4:4" x14ac:dyDescent="0.3">
      <c r="D1522" s="11"/>
    </row>
    <row r="1523" spans="4:4" x14ac:dyDescent="0.3">
      <c r="D1523" s="11"/>
    </row>
    <row r="1524" spans="4:4" x14ac:dyDescent="0.3">
      <c r="D1524" s="11"/>
    </row>
    <row r="1525" spans="4:4" x14ac:dyDescent="0.3">
      <c r="D1525" s="11"/>
    </row>
    <row r="1526" spans="4:4" x14ac:dyDescent="0.3">
      <c r="D1526" s="11"/>
    </row>
    <row r="1527" spans="4:4" x14ac:dyDescent="0.3">
      <c r="D1527" s="11"/>
    </row>
    <row r="1528" spans="4:4" x14ac:dyDescent="0.3">
      <c r="D1528" s="11"/>
    </row>
    <row r="1529" spans="4:4" x14ac:dyDescent="0.3">
      <c r="D1529" s="11"/>
    </row>
    <row r="1530" spans="4:4" x14ac:dyDescent="0.3">
      <c r="D1530" s="11"/>
    </row>
    <row r="1531" spans="4:4" x14ac:dyDescent="0.3">
      <c r="D1531" s="11"/>
    </row>
    <row r="1532" spans="4:4" x14ac:dyDescent="0.3">
      <c r="D1532" s="11"/>
    </row>
    <row r="1533" spans="4:4" x14ac:dyDescent="0.3">
      <c r="D1533" s="11"/>
    </row>
    <row r="1534" spans="4:4" x14ac:dyDescent="0.3">
      <c r="D1534" s="11"/>
    </row>
    <row r="1535" spans="4:4" x14ac:dyDescent="0.3">
      <c r="D1535" s="11"/>
    </row>
    <row r="1536" spans="4:4" x14ac:dyDescent="0.3">
      <c r="D1536" s="11"/>
    </row>
    <row r="1537" spans="4:4" x14ac:dyDescent="0.3">
      <c r="D1537" s="11"/>
    </row>
    <row r="1538" spans="4:4" x14ac:dyDescent="0.3">
      <c r="D1538" s="11"/>
    </row>
    <row r="1539" spans="4:4" x14ac:dyDescent="0.3">
      <c r="D1539" s="11"/>
    </row>
    <row r="1540" spans="4:4" x14ac:dyDescent="0.3">
      <c r="D1540" s="11"/>
    </row>
    <row r="1541" spans="4:4" x14ac:dyDescent="0.3">
      <c r="D1541" s="11"/>
    </row>
    <row r="1542" spans="4:4" x14ac:dyDescent="0.3">
      <c r="D1542" s="11"/>
    </row>
    <row r="1543" spans="4:4" x14ac:dyDescent="0.3">
      <c r="D1543" s="11"/>
    </row>
    <row r="1544" spans="4:4" x14ac:dyDescent="0.3">
      <c r="D1544" s="11"/>
    </row>
    <row r="1545" spans="4:4" x14ac:dyDescent="0.3">
      <c r="D1545" s="11"/>
    </row>
    <row r="1546" spans="4:4" x14ac:dyDescent="0.3">
      <c r="D1546" s="11"/>
    </row>
    <row r="1547" spans="4:4" x14ac:dyDescent="0.3">
      <c r="D1547" s="11"/>
    </row>
    <row r="1548" spans="4:4" x14ac:dyDescent="0.3">
      <c r="D1548" s="11"/>
    </row>
    <row r="1549" spans="4:4" x14ac:dyDescent="0.3">
      <c r="D1549" s="11"/>
    </row>
    <row r="1550" spans="4:4" x14ac:dyDescent="0.3">
      <c r="D1550" s="11"/>
    </row>
    <row r="1551" spans="4:4" x14ac:dyDescent="0.3">
      <c r="D1551" s="11"/>
    </row>
    <row r="1552" spans="4:4" x14ac:dyDescent="0.3">
      <c r="D1552" s="11"/>
    </row>
    <row r="1553" spans="4:4" x14ac:dyDescent="0.3">
      <c r="D1553" s="11"/>
    </row>
    <row r="1554" spans="4:4" x14ac:dyDescent="0.3">
      <c r="D1554" s="11"/>
    </row>
    <row r="1555" spans="4:4" x14ac:dyDescent="0.3">
      <c r="D1555" s="11"/>
    </row>
    <row r="1556" spans="4:4" x14ac:dyDescent="0.3">
      <c r="D1556" s="11"/>
    </row>
    <row r="1557" spans="4:4" x14ac:dyDescent="0.3">
      <c r="D1557" s="11"/>
    </row>
    <row r="1558" spans="4:4" x14ac:dyDescent="0.3">
      <c r="D1558" s="11"/>
    </row>
    <row r="1559" spans="4:4" x14ac:dyDescent="0.3">
      <c r="D1559" s="11"/>
    </row>
    <row r="1560" spans="4:4" x14ac:dyDescent="0.3">
      <c r="D1560" s="11"/>
    </row>
    <row r="1561" spans="4:4" x14ac:dyDescent="0.3">
      <c r="D1561" s="11"/>
    </row>
    <row r="1562" spans="4:4" x14ac:dyDescent="0.3">
      <c r="D1562" s="11"/>
    </row>
    <row r="1563" spans="4:4" x14ac:dyDescent="0.3">
      <c r="D1563" s="11"/>
    </row>
    <row r="1564" spans="4:4" x14ac:dyDescent="0.3">
      <c r="D1564" s="11"/>
    </row>
    <row r="1565" spans="4:4" x14ac:dyDescent="0.3">
      <c r="D1565" s="11"/>
    </row>
    <row r="1566" spans="4:4" x14ac:dyDescent="0.3">
      <c r="D1566" s="11"/>
    </row>
    <row r="1567" spans="4:4" x14ac:dyDescent="0.3">
      <c r="D1567" s="11"/>
    </row>
    <row r="1568" spans="4:4" x14ac:dyDescent="0.3">
      <c r="D1568" s="11"/>
    </row>
    <row r="1569" spans="4:4" x14ac:dyDescent="0.3">
      <c r="D1569" s="11"/>
    </row>
    <row r="1570" spans="4:4" x14ac:dyDescent="0.3">
      <c r="D1570" s="11"/>
    </row>
    <row r="1571" spans="4:4" x14ac:dyDescent="0.3">
      <c r="D1571" s="11"/>
    </row>
    <row r="1572" spans="4:4" x14ac:dyDescent="0.3">
      <c r="D1572" s="11"/>
    </row>
    <row r="1573" spans="4:4" x14ac:dyDescent="0.3">
      <c r="D1573" s="11"/>
    </row>
    <row r="1574" spans="4:4" x14ac:dyDescent="0.3">
      <c r="D1574" s="11"/>
    </row>
    <row r="1575" spans="4:4" x14ac:dyDescent="0.3">
      <c r="D1575" s="11"/>
    </row>
    <row r="1576" spans="4:4" x14ac:dyDescent="0.3">
      <c r="D1576" s="11"/>
    </row>
    <row r="1577" spans="4:4" x14ac:dyDescent="0.3">
      <c r="D1577" s="11"/>
    </row>
    <row r="1578" spans="4:4" x14ac:dyDescent="0.3">
      <c r="D1578" s="11"/>
    </row>
    <row r="1579" spans="4:4" x14ac:dyDescent="0.3">
      <c r="D1579" s="11"/>
    </row>
    <row r="1580" spans="4:4" x14ac:dyDescent="0.3">
      <c r="D1580" s="11"/>
    </row>
    <row r="1581" spans="4:4" x14ac:dyDescent="0.3">
      <c r="D1581" s="11"/>
    </row>
    <row r="1582" spans="4:4" x14ac:dyDescent="0.3">
      <c r="D1582" s="11"/>
    </row>
    <row r="1583" spans="4:4" x14ac:dyDescent="0.3">
      <c r="D1583" s="11"/>
    </row>
    <row r="1584" spans="4:4" x14ac:dyDescent="0.3">
      <c r="D1584" s="11"/>
    </row>
    <row r="1585" spans="4:4" x14ac:dyDescent="0.3">
      <c r="D1585" s="11"/>
    </row>
    <row r="1586" spans="4:4" x14ac:dyDescent="0.3">
      <c r="D1586" s="11"/>
    </row>
    <row r="1587" spans="4:4" x14ac:dyDescent="0.3">
      <c r="D1587" s="11"/>
    </row>
    <row r="1588" spans="4:4" x14ac:dyDescent="0.3">
      <c r="D1588" s="11"/>
    </row>
    <row r="1589" spans="4:4" x14ac:dyDescent="0.3">
      <c r="D1589" s="11"/>
    </row>
    <row r="1590" spans="4:4" x14ac:dyDescent="0.3">
      <c r="D1590" s="11"/>
    </row>
    <row r="1591" spans="4:4" x14ac:dyDescent="0.3">
      <c r="D1591" s="11"/>
    </row>
    <row r="1592" spans="4:4" x14ac:dyDescent="0.3">
      <c r="D1592" s="11"/>
    </row>
    <row r="1593" spans="4:4" x14ac:dyDescent="0.3">
      <c r="D1593" s="11"/>
    </row>
    <row r="1594" spans="4:4" x14ac:dyDescent="0.3">
      <c r="D1594" s="11"/>
    </row>
    <row r="1595" spans="4:4" x14ac:dyDescent="0.3">
      <c r="D1595" s="11"/>
    </row>
    <row r="1596" spans="4:4" x14ac:dyDescent="0.3">
      <c r="D1596" s="11"/>
    </row>
    <row r="1597" spans="4:4" x14ac:dyDescent="0.3">
      <c r="D1597" s="11"/>
    </row>
    <row r="1598" spans="4:4" x14ac:dyDescent="0.3">
      <c r="D1598" s="11"/>
    </row>
    <row r="1599" spans="4:4" x14ac:dyDescent="0.3">
      <c r="D1599" s="11"/>
    </row>
    <row r="1600" spans="4:4" x14ac:dyDescent="0.3">
      <c r="D1600" s="11"/>
    </row>
    <row r="1601" spans="4:4" x14ac:dyDescent="0.3">
      <c r="D1601" s="11"/>
    </row>
    <row r="1602" spans="4:4" x14ac:dyDescent="0.3">
      <c r="D1602" s="11"/>
    </row>
    <row r="1603" spans="4:4" x14ac:dyDescent="0.3">
      <c r="D1603" s="11"/>
    </row>
    <row r="1604" spans="4:4" x14ac:dyDescent="0.3">
      <c r="D1604" s="11"/>
    </row>
    <row r="1605" spans="4:4" x14ac:dyDescent="0.3">
      <c r="D1605" s="11"/>
    </row>
    <row r="1606" spans="4:4" x14ac:dyDescent="0.3">
      <c r="D1606" s="11"/>
    </row>
    <row r="1607" spans="4:4" x14ac:dyDescent="0.3">
      <c r="D1607" s="11"/>
    </row>
    <row r="1608" spans="4:4" x14ac:dyDescent="0.3">
      <c r="D1608" s="11"/>
    </row>
    <row r="1609" spans="4:4" x14ac:dyDescent="0.3">
      <c r="D1609" s="11"/>
    </row>
    <row r="1610" spans="4:4" x14ac:dyDescent="0.3">
      <c r="D1610" s="11"/>
    </row>
    <row r="1611" spans="4:4" x14ac:dyDescent="0.3">
      <c r="D1611" s="11"/>
    </row>
    <row r="1612" spans="4:4" x14ac:dyDescent="0.3">
      <c r="D1612" s="11"/>
    </row>
    <row r="1613" spans="4:4" x14ac:dyDescent="0.3">
      <c r="D1613" s="11"/>
    </row>
    <row r="1614" spans="4:4" x14ac:dyDescent="0.3">
      <c r="D1614" s="11"/>
    </row>
    <row r="1615" spans="4:4" x14ac:dyDescent="0.3">
      <c r="D1615" s="11"/>
    </row>
    <row r="1616" spans="4:4" x14ac:dyDescent="0.3">
      <c r="D1616" s="11"/>
    </row>
    <row r="1617" spans="4:4" x14ac:dyDescent="0.3">
      <c r="D1617" s="11"/>
    </row>
    <row r="1618" spans="4:4" x14ac:dyDescent="0.3">
      <c r="D1618" s="11"/>
    </row>
    <row r="1619" spans="4:4" x14ac:dyDescent="0.3">
      <c r="D1619" s="11"/>
    </row>
    <row r="1620" spans="4:4" x14ac:dyDescent="0.3">
      <c r="D1620" s="11"/>
    </row>
    <row r="1621" spans="4:4" x14ac:dyDescent="0.3">
      <c r="D1621" s="11"/>
    </row>
    <row r="1622" spans="4:4" x14ac:dyDescent="0.3">
      <c r="D1622" s="11"/>
    </row>
    <row r="1623" spans="4:4" x14ac:dyDescent="0.3">
      <c r="D1623" s="11"/>
    </row>
    <row r="1624" spans="4:4" x14ac:dyDescent="0.3">
      <c r="D1624" s="11"/>
    </row>
    <row r="1625" spans="4:4" x14ac:dyDescent="0.3">
      <c r="D1625" s="11"/>
    </row>
    <row r="1626" spans="4:4" x14ac:dyDescent="0.3">
      <c r="D1626" s="11"/>
    </row>
    <row r="1627" spans="4:4" x14ac:dyDescent="0.3">
      <c r="D1627" s="11"/>
    </row>
    <row r="1628" spans="4:4" x14ac:dyDescent="0.3">
      <c r="D1628" s="11"/>
    </row>
    <row r="1629" spans="4:4" x14ac:dyDescent="0.3">
      <c r="D1629" s="11"/>
    </row>
    <row r="1630" spans="4:4" x14ac:dyDescent="0.3">
      <c r="D1630" s="11"/>
    </row>
    <row r="1631" spans="4:4" x14ac:dyDescent="0.3">
      <c r="D1631" s="11"/>
    </row>
    <row r="1632" spans="4:4" x14ac:dyDescent="0.3">
      <c r="D1632" s="11"/>
    </row>
    <row r="1633" spans="4:4" x14ac:dyDescent="0.3">
      <c r="D1633" s="11"/>
    </row>
    <row r="1634" spans="4:4" x14ac:dyDescent="0.3">
      <c r="D1634" s="11"/>
    </row>
    <row r="1635" spans="4:4" x14ac:dyDescent="0.3">
      <c r="D1635" s="11"/>
    </row>
    <row r="1636" spans="4:4" x14ac:dyDescent="0.3">
      <c r="D1636" s="11"/>
    </row>
    <row r="1637" spans="4:4" x14ac:dyDescent="0.3">
      <c r="D1637" s="11"/>
    </row>
    <row r="1638" spans="4:4" x14ac:dyDescent="0.3">
      <c r="D1638" s="11"/>
    </row>
    <row r="1639" spans="4:4" x14ac:dyDescent="0.3">
      <c r="D1639" s="11"/>
    </row>
    <row r="1640" spans="4:4" x14ac:dyDescent="0.3">
      <c r="D1640" s="11"/>
    </row>
    <row r="1641" spans="4:4" x14ac:dyDescent="0.3">
      <c r="D1641" s="11"/>
    </row>
    <row r="1642" spans="4:4" x14ac:dyDescent="0.3">
      <c r="D1642" s="11"/>
    </row>
    <row r="1643" spans="4:4" x14ac:dyDescent="0.3">
      <c r="D1643" s="11"/>
    </row>
    <row r="1644" spans="4:4" x14ac:dyDescent="0.3">
      <c r="D1644" s="11"/>
    </row>
    <row r="1645" spans="4:4" x14ac:dyDescent="0.3">
      <c r="D1645" s="11"/>
    </row>
    <row r="1646" spans="4:4" x14ac:dyDescent="0.3">
      <c r="D1646" s="11"/>
    </row>
    <row r="1647" spans="4:4" x14ac:dyDescent="0.3">
      <c r="D1647" s="11"/>
    </row>
    <row r="1648" spans="4:4" x14ac:dyDescent="0.3">
      <c r="D1648" s="11"/>
    </row>
    <row r="1649" spans="4:4" x14ac:dyDescent="0.3">
      <c r="D1649" s="11"/>
    </row>
    <row r="1650" spans="4:4" x14ac:dyDescent="0.3">
      <c r="D1650" s="11"/>
    </row>
    <row r="1651" spans="4:4" x14ac:dyDescent="0.3">
      <c r="D1651" s="11"/>
    </row>
    <row r="1652" spans="4:4" x14ac:dyDescent="0.3">
      <c r="D1652" s="11"/>
    </row>
    <row r="1653" spans="4:4" x14ac:dyDescent="0.3">
      <c r="D1653" s="11"/>
    </row>
    <row r="1654" spans="4:4" x14ac:dyDescent="0.3">
      <c r="D1654" s="11"/>
    </row>
    <row r="1655" spans="4:4" x14ac:dyDescent="0.3">
      <c r="D1655" s="11"/>
    </row>
    <row r="1656" spans="4:4" x14ac:dyDescent="0.3">
      <c r="D1656" s="11"/>
    </row>
    <row r="1657" spans="4:4" x14ac:dyDescent="0.3">
      <c r="D1657" s="11"/>
    </row>
    <row r="1658" spans="4:4" x14ac:dyDescent="0.3">
      <c r="D1658" s="11"/>
    </row>
    <row r="1659" spans="4:4" x14ac:dyDescent="0.3">
      <c r="D1659" s="11"/>
    </row>
    <row r="1660" spans="4:4" x14ac:dyDescent="0.3">
      <c r="D1660" s="11"/>
    </row>
    <row r="1661" spans="4:4" x14ac:dyDescent="0.3">
      <c r="D1661" s="11"/>
    </row>
    <row r="1662" spans="4:4" x14ac:dyDescent="0.3">
      <c r="D1662" s="11"/>
    </row>
    <row r="1663" spans="4:4" x14ac:dyDescent="0.3">
      <c r="D1663" s="11"/>
    </row>
    <row r="1664" spans="4:4" x14ac:dyDescent="0.3">
      <c r="D1664" s="11"/>
    </row>
    <row r="1665" spans="4:4" x14ac:dyDescent="0.3">
      <c r="D1665" s="11"/>
    </row>
    <row r="1666" spans="4:4" x14ac:dyDescent="0.3">
      <c r="D1666" s="11"/>
    </row>
    <row r="1667" spans="4:4" x14ac:dyDescent="0.3">
      <c r="D1667" s="11"/>
    </row>
    <row r="1668" spans="4:4" x14ac:dyDescent="0.3">
      <c r="D1668" s="11"/>
    </row>
    <row r="1669" spans="4:4" x14ac:dyDescent="0.3">
      <c r="D1669" s="11"/>
    </row>
    <row r="1670" spans="4:4" x14ac:dyDescent="0.3">
      <c r="D1670" s="11"/>
    </row>
    <row r="1671" spans="4:4" x14ac:dyDescent="0.3">
      <c r="D1671" s="11"/>
    </row>
    <row r="1672" spans="4:4" x14ac:dyDescent="0.3">
      <c r="D1672" s="11"/>
    </row>
    <row r="1673" spans="4:4" x14ac:dyDescent="0.3">
      <c r="D1673" s="11"/>
    </row>
    <row r="1674" spans="4:4" x14ac:dyDescent="0.3">
      <c r="D1674" s="11"/>
    </row>
    <row r="1675" spans="4:4" x14ac:dyDescent="0.3">
      <c r="D1675" s="11"/>
    </row>
    <row r="1676" spans="4:4" x14ac:dyDescent="0.3">
      <c r="D1676" s="11"/>
    </row>
    <row r="1677" spans="4:4" x14ac:dyDescent="0.3">
      <c r="D1677" s="11"/>
    </row>
    <row r="1678" spans="4:4" x14ac:dyDescent="0.3">
      <c r="D1678" s="11"/>
    </row>
    <row r="1679" spans="4:4" x14ac:dyDescent="0.3">
      <c r="D1679" s="11"/>
    </row>
    <row r="1680" spans="4:4" x14ac:dyDescent="0.3">
      <c r="D1680" s="11"/>
    </row>
    <row r="1681" spans="4:4" x14ac:dyDescent="0.3">
      <c r="D1681" s="11"/>
    </row>
    <row r="1682" spans="4:4" x14ac:dyDescent="0.3">
      <c r="D1682" s="11"/>
    </row>
    <row r="1683" spans="4:4" x14ac:dyDescent="0.3">
      <c r="D1683" s="11"/>
    </row>
    <row r="1684" spans="4:4" x14ac:dyDescent="0.3">
      <c r="D1684" s="11"/>
    </row>
    <row r="1685" spans="4:4" x14ac:dyDescent="0.3">
      <c r="D1685" s="11"/>
    </row>
    <row r="1686" spans="4:4" x14ac:dyDescent="0.3">
      <c r="D1686" s="11"/>
    </row>
    <row r="1687" spans="4:4" x14ac:dyDescent="0.3">
      <c r="D1687" s="11"/>
    </row>
    <row r="1688" spans="4:4" x14ac:dyDescent="0.3">
      <c r="D1688" s="11"/>
    </row>
    <row r="1689" spans="4:4" x14ac:dyDescent="0.3">
      <c r="D1689" s="11"/>
    </row>
    <row r="1690" spans="4:4" x14ac:dyDescent="0.3">
      <c r="D1690" s="11"/>
    </row>
    <row r="1691" spans="4:4" x14ac:dyDescent="0.3">
      <c r="D1691" s="11"/>
    </row>
    <row r="1692" spans="4:4" x14ac:dyDescent="0.3">
      <c r="D1692" s="11"/>
    </row>
    <row r="1693" spans="4:4" x14ac:dyDescent="0.3">
      <c r="D1693" s="11"/>
    </row>
    <row r="1694" spans="4:4" x14ac:dyDescent="0.3">
      <c r="D1694" s="11"/>
    </row>
    <row r="1695" spans="4:4" x14ac:dyDescent="0.3">
      <c r="D1695" s="11"/>
    </row>
    <row r="1696" spans="4:4" x14ac:dyDescent="0.3">
      <c r="D1696" s="11"/>
    </row>
    <row r="1697" spans="4:4" x14ac:dyDescent="0.3">
      <c r="D1697" s="11"/>
    </row>
    <row r="1698" spans="4:4" x14ac:dyDescent="0.3">
      <c r="D1698" s="11"/>
    </row>
    <row r="1699" spans="4:4" x14ac:dyDescent="0.3">
      <c r="D1699" s="11"/>
    </row>
    <row r="1700" spans="4:4" x14ac:dyDescent="0.3">
      <c r="D1700" s="11"/>
    </row>
    <row r="1701" spans="4:4" x14ac:dyDescent="0.3">
      <c r="D1701" s="11"/>
    </row>
    <row r="1702" spans="4:4" x14ac:dyDescent="0.3">
      <c r="D1702" s="11"/>
    </row>
    <row r="1703" spans="4:4" x14ac:dyDescent="0.3">
      <c r="D1703" s="11"/>
    </row>
    <row r="1704" spans="4:4" x14ac:dyDescent="0.3">
      <c r="D1704" s="11"/>
    </row>
    <row r="1705" spans="4:4" x14ac:dyDescent="0.3">
      <c r="D1705" s="11"/>
    </row>
    <row r="1706" spans="4:4" x14ac:dyDescent="0.3">
      <c r="D1706" s="11"/>
    </row>
    <row r="1707" spans="4:4" x14ac:dyDescent="0.3">
      <c r="D1707" s="11"/>
    </row>
    <row r="1708" spans="4:4" x14ac:dyDescent="0.3">
      <c r="D1708" s="11"/>
    </row>
    <row r="1709" spans="4:4" x14ac:dyDescent="0.3">
      <c r="D1709" s="11"/>
    </row>
    <row r="1710" spans="4:4" x14ac:dyDescent="0.3">
      <c r="D1710" s="11"/>
    </row>
    <row r="1711" spans="4:4" x14ac:dyDescent="0.3">
      <c r="D1711" s="11"/>
    </row>
    <row r="1712" spans="4:4" x14ac:dyDescent="0.3">
      <c r="D1712" s="11"/>
    </row>
    <row r="1713" spans="4:4" x14ac:dyDescent="0.3">
      <c r="D1713" s="11"/>
    </row>
    <row r="1714" spans="4:4" x14ac:dyDescent="0.3">
      <c r="D1714" s="11"/>
    </row>
    <row r="1715" spans="4:4" x14ac:dyDescent="0.3">
      <c r="D1715" s="11"/>
    </row>
    <row r="1716" spans="4:4" x14ac:dyDescent="0.3">
      <c r="D1716" s="11"/>
    </row>
    <row r="1717" spans="4:4" x14ac:dyDescent="0.3">
      <c r="D1717" s="11"/>
    </row>
    <row r="1718" spans="4:4" x14ac:dyDescent="0.3">
      <c r="D1718" s="11"/>
    </row>
    <row r="1719" spans="4:4" x14ac:dyDescent="0.3">
      <c r="D1719" s="11"/>
    </row>
    <row r="1720" spans="4:4" x14ac:dyDescent="0.3">
      <c r="D1720" s="11"/>
    </row>
    <row r="1721" spans="4:4" x14ac:dyDescent="0.3">
      <c r="D1721" s="11"/>
    </row>
    <row r="1722" spans="4:4" x14ac:dyDescent="0.3">
      <c r="D1722" s="11"/>
    </row>
    <row r="1723" spans="4:4" x14ac:dyDescent="0.3">
      <c r="D1723" s="11"/>
    </row>
    <row r="1724" spans="4:4" x14ac:dyDescent="0.3">
      <c r="D1724" s="11"/>
    </row>
    <row r="1725" spans="4:4" x14ac:dyDescent="0.3">
      <c r="D1725" s="11"/>
    </row>
    <row r="1726" spans="4:4" x14ac:dyDescent="0.3">
      <c r="D1726" s="11"/>
    </row>
    <row r="1727" spans="4:4" x14ac:dyDescent="0.3">
      <c r="D1727" s="11"/>
    </row>
    <row r="1728" spans="4:4" x14ac:dyDescent="0.3">
      <c r="D1728" s="11"/>
    </row>
    <row r="1729" spans="4:4" x14ac:dyDescent="0.3">
      <c r="D1729" s="11"/>
    </row>
    <row r="1730" spans="4:4" x14ac:dyDescent="0.3">
      <c r="D1730" s="11"/>
    </row>
    <row r="1731" spans="4:4" x14ac:dyDescent="0.3">
      <c r="D1731" s="11"/>
    </row>
    <row r="1732" spans="4:4" x14ac:dyDescent="0.3">
      <c r="D1732" s="11"/>
    </row>
    <row r="1733" spans="4:4" x14ac:dyDescent="0.3">
      <c r="D1733" s="11"/>
    </row>
    <row r="1734" spans="4:4" x14ac:dyDescent="0.3">
      <c r="D1734" s="11"/>
    </row>
    <row r="1735" spans="4:4" x14ac:dyDescent="0.3">
      <c r="D1735" s="11"/>
    </row>
    <row r="1736" spans="4:4" x14ac:dyDescent="0.3">
      <c r="D1736" s="11"/>
    </row>
    <row r="1737" spans="4:4" x14ac:dyDescent="0.3">
      <c r="D1737" s="11"/>
    </row>
    <row r="1738" spans="4:4" x14ac:dyDescent="0.3">
      <c r="D1738" s="11"/>
    </row>
    <row r="1739" spans="4:4" x14ac:dyDescent="0.3">
      <c r="D1739" s="11"/>
    </row>
    <row r="1740" spans="4:4" x14ac:dyDescent="0.3">
      <c r="D1740" s="11"/>
    </row>
    <row r="1741" spans="4:4" x14ac:dyDescent="0.3">
      <c r="D1741" s="11"/>
    </row>
    <row r="1742" spans="4:4" x14ac:dyDescent="0.3">
      <c r="D1742" s="11"/>
    </row>
    <row r="1743" spans="4:4" x14ac:dyDescent="0.3">
      <c r="D1743" s="11"/>
    </row>
    <row r="1744" spans="4:4" x14ac:dyDescent="0.3">
      <c r="D1744" s="11"/>
    </row>
    <row r="1745" spans="4:4" x14ac:dyDescent="0.3">
      <c r="D1745" s="11"/>
    </row>
    <row r="1746" spans="4:4" x14ac:dyDescent="0.3">
      <c r="D1746" s="11"/>
    </row>
    <row r="1747" spans="4:4" x14ac:dyDescent="0.3">
      <c r="D1747" s="11"/>
    </row>
    <row r="1748" spans="4:4" x14ac:dyDescent="0.3">
      <c r="D1748" s="11"/>
    </row>
    <row r="1749" spans="4:4" x14ac:dyDescent="0.3">
      <c r="D1749" s="11"/>
    </row>
    <row r="1750" spans="4:4" x14ac:dyDescent="0.3">
      <c r="D1750" s="11"/>
    </row>
    <row r="1751" spans="4:4" x14ac:dyDescent="0.3">
      <c r="D1751" s="11"/>
    </row>
    <row r="1752" spans="4:4" x14ac:dyDescent="0.3">
      <c r="D1752" s="11"/>
    </row>
    <row r="1753" spans="4:4" x14ac:dyDescent="0.3">
      <c r="D1753" s="11"/>
    </row>
    <row r="1754" spans="4:4" x14ac:dyDescent="0.3">
      <c r="D1754" s="11"/>
    </row>
    <row r="1755" spans="4:4" x14ac:dyDescent="0.3">
      <c r="D1755" s="11"/>
    </row>
    <row r="1756" spans="4:4" x14ac:dyDescent="0.3">
      <c r="D1756" s="11"/>
    </row>
    <row r="1757" spans="4:4" x14ac:dyDescent="0.3">
      <c r="D1757" s="11"/>
    </row>
    <row r="1758" spans="4:4" x14ac:dyDescent="0.3">
      <c r="D1758" s="11"/>
    </row>
    <row r="1759" spans="4:4" x14ac:dyDescent="0.3">
      <c r="D1759" s="11"/>
    </row>
    <row r="1760" spans="4:4" x14ac:dyDescent="0.3">
      <c r="D1760" s="11"/>
    </row>
    <row r="1761" spans="4:4" x14ac:dyDescent="0.3">
      <c r="D1761" s="11"/>
    </row>
    <row r="1762" spans="4:4" x14ac:dyDescent="0.3">
      <c r="D1762" s="11"/>
    </row>
    <row r="1763" spans="4:4" x14ac:dyDescent="0.3">
      <c r="D1763" s="11"/>
    </row>
    <row r="1764" spans="4:4" x14ac:dyDescent="0.3">
      <c r="D1764" s="11"/>
    </row>
    <row r="1765" spans="4:4" x14ac:dyDescent="0.3">
      <c r="D1765" s="11"/>
    </row>
    <row r="1766" spans="4:4" x14ac:dyDescent="0.3">
      <c r="D1766" s="11"/>
    </row>
    <row r="1767" spans="4:4" x14ac:dyDescent="0.3">
      <c r="D1767" s="11"/>
    </row>
    <row r="1768" spans="4:4" x14ac:dyDescent="0.3">
      <c r="D1768" s="11"/>
    </row>
    <row r="1769" spans="4:4" x14ac:dyDescent="0.3">
      <c r="D1769" s="11"/>
    </row>
    <row r="1770" spans="4:4" x14ac:dyDescent="0.3">
      <c r="D1770" s="11"/>
    </row>
    <row r="1771" spans="4:4" x14ac:dyDescent="0.3">
      <c r="D1771" s="11"/>
    </row>
    <row r="1772" spans="4:4" x14ac:dyDescent="0.3">
      <c r="D1772" s="11"/>
    </row>
    <row r="1773" spans="4:4" x14ac:dyDescent="0.3">
      <c r="D1773" s="11"/>
    </row>
    <row r="1774" spans="4:4" x14ac:dyDescent="0.3">
      <c r="D1774" s="11"/>
    </row>
    <row r="1775" spans="4:4" x14ac:dyDescent="0.3">
      <c r="D1775" s="11"/>
    </row>
    <row r="1776" spans="4:4" x14ac:dyDescent="0.3">
      <c r="D1776" s="11"/>
    </row>
    <row r="1777" spans="4:4" x14ac:dyDescent="0.3">
      <c r="D1777" s="11"/>
    </row>
    <row r="1778" spans="4:4" x14ac:dyDescent="0.3">
      <c r="D1778" s="11"/>
    </row>
    <row r="1779" spans="4:4" x14ac:dyDescent="0.3">
      <c r="D1779" s="11"/>
    </row>
    <row r="1780" spans="4:4" x14ac:dyDescent="0.3">
      <c r="D1780" s="11"/>
    </row>
    <row r="1781" spans="4:4" x14ac:dyDescent="0.3">
      <c r="D1781" s="11"/>
    </row>
    <row r="1782" spans="4:4" x14ac:dyDescent="0.3">
      <c r="D1782" s="11"/>
    </row>
    <row r="1783" spans="4:4" x14ac:dyDescent="0.3">
      <c r="D1783" s="11"/>
    </row>
    <row r="1784" spans="4:4" x14ac:dyDescent="0.3">
      <c r="D1784" s="11"/>
    </row>
    <row r="1785" spans="4:4" x14ac:dyDescent="0.3">
      <c r="D1785" s="11"/>
    </row>
    <row r="1786" spans="4:4" x14ac:dyDescent="0.3">
      <c r="D1786" s="11"/>
    </row>
    <row r="1787" spans="4:4" x14ac:dyDescent="0.3">
      <c r="D1787" s="11"/>
    </row>
    <row r="1788" spans="4:4" x14ac:dyDescent="0.3">
      <c r="D1788" s="11"/>
    </row>
    <row r="1789" spans="4:4" x14ac:dyDescent="0.3">
      <c r="D1789" s="11"/>
    </row>
    <row r="1790" spans="4:4" x14ac:dyDescent="0.3">
      <c r="D1790" s="11"/>
    </row>
    <row r="1791" spans="4:4" x14ac:dyDescent="0.3">
      <c r="D1791" s="11"/>
    </row>
    <row r="1792" spans="4:4" x14ac:dyDescent="0.3">
      <c r="D1792" s="11"/>
    </row>
    <row r="1793" spans="4:4" x14ac:dyDescent="0.3">
      <c r="D1793" s="11"/>
    </row>
    <row r="1794" spans="4:4" x14ac:dyDescent="0.3">
      <c r="D1794" s="11"/>
    </row>
    <row r="1795" spans="4:4" x14ac:dyDescent="0.3">
      <c r="D1795" s="11"/>
    </row>
    <row r="1796" spans="4:4" x14ac:dyDescent="0.3">
      <c r="D1796" s="11"/>
    </row>
    <row r="1797" spans="4:4" x14ac:dyDescent="0.3">
      <c r="D1797" s="11"/>
    </row>
    <row r="1798" spans="4:4" x14ac:dyDescent="0.3">
      <c r="D1798" s="11"/>
    </row>
    <row r="1799" spans="4:4" x14ac:dyDescent="0.3">
      <c r="D1799" s="11"/>
    </row>
    <row r="1800" spans="4:4" x14ac:dyDescent="0.3">
      <c r="D1800" s="11"/>
    </row>
    <row r="1801" spans="4:4" x14ac:dyDescent="0.3">
      <c r="D1801" s="11"/>
    </row>
    <row r="1802" spans="4:4" x14ac:dyDescent="0.3">
      <c r="D1802" s="11"/>
    </row>
    <row r="1803" spans="4:4" x14ac:dyDescent="0.3">
      <c r="D1803" s="11"/>
    </row>
    <row r="1804" spans="4:4" x14ac:dyDescent="0.3">
      <c r="D1804" s="11"/>
    </row>
    <row r="1805" spans="4:4" x14ac:dyDescent="0.3">
      <c r="D1805" s="11"/>
    </row>
    <row r="1806" spans="4:4" x14ac:dyDescent="0.3">
      <c r="D1806" s="11"/>
    </row>
    <row r="1807" spans="4:4" x14ac:dyDescent="0.3">
      <c r="D1807" s="11"/>
    </row>
    <row r="1808" spans="4:4" x14ac:dyDescent="0.3">
      <c r="D1808" s="11"/>
    </row>
    <row r="1809" spans="4:4" x14ac:dyDescent="0.3">
      <c r="D1809" s="11"/>
    </row>
    <row r="1810" spans="4:4" x14ac:dyDescent="0.3">
      <c r="D1810" s="11"/>
    </row>
    <row r="1811" spans="4:4" x14ac:dyDescent="0.3">
      <c r="D1811" s="11"/>
    </row>
    <row r="1812" spans="4:4" x14ac:dyDescent="0.3">
      <c r="D1812" s="11"/>
    </row>
    <row r="1813" spans="4:4" x14ac:dyDescent="0.3">
      <c r="D1813" s="11"/>
    </row>
    <row r="1814" spans="4:4" x14ac:dyDescent="0.3">
      <c r="D1814" s="11"/>
    </row>
    <row r="1815" spans="4:4" x14ac:dyDescent="0.3">
      <c r="D1815" s="11"/>
    </row>
    <row r="1816" spans="4:4" x14ac:dyDescent="0.3">
      <c r="D1816" s="11"/>
    </row>
    <row r="1817" spans="4:4" x14ac:dyDescent="0.3">
      <c r="D1817" s="11"/>
    </row>
    <row r="1818" spans="4:4" x14ac:dyDescent="0.3">
      <c r="D1818" s="11"/>
    </row>
    <row r="1819" spans="4:4" x14ac:dyDescent="0.3">
      <c r="D1819" s="11"/>
    </row>
    <row r="1820" spans="4:4" x14ac:dyDescent="0.3">
      <c r="D1820" s="11"/>
    </row>
    <row r="1821" spans="4:4" x14ac:dyDescent="0.3">
      <c r="D1821" s="11"/>
    </row>
    <row r="1822" spans="4:4" x14ac:dyDescent="0.3">
      <c r="D1822" s="11"/>
    </row>
    <row r="1823" spans="4:4" x14ac:dyDescent="0.3">
      <c r="D1823" s="11"/>
    </row>
    <row r="1824" spans="4:4" x14ac:dyDescent="0.3">
      <c r="D1824" s="11"/>
    </row>
    <row r="1825" spans="4:4" x14ac:dyDescent="0.3">
      <c r="D1825" s="11"/>
    </row>
    <row r="1826" spans="4:4" x14ac:dyDescent="0.3">
      <c r="D1826" s="11"/>
    </row>
    <row r="1827" spans="4:4" x14ac:dyDescent="0.3">
      <c r="D1827" s="11"/>
    </row>
    <row r="1828" spans="4:4" x14ac:dyDescent="0.3">
      <c r="D1828" s="11"/>
    </row>
    <row r="1829" spans="4:4" x14ac:dyDescent="0.3">
      <c r="D1829" s="11"/>
    </row>
    <row r="1830" spans="4:4" x14ac:dyDescent="0.3">
      <c r="D1830" s="11"/>
    </row>
    <row r="1831" spans="4:4" x14ac:dyDescent="0.3">
      <c r="D1831" s="11"/>
    </row>
    <row r="1832" spans="4:4" x14ac:dyDescent="0.3">
      <c r="D1832" s="11"/>
    </row>
    <row r="1833" spans="4:4" x14ac:dyDescent="0.3">
      <c r="D1833" s="11"/>
    </row>
    <row r="1834" spans="4:4" x14ac:dyDescent="0.3">
      <c r="D1834" s="11"/>
    </row>
    <row r="1835" spans="4:4" x14ac:dyDescent="0.3">
      <c r="D1835" s="11"/>
    </row>
    <row r="1836" spans="4:4" x14ac:dyDescent="0.3">
      <c r="D1836" s="11"/>
    </row>
    <row r="1837" spans="4:4" x14ac:dyDescent="0.3">
      <c r="D1837" s="11"/>
    </row>
    <row r="1838" spans="4:4" x14ac:dyDescent="0.3">
      <c r="D1838" s="11"/>
    </row>
    <row r="1839" spans="4:4" x14ac:dyDescent="0.3">
      <c r="D1839" s="11"/>
    </row>
    <row r="1840" spans="4:4" x14ac:dyDescent="0.3">
      <c r="D1840" s="11"/>
    </row>
    <row r="1841" spans="4:4" x14ac:dyDescent="0.3">
      <c r="D1841" s="11"/>
    </row>
    <row r="1842" spans="4:4" x14ac:dyDescent="0.3">
      <c r="D1842" s="11"/>
    </row>
    <row r="1843" spans="4:4" x14ac:dyDescent="0.3">
      <c r="D1843" s="11"/>
    </row>
    <row r="1844" spans="4:4" x14ac:dyDescent="0.3">
      <c r="D1844" s="11"/>
    </row>
    <row r="1845" spans="4:4" x14ac:dyDescent="0.3">
      <c r="D1845" s="11"/>
    </row>
    <row r="1846" spans="4:4" x14ac:dyDescent="0.3">
      <c r="D1846" s="11"/>
    </row>
    <row r="1847" spans="4:4" x14ac:dyDescent="0.3">
      <c r="D1847" s="11"/>
    </row>
    <row r="1848" spans="4:4" x14ac:dyDescent="0.3">
      <c r="D1848" s="11"/>
    </row>
    <row r="1849" spans="4:4" x14ac:dyDescent="0.3">
      <c r="D1849" s="11"/>
    </row>
    <row r="1850" spans="4:4" x14ac:dyDescent="0.3">
      <c r="D1850" s="11"/>
    </row>
    <row r="1851" spans="4:4" x14ac:dyDescent="0.3">
      <c r="D1851" s="11"/>
    </row>
    <row r="1852" spans="4:4" x14ac:dyDescent="0.3">
      <c r="D1852" s="11"/>
    </row>
    <row r="1853" spans="4:4" x14ac:dyDescent="0.3">
      <c r="D1853" s="11"/>
    </row>
    <row r="1854" spans="4:4" x14ac:dyDescent="0.3">
      <c r="D1854" s="11"/>
    </row>
    <row r="1855" spans="4:4" x14ac:dyDescent="0.3">
      <c r="D1855" s="11"/>
    </row>
    <row r="1856" spans="4:4" x14ac:dyDescent="0.3">
      <c r="D1856" s="11"/>
    </row>
    <row r="1857" spans="4:4" x14ac:dyDescent="0.3">
      <c r="D1857" s="11"/>
    </row>
    <row r="1858" spans="4:4" x14ac:dyDescent="0.3">
      <c r="D1858" s="11"/>
    </row>
    <row r="1859" spans="4:4" x14ac:dyDescent="0.3">
      <c r="D1859" s="11"/>
    </row>
    <row r="1860" spans="4:4" x14ac:dyDescent="0.3">
      <c r="D1860" s="11"/>
    </row>
    <row r="1861" spans="4:4" x14ac:dyDescent="0.3">
      <c r="D1861" s="11"/>
    </row>
    <row r="1862" spans="4:4" x14ac:dyDescent="0.3">
      <c r="D1862" s="11"/>
    </row>
    <row r="1863" spans="4:4" x14ac:dyDescent="0.3">
      <c r="D1863" s="11"/>
    </row>
    <row r="1864" spans="4:4" x14ac:dyDescent="0.3">
      <c r="D1864" s="11"/>
    </row>
    <row r="1865" spans="4:4" x14ac:dyDescent="0.3">
      <c r="D1865" s="11"/>
    </row>
    <row r="1866" spans="4:4" x14ac:dyDescent="0.3">
      <c r="D1866" s="11"/>
    </row>
    <row r="1867" spans="4:4" x14ac:dyDescent="0.3">
      <c r="D1867" s="11"/>
    </row>
    <row r="1868" spans="4:4" x14ac:dyDescent="0.3">
      <c r="D1868" s="11"/>
    </row>
    <row r="1869" spans="4:4" x14ac:dyDescent="0.3">
      <c r="D1869" s="11"/>
    </row>
    <row r="1870" spans="4:4" x14ac:dyDescent="0.3">
      <c r="D1870" s="11"/>
    </row>
    <row r="1871" spans="4:4" x14ac:dyDescent="0.3">
      <c r="D1871" s="11"/>
    </row>
    <row r="1872" spans="4:4" x14ac:dyDescent="0.3">
      <c r="D1872" s="11"/>
    </row>
    <row r="1873" spans="4:4" x14ac:dyDescent="0.3">
      <c r="D1873" s="11"/>
    </row>
    <row r="1874" spans="4:4" x14ac:dyDescent="0.3">
      <c r="D1874" s="11"/>
    </row>
    <row r="1875" spans="4:4" x14ac:dyDescent="0.3">
      <c r="D1875" s="11"/>
    </row>
    <row r="1876" spans="4:4" x14ac:dyDescent="0.3">
      <c r="D1876" s="11"/>
    </row>
    <row r="1877" spans="4:4" x14ac:dyDescent="0.3">
      <c r="D1877" s="11"/>
    </row>
    <row r="1878" spans="4:4" x14ac:dyDescent="0.3">
      <c r="D1878" s="11"/>
    </row>
    <row r="1879" spans="4:4" x14ac:dyDescent="0.3">
      <c r="D1879" s="11"/>
    </row>
    <row r="1880" spans="4:4" x14ac:dyDescent="0.3">
      <c r="D1880" s="11"/>
    </row>
    <row r="1881" spans="4:4" x14ac:dyDescent="0.3">
      <c r="D1881" s="11"/>
    </row>
    <row r="1882" spans="4:4" x14ac:dyDescent="0.3">
      <c r="D1882" s="11"/>
    </row>
    <row r="1883" spans="4:4" x14ac:dyDescent="0.3">
      <c r="D1883" s="11"/>
    </row>
    <row r="1884" spans="4:4" x14ac:dyDescent="0.3">
      <c r="D1884" s="11"/>
    </row>
    <row r="1885" spans="4:4" x14ac:dyDescent="0.3">
      <c r="D1885" s="11"/>
    </row>
    <row r="1886" spans="4:4" x14ac:dyDescent="0.3">
      <c r="D1886" s="11"/>
    </row>
    <row r="1887" spans="4:4" x14ac:dyDescent="0.3">
      <c r="D1887" s="11"/>
    </row>
    <row r="1888" spans="4:4" x14ac:dyDescent="0.3">
      <c r="D1888" s="11"/>
    </row>
    <row r="1889" spans="4:4" x14ac:dyDescent="0.3">
      <c r="D1889" s="11"/>
    </row>
    <row r="1890" spans="4:4" x14ac:dyDescent="0.3">
      <c r="D1890" s="11"/>
    </row>
    <row r="1891" spans="4:4" x14ac:dyDescent="0.3">
      <c r="D1891" s="11"/>
    </row>
    <row r="1892" spans="4:4" x14ac:dyDescent="0.3">
      <c r="D1892" s="11"/>
    </row>
    <row r="1893" spans="4:4" x14ac:dyDescent="0.3">
      <c r="D1893" s="11"/>
    </row>
    <row r="1894" spans="4:4" x14ac:dyDescent="0.3">
      <c r="D1894" s="11"/>
    </row>
    <row r="1895" spans="4:4" x14ac:dyDescent="0.3">
      <c r="D1895" s="11"/>
    </row>
    <row r="1896" spans="4:4" x14ac:dyDescent="0.3">
      <c r="D1896" s="11"/>
    </row>
    <row r="1897" spans="4:4" x14ac:dyDescent="0.3">
      <c r="D1897" s="11"/>
    </row>
    <row r="1898" spans="4:4" x14ac:dyDescent="0.3">
      <c r="D1898" s="11"/>
    </row>
    <row r="1899" spans="4:4" x14ac:dyDescent="0.3">
      <c r="D1899" s="11"/>
    </row>
    <row r="1900" spans="4:4" x14ac:dyDescent="0.3">
      <c r="D1900" s="11"/>
    </row>
    <row r="1901" spans="4:4" x14ac:dyDescent="0.3">
      <c r="D1901" s="11"/>
    </row>
    <row r="1902" spans="4:4" x14ac:dyDescent="0.3">
      <c r="D1902" s="11"/>
    </row>
    <row r="1903" spans="4:4" x14ac:dyDescent="0.3">
      <c r="D1903" s="11"/>
    </row>
    <row r="1904" spans="4:4" x14ac:dyDescent="0.3">
      <c r="D1904" s="11"/>
    </row>
    <row r="1905" spans="4:4" x14ac:dyDescent="0.3">
      <c r="D1905" s="11"/>
    </row>
    <row r="1906" spans="4:4" x14ac:dyDescent="0.3">
      <c r="D1906" s="11"/>
    </row>
    <row r="1907" spans="4:4" x14ac:dyDescent="0.3">
      <c r="D1907" s="11"/>
    </row>
    <row r="1908" spans="4:4" x14ac:dyDescent="0.3">
      <c r="D1908" s="11"/>
    </row>
    <row r="1909" spans="4:4" x14ac:dyDescent="0.3">
      <c r="D1909" s="11"/>
    </row>
    <row r="1910" spans="4:4" x14ac:dyDescent="0.3">
      <c r="D1910" s="11"/>
    </row>
    <row r="1911" spans="4:4" x14ac:dyDescent="0.3">
      <c r="D1911" s="11"/>
    </row>
    <row r="1912" spans="4:4" x14ac:dyDescent="0.3">
      <c r="D1912" s="11"/>
    </row>
    <row r="1913" spans="4:4" x14ac:dyDescent="0.3">
      <c r="D1913" s="11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8A25-43FD-48A6-9EC2-69CAE4160BC1}">
  <dimension ref="A2:J7528"/>
  <sheetViews>
    <sheetView tabSelected="1" topLeftCell="A610" zoomScale="90" zoomScaleNormal="90" workbookViewId="0">
      <selection activeCell="A7" sqref="A7:C650"/>
    </sheetView>
  </sheetViews>
  <sheetFormatPr defaultRowHeight="14.4" x14ac:dyDescent="0.3"/>
  <cols>
    <col min="1" max="1" width="27.33203125" customWidth="1"/>
    <col min="2" max="2" width="17.6640625" bestFit="1" customWidth="1"/>
    <col min="3" max="3" width="21.33203125" bestFit="1" customWidth="1"/>
    <col min="5" max="5" width="26" bestFit="1" customWidth="1"/>
  </cols>
  <sheetData>
    <row r="2" spans="1:10" x14ac:dyDescent="0.3">
      <c r="A2" t="str">
        <f>_xlfn.CONCAT("let(",Table1[let_variable],")")</f>
        <v>let(#default_Govt=0.03;#default_AAA=0.05;#default_AA=0.07;#default_A=0.13;#default_BBB=0.36;#cond_AAA=bb_composite()=='AAA';#cond_AA=in(bb_composite(),['AA+','AA','AA-']);#cond_A=in(bb_composite(),['A+','A','A-']);#cond_BBB=in(bb_composite(),['BBB+','BBB','BBB-']);#group_ratings=if(#cond_AAA,'AAA',if(#cond_AA,'AA',if(#cond_A,'A',if(#cond_BBB,'BBB','&lt;BBB'))));#buckets=[0,5,10,12,14,16,18,20,22,24,26,28,30,32,34,36,38,40,42,44,46,48,50];#name=['&lt;0','0-5','5-10','10-12','12-14','14-16','16-18','18-20','20-22','22-24','24-26','26-28','28-30','30-32','32-34','34-36','36-38','38-40','40-42','42-44','44-46','46-48','48-50','&gt;50'];#dur_bins=BINS(replacenonnumeric(duration().value,-1),#buckets,#name);#grp_gross=concat(concat(concat(#dur_bins,#group_ratings),market_sector_des()),crncy());#grp_net=concat(concat(#dur_bins,market_sector_des()),crncy());#universe=bondsuniv(ACTIVE);#index=members('LEGATRUU Index');#AIM_accts=['FIXED','FIXEDUS','PENSION','PENSIONU','POA'];#AIM=members(type='AIM',accounts=#AIM_accts,pricing_number=6596);#filter_rtg=bb_composite()&gt;='BBB';#filter_maturity=between(maturity(),'2031-01-01','2056-01-01');#filter_crncy=in(crncy(),['CAD','USD','EUR','GBP','CHF','JPY']);#filter_structured=structured_note()=='N';#filter_liq_TRAC=sum(px_volume(DATES=range(start=-60D,end='0D'),PRICING_SOURCE='TRAC'))&gt;0;#filter_liq_LQA=lqa_liquidity_score().value&gt;=60;#filter_liq=if(crncy()=='USD', (amt_outstanding(currency=USD).value&gt;500e6) and #filter_liq_TRAC, (amt_outstanding(currency=USD).value&gt;200e6) and #filter_liq_LQA);#cntry=in(CNTRY_OF_RISK(),['CN','SA','MX']);#sector_tobacco=CLASSIFICATION_NAME(CLASSIFICATION_SCHEME='BICS',CLASSIFICATION_LEVEL='4')=='Tobacco';#sector_energy=CLASSIFICATION_NAME(CLASSIFICATION_SCHEME='BICS',CLASSIFICATION_LEVEL='2') == 'Oil &amp; Gas';#sector_insurance=CLASSIFICATION_NAME(CLASSIFICATION_SCHEME='BICS',CLASSIFICATION_LEVEL='2')=='Insurance';#filter_blacklist=not(#sector_tobacco or #sector_energy or #sector_insurance or #cntry);#constrain=#filter_rtg and #filter_crncy and #filter_structured and #filter_blacklist and #filter_maturity and #filter_liq;#gross_val=yield(yield_type=YTW,pricing_source=BVAL);#net_val=if(market_sector_des()=='GOVT',#gross_val-#default_govt,if(#cond_AAA,#gross_val-#default_AAA,if(#cond_AA,#gross_val-#default_AA,if(#cond_A,#gross_val-#default_A,if(#cond_BBB,#gross_val-#default_BBB,0)))));#zscore_gross=groupzscore(#gross_val,concat(concat(#dur_bins,#group_ratings),market_sector_des()));#zscore_net=groupzscore(#net_val,concat(#dur_bins,market_sector_des()));#cheap=0.674489750196082;#rich=0;#cond_cheap=(#zscore_gross&gt;#cheap) and (#zscore_net&gt;#cheap);#cond_rich=(#zscore_gross&lt;#rich) and (#zscore_net&lt;#rich);#get_zgross_cheap=dropna(matches(#zscore_gross,#cond_cheap),remove_ID=True);#get_znet_cheap=dropna(matches(#zscore_net,#cond_cheap),remove_ID=True);#get_score_cheap=dropna(matches(#gross_val,#cond_cheap),remove_ID=True);#get_zgross_rich=dropna(matches(#zscore_gross,#cond_rich),remove_ID=True);#get_znet_rich=dropna(matches(#zscore_net,#cond_rich),remove_ID=True);#get_score_rich=dropna(matches(#gross_val,#cond_rich),remove_ID=True);)</v>
      </c>
    </row>
    <row r="3" spans="1:10" x14ac:dyDescent="0.3">
      <c r="A3" t="s">
        <v>71</v>
      </c>
    </row>
    <row r="4" spans="1:10" x14ac:dyDescent="0.3">
      <c r="A4" t="s">
        <v>77</v>
      </c>
    </row>
    <row r="6" spans="1:10" x14ac:dyDescent="0.3">
      <c r="A6" s="4" t="str">
        <f>_xll.BQL.Query(_xlfn.CONCAT(A2:A4),"cols=3;rows=645")</f>
        <v>ID</v>
      </c>
      <c r="B6" s="3" t="s">
        <v>336</v>
      </c>
      <c r="C6" s="3" t="s">
        <v>337</v>
      </c>
      <c r="J6" s="3"/>
    </row>
    <row r="7" spans="1:10" x14ac:dyDescent="0.3">
      <c r="A7" t="s">
        <v>940</v>
      </c>
      <c r="B7">
        <v>0.69279874525914786</v>
      </c>
      <c r="C7">
        <v>0.74616163683673697</v>
      </c>
    </row>
    <row r="8" spans="1:10" x14ac:dyDescent="0.3">
      <c r="A8" s="2" t="s">
        <v>716</v>
      </c>
      <c r="B8">
        <v>0.79939293465104755</v>
      </c>
      <c r="C8">
        <v>0.8953822820725712</v>
      </c>
    </row>
    <row r="9" spans="1:10" x14ac:dyDescent="0.3">
      <c r="A9" s="2" t="s">
        <v>941</v>
      </c>
      <c r="B9">
        <v>0.8139518421567582</v>
      </c>
      <c r="C9">
        <v>0.90908255806342209</v>
      </c>
    </row>
    <row r="10" spans="1:10" x14ac:dyDescent="0.3">
      <c r="A10" s="2" t="s">
        <v>679</v>
      </c>
      <c r="B10">
        <v>1.1599528820864786</v>
      </c>
      <c r="C10">
        <v>0.96528755897387852</v>
      </c>
    </row>
    <row r="11" spans="1:10" x14ac:dyDescent="0.3">
      <c r="A11" s="2" t="s">
        <v>707</v>
      </c>
      <c r="B11">
        <v>1.2101737214649024</v>
      </c>
      <c r="C11">
        <v>1.2603165601767001</v>
      </c>
    </row>
    <row r="12" spans="1:10" x14ac:dyDescent="0.3">
      <c r="A12" s="2" t="s">
        <v>724</v>
      </c>
      <c r="B12">
        <v>0.8204509831298521</v>
      </c>
      <c r="C12">
        <v>0.91519840329424784</v>
      </c>
    </row>
    <row r="13" spans="1:10" x14ac:dyDescent="0.3">
      <c r="A13" s="2" t="s">
        <v>718</v>
      </c>
      <c r="B13">
        <v>0.81650363226717404</v>
      </c>
      <c r="C13">
        <v>0.89392846012996818</v>
      </c>
    </row>
    <row r="14" spans="1:10" x14ac:dyDescent="0.3">
      <c r="A14" s="2" t="s">
        <v>717</v>
      </c>
      <c r="B14">
        <v>0.76896344219819868</v>
      </c>
      <c r="C14">
        <v>0.86674741062345861</v>
      </c>
    </row>
    <row r="15" spans="1:10" x14ac:dyDescent="0.3">
      <c r="A15" s="2" t="s">
        <v>729</v>
      </c>
      <c r="B15">
        <v>0.76956872223360384</v>
      </c>
      <c r="C15">
        <v>0.86731699343958324</v>
      </c>
    </row>
    <row r="16" spans="1:10" x14ac:dyDescent="0.3">
      <c r="A16" s="2" t="s">
        <v>680</v>
      </c>
      <c r="B16">
        <v>0.97485311367355953</v>
      </c>
      <c r="C16">
        <v>1.0413040602272632</v>
      </c>
    </row>
    <row r="17" spans="1:3" x14ac:dyDescent="0.3">
      <c r="A17" s="2" t="s">
        <v>942</v>
      </c>
      <c r="B17">
        <v>2.0399884016738272</v>
      </c>
      <c r="C17">
        <v>2.6928203904832446</v>
      </c>
    </row>
    <row r="18" spans="1:3" x14ac:dyDescent="0.3">
      <c r="A18" s="2" t="s">
        <v>721</v>
      </c>
      <c r="B18">
        <v>0.7345043513167071</v>
      </c>
      <c r="C18">
        <v>0.83432059183330742</v>
      </c>
    </row>
    <row r="19" spans="1:3" x14ac:dyDescent="0.3">
      <c r="A19" s="2" t="s">
        <v>725</v>
      </c>
      <c r="B19">
        <v>0.77982515682882547</v>
      </c>
      <c r="C19">
        <v>0.87696854075393582</v>
      </c>
    </row>
    <row r="20" spans="1:3" x14ac:dyDescent="0.3">
      <c r="A20" s="2" t="s">
        <v>719</v>
      </c>
      <c r="B20">
        <v>0.77291914723038146</v>
      </c>
      <c r="C20">
        <v>0.83976853012781105</v>
      </c>
    </row>
    <row r="21" spans="1:3" x14ac:dyDescent="0.3">
      <c r="A21" s="2" t="s">
        <v>937</v>
      </c>
      <c r="B21">
        <v>0.76855327596244272</v>
      </c>
      <c r="C21">
        <v>0.86636143450335612</v>
      </c>
    </row>
    <row r="22" spans="1:3" x14ac:dyDescent="0.3">
      <c r="A22" s="2" t="s">
        <v>722</v>
      </c>
      <c r="B22">
        <v>1.4806095676720283</v>
      </c>
      <c r="C22">
        <v>0.77465088239642443</v>
      </c>
    </row>
    <row r="23" spans="1:3" x14ac:dyDescent="0.3">
      <c r="A23" s="2" t="s">
        <v>681</v>
      </c>
      <c r="B23">
        <v>0.97485311367355953</v>
      </c>
      <c r="C23">
        <v>1.0413040602272632</v>
      </c>
    </row>
    <row r="24" spans="1:3" x14ac:dyDescent="0.3">
      <c r="A24" s="2" t="s">
        <v>728</v>
      </c>
      <c r="B24">
        <v>0.86864494615591314</v>
      </c>
      <c r="C24">
        <v>0.96055006132840415</v>
      </c>
    </row>
    <row r="25" spans="1:3" x14ac:dyDescent="0.3">
      <c r="A25" s="2" t="s">
        <v>730</v>
      </c>
      <c r="B25">
        <v>0.76441204495965687</v>
      </c>
      <c r="C25">
        <v>0.83242980003781941</v>
      </c>
    </row>
    <row r="26" spans="1:3" x14ac:dyDescent="0.3">
      <c r="A26" t="s">
        <v>727</v>
      </c>
      <c r="B26">
        <v>1.4265826315376886</v>
      </c>
      <c r="C26">
        <v>0.75839032531303807</v>
      </c>
    </row>
    <row r="27" spans="1:3" x14ac:dyDescent="0.3">
      <c r="A27" t="s">
        <v>723</v>
      </c>
      <c r="B27">
        <v>0.79245874516947268</v>
      </c>
      <c r="C27">
        <v>0.73290283117652144</v>
      </c>
    </row>
    <row r="28" spans="1:3" x14ac:dyDescent="0.3">
      <c r="A28" t="s">
        <v>726</v>
      </c>
      <c r="B28">
        <v>0.78315832716967548</v>
      </c>
      <c r="C28">
        <v>0.88010513280771818</v>
      </c>
    </row>
    <row r="29" spans="1:3" x14ac:dyDescent="0.3">
      <c r="A29" t="s">
        <v>342</v>
      </c>
      <c r="B29">
        <v>1.4897918298138351</v>
      </c>
      <c r="C29">
        <v>1.5205566705325819</v>
      </c>
    </row>
    <row r="30" spans="1:3" x14ac:dyDescent="0.3">
      <c r="A30" t="s">
        <v>338</v>
      </c>
      <c r="B30">
        <v>1.1524158928250716</v>
      </c>
      <c r="C30">
        <v>1.2275852276709041</v>
      </c>
    </row>
    <row r="31" spans="1:3" x14ac:dyDescent="0.3">
      <c r="A31" t="s">
        <v>339</v>
      </c>
      <c r="B31">
        <v>1.0641330224940968</v>
      </c>
      <c r="C31">
        <v>1.1445089605592103</v>
      </c>
    </row>
    <row r="32" spans="1:3" x14ac:dyDescent="0.3">
      <c r="A32" t="s">
        <v>343</v>
      </c>
      <c r="B32">
        <v>1.4794911943233557</v>
      </c>
      <c r="C32">
        <v>1.0921962124076725</v>
      </c>
    </row>
    <row r="33" spans="1:3" x14ac:dyDescent="0.3">
      <c r="A33" t="s">
        <v>341</v>
      </c>
      <c r="B33">
        <v>1.5963624946925856</v>
      </c>
      <c r="C33">
        <v>1.619741811840157</v>
      </c>
    </row>
    <row r="34" spans="1:3" x14ac:dyDescent="0.3">
      <c r="A34" t="s">
        <v>670</v>
      </c>
      <c r="B34">
        <v>1.4273086412846245</v>
      </c>
      <c r="C34">
        <v>1.0715769607222985</v>
      </c>
    </row>
    <row r="35" spans="1:3" x14ac:dyDescent="0.3">
      <c r="A35" t="s">
        <v>345</v>
      </c>
      <c r="B35">
        <v>1.2567518416942736</v>
      </c>
      <c r="C35">
        <v>1.3541034241051022</v>
      </c>
    </row>
    <row r="36" spans="1:3" x14ac:dyDescent="0.3">
      <c r="A36" t="s">
        <v>731</v>
      </c>
      <c r="B36">
        <v>0.83670695815602247</v>
      </c>
      <c r="C36">
        <v>0.91273166207534695</v>
      </c>
    </row>
    <row r="37" spans="1:3" x14ac:dyDescent="0.3">
      <c r="A37" t="s">
        <v>732</v>
      </c>
      <c r="B37">
        <v>0.81912477896757285</v>
      </c>
      <c r="C37">
        <v>0.91395041383924824</v>
      </c>
    </row>
    <row r="38" spans="1:3" x14ac:dyDescent="0.3">
      <c r="A38" t="s">
        <v>734</v>
      </c>
      <c r="B38">
        <v>0.76614954030757298</v>
      </c>
      <c r="C38">
        <v>0.84706399013618561</v>
      </c>
    </row>
    <row r="39" spans="1:3" x14ac:dyDescent="0.3">
      <c r="A39" t="s">
        <v>347</v>
      </c>
      <c r="B39">
        <v>1.0168229107385585</v>
      </c>
      <c r="C39">
        <v>1.0999890274560815</v>
      </c>
    </row>
    <row r="40" spans="1:3" x14ac:dyDescent="0.3">
      <c r="A40" t="s">
        <v>427</v>
      </c>
      <c r="B40">
        <v>1.0000114398035675</v>
      </c>
      <c r="C40">
        <v>1.0647188726909551</v>
      </c>
    </row>
    <row r="41" spans="1:3" x14ac:dyDescent="0.3">
      <c r="A41" t="s">
        <v>344</v>
      </c>
      <c r="B41">
        <v>1.9052534625534479</v>
      </c>
      <c r="C41">
        <v>0.90245650653289977</v>
      </c>
    </row>
    <row r="42" spans="1:3" x14ac:dyDescent="0.3">
      <c r="A42" t="s">
        <v>737</v>
      </c>
      <c r="B42">
        <v>0.6809582885893507</v>
      </c>
      <c r="C42">
        <v>0.78393248150975126</v>
      </c>
    </row>
    <row r="43" spans="1:3" x14ac:dyDescent="0.3">
      <c r="A43" t="s">
        <v>346</v>
      </c>
      <c r="B43">
        <v>1.1391479410617831</v>
      </c>
      <c r="C43">
        <v>3.0106285387615928</v>
      </c>
    </row>
    <row r="44" spans="1:3" x14ac:dyDescent="0.3">
      <c r="A44" t="s">
        <v>738</v>
      </c>
      <c r="B44">
        <v>0.67970789791387953</v>
      </c>
      <c r="C44">
        <v>0.76661289671913679</v>
      </c>
    </row>
    <row r="45" spans="1:3" x14ac:dyDescent="0.3">
      <c r="A45" t="s">
        <v>349</v>
      </c>
      <c r="B45">
        <v>0.89204124777803973</v>
      </c>
      <c r="C45">
        <v>1.0102257317716612</v>
      </c>
    </row>
    <row r="46" spans="1:3" x14ac:dyDescent="0.3">
      <c r="A46" t="s">
        <v>736</v>
      </c>
      <c r="B46">
        <v>0.70227981190709499</v>
      </c>
      <c r="C46">
        <v>0.80399653878079869</v>
      </c>
    </row>
    <row r="47" spans="1:3" x14ac:dyDescent="0.3">
      <c r="A47" t="s">
        <v>733</v>
      </c>
      <c r="B47">
        <v>0.70539823116207079</v>
      </c>
      <c r="C47">
        <v>0.78152099028577382</v>
      </c>
    </row>
    <row r="48" spans="1:3" x14ac:dyDescent="0.3">
      <c r="A48" t="s">
        <v>348</v>
      </c>
      <c r="B48">
        <v>0.90036337537798516</v>
      </c>
      <c r="C48">
        <v>0.97197658416040411</v>
      </c>
    </row>
    <row r="49" spans="1:3" x14ac:dyDescent="0.3">
      <c r="A49" t="s">
        <v>351</v>
      </c>
      <c r="B49">
        <v>0.95792289669395603</v>
      </c>
      <c r="C49">
        <v>1.070901047168423</v>
      </c>
    </row>
    <row r="50" spans="1:3" x14ac:dyDescent="0.3">
      <c r="A50" t="s">
        <v>682</v>
      </c>
      <c r="B50">
        <v>0.8415429366432734</v>
      </c>
      <c r="C50">
        <v>0.89535735479555756</v>
      </c>
    </row>
    <row r="51" spans="1:3" x14ac:dyDescent="0.3">
      <c r="A51" t="s">
        <v>720</v>
      </c>
      <c r="B51">
        <v>1.1068597432651974</v>
      </c>
      <c r="C51">
        <v>0.82045948634984178</v>
      </c>
    </row>
    <row r="52" spans="1:3" x14ac:dyDescent="0.3">
      <c r="A52" t="s">
        <v>355</v>
      </c>
      <c r="B52">
        <v>1.3550201078959181</v>
      </c>
      <c r="C52">
        <v>0.99193802539129872</v>
      </c>
    </row>
    <row r="53" spans="1:3" x14ac:dyDescent="0.3">
      <c r="A53" t="s">
        <v>357</v>
      </c>
      <c r="B53">
        <v>0.93285685310927524</v>
      </c>
      <c r="C53">
        <v>1.0478158614562292</v>
      </c>
    </row>
    <row r="54" spans="1:3" x14ac:dyDescent="0.3">
      <c r="A54" t="s">
        <v>350</v>
      </c>
      <c r="B54">
        <v>0.94960694824837255</v>
      </c>
      <c r="C54">
        <v>1.0178074958770216</v>
      </c>
    </row>
    <row r="55" spans="1:3" x14ac:dyDescent="0.3">
      <c r="A55" t="s">
        <v>739</v>
      </c>
      <c r="B55">
        <v>0.69307209635426825</v>
      </c>
      <c r="C55">
        <v>0.82698022690775952</v>
      </c>
    </row>
    <row r="56" spans="1:3" x14ac:dyDescent="0.3">
      <c r="A56" t="s">
        <v>683</v>
      </c>
      <c r="B56">
        <v>0.87540261566270794</v>
      </c>
      <c r="C56">
        <v>0.94874564643170611</v>
      </c>
    </row>
    <row r="57" spans="1:3" x14ac:dyDescent="0.3">
      <c r="A57" t="s">
        <v>735</v>
      </c>
      <c r="B57">
        <v>0.70223687099553822</v>
      </c>
      <c r="C57">
        <v>1.1163570986887206</v>
      </c>
    </row>
    <row r="58" spans="1:3" x14ac:dyDescent="0.3">
      <c r="A58" t="s">
        <v>740</v>
      </c>
      <c r="B58">
        <v>0.81901141357741292</v>
      </c>
      <c r="C58">
        <v>0.91384373432827581</v>
      </c>
    </row>
    <row r="59" spans="1:3" x14ac:dyDescent="0.3">
      <c r="A59" t="s">
        <v>742</v>
      </c>
      <c r="B59">
        <v>0.7826788796764288</v>
      </c>
      <c r="C59">
        <v>0.8624478189120135</v>
      </c>
    </row>
    <row r="60" spans="1:3" x14ac:dyDescent="0.3">
      <c r="A60" t="s">
        <v>751</v>
      </c>
      <c r="B60">
        <v>0.76152718531146668</v>
      </c>
      <c r="C60">
        <v>0.85974971717378645</v>
      </c>
    </row>
    <row r="61" spans="1:3" x14ac:dyDescent="0.3">
      <c r="A61" t="s">
        <v>744</v>
      </c>
      <c r="B61">
        <v>0.94592296634895245</v>
      </c>
      <c r="C61">
        <v>0.81685743599432203</v>
      </c>
    </row>
    <row r="62" spans="1:3" x14ac:dyDescent="0.3">
      <c r="A62" t="s">
        <v>747</v>
      </c>
      <c r="B62">
        <v>0.71753156060502388</v>
      </c>
      <c r="C62">
        <v>0.84950676855131391</v>
      </c>
    </row>
    <row r="63" spans="1:3" x14ac:dyDescent="0.3">
      <c r="A63" t="s">
        <v>748</v>
      </c>
      <c r="B63">
        <v>0.75782505780987242</v>
      </c>
      <c r="C63">
        <v>0.72558176796339346</v>
      </c>
    </row>
    <row r="64" spans="1:3" x14ac:dyDescent="0.3">
      <c r="A64" t="s">
        <v>746</v>
      </c>
      <c r="B64">
        <v>0.76820691336336</v>
      </c>
      <c r="C64">
        <v>0.86603549911304745</v>
      </c>
    </row>
    <row r="65" spans="1:3" x14ac:dyDescent="0.3">
      <c r="A65" t="s">
        <v>358</v>
      </c>
      <c r="B65">
        <v>1.2259516748628658</v>
      </c>
      <c r="C65">
        <v>1.2750010752738128</v>
      </c>
    </row>
    <row r="66" spans="1:3" x14ac:dyDescent="0.3">
      <c r="A66" t="s">
        <v>353</v>
      </c>
      <c r="B66">
        <v>0.89330575573896442</v>
      </c>
      <c r="C66">
        <v>1.0113903112959037</v>
      </c>
    </row>
    <row r="67" spans="1:3" x14ac:dyDescent="0.3">
      <c r="A67" t="s">
        <v>745</v>
      </c>
      <c r="B67">
        <v>0.75121834058612003</v>
      </c>
      <c r="C67">
        <v>0.85004885068853131</v>
      </c>
    </row>
    <row r="68" spans="1:3" x14ac:dyDescent="0.3">
      <c r="A68" t="s">
        <v>753</v>
      </c>
      <c r="B68">
        <v>0.73885325276638025</v>
      </c>
      <c r="C68">
        <v>0.83841301086228781</v>
      </c>
    </row>
    <row r="69" spans="1:3" x14ac:dyDescent="0.3">
      <c r="A69" t="s">
        <v>360</v>
      </c>
      <c r="B69">
        <v>0.86973222916179471</v>
      </c>
      <c r="C69">
        <v>0.94346822710621425</v>
      </c>
    </row>
    <row r="70" spans="1:3" x14ac:dyDescent="0.3">
      <c r="A70" t="s">
        <v>749</v>
      </c>
      <c r="B70">
        <v>0.84373133506099796</v>
      </c>
      <c r="C70">
        <v>0.93710576457775985</v>
      </c>
    </row>
    <row r="71" spans="1:3" x14ac:dyDescent="0.3">
      <c r="A71" t="s">
        <v>684</v>
      </c>
      <c r="B71">
        <v>0.86114516228830185</v>
      </c>
      <c r="C71">
        <v>0.98177122642059256</v>
      </c>
    </row>
    <row r="72" spans="1:3" x14ac:dyDescent="0.3">
      <c r="A72" t="s">
        <v>356</v>
      </c>
      <c r="B72">
        <v>1.0403302522860838</v>
      </c>
      <c r="C72">
        <v>1.1022435246951614</v>
      </c>
    </row>
    <row r="73" spans="1:3" x14ac:dyDescent="0.3">
      <c r="A73" t="s">
        <v>352</v>
      </c>
      <c r="B73">
        <v>1.0632679399499916</v>
      </c>
      <c r="C73">
        <v>1.308818331223232</v>
      </c>
    </row>
    <row r="74" spans="1:3" x14ac:dyDescent="0.3">
      <c r="A74" t="s">
        <v>760</v>
      </c>
      <c r="B74">
        <v>0.77429699493253312</v>
      </c>
      <c r="C74">
        <v>0.85464681266237652</v>
      </c>
    </row>
    <row r="75" spans="1:3" x14ac:dyDescent="0.3">
      <c r="A75" t="s">
        <v>354</v>
      </c>
      <c r="B75">
        <v>1.0090499592786366</v>
      </c>
      <c r="C75">
        <v>1.0731310077974214</v>
      </c>
    </row>
    <row r="76" spans="1:3" x14ac:dyDescent="0.3">
      <c r="A76" t="s">
        <v>743</v>
      </c>
      <c r="B76">
        <v>0.68691964804691596</v>
      </c>
      <c r="C76">
        <v>0.77332486062434436</v>
      </c>
    </row>
    <row r="77" spans="1:3" x14ac:dyDescent="0.3">
      <c r="A77" t="s">
        <v>756</v>
      </c>
      <c r="B77">
        <v>0.72065782280795954</v>
      </c>
      <c r="C77">
        <v>0.82129068131216321</v>
      </c>
    </row>
    <row r="78" spans="1:3" x14ac:dyDescent="0.3">
      <c r="A78" t="s">
        <v>754</v>
      </c>
      <c r="B78">
        <v>0.71023507696430066</v>
      </c>
      <c r="C78">
        <v>0.79502449170432865</v>
      </c>
    </row>
    <row r="79" spans="1:3" x14ac:dyDescent="0.3">
      <c r="A79" t="s">
        <v>762</v>
      </c>
      <c r="B79">
        <v>0.67590517642685422</v>
      </c>
      <c r="C79">
        <v>0.76307371012897074</v>
      </c>
    </row>
    <row r="80" spans="1:3" x14ac:dyDescent="0.3">
      <c r="A80" t="s">
        <v>359</v>
      </c>
      <c r="B80">
        <v>1.4281286445982118</v>
      </c>
      <c r="C80">
        <v>1.4631668461747696</v>
      </c>
    </row>
    <row r="81" spans="1:3" x14ac:dyDescent="0.3">
      <c r="A81" t="s">
        <v>741</v>
      </c>
      <c r="B81">
        <v>0.73704391785060519</v>
      </c>
      <c r="C81">
        <v>0.8199754355182356</v>
      </c>
    </row>
    <row r="82" spans="1:3" x14ac:dyDescent="0.3">
      <c r="A82" t="s">
        <v>755</v>
      </c>
      <c r="B82">
        <v>0.82037920403859421</v>
      </c>
      <c r="C82">
        <v>0.91513085747322942</v>
      </c>
    </row>
    <row r="83" spans="1:3" x14ac:dyDescent="0.3">
      <c r="A83" t="s">
        <v>759</v>
      </c>
      <c r="B83">
        <v>0.69231960848214191</v>
      </c>
      <c r="C83">
        <v>0.79462375199763169</v>
      </c>
    </row>
    <row r="84" spans="1:3" x14ac:dyDescent="0.3">
      <c r="A84" t="s">
        <v>752</v>
      </c>
      <c r="B84">
        <v>0.71206501428091451</v>
      </c>
      <c r="C84">
        <v>0.7967276113342836</v>
      </c>
    </row>
    <row r="85" spans="1:3" x14ac:dyDescent="0.3">
      <c r="A85" t="s">
        <v>757</v>
      </c>
      <c r="B85">
        <v>0.72965721915424897</v>
      </c>
      <c r="C85">
        <v>0.81207340125043459</v>
      </c>
    </row>
    <row r="86" spans="1:3" x14ac:dyDescent="0.3">
      <c r="A86" t="s">
        <v>685</v>
      </c>
      <c r="B86">
        <v>1.1518139306924431</v>
      </c>
      <c r="C86">
        <v>1.7622033424453059</v>
      </c>
    </row>
    <row r="87" spans="1:3" x14ac:dyDescent="0.3">
      <c r="A87" t="s">
        <v>779</v>
      </c>
      <c r="B87">
        <v>0.76480196393125366</v>
      </c>
      <c r="C87">
        <v>0.862831361238248</v>
      </c>
    </row>
    <row r="88" spans="1:3" x14ac:dyDescent="0.3">
      <c r="A88" t="s">
        <v>771</v>
      </c>
      <c r="B88">
        <v>0.71820608095833727</v>
      </c>
      <c r="C88">
        <v>0.89636355049652983</v>
      </c>
    </row>
    <row r="89" spans="1:3" x14ac:dyDescent="0.3">
      <c r="A89" t="s">
        <v>758</v>
      </c>
      <c r="B89">
        <v>0.72753950076343021</v>
      </c>
      <c r="C89">
        <v>0.82776650288278042</v>
      </c>
    </row>
    <row r="90" spans="1:3" x14ac:dyDescent="0.3">
      <c r="A90" t="s">
        <v>366</v>
      </c>
      <c r="B90">
        <v>0.99748570007006088</v>
      </c>
      <c r="C90">
        <v>1.0623681709039385</v>
      </c>
    </row>
    <row r="91" spans="1:3" x14ac:dyDescent="0.3">
      <c r="A91" t="s">
        <v>765</v>
      </c>
      <c r="B91">
        <v>0.75634342466943072</v>
      </c>
      <c r="C91">
        <v>0.85487167591701307</v>
      </c>
    </row>
    <row r="92" spans="1:3" x14ac:dyDescent="0.3">
      <c r="A92" t="s">
        <v>362</v>
      </c>
      <c r="B92">
        <v>1.1260066882613526</v>
      </c>
      <c r="C92">
        <v>1.1181409534780031</v>
      </c>
    </row>
    <row r="93" spans="1:3" x14ac:dyDescent="0.3">
      <c r="A93" t="s">
        <v>424</v>
      </c>
      <c r="B93">
        <v>1.0284503491738601</v>
      </c>
      <c r="C93">
        <v>1.2732582018647547</v>
      </c>
    </row>
    <row r="94" spans="1:3" x14ac:dyDescent="0.3">
      <c r="A94" t="s">
        <v>766</v>
      </c>
      <c r="B94">
        <v>0.71898702355716959</v>
      </c>
      <c r="C94">
        <v>0.80413086761550734</v>
      </c>
    </row>
    <row r="95" spans="1:3" x14ac:dyDescent="0.3">
      <c r="A95" t="s">
        <v>761</v>
      </c>
      <c r="B95">
        <v>0.86291030947224212</v>
      </c>
      <c r="C95">
        <v>0.95515363269921383</v>
      </c>
    </row>
    <row r="96" spans="1:3" x14ac:dyDescent="0.3">
      <c r="A96" t="s">
        <v>708</v>
      </c>
      <c r="B96">
        <v>1.0337984435441665</v>
      </c>
      <c r="C96">
        <v>0.93385380361153125</v>
      </c>
    </row>
    <row r="97" spans="1:3" x14ac:dyDescent="0.3">
      <c r="A97" t="s">
        <v>774</v>
      </c>
      <c r="B97">
        <v>0.83599053163459958</v>
      </c>
      <c r="C97">
        <v>0.78457181262861042</v>
      </c>
    </row>
    <row r="98" spans="1:3" x14ac:dyDescent="0.3">
      <c r="A98" t="s">
        <v>775</v>
      </c>
      <c r="B98">
        <v>0.84887067859792609</v>
      </c>
      <c r="C98">
        <v>0.7519187739007176</v>
      </c>
    </row>
    <row r="99" spans="1:3" x14ac:dyDescent="0.3">
      <c r="A99" t="s">
        <v>763</v>
      </c>
      <c r="B99">
        <v>0.75817691916125851</v>
      </c>
      <c r="C99">
        <v>0.81174221883951947</v>
      </c>
    </row>
    <row r="100" spans="1:3" x14ac:dyDescent="0.3">
      <c r="A100" t="s">
        <v>776</v>
      </c>
      <c r="B100">
        <v>0.7166181674117218</v>
      </c>
      <c r="C100">
        <v>0.78929864071903988</v>
      </c>
    </row>
    <row r="101" spans="1:3" x14ac:dyDescent="0.3">
      <c r="A101" t="s">
        <v>377</v>
      </c>
      <c r="B101">
        <v>2.3791175969883391</v>
      </c>
      <c r="C101">
        <v>2.6815634801523212</v>
      </c>
    </row>
    <row r="102" spans="1:3" x14ac:dyDescent="0.3">
      <c r="A102" t="s">
        <v>780</v>
      </c>
      <c r="B102">
        <v>0.90990086459464825</v>
      </c>
      <c r="C102">
        <v>0.84035058078794933</v>
      </c>
    </row>
    <row r="103" spans="1:3" x14ac:dyDescent="0.3">
      <c r="A103" t="s">
        <v>773</v>
      </c>
      <c r="B103">
        <v>0.77217099599151284</v>
      </c>
      <c r="C103">
        <v>0.85266814896890364</v>
      </c>
    </row>
    <row r="104" spans="1:3" x14ac:dyDescent="0.3">
      <c r="A104" t="s">
        <v>767</v>
      </c>
      <c r="B104">
        <v>0.76124177797241943</v>
      </c>
      <c r="C104">
        <v>0.85948114212354809</v>
      </c>
    </row>
    <row r="105" spans="1:3" x14ac:dyDescent="0.3">
      <c r="A105" t="s">
        <v>769</v>
      </c>
      <c r="B105">
        <v>0.91171174697392243</v>
      </c>
      <c r="C105">
        <v>0.79535917394060096</v>
      </c>
    </row>
    <row r="106" spans="1:3" x14ac:dyDescent="0.3">
      <c r="A106" t="s">
        <v>770</v>
      </c>
      <c r="B106">
        <v>0.68038462553461854</v>
      </c>
      <c r="C106">
        <v>0.78339265101955124</v>
      </c>
    </row>
    <row r="107" spans="1:3" x14ac:dyDescent="0.3">
      <c r="A107" t="s">
        <v>371</v>
      </c>
      <c r="B107">
        <v>1.5933536540104205</v>
      </c>
      <c r="C107">
        <v>1.5475239102992717</v>
      </c>
    </row>
    <row r="108" spans="1:3" x14ac:dyDescent="0.3">
      <c r="A108" t="s">
        <v>686</v>
      </c>
      <c r="B108">
        <v>0.85783051457746384</v>
      </c>
      <c r="C108">
        <v>0.95037342566732774</v>
      </c>
    </row>
    <row r="109" spans="1:3" x14ac:dyDescent="0.3">
      <c r="A109" t="s">
        <v>788</v>
      </c>
      <c r="B109">
        <v>0.76312939716989048</v>
      </c>
      <c r="C109">
        <v>0.86125743639293872</v>
      </c>
    </row>
    <row r="110" spans="1:3" x14ac:dyDescent="0.3">
      <c r="A110" t="s">
        <v>363</v>
      </c>
      <c r="B110">
        <v>1.0243190207599409</v>
      </c>
      <c r="C110">
        <v>1.0873418980304914</v>
      </c>
    </row>
    <row r="111" spans="1:3" x14ac:dyDescent="0.3">
      <c r="A111" t="s">
        <v>772</v>
      </c>
      <c r="B111">
        <v>1.0191297435295026</v>
      </c>
      <c r="C111">
        <v>0.82645426752377615</v>
      </c>
    </row>
    <row r="112" spans="1:3" x14ac:dyDescent="0.3">
      <c r="A112" t="s">
        <v>386</v>
      </c>
      <c r="B112">
        <v>1.7210338143319834</v>
      </c>
      <c r="C112">
        <v>1.7357732025563948</v>
      </c>
    </row>
    <row r="113" spans="1:3" x14ac:dyDescent="0.3">
      <c r="A113" t="s">
        <v>768</v>
      </c>
      <c r="B113">
        <v>0.81723983830231295</v>
      </c>
      <c r="C113">
        <v>0.92870724310018204</v>
      </c>
    </row>
    <row r="114" spans="1:3" x14ac:dyDescent="0.3">
      <c r="A114" t="s">
        <v>368</v>
      </c>
      <c r="B114">
        <v>0.90304023340073258</v>
      </c>
      <c r="C114">
        <v>0.99291683938876252</v>
      </c>
    </row>
    <row r="115" spans="1:3" x14ac:dyDescent="0.3">
      <c r="A115" t="s">
        <v>370</v>
      </c>
      <c r="B115">
        <v>1.1071532040998271</v>
      </c>
      <c r="C115">
        <v>1.16443553528059</v>
      </c>
    </row>
    <row r="116" spans="1:3" x14ac:dyDescent="0.3">
      <c r="A116" t="s">
        <v>778</v>
      </c>
      <c r="B116">
        <v>0.8086127835832132</v>
      </c>
      <c r="C116">
        <v>0.88658446032809202</v>
      </c>
    </row>
    <row r="117" spans="1:3" x14ac:dyDescent="0.3">
      <c r="A117" t="s">
        <v>365</v>
      </c>
      <c r="B117">
        <v>0.89827712011806227</v>
      </c>
      <c r="C117">
        <v>0.97003490984510776</v>
      </c>
    </row>
    <row r="118" spans="1:3" x14ac:dyDescent="0.3">
      <c r="A118" t="s">
        <v>374</v>
      </c>
      <c r="B118">
        <v>1.0980969271376333</v>
      </c>
      <c r="C118">
        <v>1.2515206222385555</v>
      </c>
    </row>
    <row r="119" spans="1:3" x14ac:dyDescent="0.3">
      <c r="A119" t="s">
        <v>364</v>
      </c>
      <c r="B119">
        <v>1.0126298770382094</v>
      </c>
      <c r="C119">
        <v>1.1212847783198467</v>
      </c>
    </row>
    <row r="120" spans="1:3" x14ac:dyDescent="0.3">
      <c r="A120" t="s">
        <v>378</v>
      </c>
      <c r="B120">
        <v>0.95286714141990281</v>
      </c>
      <c r="C120">
        <v>1.0662448257339301</v>
      </c>
    </row>
    <row r="121" spans="1:3" x14ac:dyDescent="0.3">
      <c r="A121" t="s">
        <v>384</v>
      </c>
      <c r="B121">
        <v>1.0177990410761504</v>
      </c>
      <c r="C121">
        <v>1.081273763736734</v>
      </c>
    </row>
    <row r="122" spans="1:3" x14ac:dyDescent="0.3">
      <c r="A122" t="s">
        <v>361</v>
      </c>
      <c r="B122">
        <v>2.5797518888317148</v>
      </c>
      <c r="C122">
        <v>1.1054611732398985</v>
      </c>
    </row>
    <row r="123" spans="1:3" x14ac:dyDescent="0.3">
      <c r="A123" t="s">
        <v>380</v>
      </c>
      <c r="B123">
        <v>1.0100538498686533</v>
      </c>
      <c r="C123">
        <v>1.1444211355593059</v>
      </c>
    </row>
    <row r="124" spans="1:3" x14ac:dyDescent="0.3">
      <c r="A124" t="s">
        <v>783</v>
      </c>
      <c r="B124">
        <v>2.0475486355305028</v>
      </c>
      <c r="C124">
        <v>0.70988531579055336</v>
      </c>
    </row>
    <row r="125" spans="1:3" x14ac:dyDescent="0.3">
      <c r="A125" t="s">
        <v>787</v>
      </c>
      <c r="B125">
        <v>0.77368125587321313</v>
      </c>
      <c r="C125">
        <v>0.85407374533961244</v>
      </c>
    </row>
    <row r="126" spans="1:3" x14ac:dyDescent="0.3">
      <c r="A126" t="s">
        <v>367</v>
      </c>
      <c r="B126">
        <v>1.2068811266932522</v>
      </c>
      <c r="C126">
        <v>1.2788382997580525</v>
      </c>
    </row>
    <row r="127" spans="1:3" x14ac:dyDescent="0.3">
      <c r="A127" t="s">
        <v>376</v>
      </c>
      <c r="B127">
        <v>0.86082907694641042</v>
      </c>
      <c r="C127">
        <v>0.91560484029375522</v>
      </c>
    </row>
    <row r="128" spans="1:3" x14ac:dyDescent="0.3">
      <c r="A128" t="s">
        <v>791</v>
      </c>
      <c r="B128">
        <v>0.79066721766065606</v>
      </c>
      <c r="C128">
        <v>0.88717117619532526</v>
      </c>
    </row>
    <row r="129" spans="1:3" x14ac:dyDescent="0.3">
      <c r="A129" t="s">
        <v>122</v>
      </c>
      <c r="B129">
        <v>0.79017238818388846</v>
      </c>
      <c r="C129">
        <v>0.85592685293332427</v>
      </c>
    </row>
    <row r="130" spans="1:3" x14ac:dyDescent="0.3">
      <c r="A130" t="s">
        <v>375</v>
      </c>
      <c r="B130">
        <v>1.6932650771478706</v>
      </c>
      <c r="C130">
        <v>1.7099288848478325</v>
      </c>
    </row>
    <row r="131" spans="1:3" x14ac:dyDescent="0.3">
      <c r="A131" t="s">
        <v>781</v>
      </c>
      <c r="B131">
        <v>0.78456692442587561</v>
      </c>
      <c r="C131">
        <v>0.9112446258984791</v>
      </c>
    </row>
    <row r="132" spans="1:3" x14ac:dyDescent="0.3">
      <c r="A132" t="s">
        <v>806</v>
      </c>
      <c r="B132">
        <v>0.70710678118654757</v>
      </c>
      <c r="C132">
        <v>0.70710678118654757</v>
      </c>
    </row>
    <row r="133" spans="1:3" x14ac:dyDescent="0.3">
      <c r="A133" t="s">
        <v>782</v>
      </c>
      <c r="B133">
        <v>0.78593411755645404</v>
      </c>
      <c r="C133">
        <v>0.86547746341584963</v>
      </c>
    </row>
    <row r="134" spans="1:3" x14ac:dyDescent="0.3">
      <c r="A134" t="s">
        <v>373</v>
      </c>
      <c r="B134">
        <v>1.0256849937993964</v>
      </c>
      <c r="C134">
        <v>1.0886132068760812</v>
      </c>
    </row>
    <row r="135" spans="1:3" x14ac:dyDescent="0.3">
      <c r="A135" t="s">
        <v>495</v>
      </c>
      <c r="B135">
        <v>1.107573176637902</v>
      </c>
      <c r="C135">
        <v>1.3540684451099199</v>
      </c>
    </row>
    <row r="136" spans="1:3" x14ac:dyDescent="0.3">
      <c r="A136" t="s">
        <v>369</v>
      </c>
      <c r="B136">
        <v>1.2842470653952167</v>
      </c>
      <c r="C136">
        <v>0.91605758756842381</v>
      </c>
    </row>
    <row r="137" spans="1:3" x14ac:dyDescent="0.3">
      <c r="A137" t="s">
        <v>448</v>
      </c>
      <c r="B137">
        <v>1.0895318936943894</v>
      </c>
      <c r="C137">
        <v>1.1921095708385643</v>
      </c>
    </row>
    <row r="138" spans="1:3" x14ac:dyDescent="0.3">
      <c r="A138" t="s">
        <v>383</v>
      </c>
      <c r="B138">
        <v>0.89398596782080919</v>
      </c>
      <c r="C138">
        <v>1.4275239763393215</v>
      </c>
    </row>
    <row r="139" spans="1:3" x14ac:dyDescent="0.3">
      <c r="A139" t="s">
        <v>790</v>
      </c>
      <c r="B139">
        <v>0.81489550933666133</v>
      </c>
      <c r="C139">
        <v>0.90997057117863078</v>
      </c>
    </row>
    <row r="140" spans="1:3" x14ac:dyDescent="0.3">
      <c r="A140" t="s">
        <v>789</v>
      </c>
      <c r="B140">
        <v>0.69951831075733217</v>
      </c>
      <c r="C140">
        <v>0.80139790094441143</v>
      </c>
    </row>
    <row r="141" spans="1:3" x14ac:dyDescent="0.3">
      <c r="A141" t="s">
        <v>799</v>
      </c>
      <c r="B141">
        <v>0.80430789495614163</v>
      </c>
      <c r="C141">
        <v>0.86684632231739223</v>
      </c>
    </row>
    <row r="142" spans="1:3" x14ac:dyDescent="0.3">
      <c r="A142" t="s">
        <v>390</v>
      </c>
      <c r="B142">
        <v>1.4380226835215479</v>
      </c>
      <c r="C142">
        <v>2.2261325604143329</v>
      </c>
    </row>
    <row r="143" spans="1:3" x14ac:dyDescent="0.3">
      <c r="A143" t="s">
        <v>796</v>
      </c>
      <c r="B143">
        <v>0.79481701758338963</v>
      </c>
      <c r="C143">
        <v>0.89107623598267272</v>
      </c>
    </row>
    <row r="144" spans="1:3" x14ac:dyDescent="0.3">
      <c r="A144" t="s">
        <v>792</v>
      </c>
      <c r="B144">
        <v>0.73212168425969049</v>
      </c>
      <c r="C144">
        <v>0.83207844583006985</v>
      </c>
    </row>
    <row r="145" spans="1:3" x14ac:dyDescent="0.3">
      <c r="A145" t="s">
        <v>784</v>
      </c>
      <c r="B145">
        <v>0.73141813523030264</v>
      </c>
      <c r="C145">
        <v>0.83141638956850428</v>
      </c>
    </row>
    <row r="146" spans="1:3" x14ac:dyDescent="0.3">
      <c r="A146" t="s">
        <v>793</v>
      </c>
      <c r="B146">
        <v>0.67807886464680678</v>
      </c>
      <c r="C146">
        <v>0.78122287553883341</v>
      </c>
    </row>
    <row r="147" spans="1:3" x14ac:dyDescent="0.3">
      <c r="A147" t="s">
        <v>795</v>
      </c>
      <c r="B147">
        <v>0.80332206400633743</v>
      </c>
      <c r="C147">
        <v>0.92851763026434109</v>
      </c>
    </row>
    <row r="148" spans="1:3" x14ac:dyDescent="0.3">
      <c r="A148" t="s">
        <v>391</v>
      </c>
      <c r="B148">
        <v>1.1734350082557283</v>
      </c>
      <c r="C148">
        <v>1.2261239006370768</v>
      </c>
    </row>
    <row r="149" spans="1:3" x14ac:dyDescent="0.3">
      <c r="A149" t="s">
        <v>389</v>
      </c>
      <c r="B149">
        <v>0.95762087178790656</v>
      </c>
      <c r="C149">
        <v>1.0706228899465899</v>
      </c>
    </row>
    <row r="150" spans="1:3" x14ac:dyDescent="0.3">
      <c r="A150" t="s">
        <v>794</v>
      </c>
      <c r="B150">
        <v>0.85851549074090894</v>
      </c>
      <c r="C150">
        <v>0.80157098475341415</v>
      </c>
    </row>
    <row r="151" spans="1:3" x14ac:dyDescent="0.3">
      <c r="A151" t="s">
        <v>709</v>
      </c>
      <c r="B151">
        <v>1.0349347111197531</v>
      </c>
      <c r="C151">
        <v>0.93471132384080524</v>
      </c>
    </row>
    <row r="152" spans="1:3" x14ac:dyDescent="0.3">
      <c r="A152" t="s">
        <v>803</v>
      </c>
      <c r="B152">
        <v>0.70124041335472465</v>
      </c>
      <c r="C152">
        <v>0.78649017602416893</v>
      </c>
    </row>
    <row r="153" spans="1:3" x14ac:dyDescent="0.3">
      <c r="A153" t="s">
        <v>372</v>
      </c>
      <c r="B153">
        <v>0.90782510750516965</v>
      </c>
      <c r="C153">
        <v>0.97892120589356213</v>
      </c>
    </row>
    <row r="154" spans="1:3" x14ac:dyDescent="0.3">
      <c r="A154" t="s">
        <v>392</v>
      </c>
      <c r="B154">
        <v>0.9566905467130099</v>
      </c>
      <c r="C154">
        <v>1.0434030519761777</v>
      </c>
    </row>
    <row r="155" spans="1:3" x14ac:dyDescent="0.3">
      <c r="A155" t="s">
        <v>394</v>
      </c>
      <c r="B155">
        <v>0.90588227509442476</v>
      </c>
      <c r="C155">
        <v>0.97711301498646863</v>
      </c>
    </row>
    <row r="156" spans="1:3" x14ac:dyDescent="0.3">
      <c r="A156" t="s">
        <v>884</v>
      </c>
      <c r="B156">
        <v>0.76438994062690058</v>
      </c>
      <c r="C156">
        <v>0.89266213933502569</v>
      </c>
    </row>
    <row r="157" spans="1:3" x14ac:dyDescent="0.3">
      <c r="A157" t="s">
        <v>785</v>
      </c>
      <c r="B157">
        <v>0.70158646682130366</v>
      </c>
      <c r="C157">
        <v>0.83482174456849068</v>
      </c>
    </row>
    <row r="158" spans="1:3" x14ac:dyDescent="0.3">
      <c r="A158" t="s">
        <v>382</v>
      </c>
      <c r="B158">
        <v>1.4156504951389803</v>
      </c>
      <c r="C158">
        <v>1.4924564705443639</v>
      </c>
    </row>
    <row r="159" spans="1:3" x14ac:dyDescent="0.3">
      <c r="A159" t="s">
        <v>401</v>
      </c>
      <c r="B159">
        <v>0.92019013048142895</v>
      </c>
      <c r="C159">
        <v>1.0680409826488206</v>
      </c>
    </row>
    <row r="160" spans="1:3" x14ac:dyDescent="0.3">
      <c r="A160" t="s">
        <v>777</v>
      </c>
      <c r="B160">
        <v>0.82633270539885417</v>
      </c>
      <c r="C160">
        <v>0.90307636221538123</v>
      </c>
    </row>
    <row r="161" spans="1:3" x14ac:dyDescent="0.3">
      <c r="A161" t="s">
        <v>804</v>
      </c>
      <c r="B161">
        <v>0.71205601020128562</v>
      </c>
      <c r="C161">
        <v>0.81319617238786446</v>
      </c>
    </row>
    <row r="162" spans="1:3" x14ac:dyDescent="0.3">
      <c r="A162" t="s">
        <v>710</v>
      </c>
      <c r="B162">
        <v>0.83664883454807748</v>
      </c>
      <c r="C162">
        <v>0.99703460764853757</v>
      </c>
    </row>
    <row r="163" spans="1:3" x14ac:dyDescent="0.3">
      <c r="A163" t="s">
        <v>786</v>
      </c>
      <c r="B163">
        <v>1.070148141112218</v>
      </c>
      <c r="C163">
        <v>0.80067476094570933</v>
      </c>
    </row>
    <row r="164" spans="1:3" x14ac:dyDescent="0.3">
      <c r="A164" t="s">
        <v>800</v>
      </c>
      <c r="B164">
        <v>0.68647471523304859</v>
      </c>
      <c r="C164">
        <v>0.86939330507732415</v>
      </c>
    </row>
    <row r="165" spans="1:3" x14ac:dyDescent="0.3">
      <c r="A165" t="s">
        <v>388</v>
      </c>
      <c r="B165">
        <v>1.5988784840103929</v>
      </c>
      <c r="C165">
        <v>1.5522899557601821</v>
      </c>
    </row>
    <row r="166" spans="1:3" x14ac:dyDescent="0.3">
      <c r="A166" t="s">
        <v>397</v>
      </c>
      <c r="B166">
        <v>1.1160817084576555</v>
      </c>
      <c r="C166">
        <v>1.17274527949964</v>
      </c>
    </row>
    <row r="167" spans="1:3" x14ac:dyDescent="0.3">
      <c r="A167" t="s">
        <v>693</v>
      </c>
      <c r="B167">
        <v>0.89831534623494824</v>
      </c>
      <c r="C167">
        <v>0.98847060891635341</v>
      </c>
    </row>
    <row r="168" spans="1:3" x14ac:dyDescent="0.3">
      <c r="A168" t="s">
        <v>381</v>
      </c>
      <c r="B168">
        <v>1.034929888505925</v>
      </c>
      <c r="C168">
        <v>1.1418225191235407</v>
      </c>
    </row>
    <row r="169" spans="1:3" x14ac:dyDescent="0.3">
      <c r="A169" t="s">
        <v>805</v>
      </c>
      <c r="B169">
        <v>0.70027822407818219</v>
      </c>
      <c r="C169">
        <v>0.79020466843958614</v>
      </c>
    </row>
    <row r="170" spans="1:3" x14ac:dyDescent="0.3">
      <c r="A170" t="s">
        <v>387</v>
      </c>
      <c r="B170">
        <v>1.7716740125883077</v>
      </c>
      <c r="C170">
        <v>1.3178695947988985</v>
      </c>
    </row>
    <row r="171" spans="1:3" x14ac:dyDescent="0.3">
      <c r="A171" t="s">
        <v>808</v>
      </c>
      <c r="B171">
        <v>0.77668752593145363</v>
      </c>
      <c r="C171">
        <v>0.73981692554055278</v>
      </c>
    </row>
    <row r="172" spans="1:3" x14ac:dyDescent="0.3">
      <c r="A172" t="s">
        <v>810</v>
      </c>
      <c r="B172">
        <v>0.83353512486563941</v>
      </c>
      <c r="C172">
        <v>0.99438809331232714</v>
      </c>
    </row>
    <row r="173" spans="1:3" x14ac:dyDescent="0.3">
      <c r="A173" t="s">
        <v>80</v>
      </c>
      <c r="B173">
        <v>1.4899070749106491</v>
      </c>
      <c r="C173">
        <v>1.3779777462416851</v>
      </c>
    </row>
    <row r="174" spans="1:3" x14ac:dyDescent="0.3">
      <c r="A174" t="s">
        <v>807</v>
      </c>
      <c r="B174">
        <v>0.67816149395337832</v>
      </c>
      <c r="C174">
        <v>1.1013783108816262</v>
      </c>
    </row>
    <row r="175" spans="1:3" x14ac:dyDescent="0.3">
      <c r="A175" t="s">
        <v>109</v>
      </c>
      <c r="B175">
        <v>1.0361506267094194</v>
      </c>
      <c r="C175">
        <v>0.88138054270348065</v>
      </c>
    </row>
    <row r="176" spans="1:3" x14ac:dyDescent="0.3">
      <c r="A176" t="s">
        <v>412</v>
      </c>
      <c r="B176">
        <v>1.0868792790352564</v>
      </c>
      <c r="C176">
        <v>1.0570810394871768</v>
      </c>
    </row>
    <row r="177" spans="1:3" x14ac:dyDescent="0.3">
      <c r="A177" t="s">
        <v>396</v>
      </c>
      <c r="B177">
        <v>1.3318757938405592</v>
      </c>
      <c r="C177">
        <v>1.0826906706397894</v>
      </c>
    </row>
    <row r="178" spans="1:3" x14ac:dyDescent="0.3">
      <c r="A178" t="s">
        <v>385</v>
      </c>
      <c r="B178">
        <v>0.83121736847784844</v>
      </c>
      <c r="C178">
        <v>0.94189664785003158</v>
      </c>
    </row>
    <row r="179" spans="1:3" x14ac:dyDescent="0.3">
      <c r="A179" t="s">
        <v>797</v>
      </c>
      <c r="B179">
        <v>0.81394189282252838</v>
      </c>
      <c r="C179">
        <v>0.89154425347141486</v>
      </c>
    </row>
    <row r="180" spans="1:3" x14ac:dyDescent="0.3">
      <c r="A180" t="s">
        <v>393</v>
      </c>
      <c r="B180">
        <v>1.1908831802406932</v>
      </c>
      <c r="C180">
        <v>0.86574164595552672</v>
      </c>
    </row>
    <row r="181" spans="1:3" x14ac:dyDescent="0.3">
      <c r="A181" t="s">
        <v>419</v>
      </c>
      <c r="B181">
        <v>0.79253153970379364</v>
      </c>
      <c r="C181">
        <v>1.340453176526275</v>
      </c>
    </row>
    <row r="182" spans="1:3" x14ac:dyDescent="0.3">
      <c r="A182" t="s">
        <v>813</v>
      </c>
      <c r="B182">
        <v>0.72424946467108153</v>
      </c>
      <c r="C182">
        <v>0.85569378655587935</v>
      </c>
    </row>
    <row r="183" spans="1:3" x14ac:dyDescent="0.3">
      <c r="A183" t="s">
        <v>671</v>
      </c>
      <c r="B183">
        <v>0.87458268624180702</v>
      </c>
      <c r="C183">
        <v>0.94798253947758493</v>
      </c>
    </row>
    <row r="184" spans="1:3" x14ac:dyDescent="0.3">
      <c r="A184" t="s">
        <v>809</v>
      </c>
      <c r="B184">
        <v>0.67772053886584838</v>
      </c>
      <c r="C184">
        <v>0.78088568251168888</v>
      </c>
    </row>
    <row r="185" spans="1:3" x14ac:dyDescent="0.3">
      <c r="A185" t="s">
        <v>691</v>
      </c>
      <c r="B185">
        <v>0.86204731409114987</v>
      </c>
      <c r="C185">
        <v>0.91204565629599688</v>
      </c>
    </row>
    <row r="186" spans="1:3" x14ac:dyDescent="0.3">
      <c r="A186" t="s">
        <v>413</v>
      </c>
      <c r="B186">
        <v>1.0357388295859487</v>
      </c>
      <c r="C186">
        <v>1.1425675331900598</v>
      </c>
    </row>
    <row r="187" spans="1:3" x14ac:dyDescent="0.3">
      <c r="A187" t="s">
        <v>399</v>
      </c>
      <c r="B187">
        <v>0.85691764602735887</v>
      </c>
      <c r="C187">
        <v>0.96614781086145263</v>
      </c>
    </row>
    <row r="188" spans="1:3" x14ac:dyDescent="0.3">
      <c r="A188" t="s">
        <v>418</v>
      </c>
      <c r="B188">
        <v>1.5468494356480864</v>
      </c>
      <c r="C188">
        <v>1.1563298095422008</v>
      </c>
    </row>
    <row r="189" spans="1:3" x14ac:dyDescent="0.3">
      <c r="A189" t="s">
        <v>415</v>
      </c>
      <c r="B189">
        <v>1.1475980814154456</v>
      </c>
      <c r="C189">
        <v>1.0220470020412247</v>
      </c>
    </row>
    <row r="190" spans="1:3" x14ac:dyDescent="0.3">
      <c r="A190" t="s">
        <v>690</v>
      </c>
      <c r="B190">
        <v>0.89921142339874172</v>
      </c>
      <c r="C190">
        <v>1.0502100174298614</v>
      </c>
    </row>
    <row r="191" spans="1:3" x14ac:dyDescent="0.3">
      <c r="A191" t="s">
        <v>408</v>
      </c>
      <c r="B191">
        <v>1.2255383981789911</v>
      </c>
      <c r="C191">
        <v>1.2746164393485713</v>
      </c>
    </row>
    <row r="192" spans="1:3" x14ac:dyDescent="0.3">
      <c r="A192" t="s">
        <v>687</v>
      </c>
      <c r="B192">
        <v>0.88106529248241505</v>
      </c>
      <c r="C192">
        <v>0.97223790071527327</v>
      </c>
    </row>
    <row r="193" spans="1:3" x14ac:dyDescent="0.3">
      <c r="A193" t="s">
        <v>445</v>
      </c>
      <c r="B193">
        <v>0.87734219644591238</v>
      </c>
      <c r="C193">
        <v>0.99668828105077378</v>
      </c>
    </row>
    <row r="194" spans="1:3" x14ac:dyDescent="0.3">
      <c r="A194" t="s">
        <v>405</v>
      </c>
      <c r="B194">
        <v>1.0498710397309641</v>
      </c>
      <c r="C194">
        <v>1.111123119769309</v>
      </c>
    </row>
    <row r="195" spans="1:3" x14ac:dyDescent="0.3">
      <c r="A195" t="s">
        <v>406</v>
      </c>
      <c r="B195">
        <v>0.94692124741520556</v>
      </c>
      <c r="C195">
        <v>1.0607688092712706</v>
      </c>
    </row>
    <row r="196" spans="1:3" x14ac:dyDescent="0.3">
      <c r="A196" t="s">
        <v>417</v>
      </c>
      <c r="B196">
        <v>0.96153038397070167</v>
      </c>
      <c r="C196">
        <v>1.0648619417126737</v>
      </c>
    </row>
    <row r="197" spans="1:3" x14ac:dyDescent="0.3">
      <c r="A197" t="s">
        <v>798</v>
      </c>
      <c r="B197">
        <v>0.80787283673764998</v>
      </c>
      <c r="C197">
        <v>0.90336207031672866</v>
      </c>
    </row>
    <row r="198" spans="1:3" x14ac:dyDescent="0.3">
      <c r="A198" t="s">
        <v>395</v>
      </c>
      <c r="B198">
        <v>0.9215532573541998</v>
      </c>
      <c r="C198">
        <v>1.0103380323929936</v>
      </c>
    </row>
    <row r="199" spans="1:3" x14ac:dyDescent="0.3">
      <c r="A199" t="s">
        <v>440</v>
      </c>
      <c r="B199">
        <v>2.025347521418277</v>
      </c>
      <c r="C199">
        <v>1.5514583856380566</v>
      </c>
    </row>
    <row r="200" spans="1:3" x14ac:dyDescent="0.3">
      <c r="A200" t="s">
        <v>404</v>
      </c>
      <c r="B200">
        <v>1.0656833938977242</v>
      </c>
      <c r="C200">
        <v>1.1459678966854057</v>
      </c>
    </row>
    <row r="201" spans="1:3" x14ac:dyDescent="0.3">
      <c r="A201" t="s">
        <v>814</v>
      </c>
      <c r="B201">
        <v>0.76937410222492508</v>
      </c>
      <c r="C201">
        <v>0.84163730912759283</v>
      </c>
    </row>
    <row r="202" spans="1:3" x14ac:dyDescent="0.3">
      <c r="A202" t="s">
        <v>379</v>
      </c>
      <c r="B202">
        <v>0.97112851833988678</v>
      </c>
      <c r="C202">
        <v>1.0830630873049683</v>
      </c>
    </row>
    <row r="203" spans="1:3" x14ac:dyDescent="0.3">
      <c r="A203" t="s">
        <v>815</v>
      </c>
      <c r="B203">
        <v>0.68954360102779821</v>
      </c>
      <c r="C203">
        <v>0.87200172110846741</v>
      </c>
    </row>
    <row r="204" spans="1:3" x14ac:dyDescent="0.3">
      <c r="A204" t="s">
        <v>838</v>
      </c>
      <c r="B204">
        <v>0.68051849923656738</v>
      </c>
      <c r="C204">
        <v>0.78351862933652971</v>
      </c>
    </row>
    <row r="205" spans="1:3" x14ac:dyDescent="0.3">
      <c r="A205" t="s">
        <v>801</v>
      </c>
      <c r="B205">
        <v>0.78926905254862412</v>
      </c>
      <c r="C205">
        <v>0.91557516576167941</v>
      </c>
    </row>
    <row r="206" spans="1:3" x14ac:dyDescent="0.3">
      <c r="A206" t="s">
        <v>834</v>
      </c>
      <c r="B206">
        <v>0.81110818513960514</v>
      </c>
      <c r="C206">
        <v>0.93568844889520686</v>
      </c>
    </row>
    <row r="207" spans="1:3" x14ac:dyDescent="0.3">
      <c r="A207" t="s">
        <v>398</v>
      </c>
      <c r="B207">
        <v>1.0805806885479319</v>
      </c>
      <c r="C207">
        <v>1.1599866029753396</v>
      </c>
    </row>
    <row r="208" spans="1:3" x14ac:dyDescent="0.3">
      <c r="A208" t="s">
        <v>416</v>
      </c>
      <c r="B208">
        <v>0.90482011533689966</v>
      </c>
      <c r="C208">
        <v>1.0113492912593711</v>
      </c>
    </row>
    <row r="209" spans="1:3" x14ac:dyDescent="0.3">
      <c r="A209" t="s">
        <v>422</v>
      </c>
      <c r="B209">
        <v>0.88928227207145472</v>
      </c>
      <c r="C209">
        <v>0.94015025100771188</v>
      </c>
    </row>
    <row r="210" spans="1:3" x14ac:dyDescent="0.3">
      <c r="A210" t="s">
        <v>421</v>
      </c>
      <c r="B210">
        <v>1.0020971190681112</v>
      </c>
      <c r="C210">
        <v>1.066660010928306</v>
      </c>
    </row>
    <row r="211" spans="1:3" x14ac:dyDescent="0.3">
      <c r="A211" t="s">
        <v>820</v>
      </c>
      <c r="B211">
        <v>0.79224073479005985</v>
      </c>
      <c r="C211">
        <v>0.9183120091805228</v>
      </c>
    </row>
    <row r="212" spans="1:3" x14ac:dyDescent="0.3">
      <c r="A212" t="s">
        <v>403</v>
      </c>
      <c r="B212">
        <v>1.2722137070443933</v>
      </c>
      <c r="C212">
        <v>0.90957253443267438</v>
      </c>
    </row>
    <row r="213" spans="1:3" x14ac:dyDescent="0.3">
      <c r="A213" t="s">
        <v>817</v>
      </c>
      <c r="B213">
        <v>0.94906987584543745</v>
      </c>
      <c r="C213">
        <v>0.82118387910331603</v>
      </c>
    </row>
    <row r="214" spans="1:3" x14ac:dyDescent="0.3">
      <c r="A214" t="s">
        <v>811</v>
      </c>
      <c r="B214">
        <v>0.8591185094011391</v>
      </c>
      <c r="C214">
        <v>0.9799047308918406</v>
      </c>
    </row>
    <row r="215" spans="1:3" x14ac:dyDescent="0.3">
      <c r="A215" t="s">
        <v>827</v>
      </c>
      <c r="B215">
        <v>0.78912909427656974</v>
      </c>
      <c r="C215">
        <v>0.8857237657449395</v>
      </c>
    </row>
    <row r="216" spans="1:3" x14ac:dyDescent="0.3">
      <c r="A216" t="s">
        <v>802</v>
      </c>
      <c r="B216">
        <v>0.74671718343587612</v>
      </c>
      <c r="C216">
        <v>0.87638598149531588</v>
      </c>
    </row>
    <row r="217" spans="1:3" x14ac:dyDescent="0.3">
      <c r="A217" t="s">
        <v>829</v>
      </c>
      <c r="B217">
        <v>0.83569181383782576</v>
      </c>
      <c r="C217">
        <v>0.7428085666422275</v>
      </c>
    </row>
    <row r="218" spans="1:3" x14ac:dyDescent="0.3">
      <c r="A218" t="s">
        <v>411</v>
      </c>
      <c r="B218">
        <v>1.1511507924287709</v>
      </c>
      <c r="C218">
        <v>1.2488590022300194</v>
      </c>
    </row>
    <row r="219" spans="1:3" x14ac:dyDescent="0.3">
      <c r="A219" t="s">
        <v>816</v>
      </c>
      <c r="B219">
        <v>0.79468115001779482</v>
      </c>
      <c r="C219">
        <v>0.89094838139288812</v>
      </c>
    </row>
    <row r="220" spans="1:3" x14ac:dyDescent="0.3">
      <c r="A220" t="s">
        <v>428</v>
      </c>
      <c r="B220">
        <v>1.0645617515502972</v>
      </c>
      <c r="C220">
        <v>1.3507761078647407</v>
      </c>
    </row>
    <row r="221" spans="1:3" x14ac:dyDescent="0.3">
      <c r="A221" t="s">
        <v>453</v>
      </c>
      <c r="B221">
        <v>1.2566042643075626</v>
      </c>
      <c r="C221">
        <v>1.6222611594437319</v>
      </c>
    </row>
    <row r="222" spans="1:3" x14ac:dyDescent="0.3">
      <c r="A222" t="s">
        <v>423</v>
      </c>
      <c r="B222">
        <v>0.98786204127984822</v>
      </c>
      <c r="C222">
        <v>1.0727361649481149</v>
      </c>
    </row>
    <row r="223" spans="1:3" x14ac:dyDescent="0.3">
      <c r="A223" t="s">
        <v>439</v>
      </c>
      <c r="B223">
        <v>0.92965013017147369</v>
      </c>
      <c r="C223">
        <v>1.0347792614676394</v>
      </c>
    </row>
    <row r="224" spans="1:3" x14ac:dyDescent="0.3">
      <c r="A224" t="s">
        <v>407</v>
      </c>
      <c r="B224">
        <v>1.8308301948490679</v>
      </c>
      <c r="C224">
        <v>1.7523852344562796</v>
      </c>
    </row>
    <row r="225" spans="1:3" x14ac:dyDescent="0.3">
      <c r="A225" t="s">
        <v>409</v>
      </c>
      <c r="B225">
        <v>1.9231858960552459</v>
      </c>
      <c r="C225">
        <v>1.9598836074230932</v>
      </c>
    </row>
    <row r="226" spans="1:3" x14ac:dyDescent="0.3">
      <c r="A226" t="s">
        <v>340</v>
      </c>
      <c r="B226">
        <v>1.2447503056657003</v>
      </c>
      <c r="C226">
        <v>1.4941710870364557</v>
      </c>
    </row>
    <row r="227" spans="1:3" x14ac:dyDescent="0.3">
      <c r="A227" t="s">
        <v>818</v>
      </c>
      <c r="B227">
        <v>0.80484073218704999</v>
      </c>
      <c r="C227">
        <v>1.1304852428607888</v>
      </c>
    </row>
    <row r="228" spans="1:3" x14ac:dyDescent="0.3">
      <c r="A228" t="s">
        <v>824</v>
      </c>
      <c r="B228">
        <v>0.84516218162468959</v>
      </c>
      <c r="C228">
        <v>0.74935518616697339</v>
      </c>
    </row>
    <row r="229" spans="1:3" x14ac:dyDescent="0.3">
      <c r="A229" t="s">
        <v>444</v>
      </c>
      <c r="B229">
        <v>0.97178181581221179</v>
      </c>
      <c r="C229">
        <v>1.0576042928062446</v>
      </c>
    </row>
    <row r="230" spans="1:3" x14ac:dyDescent="0.3">
      <c r="A230" t="s">
        <v>410</v>
      </c>
      <c r="B230">
        <v>0.85454159260878859</v>
      </c>
      <c r="C230">
        <v>0.97568950746482785</v>
      </c>
    </row>
    <row r="231" spans="1:3" x14ac:dyDescent="0.3">
      <c r="A231" t="s">
        <v>400</v>
      </c>
      <c r="B231">
        <v>0.89976659413160109</v>
      </c>
      <c r="C231">
        <v>0.9898362674801906</v>
      </c>
    </row>
    <row r="232" spans="1:3" x14ac:dyDescent="0.3">
      <c r="A232" t="s">
        <v>830</v>
      </c>
      <c r="B232">
        <v>0.77615479725099001</v>
      </c>
      <c r="C232">
        <v>0.88993878910402924</v>
      </c>
    </row>
    <row r="233" spans="1:3" x14ac:dyDescent="0.3">
      <c r="A233" t="s">
        <v>447</v>
      </c>
      <c r="B233">
        <v>0.90982697944218238</v>
      </c>
      <c r="C233">
        <v>0.980784344789976</v>
      </c>
    </row>
    <row r="234" spans="1:3" x14ac:dyDescent="0.3">
      <c r="A234" t="s">
        <v>688</v>
      </c>
      <c r="B234">
        <v>0.87268391462541051</v>
      </c>
      <c r="C234">
        <v>1.0363363141482445</v>
      </c>
    </row>
    <row r="235" spans="1:3" x14ac:dyDescent="0.3">
      <c r="A235" t="s">
        <v>812</v>
      </c>
      <c r="B235">
        <v>1.1091448886569475</v>
      </c>
      <c r="C235">
        <v>0.72106186057582999</v>
      </c>
    </row>
    <row r="236" spans="1:3" x14ac:dyDescent="0.3">
      <c r="A236" t="s">
        <v>432</v>
      </c>
      <c r="B236">
        <v>1.1222820107065334</v>
      </c>
      <c r="C236">
        <v>1.1785158905341524</v>
      </c>
    </row>
    <row r="237" spans="1:3" x14ac:dyDescent="0.3">
      <c r="A237" t="s">
        <v>689</v>
      </c>
      <c r="B237">
        <v>0.83120418631017212</v>
      </c>
      <c r="C237">
        <v>0.90761024143172986</v>
      </c>
    </row>
    <row r="238" spans="1:3" x14ac:dyDescent="0.3">
      <c r="A238" t="s">
        <v>823</v>
      </c>
      <c r="B238">
        <v>0.77723054938300262</v>
      </c>
      <c r="C238">
        <v>0.84748538334856949</v>
      </c>
    </row>
    <row r="239" spans="1:3" x14ac:dyDescent="0.3">
      <c r="A239" t="s">
        <v>692</v>
      </c>
      <c r="B239">
        <v>1.0945719087123664</v>
      </c>
      <c r="C239">
        <v>1.0653725327904413</v>
      </c>
    </row>
    <row r="240" spans="1:3" x14ac:dyDescent="0.3">
      <c r="A240" t="s">
        <v>414</v>
      </c>
      <c r="B240">
        <v>1.02989134003675</v>
      </c>
      <c r="C240">
        <v>1.0466793651217725</v>
      </c>
    </row>
    <row r="241" spans="1:3" x14ac:dyDescent="0.3">
      <c r="A241" t="s">
        <v>425</v>
      </c>
      <c r="B241">
        <v>1.2947388804540749</v>
      </c>
      <c r="C241">
        <v>1.046069735705206</v>
      </c>
    </row>
    <row r="242" spans="1:3" x14ac:dyDescent="0.3">
      <c r="A242" t="s">
        <v>94</v>
      </c>
      <c r="B242">
        <v>2.4227134252358771</v>
      </c>
      <c r="C242">
        <v>1.0581971030502073</v>
      </c>
    </row>
    <row r="243" spans="1:3" x14ac:dyDescent="0.3">
      <c r="A243" t="s">
        <v>433</v>
      </c>
      <c r="B243">
        <v>1.5842711939992908</v>
      </c>
      <c r="C243">
        <v>1.2644807258130761</v>
      </c>
    </row>
    <row r="244" spans="1:3" x14ac:dyDescent="0.3">
      <c r="A244" t="s">
        <v>821</v>
      </c>
      <c r="B244">
        <v>0.78720245231916908</v>
      </c>
      <c r="C244">
        <v>0.88391075013634468</v>
      </c>
    </row>
    <row r="245" spans="1:3" x14ac:dyDescent="0.3">
      <c r="A245" t="s">
        <v>429</v>
      </c>
      <c r="B245">
        <v>1.1719076703064217</v>
      </c>
      <c r="C245">
        <v>1.419774970635316</v>
      </c>
    </row>
    <row r="246" spans="1:3" x14ac:dyDescent="0.3">
      <c r="A246" t="s">
        <v>825</v>
      </c>
      <c r="B246">
        <v>0.69934358035748845</v>
      </c>
      <c r="C246">
        <v>0.78488779385012353</v>
      </c>
    </row>
    <row r="247" spans="1:3" x14ac:dyDescent="0.3">
      <c r="A247" t="s">
        <v>696</v>
      </c>
      <c r="B247">
        <v>0.84979949804118593</v>
      </c>
      <c r="C247">
        <v>0.97132215952704659</v>
      </c>
    </row>
    <row r="248" spans="1:3" x14ac:dyDescent="0.3">
      <c r="A248" t="s">
        <v>826</v>
      </c>
      <c r="B248">
        <v>0.70704514602112822</v>
      </c>
      <c r="C248">
        <v>0.80848083078727395</v>
      </c>
    </row>
    <row r="249" spans="1:3" x14ac:dyDescent="0.3">
      <c r="A249" t="s">
        <v>837</v>
      </c>
      <c r="B249">
        <v>0.7272537777440764</v>
      </c>
      <c r="C249">
        <v>0.85846068213688143</v>
      </c>
    </row>
    <row r="250" spans="1:3" x14ac:dyDescent="0.3">
      <c r="A250" t="s">
        <v>420</v>
      </c>
      <c r="B250">
        <v>0.82199662864719936</v>
      </c>
      <c r="C250">
        <v>1.3723962612598497</v>
      </c>
    </row>
    <row r="251" spans="1:3" x14ac:dyDescent="0.3">
      <c r="A251" t="s">
        <v>831</v>
      </c>
      <c r="B251">
        <v>0.80818635744478118</v>
      </c>
      <c r="C251">
        <v>1.1525114649522061</v>
      </c>
    </row>
    <row r="252" spans="1:3" x14ac:dyDescent="0.3">
      <c r="A252" t="s">
        <v>436</v>
      </c>
      <c r="B252">
        <v>1.411692616480628</v>
      </c>
      <c r="C252">
        <v>1.4478698620259649</v>
      </c>
    </row>
    <row r="253" spans="1:3" x14ac:dyDescent="0.3">
      <c r="A253" t="s">
        <v>842</v>
      </c>
      <c r="B253">
        <v>0.81085170049461408</v>
      </c>
      <c r="C253">
        <v>0.97510819444094077</v>
      </c>
    </row>
    <row r="254" spans="1:3" x14ac:dyDescent="0.3">
      <c r="A254" t="s">
        <v>845</v>
      </c>
      <c r="B254">
        <v>0.69429182446573723</v>
      </c>
      <c r="C254">
        <v>0.79647965384179309</v>
      </c>
    </row>
    <row r="255" spans="1:3" x14ac:dyDescent="0.3">
      <c r="A255" t="s">
        <v>254</v>
      </c>
      <c r="B255">
        <v>0.92313457184378089</v>
      </c>
      <c r="C255">
        <v>0.95974161928325685</v>
      </c>
    </row>
    <row r="256" spans="1:3" x14ac:dyDescent="0.3">
      <c r="A256" t="s">
        <v>711</v>
      </c>
      <c r="B256">
        <v>0.83325805912031459</v>
      </c>
      <c r="C256">
        <v>0.89182044794803661</v>
      </c>
    </row>
    <row r="257" spans="1:3" x14ac:dyDescent="0.3">
      <c r="A257" t="s">
        <v>819</v>
      </c>
      <c r="B257">
        <v>1.1346626392384529</v>
      </c>
      <c r="C257">
        <v>0.83544310542422429</v>
      </c>
    </row>
    <row r="258" spans="1:3" x14ac:dyDescent="0.3">
      <c r="A258" t="s">
        <v>452</v>
      </c>
      <c r="B258">
        <v>0.94515043692714795</v>
      </c>
      <c r="C258">
        <v>1.2749040825566005</v>
      </c>
    </row>
    <row r="259" spans="1:3" x14ac:dyDescent="0.3">
      <c r="A259" t="s">
        <v>430</v>
      </c>
      <c r="B259">
        <v>0.93521438012018465</v>
      </c>
      <c r="C259">
        <v>1.0400297702328669</v>
      </c>
    </row>
    <row r="260" spans="1:3" x14ac:dyDescent="0.3">
      <c r="A260" t="s">
        <v>832</v>
      </c>
      <c r="B260">
        <v>0.69504384338864678</v>
      </c>
      <c r="C260">
        <v>0.8134012902253448</v>
      </c>
    </row>
    <row r="261" spans="1:3" x14ac:dyDescent="0.3">
      <c r="A261" t="s">
        <v>454</v>
      </c>
      <c r="B261">
        <v>0.88242602941223747</v>
      </c>
      <c r="C261">
        <v>1.0013703613224731</v>
      </c>
    </row>
    <row r="262" spans="1:3" x14ac:dyDescent="0.3">
      <c r="A262" t="s">
        <v>835</v>
      </c>
      <c r="B262">
        <v>1.3677521985080714</v>
      </c>
      <c r="C262">
        <v>0.74068405353520184</v>
      </c>
    </row>
    <row r="263" spans="1:3" x14ac:dyDescent="0.3">
      <c r="A263" t="s">
        <v>862</v>
      </c>
      <c r="B263">
        <v>0.73076450108667734</v>
      </c>
      <c r="C263">
        <v>0.86169396863757231</v>
      </c>
    </row>
    <row r="264" spans="1:3" x14ac:dyDescent="0.3">
      <c r="A264" t="s">
        <v>82</v>
      </c>
      <c r="B264">
        <v>2.1177359570463903</v>
      </c>
      <c r="C264">
        <v>1.6306704624838138</v>
      </c>
    </row>
    <row r="265" spans="1:3" x14ac:dyDescent="0.3">
      <c r="A265" t="s">
        <v>123</v>
      </c>
      <c r="B265">
        <v>0.76469407157220404</v>
      </c>
      <c r="C265">
        <v>0.83603378700115372</v>
      </c>
    </row>
    <row r="266" spans="1:3" x14ac:dyDescent="0.3">
      <c r="A266" t="s">
        <v>846</v>
      </c>
      <c r="B266">
        <v>1.079705749072988</v>
      </c>
      <c r="C266">
        <v>0.80582557534591481</v>
      </c>
    </row>
    <row r="267" spans="1:3" x14ac:dyDescent="0.3">
      <c r="A267" t="s">
        <v>465</v>
      </c>
      <c r="B267">
        <v>1.5585009767839262</v>
      </c>
      <c r="C267">
        <v>1.2542858731301676</v>
      </c>
    </row>
    <row r="268" spans="1:3" x14ac:dyDescent="0.3">
      <c r="A268" t="s">
        <v>135</v>
      </c>
      <c r="B268">
        <v>1.023122586525526</v>
      </c>
      <c r="C268">
        <v>1.1309482956723356</v>
      </c>
    </row>
    <row r="269" spans="1:3" x14ac:dyDescent="0.3">
      <c r="A269" t="s">
        <v>84</v>
      </c>
      <c r="B269">
        <v>1.5727619102817259</v>
      </c>
      <c r="C269">
        <v>1.439652090518116</v>
      </c>
    </row>
    <row r="270" spans="1:3" x14ac:dyDescent="0.3">
      <c r="A270" t="s">
        <v>695</v>
      </c>
      <c r="B270">
        <v>0.91519621349777847</v>
      </c>
      <c r="C270">
        <v>1.0777307064461925</v>
      </c>
    </row>
    <row r="271" spans="1:3" x14ac:dyDescent="0.3">
      <c r="A271" t="s">
        <v>840</v>
      </c>
      <c r="B271">
        <v>0.78064070338453573</v>
      </c>
      <c r="C271">
        <v>1.1893922834283521</v>
      </c>
    </row>
    <row r="272" spans="1:3" x14ac:dyDescent="0.3">
      <c r="A272" t="s">
        <v>828</v>
      </c>
      <c r="B272">
        <v>1.1405420631215448</v>
      </c>
      <c r="C272">
        <v>0.83861166196329184</v>
      </c>
    </row>
    <row r="273" spans="1:3" x14ac:dyDescent="0.3">
      <c r="A273" t="s">
        <v>839</v>
      </c>
      <c r="B273">
        <v>0.68909784206790237</v>
      </c>
      <c r="C273">
        <v>0.77700944875021472</v>
      </c>
    </row>
    <row r="274" spans="1:3" x14ac:dyDescent="0.3">
      <c r="A274" t="s">
        <v>699</v>
      </c>
      <c r="B274">
        <v>0.83906977235875346</v>
      </c>
      <c r="C274">
        <v>0.96144035631454317</v>
      </c>
    </row>
    <row r="275" spans="1:3" x14ac:dyDescent="0.3">
      <c r="A275" t="s">
        <v>431</v>
      </c>
      <c r="B275">
        <v>1.9124243767492508</v>
      </c>
      <c r="C275">
        <v>1.4474759834445607</v>
      </c>
    </row>
    <row r="276" spans="1:3" x14ac:dyDescent="0.3">
      <c r="A276" t="s">
        <v>572</v>
      </c>
      <c r="B276">
        <v>0.93203156397239995</v>
      </c>
      <c r="C276">
        <v>1.0370264177170581</v>
      </c>
    </row>
    <row r="277" spans="1:3" x14ac:dyDescent="0.3">
      <c r="A277" t="s">
        <v>852</v>
      </c>
      <c r="B277">
        <v>0.70368629737817723</v>
      </c>
      <c r="C277">
        <v>0.78839988351711499</v>
      </c>
    </row>
    <row r="278" spans="1:3" x14ac:dyDescent="0.3">
      <c r="A278" t="s">
        <v>841</v>
      </c>
      <c r="B278">
        <v>0.78694153347296492</v>
      </c>
      <c r="C278">
        <v>0.86641506374093269</v>
      </c>
    </row>
    <row r="279" spans="1:3" x14ac:dyDescent="0.3">
      <c r="A279" t="s">
        <v>694</v>
      </c>
      <c r="B279">
        <v>0.81207227050445729</v>
      </c>
      <c r="C279">
        <v>0.87342038513819475</v>
      </c>
    </row>
    <row r="280" spans="1:3" x14ac:dyDescent="0.3">
      <c r="A280" t="s">
        <v>434</v>
      </c>
      <c r="B280">
        <v>2.1960109873301743</v>
      </c>
      <c r="C280">
        <v>0.98996617610401938</v>
      </c>
    </row>
    <row r="281" spans="1:3" x14ac:dyDescent="0.3">
      <c r="A281" t="s">
        <v>698</v>
      </c>
      <c r="B281">
        <v>0.8089988013404813</v>
      </c>
      <c r="C281">
        <v>1.2257271397960605</v>
      </c>
    </row>
    <row r="282" spans="1:3" x14ac:dyDescent="0.3">
      <c r="A282" t="s">
        <v>848</v>
      </c>
      <c r="B282">
        <v>0.73895964537314562</v>
      </c>
      <c r="C282">
        <v>0.85484089221608883</v>
      </c>
    </row>
    <row r="283" spans="1:3" x14ac:dyDescent="0.3">
      <c r="A283" t="s">
        <v>822</v>
      </c>
      <c r="B283">
        <v>0.7266419399498959</v>
      </c>
      <c r="C283">
        <v>0.79984707124059407</v>
      </c>
    </row>
    <row r="284" spans="1:3" x14ac:dyDescent="0.3">
      <c r="A284" t="s">
        <v>450</v>
      </c>
      <c r="B284">
        <v>1.8070489667278133</v>
      </c>
      <c r="C284">
        <v>1.7318701390881426</v>
      </c>
    </row>
    <row r="285" spans="1:3" x14ac:dyDescent="0.3">
      <c r="A285" t="s">
        <v>850</v>
      </c>
      <c r="B285">
        <v>0.79831094247677425</v>
      </c>
      <c r="C285">
        <v>0.86317691680373843</v>
      </c>
    </row>
    <row r="286" spans="1:3" x14ac:dyDescent="0.3">
      <c r="A286" t="s">
        <v>836</v>
      </c>
      <c r="B286">
        <v>0.76880991469745485</v>
      </c>
      <c r="C286">
        <v>0.86660293761739327</v>
      </c>
    </row>
    <row r="287" spans="1:3" x14ac:dyDescent="0.3">
      <c r="A287" t="s">
        <v>843</v>
      </c>
      <c r="B287">
        <v>0.69872610392574075</v>
      </c>
      <c r="C287">
        <v>0.81687592587328894</v>
      </c>
    </row>
    <row r="288" spans="1:3" x14ac:dyDescent="0.3">
      <c r="A288" t="s">
        <v>456</v>
      </c>
      <c r="B288">
        <v>2.0257934760435323</v>
      </c>
      <c r="C288">
        <v>1.5453529174158191</v>
      </c>
    </row>
    <row r="289" spans="1:3" x14ac:dyDescent="0.3">
      <c r="A289" t="s">
        <v>441</v>
      </c>
      <c r="B289">
        <v>1.455015847114971</v>
      </c>
      <c r="C289">
        <v>1.0080888053792048</v>
      </c>
    </row>
    <row r="290" spans="1:3" x14ac:dyDescent="0.3">
      <c r="A290" t="s">
        <v>468</v>
      </c>
      <c r="B290">
        <v>1.396486050497862</v>
      </c>
      <c r="C290">
        <v>1.4337171362498835</v>
      </c>
    </row>
    <row r="291" spans="1:3" x14ac:dyDescent="0.3">
      <c r="A291" t="s">
        <v>847</v>
      </c>
      <c r="B291">
        <v>0.87421502766865322</v>
      </c>
      <c r="C291">
        <v>0.81341913636402829</v>
      </c>
    </row>
    <row r="292" spans="1:3" x14ac:dyDescent="0.3">
      <c r="A292" t="s">
        <v>459</v>
      </c>
      <c r="B292">
        <v>0.87755395840036843</v>
      </c>
      <c r="C292">
        <v>0.95074789755473943</v>
      </c>
    </row>
    <row r="293" spans="1:3" x14ac:dyDescent="0.3">
      <c r="A293" t="s">
        <v>855</v>
      </c>
      <c r="B293">
        <v>0.70802764119957406</v>
      </c>
      <c r="C293">
        <v>0.84075390160095798</v>
      </c>
    </row>
    <row r="294" spans="1:3" x14ac:dyDescent="0.3">
      <c r="A294" t="s">
        <v>426</v>
      </c>
      <c r="B294">
        <v>1.9423695402337362</v>
      </c>
      <c r="C294">
        <v>1.4750502246890824</v>
      </c>
    </row>
    <row r="295" spans="1:3" x14ac:dyDescent="0.3">
      <c r="A295" t="s">
        <v>457</v>
      </c>
      <c r="B295">
        <v>1.7467686103924531</v>
      </c>
      <c r="C295">
        <v>1.2949360894000672</v>
      </c>
    </row>
    <row r="296" spans="1:3" x14ac:dyDescent="0.3">
      <c r="A296" t="s">
        <v>478</v>
      </c>
      <c r="B296">
        <v>1.4880450126357534</v>
      </c>
      <c r="C296">
        <v>1.8269746456882607</v>
      </c>
    </row>
    <row r="297" spans="1:3" x14ac:dyDescent="0.3">
      <c r="A297" t="s">
        <v>851</v>
      </c>
      <c r="B297">
        <v>0.71362648290366726</v>
      </c>
      <c r="C297">
        <v>0.8309361444382255</v>
      </c>
    </row>
    <row r="298" spans="1:3" x14ac:dyDescent="0.3">
      <c r="A298" t="s">
        <v>462</v>
      </c>
      <c r="B298">
        <v>0.88513934006130246</v>
      </c>
      <c r="C298">
        <v>0.99277821985828663</v>
      </c>
    </row>
    <row r="299" spans="1:3" x14ac:dyDescent="0.3">
      <c r="A299" t="s">
        <v>849</v>
      </c>
      <c r="B299">
        <v>0.7763515630336284</v>
      </c>
      <c r="C299">
        <v>0.8901244602144146</v>
      </c>
    </row>
    <row r="300" spans="1:3" x14ac:dyDescent="0.3">
      <c r="A300" t="s">
        <v>697</v>
      </c>
      <c r="B300">
        <v>1.1337442361546639</v>
      </c>
      <c r="C300">
        <v>1.3807976426540083</v>
      </c>
    </row>
    <row r="301" spans="1:3" x14ac:dyDescent="0.3">
      <c r="A301" t="s">
        <v>854</v>
      </c>
      <c r="B301">
        <v>0.77133026289327244</v>
      </c>
      <c r="C301">
        <v>1.1139020809584934</v>
      </c>
    </row>
    <row r="302" spans="1:3" x14ac:dyDescent="0.3">
      <c r="A302" t="s">
        <v>833</v>
      </c>
      <c r="B302">
        <v>0.74796651426584349</v>
      </c>
      <c r="C302">
        <v>0.87753658326971762</v>
      </c>
    </row>
    <row r="303" spans="1:3" x14ac:dyDescent="0.3">
      <c r="A303" t="s">
        <v>455</v>
      </c>
      <c r="B303">
        <v>1.2604821879310477</v>
      </c>
      <c r="C303">
        <v>1.6263235606313613</v>
      </c>
    </row>
    <row r="304" spans="1:3" x14ac:dyDescent="0.3">
      <c r="A304" t="s">
        <v>460</v>
      </c>
      <c r="B304">
        <v>1.2209848667164516</v>
      </c>
      <c r="C304">
        <v>1.2703784751576344</v>
      </c>
    </row>
    <row r="305" spans="1:3" x14ac:dyDescent="0.3">
      <c r="A305" t="s">
        <v>472</v>
      </c>
      <c r="B305">
        <v>2.6599132663680392</v>
      </c>
      <c r="C305">
        <v>1.1359565646826011</v>
      </c>
    </row>
    <row r="306" spans="1:3" x14ac:dyDescent="0.3">
      <c r="A306" t="s">
        <v>881</v>
      </c>
      <c r="B306">
        <v>0.7968182870086844</v>
      </c>
      <c r="C306">
        <v>0.89295947780200802</v>
      </c>
    </row>
    <row r="307" spans="1:3" x14ac:dyDescent="0.3">
      <c r="A307" t="s">
        <v>458</v>
      </c>
      <c r="B307">
        <v>1.132105899879809</v>
      </c>
      <c r="C307">
        <v>1.1876589679180636</v>
      </c>
    </row>
    <row r="308" spans="1:3" x14ac:dyDescent="0.3">
      <c r="A308" t="s">
        <v>844</v>
      </c>
      <c r="B308">
        <v>0.72792939652506983</v>
      </c>
      <c r="C308">
        <v>0.80732851122355132</v>
      </c>
    </row>
    <row r="309" spans="1:3" x14ac:dyDescent="0.3">
      <c r="A309" t="s">
        <v>857</v>
      </c>
      <c r="B309">
        <v>0.73386392418033775</v>
      </c>
      <c r="C309">
        <v>0.86454845811757719</v>
      </c>
    </row>
    <row r="310" spans="1:3" x14ac:dyDescent="0.3">
      <c r="A310" t="s">
        <v>438</v>
      </c>
      <c r="B310">
        <v>1.5572645044142117</v>
      </c>
      <c r="C310">
        <v>1.5833533770395034</v>
      </c>
    </row>
    <row r="311" spans="1:3" x14ac:dyDescent="0.3">
      <c r="A311" t="s">
        <v>435</v>
      </c>
      <c r="B311">
        <v>1.0484069341220237</v>
      </c>
      <c r="C311">
        <v>0.87375688547495678</v>
      </c>
    </row>
    <row r="312" spans="1:3" x14ac:dyDescent="0.3">
      <c r="A312" t="s">
        <v>83</v>
      </c>
      <c r="B312">
        <v>1.7198807066180151</v>
      </c>
      <c r="C312">
        <v>1.7477423004096559</v>
      </c>
    </row>
    <row r="313" spans="1:3" x14ac:dyDescent="0.3">
      <c r="A313" t="s">
        <v>858</v>
      </c>
      <c r="B313">
        <v>0.79107640817032976</v>
      </c>
      <c r="C313">
        <v>0.90401904244373676</v>
      </c>
    </row>
    <row r="314" spans="1:3" x14ac:dyDescent="0.3">
      <c r="A314" t="s">
        <v>437</v>
      </c>
      <c r="B314">
        <v>0.97640484522249127</v>
      </c>
      <c r="C314">
        <v>1.042748254209982</v>
      </c>
    </row>
    <row r="315" spans="1:3" x14ac:dyDescent="0.3">
      <c r="A315" t="s">
        <v>874</v>
      </c>
      <c r="B315">
        <v>0.80560364078902369</v>
      </c>
      <c r="C315">
        <v>0.97064757779242339</v>
      </c>
    </row>
    <row r="316" spans="1:3" x14ac:dyDescent="0.3">
      <c r="A316" t="s">
        <v>446</v>
      </c>
      <c r="B316">
        <v>0.89178757271722975</v>
      </c>
      <c r="C316">
        <v>1.0439000755077479</v>
      </c>
    </row>
    <row r="317" spans="1:3" x14ac:dyDescent="0.3">
      <c r="A317" t="s">
        <v>856</v>
      </c>
      <c r="B317">
        <v>0.83982478399209881</v>
      </c>
      <c r="C317">
        <v>1.3747722859443732</v>
      </c>
    </row>
    <row r="318" spans="1:3" x14ac:dyDescent="0.3">
      <c r="A318" t="s">
        <v>877</v>
      </c>
      <c r="B318">
        <v>0.84552666685542388</v>
      </c>
      <c r="C318">
        <v>0.93879521422012735</v>
      </c>
    </row>
    <row r="319" spans="1:3" x14ac:dyDescent="0.3">
      <c r="A319" t="s">
        <v>443</v>
      </c>
      <c r="B319">
        <v>0.88130341676928481</v>
      </c>
      <c r="C319">
        <v>0.97246198129611083</v>
      </c>
    </row>
    <row r="320" spans="1:3" x14ac:dyDescent="0.3">
      <c r="A320" t="s">
        <v>463</v>
      </c>
      <c r="B320">
        <v>0.87731483496421558</v>
      </c>
      <c r="C320">
        <v>0.96870863156708054</v>
      </c>
    </row>
    <row r="321" spans="1:3" x14ac:dyDescent="0.3">
      <c r="A321" t="s">
        <v>873</v>
      </c>
      <c r="B321">
        <v>0.85940617750138459</v>
      </c>
      <c r="C321">
        <v>0.76633457240082525</v>
      </c>
    </row>
    <row r="322" spans="1:3" x14ac:dyDescent="0.3">
      <c r="A322" t="s">
        <v>117</v>
      </c>
      <c r="B322">
        <v>0.84635310441359302</v>
      </c>
      <c r="C322">
        <v>0.75017844019023461</v>
      </c>
    </row>
    <row r="323" spans="1:3" x14ac:dyDescent="0.3">
      <c r="A323" t="s">
        <v>509</v>
      </c>
      <c r="B323">
        <v>0.92047243660357925</v>
      </c>
      <c r="C323">
        <v>1.8957373823008787</v>
      </c>
    </row>
    <row r="324" spans="1:3" x14ac:dyDescent="0.3">
      <c r="A324" t="s">
        <v>853</v>
      </c>
      <c r="B324">
        <v>0.81051425273636402</v>
      </c>
      <c r="C324">
        <v>0.97482137889902687</v>
      </c>
    </row>
    <row r="325" spans="1:3" x14ac:dyDescent="0.3">
      <c r="A325" t="s">
        <v>451</v>
      </c>
      <c r="B325">
        <v>1.0303720287052796</v>
      </c>
      <c r="C325">
        <v>0.91404128340663371</v>
      </c>
    </row>
    <row r="326" spans="1:3" x14ac:dyDescent="0.3">
      <c r="A326" t="s">
        <v>449</v>
      </c>
      <c r="B326">
        <v>1.1988543200980206</v>
      </c>
      <c r="C326">
        <v>1.3048931133944528</v>
      </c>
    </row>
    <row r="327" spans="1:3" x14ac:dyDescent="0.3">
      <c r="A327" t="s">
        <v>861</v>
      </c>
      <c r="B327">
        <v>0.80820296358990174</v>
      </c>
      <c r="C327">
        <v>0.90367272748561756</v>
      </c>
    </row>
    <row r="328" spans="1:3" x14ac:dyDescent="0.3">
      <c r="A328" t="s">
        <v>86</v>
      </c>
      <c r="B328">
        <v>1.9373630154106929</v>
      </c>
      <c r="C328">
        <v>1.7110488530677248</v>
      </c>
    </row>
    <row r="329" spans="1:3" x14ac:dyDescent="0.3">
      <c r="A329" t="s">
        <v>859</v>
      </c>
      <c r="B329">
        <v>0.79213845177297804</v>
      </c>
      <c r="C329">
        <v>0.8712518269959727</v>
      </c>
    </row>
    <row r="330" spans="1:3" x14ac:dyDescent="0.3">
      <c r="A330" t="s">
        <v>865</v>
      </c>
      <c r="B330">
        <v>0.93266586112467487</v>
      </c>
      <c r="C330">
        <v>0.8098442093595366</v>
      </c>
    </row>
    <row r="331" spans="1:3" x14ac:dyDescent="0.3">
      <c r="A331" t="s">
        <v>93</v>
      </c>
      <c r="B331">
        <v>1.1536680715102741</v>
      </c>
      <c r="C331">
        <v>1.1227660980666119</v>
      </c>
    </row>
    <row r="332" spans="1:3" x14ac:dyDescent="0.3">
      <c r="A332" t="s">
        <v>885</v>
      </c>
      <c r="B332">
        <v>0.74442206732373883</v>
      </c>
      <c r="C332">
        <v>1.1556536931692234</v>
      </c>
    </row>
    <row r="333" spans="1:3" x14ac:dyDescent="0.3">
      <c r="A333" t="s">
        <v>863</v>
      </c>
      <c r="B333">
        <v>0.79811123584745813</v>
      </c>
      <c r="C333">
        <v>0.8768106872423731</v>
      </c>
    </row>
    <row r="334" spans="1:3" x14ac:dyDescent="0.3">
      <c r="A334" t="s">
        <v>470</v>
      </c>
      <c r="B334">
        <v>0.84641524151861047</v>
      </c>
      <c r="C334">
        <v>0.95623758622427191</v>
      </c>
    </row>
    <row r="335" spans="1:3" x14ac:dyDescent="0.3">
      <c r="A335" t="s">
        <v>464</v>
      </c>
      <c r="B335">
        <v>1.0889126667513329</v>
      </c>
      <c r="C335">
        <v>1.1915392786450569</v>
      </c>
    </row>
    <row r="336" spans="1:3" x14ac:dyDescent="0.3">
      <c r="A336" t="s">
        <v>483</v>
      </c>
      <c r="B336">
        <v>1.0802001454292027</v>
      </c>
      <c r="C336">
        <v>1.1596285029083557</v>
      </c>
    </row>
    <row r="337" spans="1:3" x14ac:dyDescent="0.3">
      <c r="A337" t="s">
        <v>125</v>
      </c>
      <c r="B337">
        <v>0.68737651666168598</v>
      </c>
      <c r="C337">
        <v>0.77566546514570611</v>
      </c>
    </row>
    <row r="338" spans="1:3" x14ac:dyDescent="0.3">
      <c r="A338" t="s">
        <v>81</v>
      </c>
      <c r="B338">
        <v>1.9201044325665535</v>
      </c>
      <c r="C338">
        <v>1.9570456582804017</v>
      </c>
    </row>
    <row r="339" spans="1:3" x14ac:dyDescent="0.3">
      <c r="A339" t="s">
        <v>402</v>
      </c>
      <c r="B339">
        <v>0.94063261641708695</v>
      </c>
      <c r="C339">
        <v>0.9734038152472243</v>
      </c>
    </row>
    <row r="340" spans="1:3" x14ac:dyDescent="0.3">
      <c r="A340" t="s">
        <v>476</v>
      </c>
      <c r="B340">
        <v>0.98168394026731931</v>
      </c>
      <c r="C340">
        <v>1.0838791362961786</v>
      </c>
    </row>
    <row r="341" spans="1:3" x14ac:dyDescent="0.3">
      <c r="A341" t="s">
        <v>672</v>
      </c>
      <c r="B341">
        <v>1.0033239348254879</v>
      </c>
      <c r="C341">
        <v>0.89067296185102851</v>
      </c>
    </row>
    <row r="342" spans="1:3" x14ac:dyDescent="0.3">
      <c r="A342" t="s">
        <v>875</v>
      </c>
      <c r="B342">
        <v>0.78516205339214129</v>
      </c>
      <c r="C342">
        <v>0.7078786543347777</v>
      </c>
    </row>
    <row r="343" spans="1:3" x14ac:dyDescent="0.3">
      <c r="A343" t="s">
        <v>85</v>
      </c>
      <c r="B343">
        <v>1.9313593510682978</v>
      </c>
      <c r="C343">
        <v>1.7065799278696396</v>
      </c>
    </row>
    <row r="344" spans="1:3" x14ac:dyDescent="0.3">
      <c r="A344" t="s">
        <v>546</v>
      </c>
      <c r="B344">
        <v>0.93277515958936652</v>
      </c>
      <c r="C344">
        <v>1.8243449494923174</v>
      </c>
    </row>
    <row r="345" spans="1:3" x14ac:dyDescent="0.3">
      <c r="A345" t="s">
        <v>95</v>
      </c>
      <c r="B345">
        <v>1.3832680819456682</v>
      </c>
      <c r="C345">
        <v>0.7453538891096062</v>
      </c>
    </row>
    <row r="346" spans="1:3" x14ac:dyDescent="0.3">
      <c r="A346" t="s">
        <v>880</v>
      </c>
      <c r="B346">
        <v>0.67508517348635222</v>
      </c>
      <c r="C346">
        <v>0.76686897297157619</v>
      </c>
    </row>
    <row r="347" spans="1:3" x14ac:dyDescent="0.3">
      <c r="A347" t="s">
        <v>866</v>
      </c>
      <c r="B347">
        <v>0.78204005827963929</v>
      </c>
      <c r="C347">
        <v>0.69949376803517005</v>
      </c>
    </row>
    <row r="348" spans="1:3" x14ac:dyDescent="0.3">
      <c r="A348" t="s">
        <v>466</v>
      </c>
      <c r="B348">
        <v>2.4080883175857308</v>
      </c>
      <c r="C348">
        <v>1.0537953654205825</v>
      </c>
    </row>
    <row r="349" spans="1:3" x14ac:dyDescent="0.3">
      <c r="A349" t="s">
        <v>872</v>
      </c>
      <c r="B349">
        <v>0.73766597901090325</v>
      </c>
      <c r="C349">
        <v>0.81493068056215956</v>
      </c>
    </row>
    <row r="350" spans="1:3" x14ac:dyDescent="0.3">
      <c r="A350" t="s">
        <v>102</v>
      </c>
      <c r="B350">
        <v>0.88468450689654721</v>
      </c>
      <c r="C350">
        <v>0.93618394655267734</v>
      </c>
    </row>
    <row r="351" spans="1:3" x14ac:dyDescent="0.3">
      <c r="A351" t="s">
        <v>499</v>
      </c>
      <c r="B351">
        <v>1.2681802000218798</v>
      </c>
      <c r="C351">
        <v>1.3143030937032993</v>
      </c>
    </row>
    <row r="352" spans="1:3" x14ac:dyDescent="0.3">
      <c r="A352" t="s">
        <v>461</v>
      </c>
      <c r="B352">
        <v>1.2034406234911685</v>
      </c>
      <c r="C352">
        <v>1.2540500770434442</v>
      </c>
    </row>
    <row r="353" spans="1:3" x14ac:dyDescent="0.3">
      <c r="A353" t="s">
        <v>467</v>
      </c>
      <c r="B353">
        <v>1.2613150284184227</v>
      </c>
      <c r="C353">
        <v>1.3300618875582479</v>
      </c>
    </row>
    <row r="354" spans="1:3" x14ac:dyDescent="0.3">
      <c r="A354" t="s">
        <v>480</v>
      </c>
      <c r="B354">
        <v>0.83561257122027266</v>
      </c>
      <c r="C354">
        <v>1.121212461056998</v>
      </c>
    </row>
    <row r="355" spans="1:3" x14ac:dyDescent="0.3">
      <c r="A355" t="s">
        <v>864</v>
      </c>
      <c r="B355">
        <v>0.68307844092956338</v>
      </c>
      <c r="C355">
        <v>0.77740173011212466</v>
      </c>
    </row>
    <row r="356" spans="1:3" x14ac:dyDescent="0.3">
      <c r="A356" t="s">
        <v>867</v>
      </c>
      <c r="B356">
        <v>1.0734272483195413</v>
      </c>
      <c r="C356">
        <v>0.681712399248247</v>
      </c>
    </row>
    <row r="357" spans="1:3" x14ac:dyDescent="0.3">
      <c r="A357" t="s">
        <v>876</v>
      </c>
      <c r="B357">
        <v>0.70710678118654746</v>
      </c>
      <c r="C357">
        <v>1.5852788840980041</v>
      </c>
    </row>
    <row r="358" spans="1:3" x14ac:dyDescent="0.3">
      <c r="A358" t="s">
        <v>700</v>
      </c>
      <c r="B358">
        <v>0.90943323852658087</v>
      </c>
      <c r="C358">
        <v>1.2381408639342688</v>
      </c>
    </row>
    <row r="359" spans="1:3" x14ac:dyDescent="0.3">
      <c r="A359" t="s">
        <v>870</v>
      </c>
      <c r="B359">
        <v>0.7618918929564874</v>
      </c>
      <c r="C359">
        <v>0.93349454199332493</v>
      </c>
    </row>
    <row r="360" spans="1:3" x14ac:dyDescent="0.3">
      <c r="A360" t="s">
        <v>471</v>
      </c>
      <c r="B360">
        <v>1.8845738780892216</v>
      </c>
      <c r="C360">
        <v>1.8879796690513395</v>
      </c>
    </row>
    <row r="361" spans="1:3" x14ac:dyDescent="0.3">
      <c r="A361" t="s">
        <v>536</v>
      </c>
      <c r="B361">
        <v>2.1561099934779029</v>
      </c>
      <c r="C361">
        <v>1.6662794491782744</v>
      </c>
    </row>
    <row r="362" spans="1:3" x14ac:dyDescent="0.3">
      <c r="A362" t="s">
        <v>879</v>
      </c>
      <c r="B362">
        <v>0.67980782926558647</v>
      </c>
      <c r="C362">
        <v>0.78284987210065682</v>
      </c>
    </row>
    <row r="363" spans="1:3" x14ac:dyDescent="0.3">
      <c r="A363" t="s">
        <v>442</v>
      </c>
      <c r="B363">
        <v>1.6361998469582681</v>
      </c>
      <c r="C363">
        <v>1.68283736035807</v>
      </c>
    </row>
    <row r="364" spans="1:3" x14ac:dyDescent="0.3">
      <c r="A364" t="s">
        <v>469</v>
      </c>
      <c r="B364">
        <v>1.225433720535072</v>
      </c>
      <c r="C364">
        <v>0.84917510796820717</v>
      </c>
    </row>
    <row r="365" spans="1:3" x14ac:dyDescent="0.3">
      <c r="A365" t="s">
        <v>868</v>
      </c>
      <c r="B365">
        <v>1.5850840720014565</v>
      </c>
      <c r="C365">
        <v>0.71521093361616039</v>
      </c>
    </row>
    <row r="366" spans="1:3" x14ac:dyDescent="0.3">
      <c r="A366" t="s">
        <v>474</v>
      </c>
      <c r="B366">
        <v>1.6536334093084599</v>
      </c>
      <c r="C366">
        <v>1.3320080560525247</v>
      </c>
    </row>
    <row r="367" spans="1:3" x14ac:dyDescent="0.3">
      <c r="A367" t="s">
        <v>487</v>
      </c>
      <c r="B367">
        <v>1.6611709096183331</v>
      </c>
      <c r="C367">
        <v>1.2161156263778892</v>
      </c>
    </row>
    <row r="368" spans="1:3" x14ac:dyDescent="0.3">
      <c r="A368" t="s">
        <v>490</v>
      </c>
      <c r="B368">
        <v>1.5635434437015874</v>
      </c>
      <c r="C368">
        <v>1.6148626006978157</v>
      </c>
    </row>
    <row r="369" spans="1:3" x14ac:dyDescent="0.3">
      <c r="A369" t="s">
        <v>883</v>
      </c>
      <c r="B369">
        <v>0.93632883157471913</v>
      </c>
      <c r="C369">
        <v>0.81237632578906849</v>
      </c>
    </row>
    <row r="370" spans="1:3" x14ac:dyDescent="0.3">
      <c r="A370" t="s">
        <v>127</v>
      </c>
      <c r="B370">
        <v>0.7395649916002538</v>
      </c>
      <c r="C370">
        <v>0.81641339950398506</v>
      </c>
    </row>
    <row r="371" spans="1:3" x14ac:dyDescent="0.3">
      <c r="A371" t="s">
        <v>134</v>
      </c>
      <c r="B371">
        <v>0.91225672625867882</v>
      </c>
      <c r="C371">
        <v>1.0183665876044847</v>
      </c>
    </row>
    <row r="372" spans="1:3" x14ac:dyDescent="0.3">
      <c r="A372" t="s">
        <v>871</v>
      </c>
      <c r="B372">
        <v>0.72196690208445757</v>
      </c>
      <c r="C372">
        <v>0.80267309003403264</v>
      </c>
    </row>
    <row r="373" spans="1:3" x14ac:dyDescent="0.3">
      <c r="A373" t="s">
        <v>124</v>
      </c>
      <c r="B373">
        <v>0.94031161331940305</v>
      </c>
      <c r="C373">
        <v>0.97315318111452298</v>
      </c>
    </row>
    <row r="374" spans="1:3" x14ac:dyDescent="0.3">
      <c r="A374" t="s">
        <v>943</v>
      </c>
      <c r="B374">
        <v>1.3544538763223535</v>
      </c>
      <c r="C374">
        <v>1.4356303758542825</v>
      </c>
    </row>
    <row r="375" spans="1:3" x14ac:dyDescent="0.3">
      <c r="A375" t="s">
        <v>869</v>
      </c>
      <c r="B375">
        <v>0.76758546627323376</v>
      </c>
      <c r="C375">
        <v>1.138593422650831</v>
      </c>
    </row>
    <row r="376" spans="1:3" x14ac:dyDescent="0.3">
      <c r="A376" t="s">
        <v>896</v>
      </c>
      <c r="B376">
        <v>0.7709790658973209</v>
      </c>
      <c r="C376">
        <v>0.68993757424706614</v>
      </c>
    </row>
    <row r="377" spans="1:3" x14ac:dyDescent="0.3">
      <c r="A377" t="s">
        <v>542</v>
      </c>
      <c r="B377">
        <v>0.90182196770280765</v>
      </c>
      <c r="C377">
        <v>1.0085201946915772</v>
      </c>
    </row>
    <row r="378" spans="1:3" x14ac:dyDescent="0.3">
      <c r="A378" t="s">
        <v>506</v>
      </c>
      <c r="B378">
        <v>2.8809238070582985</v>
      </c>
      <c r="C378">
        <v>2.9207692823393585</v>
      </c>
    </row>
    <row r="379" spans="1:3" x14ac:dyDescent="0.3">
      <c r="A379" t="s">
        <v>475</v>
      </c>
      <c r="B379">
        <v>1.1755569836563524</v>
      </c>
      <c r="C379">
        <v>0.85748200668270558</v>
      </c>
    </row>
    <row r="380" spans="1:3" x14ac:dyDescent="0.3">
      <c r="A380" t="s">
        <v>528</v>
      </c>
      <c r="B380">
        <v>1.0735352338498627</v>
      </c>
      <c r="C380">
        <v>1.133147346044741</v>
      </c>
    </row>
    <row r="381" spans="1:3" x14ac:dyDescent="0.3">
      <c r="A381" t="s">
        <v>485</v>
      </c>
      <c r="B381">
        <v>0.99121767672249617</v>
      </c>
      <c r="C381">
        <v>1.2352314855061963</v>
      </c>
    </row>
    <row r="382" spans="1:3" x14ac:dyDescent="0.3">
      <c r="A382" t="s">
        <v>516</v>
      </c>
      <c r="B382">
        <v>1.6450372721269793</v>
      </c>
      <c r="C382">
        <v>1.6650433465864953</v>
      </c>
    </row>
    <row r="383" spans="1:3" x14ac:dyDescent="0.3">
      <c r="A383" t="s">
        <v>488</v>
      </c>
      <c r="B383">
        <v>1.2983608682445595</v>
      </c>
      <c r="C383">
        <v>1.3844357208865907</v>
      </c>
    </row>
    <row r="384" spans="1:3" x14ac:dyDescent="0.3">
      <c r="A384" t="s">
        <v>486</v>
      </c>
      <c r="B384">
        <v>1.1543323379733705</v>
      </c>
      <c r="C384">
        <v>1.1297852524735734</v>
      </c>
    </row>
    <row r="385" spans="1:3" x14ac:dyDescent="0.3">
      <c r="A385" t="s">
        <v>860</v>
      </c>
      <c r="B385">
        <v>0.86745233392279575</v>
      </c>
      <c r="C385">
        <v>1.1088266567415732</v>
      </c>
    </row>
    <row r="386" spans="1:3" x14ac:dyDescent="0.3">
      <c r="A386" t="s">
        <v>899</v>
      </c>
      <c r="B386">
        <v>1.3698983681514085</v>
      </c>
      <c r="C386">
        <v>0.74132998899801139</v>
      </c>
    </row>
    <row r="387" spans="1:3" x14ac:dyDescent="0.3">
      <c r="A387" t="s">
        <v>473</v>
      </c>
      <c r="B387">
        <v>2.2179983429765096</v>
      </c>
      <c r="C387">
        <v>2.2833842381146825</v>
      </c>
    </row>
    <row r="388" spans="1:3" x14ac:dyDescent="0.3">
      <c r="A388" t="s">
        <v>507</v>
      </c>
      <c r="B388">
        <v>1.6709024740422402</v>
      </c>
      <c r="C388">
        <v>1.7154933524695322</v>
      </c>
    </row>
    <row r="389" spans="1:3" x14ac:dyDescent="0.3">
      <c r="A389" t="s">
        <v>541</v>
      </c>
      <c r="B389">
        <v>1.0026579428465994</v>
      </c>
      <c r="C389">
        <v>1.334095763517452</v>
      </c>
    </row>
    <row r="390" spans="1:3" x14ac:dyDescent="0.3">
      <c r="A390" t="s">
        <v>501</v>
      </c>
      <c r="B390">
        <v>0.99977450919795996</v>
      </c>
      <c r="C390">
        <v>0.85623467651385998</v>
      </c>
    </row>
    <row r="391" spans="1:3" x14ac:dyDescent="0.3">
      <c r="A391" t="s">
        <v>522</v>
      </c>
      <c r="B391">
        <v>1.438921368397776</v>
      </c>
      <c r="C391">
        <v>1.3400257063568808</v>
      </c>
    </row>
    <row r="392" spans="1:3" x14ac:dyDescent="0.3">
      <c r="A392" t="s">
        <v>130</v>
      </c>
      <c r="B392">
        <v>1.1283565123962123</v>
      </c>
      <c r="C392">
        <v>1.2278660527065068</v>
      </c>
    </row>
    <row r="393" spans="1:3" x14ac:dyDescent="0.3">
      <c r="A393" t="s">
        <v>892</v>
      </c>
      <c r="B393">
        <v>0.93255690839202066</v>
      </c>
      <c r="C393">
        <v>0.82953347318388804</v>
      </c>
    </row>
    <row r="394" spans="1:3" x14ac:dyDescent="0.3">
      <c r="A394" t="s">
        <v>886</v>
      </c>
      <c r="B394">
        <v>0.73544355935625072</v>
      </c>
      <c r="C394">
        <v>0.80743986924895383</v>
      </c>
    </row>
    <row r="395" spans="1:3" x14ac:dyDescent="0.3">
      <c r="A395" t="s">
        <v>493</v>
      </c>
      <c r="B395">
        <v>1.1287022165414944</v>
      </c>
      <c r="C395">
        <v>1.1021598513904298</v>
      </c>
    </row>
    <row r="396" spans="1:3" x14ac:dyDescent="0.3">
      <c r="A396" t="s">
        <v>477</v>
      </c>
      <c r="B396">
        <v>1.4688081744089831</v>
      </c>
      <c r="C396">
        <v>1.4400836057588084</v>
      </c>
    </row>
    <row r="397" spans="1:3" x14ac:dyDescent="0.3">
      <c r="A397" t="s">
        <v>489</v>
      </c>
      <c r="B397">
        <v>0.93754585453936623</v>
      </c>
      <c r="C397">
        <v>1.0994926396639497</v>
      </c>
    </row>
    <row r="398" spans="1:3" x14ac:dyDescent="0.3">
      <c r="A398" t="s">
        <v>502</v>
      </c>
      <c r="B398">
        <v>1.2747114871747018</v>
      </c>
      <c r="C398">
        <v>0.97451759180493025</v>
      </c>
    </row>
    <row r="399" spans="1:3" x14ac:dyDescent="0.3">
      <c r="A399" t="s">
        <v>119</v>
      </c>
      <c r="B399">
        <v>1.1757366487403746</v>
      </c>
      <c r="C399">
        <v>0.97787273791442042</v>
      </c>
    </row>
    <row r="400" spans="1:3" x14ac:dyDescent="0.3">
      <c r="A400" t="s">
        <v>505</v>
      </c>
      <c r="B400">
        <v>0.99042505965342387</v>
      </c>
      <c r="C400">
        <v>1.2344219646611392</v>
      </c>
    </row>
    <row r="401" spans="1:3" x14ac:dyDescent="0.3">
      <c r="A401" t="s">
        <v>882</v>
      </c>
      <c r="B401">
        <v>0.6757378365673119</v>
      </c>
      <c r="C401">
        <v>0.79518385589523521</v>
      </c>
    </row>
    <row r="402" spans="1:3" x14ac:dyDescent="0.3">
      <c r="A402" t="s">
        <v>922</v>
      </c>
      <c r="B402">
        <v>1.0598282185467047</v>
      </c>
      <c r="C402">
        <v>0.79511311770007331</v>
      </c>
    </row>
    <row r="403" spans="1:3" x14ac:dyDescent="0.3">
      <c r="A403" t="s">
        <v>481</v>
      </c>
      <c r="B403">
        <v>1.4398040975106421</v>
      </c>
      <c r="C403">
        <v>1.3406827801289294</v>
      </c>
    </row>
    <row r="404" spans="1:3" x14ac:dyDescent="0.3">
      <c r="A404" t="s">
        <v>901</v>
      </c>
      <c r="B404">
        <v>0.68143629595368649</v>
      </c>
      <c r="C404">
        <v>0.81626395202975621</v>
      </c>
    </row>
    <row r="405" spans="1:3" x14ac:dyDescent="0.3">
      <c r="A405" t="s">
        <v>494</v>
      </c>
      <c r="B405">
        <v>1.312787836317403</v>
      </c>
      <c r="C405">
        <v>1.305491224785136</v>
      </c>
    </row>
    <row r="406" spans="1:3" x14ac:dyDescent="0.3">
      <c r="A406" t="s">
        <v>889</v>
      </c>
      <c r="B406">
        <v>0.71189629188058468</v>
      </c>
      <c r="C406">
        <v>0.84431683003539659</v>
      </c>
    </row>
    <row r="407" spans="1:3" x14ac:dyDescent="0.3">
      <c r="A407" t="s">
        <v>514</v>
      </c>
      <c r="B407">
        <v>1.0845382230476557</v>
      </c>
      <c r="C407">
        <v>1.1637107364563899</v>
      </c>
    </row>
    <row r="408" spans="1:3" x14ac:dyDescent="0.3">
      <c r="A408" t="s">
        <v>701</v>
      </c>
      <c r="B408">
        <v>0.95458454189294906</v>
      </c>
      <c r="C408">
        <v>0.82499602465368949</v>
      </c>
    </row>
    <row r="409" spans="1:3" x14ac:dyDescent="0.3">
      <c r="A409" t="s">
        <v>878</v>
      </c>
      <c r="B409">
        <v>0.73176669763422408</v>
      </c>
      <c r="C409">
        <v>0.86261696605206561</v>
      </c>
    </row>
    <row r="410" spans="1:3" x14ac:dyDescent="0.3">
      <c r="A410" t="s">
        <v>511</v>
      </c>
      <c r="B410">
        <v>0.94992046214586889</v>
      </c>
      <c r="C410">
        <v>1.0539066473123906</v>
      </c>
    </row>
    <row r="411" spans="1:3" x14ac:dyDescent="0.3">
      <c r="A411" t="s">
        <v>888</v>
      </c>
      <c r="B411">
        <v>0.80030621731692397</v>
      </c>
      <c r="C411">
        <v>0.71834742191246936</v>
      </c>
    </row>
    <row r="412" spans="1:3" x14ac:dyDescent="0.3">
      <c r="A412" t="s">
        <v>88</v>
      </c>
      <c r="B412">
        <v>1.4457145102547233</v>
      </c>
      <c r="C412">
        <v>1.3450822919831464</v>
      </c>
    </row>
    <row r="413" spans="1:3" x14ac:dyDescent="0.3">
      <c r="A413" t="s">
        <v>521</v>
      </c>
      <c r="B413">
        <v>1.1785604379854391</v>
      </c>
      <c r="C413">
        <v>1.2741025854801422</v>
      </c>
    </row>
    <row r="414" spans="1:3" x14ac:dyDescent="0.3">
      <c r="A414" t="s">
        <v>543</v>
      </c>
      <c r="B414">
        <v>1.3801098101589053</v>
      </c>
      <c r="C414">
        <v>1.6875159226880247</v>
      </c>
    </row>
    <row r="415" spans="1:3" x14ac:dyDescent="0.3">
      <c r="A415" t="s">
        <v>515</v>
      </c>
      <c r="B415">
        <v>0.98752144386176122</v>
      </c>
      <c r="C415">
        <v>1.1481540671709194</v>
      </c>
    </row>
    <row r="416" spans="1:3" x14ac:dyDescent="0.3">
      <c r="A416" t="s">
        <v>512</v>
      </c>
      <c r="B416">
        <v>1.0376756555527367</v>
      </c>
      <c r="C416">
        <v>1.3701390111829599</v>
      </c>
    </row>
    <row r="417" spans="1:3" x14ac:dyDescent="0.3">
      <c r="A417" t="s">
        <v>491</v>
      </c>
      <c r="B417">
        <v>1.6381700038222042</v>
      </c>
      <c r="C417">
        <v>1.4883396687555672</v>
      </c>
    </row>
    <row r="418" spans="1:3" x14ac:dyDescent="0.3">
      <c r="A418" t="s">
        <v>504</v>
      </c>
      <c r="B418">
        <v>1.1203087670576808</v>
      </c>
      <c r="C418">
        <v>1.2146875785570324</v>
      </c>
    </row>
    <row r="419" spans="1:3" x14ac:dyDescent="0.3">
      <c r="A419" t="s">
        <v>500</v>
      </c>
      <c r="B419">
        <v>1.6265546479574533</v>
      </c>
      <c r="C419">
        <v>1.4796935897031191</v>
      </c>
    </row>
    <row r="420" spans="1:3" x14ac:dyDescent="0.3">
      <c r="A420" t="s">
        <v>674</v>
      </c>
      <c r="B420">
        <v>1.1756583613469438</v>
      </c>
      <c r="C420">
        <v>1.2494569397711019</v>
      </c>
    </row>
    <row r="421" spans="1:3" x14ac:dyDescent="0.3">
      <c r="A421" t="s">
        <v>498</v>
      </c>
      <c r="B421">
        <v>0.97587749805666435</v>
      </c>
      <c r="C421">
        <v>1.0784000913210525</v>
      </c>
    </row>
    <row r="422" spans="1:3" x14ac:dyDescent="0.3">
      <c r="A422" t="s">
        <v>545</v>
      </c>
      <c r="B422">
        <v>1.2464382154579119</v>
      </c>
      <c r="C422">
        <v>1.196747740880769</v>
      </c>
    </row>
    <row r="423" spans="1:3" x14ac:dyDescent="0.3">
      <c r="A423" t="s">
        <v>525</v>
      </c>
      <c r="B423">
        <v>2.1921530229664801</v>
      </c>
      <c r="C423">
        <v>1.69972539015395</v>
      </c>
    </row>
    <row r="424" spans="1:3" x14ac:dyDescent="0.3">
      <c r="A424" t="s">
        <v>554</v>
      </c>
      <c r="B424">
        <v>1.0635301520175306</v>
      </c>
      <c r="C424">
        <v>1.0904667887644177</v>
      </c>
    </row>
    <row r="425" spans="1:3" x14ac:dyDescent="0.3">
      <c r="A425" t="s">
        <v>105</v>
      </c>
      <c r="B425">
        <v>1.1316826695799611</v>
      </c>
      <c r="C425">
        <v>1.0015690642360542</v>
      </c>
    </row>
    <row r="426" spans="1:3" x14ac:dyDescent="0.3">
      <c r="A426" t="s">
        <v>576</v>
      </c>
      <c r="B426">
        <v>0.87052485164334659</v>
      </c>
      <c r="C426">
        <v>0.97898777186527941</v>
      </c>
    </row>
    <row r="427" spans="1:3" x14ac:dyDescent="0.3">
      <c r="A427" t="s">
        <v>893</v>
      </c>
      <c r="B427">
        <v>1.1051179244308769</v>
      </c>
      <c r="C427">
        <v>1.1625413038633896</v>
      </c>
    </row>
    <row r="428" spans="1:3" x14ac:dyDescent="0.3">
      <c r="A428" t="s">
        <v>527</v>
      </c>
      <c r="B428">
        <v>1.3241133746537728</v>
      </c>
      <c r="C428">
        <v>1.2750617334986383</v>
      </c>
    </row>
    <row r="429" spans="1:3" x14ac:dyDescent="0.3">
      <c r="A429" t="s">
        <v>492</v>
      </c>
      <c r="B429">
        <v>1.5378327255713562</v>
      </c>
      <c r="C429">
        <v>1.1933392927051483</v>
      </c>
    </row>
    <row r="430" spans="1:3" x14ac:dyDescent="0.3">
      <c r="A430" t="s">
        <v>944</v>
      </c>
      <c r="B430">
        <v>0.99695186476009268</v>
      </c>
      <c r="C430">
        <v>0.85428345565272423</v>
      </c>
    </row>
    <row r="431" spans="1:3" x14ac:dyDescent="0.3">
      <c r="A431" t="s">
        <v>482</v>
      </c>
      <c r="B431">
        <v>1.1212985589569922</v>
      </c>
      <c r="C431">
        <v>1.4562109098018601</v>
      </c>
    </row>
    <row r="432" spans="1:3" x14ac:dyDescent="0.3">
      <c r="A432" t="s">
        <v>581</v>
      </c>
      <c r="B432">
        <v>0.90842441303966215</v>
      </c>
      <c r="C432">
        <v>1.3084260928354454</v>
      </c>
    </row>
    <row r="433" spans="1:3" x14ac:dyDescent="0.3">
      <c r="A433" t="s">
        <v>513</v>
      </c>
      <c r="B433">
        <v>1.2846161734990196</v>
      </c>
      <c r="C433">
        <v>1.3519888156867368</v>
      </c>
    </row>
    <row r="434" spans="1:3" x14ac:dyDescent="0.3">
      <c r="A434" t="s">
        <v>553</v>
      </c>
      <c r="B434">
        <v>2.0290881539007946</v>
      </c>
      <c r="C434">
        <v>1.5549028518048038</v>
      </c>
    </row>
    <row r="435" spans="1:3" x14ac:dyDescent="0.3">
      <c r="A435" t="s">
        <v>673</v>
      </c>
      <c r="B435">
        <v>0.89854844267597478</v>
      </c>
      <c r="C435">
        <v>1.0162186920159366</v>
      </c>
    </row>
    <row r="436" spans="1:3" x14ac:dyDescent="0.3">
      <c r="A436" t="s">
        <v>497</v>
      </c>
      <c r="B436">
        <v>2.2826678785788634</v>
      </c>
      <c r="C436">
        <v>2.2909573286790925</v>
      </c>
    </row>
    <row r="437" spans="1:3" x14ac:dyDescent="0.3">
      <c r="A437" t="s">
        <v>508</v>
      </c>
      <c r="B437">
        <v>0.82935883295500312</v>
      </c>
      <c r="C437">
        <v>0.94014290616999696</v>
      </c>
    </row>
    <row r="438" spans="1:3" x14ac:dyDescent="0.3">
      <c r="A438" t="s">
        <v>496</v>
      </c>
      <c r="B438">
        <v>0.9316804353821867</v>
      </c>
      <c r="C438">
        <v>0.96641409413345458</v>
      </c>
    </row>
    <row r="439" spans="1:3" x14ac:dyDescent="0.3">
      <c r="A439" t="s">
        <v>532</v>
      </c>
      <c r="B439">
        <v>1.1688447386702074</v>
      </c>
      <c r="C439">
        <v>1.5303268059624295</v>
      </c>
    </row>
    <row r="440" spans="1:3" x14ac:dyDescent="0.3">
      <c r="A440" t="s">
        <v>534</v>
      </c>
      <c r="B440">
        <v>1.4637968027434476</v>
      </c>
      <c r="C440">
        <v>1.4357604998569835</v>
      </c>
    </row>
    <row r="441" spans="1:3" x14ac:dyDescent="0.3">
      <c r="A441" t="s">
        <v>587</v>
      </c>
      <c r="B441">
        <v>1.3854861285737683</v>
      </c>
      <c r="C441">
        <v>1.637908317454289</v>
      </c>
    </row>
    <row r="442" spans="1:3" x14ac:dyDescent="0.3">
      <c r="A442" t="s">
        <v>675</v>
      </c>
      <c r="B442">
        <v>1.0058988112824843</v>
      </c>
      <c r="C442">
        <v>0.89289753787033921</v>
      </c>
    </row>
    <row r="443" spans="1:3" x14ac:dyDescent="0.3">
      <c r="A443" t="s">
        <v>887</v>
      </c>
      <c r="B443">
        <v>0.84185629903463077</v>
      </c>
      <c r="C443">
        <v>1.0014607201717125</v>
      </c>
    </row>
    <row r="444" spans="1:3" x14ac:dyDescent="0.3">
      <c r="A444" t="s">
        <v>87</v>
      </c>
      <c r="B444">
        <v>1.2064757349551669</v>
      </c>
      <c r="C444">
        <v>1.2998118607624629</v>
      </c>
    </row>
    <row r="445" spans="1:3" x14ac:dyDescent="0.3">
      <c r="A445" t="s">
        <v>891</v>
      </c>
      <c r="B445">
        <v>1.7130510956993659</v>
      </c>
      <c r="C445">
        <v>0.80666709922550761</v>
      </c>
    </row>
    <row r="446" spans="1:3" x14ac:dyDescent="0.3">
      <c r="A446" t="s">
        <v>558</v>
      </c>
      <c r="B446">
        <v>1.3576865952240282</v>
      </c>
      <c r="C446">
        <v>1.0563169685320286</v>
      </c>
    </row>
    <row r="447" spans="1:3" x14ac:dyDescent="0.3">
      <c r="A447" t="s">
        <v>574</v>
      </c>
      <c r="B447">
        <v>1.1703253805739946</v>
      </c>
      <c r="C447">
        <v>1.50667353963218</v>
      </c>
    </row>
    <row r="448" spans="1:3" x14ac:dyDescent="0.3">
      <c r="A448" t="s">
        <v>712</v>
      </c>
      <c r="B448">
        <v>1.8272375701548074</v>
      </c>
      <c r="C448">
        <v>1.8346168622132688</v>
      </c>
    </row>
    <row r="449" spans="1:3" x14ac:dyDescent="0.3">
      <c r="A449" t="s">
        <v>945</v>
      </c>
      <c r="B449">
        <v>1.3890475140926921</v>
      </c>
      <c r="C449">
        <v>1.4679558046982843</v>
      </c>
    </row>
    <row r="450" spans="1:3" x14ac:dyDescent="0.3">
      <c r="A450" t="s">
        <v>890</v>
      </c>
      <c r="B450">
        <v>0.77349364496608608</v>
      </c>
      <c r="C450">
        <v>0.8874276863451156</v>
      </c>
    </row>
    <row r="451" spans="1:3" x14ac:dyDescent="0.3">
      <c r="A451" t="s">
        <v>503</v>
      </c>
      <c r="B451">
        <v>1.8166624639926159</v>
      </c>
      <c r="C451">
        <v>1.5933604180395977</v>
      </c>
    </row>
    <row r="452" spans="1:3" x14ac:dyDescent="0.3">
      <c r="A452" t="s">
        <v>897</v>
      </c>
      <c r="B452">
        <v>0.87151312769136746</v>
      </c>
      <c r="C452">
        <v>0.77679442611009497</v>
      </c>
    </row>
    <row r="453" spans="1:3" x14ac:dyDescent="0.3">
      <c r="A453" t="s">
        <v>529</v>
      </c>
      <c r="B453">
        <v>1.079593990692802</v>
      </c>
      <c r="C453">
        <v>1.4132849741377116</v>
      </c>
    </row>
    <row r="454" spans="1:3" x14ac:dyDescent="0.3">
      <c r="A454" t="s">
        <v>520</v>
      </c>
      <c r="B454">
        <v>1.3076841500414964</v>
      </c>
      <c r="C454">
        <v>1.0070230423544271</v>
      </c>
    </row>
    <row r="455" spans="1:3" x14ac:dyDescent="0.3">
      <c r="A455" t="s">
        <v>540</v>
      </c>
      <c r="B455">
        <v>1.075646335753363</v>
      </c>
      <c r="C455">
        <v>1.3214607153229401</v>
      </c>
    </row>
    <row r="456" spans="1:3" x14ac:dyDescent="0.3">
      <c r="A456" t="s">
        <v>559</v>
      </c>
      <c r="B456">
        <v>1.2458874508985289</v>
      </c>
      <c r="C456">
        <v>1.2935552690139296</v>
      </c>
    </row>
    <row r="457" spans="1:3" x14ac:dyDescent="0.3">
      <c r="A457" t="s">
        <v>510</v>
      </c>
      <c r="B457">
        <v>0.94755904080972586</v>
      </c>
      <c r="C457">
        <v>0.97881185767078738</v>
      </c>
    </row>
    <row r="458" spans="1:3" x14ac:dyDescent="0.3">
      <c r="A458" t="s">
        <v>583</v>
      </c>
      <c r="B458">
        <v>0.88177361443335289</v>
      </c>
      <c r="C458">
        <v>1.2948929072922624</v>
      </c>
    </row>
    <row r="459" spans="1:3" x14ac:dyDescent="0.3">
      <c r="A459" t="s">
        <v>544</v>
      </c>
      <c r="B459">
        <v>1.3877974841691993</v>
      </c>
      <c r="C459">
        <v>0.97186328606093453</v>
      </c>
    </row>
    <row r="460" spans="1:3" x14ac:dyDescent="0.3">
      <c r="A460" t="s">
        <v>603</v>
      </c>
      <c r="B460">
        <v>1.7399005059701647</v>
      </c>
      <c r="C460">
        <v>1.2886117703382973</v>
      </c>
    </row>
    <row r="461" spans="1:3" x14ac:dyDescent="0.3">
      <c r="A461" t="s">
        <v>579</v>
      </c>
      <c r="B461">
        <v>1.6397845944508385</v>
      </c>
      <c r="C461">
        <v>1.6988782494569235</v>
      </c>
    </row>
    <row r="462" spans="1:3" x14ac:dyDescent="0.3">
      <c r="A462" t="s">
        <v>538</v>
      </c>
      <c r="B462">
        <v>1.2729013511341203</v>
      </c>
      <c r="C462">
        <v>0.97273310482574116</v>
      </c>
    </row>
    <row r="463" spans="1:3" x14ac:dyDescent="0.3">
      <c r="A463" t="s">
        <v>548</v>
      </c>
      <c r="B463">
        <v>1.4038747563203897</v>
      </c>
      <c r="C463">
        <v>1.3987543017391906</v>
      </c>
    </row>
    <row r="464" spans="1:3" x14ac:dyDescent="0.3">
      <c r="A464" t="s">
        <v>713</v>
      </c>
      <c r="B464">
        <v>1.0489990981340809</v>
      </c>
      <c r="C464">
        <v>0.87471363396959978</v>
      </c>
    </row>
    <row r="465" spans="1:3" x14ac:dyDescent="0.3">
      <c r="A465" t="s">
        <v>905</v>
      </c>
      <c r="B465">
        <v>1.2732515029225129</v>
      </c>
      <c r="C465">
        <v>0.71224205654377915</v>
      </c>
    </row>
    <row r="466" spans="1:3" x14ac:dyDescent="0.3">
      <c r="A466" t="s">
        <v>526</v>
      </c>
      <c r="B466">
        <v>1.393644266375037</v>
      </c>
      <c r="C466">
        <v>1.1436009350484886</v>
      </c>
    </row>
    <row r="467" spans="1:3" x14ac:dyDescent="0.3">
      <c r="A467" t="s">
        <v>547</v>
      </c>
      <c r="B467">
        <v>1.0051826023070576</v>
      </c>
      <c r="C467">
        <v>0.89227876592606992</v>
      </c>
    </row>
    <row r="468" spans="1:3" x14ac:dyDescent="0.3">
      <c r="A468" t="s">
        <v>517</v>
      </c>
      <c r="B468">
        <v>1.1323115248425499</v>
      </c>
      <c r="C468">
        <v>1.0021123665498297</v>
      </c>
    </row>
    <row r="469" spans="1:3" x14ac:dyDescent="0.3">
      <c r="A469" t="s">
        <v>531</v>
      </c>
      <c r="B469">
        <v>1.0489876342387887</v>
      </c>
      <c r="C469">
        <v>1.130256792324408</v>
      </c>
    </row>
    <row r="470" spans="1:3" x14ac:dyDescent="0.3">
      <c r="A470" t="s">
        <v>552</v>
      </c>
      <c r="B470">
        <v>1.2450361369252421</v>
      </c>
      <c r="C470">
        <v>1.1969295026693034</v>
      </c>
    </row>
    <row r="471" spans="1:3" x14ac:dyDescent="0.3">
      <c r="A471" t="s">
        <v>533</v>
      </c>
      <c r="B471">
        <v>1.3951704734624681</v>
      </c>
      <c r="C471">
        <v>1.3893723990536981</v>
      </c>
    </row>
    <row r="472" spans="1:3" x14ac:dyDescent="0.3">
      <c r="A472" t="s">
        <v>120</v>
      </c>
      <c r="B472">
        <v>1.1480143999690089</v>
      </c>
      <c r="C472">
        <v>0.95870906664410038</v>
      </c>
    </row>
    <row r="473" spans="1:3" x14ac:dyDescent="0.3">
      <c r="A473" t="s">
        <v>556</v>
      </c>
      <c r="B473">
        <v>1.0796745250943727</v>
      </c>
      <c r="C473">
        <v>1.0819655345636259</v>
      </c>
    </row>
    <row r="474" spans="1:3" x14ac:dyDescent="0.3">
      <c r="A474" t="s">
        <v>633</v>
      </c>
      <c r="B474">
        <v>0.9017302649852853</v>
      </c>
      <c r="C474">
        <v>0.99168412815518359</v>
      </c>
    </row>
    <row r="475" spans="1:3" x14ac:dyDescent="0.3">
      <c r="A475" t="s">
        <v>530</v>
      </c>
      <c r="B475">
        <v>1.3421628454797734</v>
      </c>
      <c r="C475">
        <v>1.5936610988296016</v>
      </c>
    </row>
    <row r="476" spans="1:3" x14ac:dyDescent="0.3">
      <c r="A476" t="s">
        <v>519</v>
      </c>
      <c r="B476">
        <v>1.0134775462325529</v>
      </c>
      <c r="C476">
        <v>0.89944521979147551</v>
      </c>
    </row>
    <row r="477" spans="1:3" x14ac:dyDescent="0.3">
      <c r="A477" t="s">
        <v>573</v>
      </c>
      <c r="B477">
        <v>1.2834642771694138</v>
      </c>
      <c r="C477">
        <v>1.0349517812052211</v>
      </c>
    </row>
    <row r="478" spans="1:3" x14ac:dyDescent="0.3">
      <c r="A478" t="s">
        <v>565</v>
      </c>
      <c r="B478">
        <v>1.1697383807095481</v>
      </c>
      <c r="C478">
        <v>1.1396549714240423</v>
      </c>
    </row>
    <row r="479" spans="1:3" x14ac:dyDescent="0.3">
      <c r="A479" t="s">
        <v>900</v>
      </c>
      <c r="B479">
        <v>0.68655602372716429</v>
      </c>
      <c r="C479">
        <v>1.1093565394733325</v>
      </c>
    </row>
    <row r="480" spans="1:3" x14ac:dyDescent="0.3">
      <c r="A480" t="s">
        <v>479</v>
      </c>
      <c r="B480">
        <v>0.95432550238677227</v>
      </c>
      <c r="C480">
        <v>1.0221990463990822</v>
      </c>
    </row>
    <row r="481" spans="1:3" x14ac:dyDescent="0.3">
      <c r="A481" t="s">
        <v>557</v>
      </c>
      <c r="B481">
        <v>1.7158492361386812</v>
      </c>
      <c r="C481">
        <v>1.2664647709768142</v>
      </c>
    </row>
    <row r="482" spans="1:3" x14ac:dyDescent="0.3">
      <c r="A482" t="s">
        <v>523</v>
      </c>
      <c r="B482">
        <v>1.6170572097493561</v>
      </c>
      <c r="C482">
        <v>1.4726240171046465</v>
      </c>
    </row>
    <row r="483" spans="1:3" x14ac:dyDescent="0.3">
      <c r="A483" t="s">
        <v>584</v>
      </c>
      <c r="B483">
        <v>2.0084618410856883</v>
      </c>
      <c r="C483">
        <v>1.0807183570431615</v>
      </c>
    </row>
    <row r="484" spans="1:3" x14ac:dyDescent="0.3">
      <c r="A484" t="s">
        <v>898</v>
      </c>
      <c r="B484">
        <v>0.74584117517041792</v>
      </c>
      <c r="C484">
        <v>0.84498881096957013</v>
      </c>
    </row>
    <row r="485" spans="1:3" x14ac:dyDescent="0.3">
      <c r="A485" t="s">
        <v>562</v>
      </c>
      <c r="B485">
        <v>1.3039723675655306</v>
      </c>
      <c r="C485">
        <v>1.0033638546749115</v>
      </c>
    </row>
    <row r="486" spans="1:3" x14ac:dyDescent="0.3">
      <c r="A486" t="s">
        <v>104</v>
      </c>
      <c r="B486">
        <v>1.1247378207345817</v>
      </c>
      <c r="C486">
        <v>0.99556903104720373</v>
      </c>
    </row>
    <row r="487" spans="1:3" x14ac:dyDescent="0.3">
      <c r="A487" t="s">
        <v>138</v>
      </c>
      <c r="B487">
        <v>0.90668877306437201</v>
      </c>
      <c r="C487">
        <v>1.0131125844017967</v>
      </c>
    </row>
    <row r="488" spans="1:3" x14ac:dyDescent="0.3">
      <c r="A488" t="s">
        <v>560</v>
      </c>
      <c r="B488">
        <v>0.99297814021084219</v>
      </c>
      <c r="C488">
        <v>1.3241324764609368</v>
      </c>
    </row>
    <row r="489" spans="1:3" x14ac:dyDescent="0.3">
      <c r="A489" t="s">
        <v>575</v>
      </c>
      <c r="B489">
        <v>1.5260112407624977</v>
      </c>
      <c r="C489">
        <v>1.136489202520407</v>
      </c>
    </row>
    <row r="490" spans="1:3" x14ac:dyDescent="0.3">
      <c r="A490" t="s">
        <v>580</v>
      </c>
      <c r="B490">
        <v>1.1395563382126412</v>
      </c>
      <c r="C490">
        <v>1.1560514781806233</v>
      </c>
    </row>
    <row r="491" spans="1:3" x14ac:dyDescent="0.3">
      <c r="A491" t="s">
        <v>907</v>
      </c>
      <c r="B491">
        <v>0.93908467541313734</v>
      </c>
      <c r="C491">
        <v>0.8142813691290709</v>
      </c>
    </row>
    <row r="492" spans="1:3" x14ac:dyDescent="0.3">
      <c r="A492" t="s">
        <v>524</v>
      </c>
      <c r="B492">
        <v>1.0462076892610257</v>
      </c>
      <c r="C492">
        <v>1.0755234067973998</v>
      </c>
    </row>
    <row r="493" spans="1:3" x14ac:dyDescent="0.3">
      <c r="A493" t="s">
        <v>537</v>
      </c>
      <c r="B493">
        <v>1.0376464426587513</v>
      </c>
      <c r="C493">
        <v>1.0491506736904745</v>
      </c>
    </row>
    <row r="494" spans="1:3" x14ac:dyDescent="0.3">
      <c r="A494" t="s">
        <v>535</v>
      </c>
      <c r="B494">
        <v>0.97462580104818541</v>
      </c>
      <c r="C494">
        <v>0.99994515521945659</v>
      </c>
    </row>
    <row r="495" spans="1:3" x14ac:dyDescent="0.3">
      <c r="A495" t="s">
        <v>895</v>
      </c>
      <c r="B495">
        <v>0.79254436669758244</v>
      </c>
      <c r="C495">
        <v>1.2004808517120211</v>
      </c>
    </row>
    <row r="496" spans="1:3" x14ac:dyDescent="0.3">
      <c r="A496" t="s">
        <v>551</v>
      </c>
      <c r="B496">
        <v>1.8321005514227737</v>
      </c>
      <c r="C496">
        <v>1.8431241626809489</v>
      </c>
    </row>
    <row r="497" spans="1:3" x14ac:dyDescent="0.3">
      <c r="A497" t="s">
        <v>115</v>
      </c>
      <c r="B497">
        <v>1.1274347095603914</v>
      </c>
      <c r="C497">
        <v>0.94448286064298204</v>
      </c>
    </row>
    <row r="498" spans="1:3" x14ac:dyDescent="0.3">
      <c r="A498" t="s">
        <v>568</v>
      </c>
      <c r="B498">
        <v>1.0766356526633472</v>
      </c>
      <c r="C498">
        <v>0.95401094802641839</v>
      </c>
    </row>
    <row r="499" spans="1:3" x14ac:dyDescent="0.3">
      <c r="A499" t="s">
        <v>555</v>
      </c>
      <c r="B499">
        <v>1.1150824543198743</v>
      </c>
      <c r="C499">
        <v>1.4498127592193097</v>
      </c>
    </row>
    <row r="500" spans="1:3" x14ac:dyDescent="0.3">
      <c r="A500" t="s">
        <v>906</v>
      </c>
      <c r="B500">
        <v>1.1461096017394694</v>
      </c>
      <c r="C500">
        <v>0.84161213637117893</v>
      </c>
    </row>
    <row r="501" spans="1:3" x14ac:dyDescent="0.3">
      <c r="A501" t="s">
        <v>518</v>
      </c>
      <c r="B501">
        <v>1.2352931139739733</v>
      </c>
      <c r="C501">
        <v>1.3055746511664081</v>
      </c>
    </row>
    <row r="502" spans="1:3" x14ac:dyDescent="0.3">
      <c r="A502" t="s">
        <v>902</v>
      </c>
      <c r="B502">
        <v>0.72426936290665855</v>
      </c>
      <c r="C502">
        <v>1.1451996002568139</v>
      </c>
    </row>
    <row r="503" spans="1:3" x14ac:dyDescent="0.3">
      <c r="A503" t="s">
        <v>592</v>
      </c>
      <c r="B503">
        <v>1.5923187582711662</v>
      </c>
      <c r="C503">
        <v>1.1996223771885275</v>
      </c>
    </row>
    <row r="504" spans="1:3" x14ac:dyDescent="0.3">
      <c r="A504" t="s">
        <v>914</v>
      </c>
      <c r="B504">
        <v>0.96007835934572816</v>
      </c>
      <c r="C504">
        <v>0.82879375811147993</v>
      </c>
    </row>
    <row r="505" spans="1:3" x14ac:dyDescent="0.3">
      <c r="A505" t="s">
        <v>549</v>
      </c>
      <c r="B505">
        <v>0.99440153281736887</v>
      </c>
      <c r="C505">
        <v>1.0594977415496458</v>
      </c>
    </row>
    <row r="506" spans="1:3" x14ac:dyDescent="0.3">
      <c r="A506" t="s">
        <v>582</v>
      </c>
      <c r="B506">
        <v>1.1190198072623623</v>
      </c>
      <c r="C506">
        <v>1.1126857074940748</v>
      </c>
    </row>
    <row r="507" spans="1:3" x14ac:dyDescent="0.3">
      <c r="A507" t="s">
        <v>129</v>
      </c>
      <c r="B507">
        <v>0.94020788574099368</v>
      </c>
      <c r="C507">
        <v>0.97307219226475983</v>
      </c>
    </row>
    <row r="508" spans="1:3" x14ac:dyDescent="0.3">
      <c r="A508" t="s">
        <v>702</v>
      </c>
      <c r="B508">
        <v>1.3520230758155505</v>
      </c>
      <c r="C508">
        <v>1.7222191603813215</v>
      </c>
    </row>
    <row r="509" spans="1:3" x14ac:dyDescent="0.3">
      <c r="A509" t="s">
        <v>626</v>
      </c>
      <c r="B509">
        <v>2.1120084533808159</v>
      </c>
      <c r="C509">
        <v>1.6253556553697928</v>
      </c>
    </row>
    <row r="510" spans="1:3" x14ac:dyDescent="0.3">
      <c r="A510" t="s">
        <v>625</v>
      </c>
      <c r="B510">
        <v>0.81759633741163718</v>
      </c>
      <c r="C510">
        <v>0.92904364094635283</v>
      </c>
    </row>
    <row r="511" spans="1:3" x14ac:dyDescent="0.3">
      <c r="A511" t="s">
        <v>703</v>
      </c>
      <c r="B511">
        <v>0.96409251342563895</v>
      </c>
      <c r="C511">
        <v>0.85677880005058971</v>
      </c>
    </row>
    <row r="512" spans="1:3" x14ac:dyDescent="0.3">
      <c r="A512" t="s">
        <v>916</v>
      </c>
      <c r="B512">
        <v>1.1643606892713487</v>
      </c>
      <c r="C512">
        <v>0.85144806653953065</v>
      </c>
    </row>
    <row r="513" spans="1:3" x14ac:dyDescent="0.3">
      <c r="A513" t="s">
        <v>704</v>
      </c>
      <c r="B513">
        <v>1.2755471670064811</v>
      </c>
      <c r="C513">
        <v>0.97534143031493614</v>
      </c>
    </row>
    <row r="514" spans="1:3" x14ac:dyDescent="0.3">
      <c r="A514" t="s">
        <v>577</v>
      </c>
      <c r="B514">
        <v>1.0398137863793842</v>
      </c>
      <c r="C514">
        <v>1.1387313211092314</v>
      </c>
    </row>
    <row r="515" spans="1:3" x14ac:dyDescent="0.3">
      <c r="A515" t="s">
        <v>602</v>
      </c>
      <c r="B515">
        <v>1.175852336022047</v>
      </c>
      <c r="C515">
        <v>1.2853424529839159</v>
      </c>
    </row>
    <row r="516" spans="1:3" x14ac:dyDescent="0.3">
      <c r="A516" t="s">
        <v>591</v>
      </c>
      <c r="B516">
        <v>1.0483196477460954</v>
      </c>
      <c r="C516">
        <v>1.1467575780303592</v>
      </c>
    </row>
    <row r="517" spans="1:3" x14ac:dyDescent="0.3">
      <c r="A517" t="s">
        <v>563</v>
      </c>
      <c r="B517">
        <v>1.8283432383718432</v>
      </c>
      <c r="C517">
        <v>1.8399306141908622</v>
      </c>
    </row>
    <row r="518" spans="1:3" x14ac:dyDescent="0.3">
      <c r="A518" t="s">
        <v>894</v>
      </c>
      <c r="B518">
        <v>0.95069652637314572</v>
      </c>
      <c r="C518">
        <v>0.82325496891237804</v>
      </c>
    </row>
    <row r="519" spans="1:3" x14ac:dyDescent="0.3">
      <c r="A519" t="s">
        <v>605</v>
      </c>
      <c r="B519">
        <v>2.1913393224446902</v>
      </c>
      <c r="C519">
        <v>2.0633817522138247</v>
      </c>
    </row>
    <row r="520" spans="1:3" x14ac:dyDescent="0.3">
      <c r="A520" t="s">
        <v>923</v>
      </c>
      <c r="B520">
        <v>0.78219165770996302</v>
      </c>
      <c r="C520">
        <v>1.1522463331647934</v>
      </c>
    </row>
    <row r="521" spans="1:3" x14ac:dyDescent="0.3">
      <c r="A521" t="s">
        <v>564</v>
      </c>
      <c r="B521">
        <v>1.1044664768466481</v>
      </c>
      <c r="C521">
        <v>1.0432463891176107</v>
      </c>
    </row>
    <row r="522" spans="1:3" x14ac:dyDescent="0.3">
      <c r="A522" t="s">
        <v>550</v>
      </c>
      <c r="B522">
        <v>0.96207200208364319</v>
      </c>
      <c r="C522">
        <v>0.99014334789022651</v>
      </c>
    </row>
    <row r="523" spans="1:3" x14ac:dyDescent="0.3">
      <c r="A523" t="s">
        <v>908</v>
      </c>
      <c r="B523">
        <v>1.5685910150991778</v>
      </c>
      <c r="C523">
        <v>0.69954373974451878</v>
      </c>
    </row>
    <row r="524" spans="1:3" x14ac:dyDescent="0.3">
      <c r="A524" t="s">
        <v>589</v>
      </c>
      <c r="B524">
        <v>1.6266384163423793</v>
      </c>
      <c r="C524">
        <v>1.4797559440628649</v>
      </c>
    </row>
    <row r="525" spans="1:3" x14ac:dyDescent="0.3">
      <c r="A525" t="s">
        <v>578</v>
      </c>
      <c r="B525">
        <v>1.406156618336043</v>
      </c>
      <c r="C525">
        <v>1.1559394410054584</v>
      </c>
    </row>
    <row r="526" spans="1:3" x14ac:dyDescent="0.3">
      <c r="A526" t="s">
        <v>597</v>
      </c>
      <c r="B526">
        <v>1.0916453555876127</v>
      </c>
      <c r="C526">
        <v>1.0453718069426652</v>
      </c>
    </row>
    <row r="527" spans="1:3" x14ac:dyDescent="0.3">
      <c r="A527" t="s">
        <v>567</v>
      </c>
      <c r="B527">
        <v>1.1666467053096841</v>
      </c>
      <c r="C527">
        <v>1.1430582811502046</v>
      </c>
    </row>
    <row r="528" spans="1:3" x14ac:dyDescent="0.3">
      <c r="A528" t="s">
        <v>561</v>
      </c>
      <c r="B528">
        <v>1.1108007464750278</v>
      </c>
      <c r="C528">
        <v>1.2681916080696518</v>
      </c>
    </row>
    <row r="529" spans="1:3" x14ac:dyDescent="0.3">
      <c r="A529" t="s">
        <v>918</v>
      </c>
      <c r="B529">
        <v>0.95079508305491611</v>
      </c>
      <c r="C529">
        <v>0.84529042567022405</v>
      </c>
    </row>
    <row r="530" spans="1:3" x14ac:dyDescent="0.3">
      <c r="A530" t="s">
        <v>620</v>
      </c>
      <c r="B530">
        <v>1.3658374463108618</v>
      </c>
      <c r="C530">
        <v>1.7366906973570984</v>
      </c>
    </row>
    <row r="531" spans="1:3" x14ac:dyDescent="0.3">
      <c r="A531" t="s">
        <v>608</v>
      </c>
      <c r="B531">
        <v>0.91859940491264624</v>
      </c>
      <c r="C531">
        <v>1.3298924346548977</v>
      </c>
    </row>
    <row r="532" spans="1:3" x14ac:dyDescent="0.3">
      <c r="A532" t="s">
        <v>929</v>
      </c>
      <c r="B532">
        <v>0.85960345006991901</v>
      </c>
      <c r="C532">
        <v>0.75933806033758078</v>
      </c>
    </row>
    <row r="533" spans="1:3" x14ac:dyDescent="0.3">
      <c r="A533" t="s">
        <v>571</v>
      </c>
      <c r="B533">
        <v>0.97997456525631643</v>
      </c>
      <c r="C533">
        <v>1.2237485974252893</v>
      </c>
    </row>
    <row r="534" spans="1:3" x14ac:dyDescent="0.3">
      <c r="A534" t="s">
        <v>484</v>
      </c>
      <c r="B534">
        <v>0.9882150271225949</v>
      </c>
      <c r="C534">
        <v>0.84824390648743042</v>
      </c>
    </row>
    <row r="535" spans="1:3" x14ac:dyDescent="0.3">
      <c r="A535" t="s">
        <v>601</v>
      </c>
      <c r="B535">
        <v>0.95882528650473142</v>
      </c>
      <c r="C535">
        <v>1.062309371629232</v>
      </c>
    </row>
    <row r="536" spans="1:3" x14ac:dyDescent="0.3">
      <c r="A536" t="s">
        <v>598</v>
      </c>
      <c r="B536">
        <v>2.1810988907774345</v>
      </c>
      <c r="C536">
        <v>2.1639550072757259</v>
      </c>
    </row>
    <row r="537" spans="1:3" x14ac:dyDescent="0.3">
      <c r="A537" t="s">
        <v>569</v>
      </c>
      <c r="B537">
        <v>0.84984452298025204</v>
      </c>
      <c r="C537">
        <v>1.264547242055144</v>
      </c>
    </row>
    <row r="538" spans="1:3" x14ac:dyDescent="0.3">
      <c r="A538" t="s">
        <v>610</v>
      </c>
      <c r="B538">
        <v>1.136279032694002</v>
      </c>
      <c r="C538">
        <v>1.2929999153784133</v>
      </c>
    </row>
    <row r="539" spans="1:3" x14ac:dyDescent="0.3">
      <c r="A539" t="s">
        <v>903</v>
      </c>
      <c r="B539">
        <v>0.74738598900672748</v>
      </c>
      <c r="C539">
        <v>0.8770019343383042</v>
      </c>
    </row>
    <row r="540" spans="1:3" x14ac:dyDescent="0.3">
      <c r="A540" t="s">
        <v>647</v>
      </c>
      <c r="B540">
        <v>1.9853994464655473</v>
      </c>
      <c r="C540">
        <v>1.5146732180909999</v>
      </c>
    </row>
    <row r="541" spans="1:3" x14ac:dyDescent="0.3">
      <c r="A541" t="s">
        <v>632</v>
      </c>
      <c r="B541">
        <v>1.4305670877132435</v>
      </c>
      <c r="C541">
        <v>2.6756293646505496</v>
      </c>
    </row>
    <row r="542" spans="1:3" x14ac:dyDescent="0.3">
      <c r="A542" t="s">
        <v>570</v>
      </c>
      <c r="B542">
        <v>1.2846175902453667</v>
      </c>
      <c r="C542">
        <v>0.91625727191848505</v>
      </c>
    </row>
    <row r="543" spans="1:3" x14ac:dyDescent="0.3">
      <c r="A543" t="s">
        <v>599</v>
      </c>
      <c r="B543">
        <v>1.5799877789273233</v>
      </c>
      <c r="C543">
        <v>1.260310622784675</v>
      </c>
    </row>
    <row r="544" spans="1:3" x14ac:dyDescent="0.3">
      <c r="A544" t="s">
        <v>593</v>
      </c>
      <c r="B544">
        <v>1.7921608916094942</v>
      </c>
      <c r="C544">
        <v>1.8019710555827522</v>
      </c>
    </row>
    <row r="545" spans="1:3" x14ac:dyDescent="0.3">
      <c r="A545" t="s">
        <v>909</v>
      </c>
      <c r="B545">
        <v>0.70710678118654724</v>
      </c>
      <c r="C545">
        <v>0.96334095257665697</v>
      </c>
    </row>
    <row r="546" spans="1:3" x14ac:dyDescent="0.3">
      <c r="A546" t="s">
        <v>913</v>
      </c>
      <c r="B546">
        <v>0.74911641362631753</v>
      </c>
      <c r="C546">
        <v>0.86442496935698299</v>
      </c>
    </row>
    <row r="547" spans="1:3" x14ac:dyDescent="0.3">
      <c r="A547" t="s">
        <v>917</v>
      </c>
      <c r="B547">
        <v>0.77117623846364647</v>
      </c>
      <c r="C547">
        <v>1.1419498411671904</v>
      </c>
    </row>
    <row r="548" spans="1:3" x14ac:dyDescent="0.3">
      <c r="A548" t="s">
        <v>595</v>
      </c>
      <c r="B548">
        <v>1.3561951366412273</v>
      </c>
      <c r="C548">
        <v>1.7265896912371765</v>
      </c>
    </row>
    <row r="549" spans="1:3" x14ac:dyDescent="0.3">
      <c r="A549" t="s">
        <v>256</v>
      </c>
      <c r="B549">
        <v>1.093540226595398</v>
      </c>
      <c r="C549">
        <v>1.1894283868195874</v>
      </c>
    </row>
    <row r="550" spans="1:3" x14ac:dyDescent="0.3">
      <c r="A550" t="s">
        <v>915</v>
      </c>
      <c r="B550">
        <v>1.04607562489118</v>
      </c>
      <c r="C550">
        <v>0.78770152918003677</v>
      </c>
    </row>
    <row r="551" spans="1:3" x14ac:dyDescent="0.3">
      <c r="A551" t="s">
        <v>136</v>
      </c>
      <c r="B551">
        <v>1.0967469903980338</v>
      </c>
      <c r="C551">
        <v>1.1924543366976394</v>
      </c>
    </row>
    <row r="552" spans="1:3" x14ac:dyDescent="0.3">
      <c r="A552" t="s">
        <v>676</v>
      </c>
      <c r="B552">
        <v>1.0076211886780515</v>
      </c>
      <c r="C552">
        <v>0.89438559351664826</v>
      </c>
    </row>
    <row r="553" spans="1:3" x14ac:dyDescent="0.3">
      <c r="A553" t="s">
        <v>594</v>
      </c>
      <c r="B553">
        <v>1.3129440312688017</v>
      </c>
      <c r="C553">
        <v>1.5638191485429163</v>
      </c>
    </row>
    <row r="554" spans="1:3" x14ac:dyDescent="0.3">
      <c r="A554" t="s">
        <v>634</v>
      </c>
      <c r="B554">
        <v>1.2708866762313835</v>
      </c>
      <c r="C554">
        <v>1.6372230031505446</v>
      </c>
    </row>
    <row r="555" spans="1:3" x14ac:dyDescent="0.3">
      <c r="A555" t="s">
        <v>586</v>
      </c>
      <c r="B555">
        <v>1.3903324577853464</v>
      </c>
      <c r="C555">
        <v>1.6428580020773738</v>
      </c>
    </row>
    <row r="556" spans="1:3" x14ac:dyDescent="0.3">
      <c r="A556" t="s">
        <v>596</v>
      </c>
      <c r="B556">
        <v>0.99127013582766133</v>
      </c>
      <c r="C556">
        <v>1.1518041832539498</v>
      </c>
    </row>
    <row r="557" spans="1:3" x14ac:dyDescent="0.3">
      <c r="A557" t="s">
        <v>910</v>
      </c>
      <c r="B557">
        <v>0.75008497152217901</v>
      </c>
      <c r="C557">
        <v>0.84898232361777459</v>
      </c>
    </row>
    <row r="558" spans="1:3" x14ac:dyDescent="0.3">
      <c r="A558" t="s">
        <v>921</v>
      </c>
      <c r="B558">
        <v>0.792248873675096</v>
      </c>
      <c r="C558">
        <v>0.71277758931564617</v>
      </c>
    </row>
    <row r="559" spans="1:3" x14ac:dyDescent="0.3">
      <c r="A559" t="s">
        <v>911</v>
      </c>
      <c r="B559">
        <v>0.68220132015382329</v>
      </c>
      <c r="C559">
        <v>0.78510220358484073</v>
      </c>
    </row>
    <row r="560" spans="1:3" x14ac:dyDescent="0.3">
      <c r="A560" t="s">
        <v>934</v>
      </c>
      <c r="B560">
        <v>0.74492170148914005</v>
      </c>
      <c r="C560">
        <v>1.1648277488970014</v>
      </c>
    </row>
    <row r="561" spans="1:3" x14ac:dyDescent="0.3">
      <c r="A561" t="s">
        <v>648</v>
      </c>
      <c r="B561">
        <v>0.96476461985318074</v>
      </c>
      <c r="C561">
        <v>0.92000735040675208</v>
      </c>
    </row>
    <row r="562" spans="1:3" x14ac:dyDescent="0.3">
      <c r="A562" t="s">
        <v>588</v>
      </c>
      <c r="B562">
        <v>0.84429007231289099</v>
      </c>
      <c r="C562">
        <v>0.95423224504710102</v>
      </c>
    </row>
    <row r="563" spans="1:3" x14ac:dyDescent="0.3">
      <c r="A563" t="s">
        <v>585</v>
      </c>
      <c r="B563">
        <v>2.0605027854683562</v>
      </c>
      <c r="C563">
        <v>2.0372558732361887</v>
      </c>
    </row>
    <row r="564" spans="1:3" x14ac:dyDescent="0.3">
      <c r="A564" t="s">
        <v>607</v>
      </c>
      <c r="B564">
        <v>1.4071334246006442</v>
      </c>
      <c r="C564">
        <v>1.7163544044175356</v>
      </c>
    </row>
    <row r="565" spans="1:3" x14ac:dyDescent="0.3">
      <c r="A565" t="s">
        <v>652</v>
      </c>
      <c r="B565">
        <v>0.97392510407833532</v>
      </c>
      <c r="C565">
        <v>1.2175701221993249</v>
      </c>
    </row>
    <row r="566" spans="1:3" x14ac:dyDescent="0.3">
      <c r="A566" t="s">
        <v>946</v>
      </c>
      <c r="B566">
        <v>0.89640323836035707</v>
      </c>
      <c r="C566">
        <v>0.93887021763042078</v>
      </c>
    </row>
    <row r="567" spans="1:3" x14ac:dyDescent="0.3">
      <c r="A567" t="s">
        <v>609</v>
      </c>
      <c r="B567">
        <v>1.1898435309832944</v>
      </c>
      <c r="C567">
        <v>1.7156821270605063</v>
      </c>
    </row>
    <row r="568" spans="1:3" x14ac:dyDescent="0.3">
      <c r="A568" t="s">
        <v>924</v>
      </c>
      <c r="B568">
        <v>0.87346223430721359</v>
      </c>
      <c r="C568">
        <v>0.76891827828887938</v>
      </c>
    </row>
    <row r="569" spans="1:3" x14ac:dyDescent="0.3">
      <c r="A569" t="s">
        <v>636</v>
      </c>
      <c r="B569">
        <v>1.2923220260474149</v>
      </c>
      <c r="C569">
        <v>1.5427573473970881</v>
      </c>
    </row>
    <row r="570" spans="1:3" x14ac:dyDescent="0.3">
      <c r="A570" t="s">
        <v>706</v>
      </c>
      <c r="B570">
        <v>1.632114582079381</v>
      </c>
      <c r="C570">
        <v>2.0156349617653806</v>
      </c>
    </row>
    <row r="571" spans="1:3" x14ac:dyDescent="0.3">
      <c r="A571" t="s">
        <v>252</v>
      </c>
      <c r="B571">
        <v>0.85399560356839721</v>
      </c>
      <c r="C571">
        <v>0.75546150155709035</v>
      </c>
    </row>
    <row r="572" spans="1:3" x14ac:dyDescent="0.3">
      <c r="A572" t="s">
        <v>904</v>
      </c>
      <c r="B572">
        <v>0.74141573011142581</v>
      </c>
      <c r="C572">
        <v>1.1614956455104923</v>
      </c>
    </row>
    <row r="573" spans="1:3" x14ac:dyDescent="0.3">
      <c r="A573" t="s">
        <v>646</v>
      </c>
      <c r="B573">
        <v>1.3470616999066451</v>
      </c>
      <c r="C573">
        <v>1.097665584472322</v>
      </c>
    </row>
    <row r="574" spans="1:3" x14ac:dyDescent="0.3">
      <c r="A574" t="s">
        <v>644</v>
      </c>
      <c r="B574">
        <v>1.0810967378851071</v>
      </c>
      <c r="C574">
        <v>1.0170130526499856</v>
      </c>
    </row>
    <row r="575" spans="1:3" x14ac:dyDescent="0.3">
      <c r="A575" t="s">
        <v>566</v>
      </c>
      <c r="B575">
        <v>0.99681097607896474</v>
      </c>
      <c r="C575">
        <v>1.328077561441652</v>
      </c>
    </row>
    <row r="576" spans="1:3" x14ac:dyDescent="0.3">
      <c r="A576" t="s">
        <v>590</v>
      </c>
      <c r="B576">
        <v>1.0679772160159604</v>
      </c>
      <c r="C576">
        <v>1.1653067509566926</v>
      </c>
    </row>
    <row r="577" spans="1:3" x14ac:dyDescent="0.3">
      <c r="A577" t="s">
        <v>920</v>
      </c>
      <c r="B577">
        <v>0.86822112756037984</v>
      </c>
      <c r="C577">
        <v>0.77395028788860321</v>
      </c>
    </row>
    <row r="578" spans="1:3" x14ac:dyDescent="0.3">
      <c r="A578" t="s">
        <v>933</v>
      </c>
      <c r="B578">
        <v>0.7864072584051417</v>
      </c>
      <c r="C578">
        <v>1.1561868004182312</v>
      </c>
    </row>
    <row r="579" spans="1:3" x14ac:dyDescent="0.3">
      <c r="A579" t="s">
        <v>926</v>
      </c>
      <c r="B579">
        <v>0.76163445846682087</v>
      </c>
      <c r="C579">
        <v>1.1330308105626079</v>
      </c>
    </row>
    <row r="580" spans="1:3" x14ac:dyDescent="0.3">
      <c r="A580" t="s">
        <v>89</v>
      </c>
      <c r="B580">
        <v>2.3745428067389924</v>
      </c>
      <c r="C580">
        <v>1.8689730374571532</v>
      </c>
    </row>
    <row r="581" spans="1:3" x14ac:dyDescent="0.3">
      <c r="A581" t="s">
        <v>539</v>
      </c>
      <c r="B581">
        <v>1.1145261123224051</v>
      </c>
      <c r="C581">
        <v>1.4492401240912023</v>
      </c>
    </row>
    <row r="582" spans="1:3" x14ac:dyDescent="0.3">
      <c r="A582" t="s">
        <v>121</v>
      </c>
      <c r="B582">
        <v>0.92690441579257343</v>
      </c>
      <c r="C582">
        <v>0.80586147169287392</v>
      </c>
    </row>
    <row r="583" spans="1:3" x14ac:dyDescent="0.3">
      <c r="A583" t="s">
        <v>919</v>
      </c>
      <c r="B583">
        <v>0.71775845871283517</v>
      </c>
      <c r="C583">
        <v>0.84971573591143501</v>
      </c>
    </row>
    <row r="584" spans="1:3" x14ac:dyDescent="0.3">
      <c r="A584" t="s">
        <v>928</v>
      </c>
      <c r="B584">
        <v>0.79121601857509016</v>
      </c>
      <c r="C584">
        <v>0.95841874070208177</v>
      </c>
    </row>
    <row r="585" spans="1:3" x14ac:dyDescent="0.3">
      <c r="A585" t="s">
        <v>606</v>
      </c>
      <c r="B585">
        <v>0.99384256686267591</v>
      </c>
      <c r="C585">
        <v>0.91078570850344875</v>
      </c>
    </row>
    <row r="586" spans="1:3" x14ac:dyDescent="0.3">
      <c r="A586" t="s">
        <v>619</v>
      </c>
      <c r="B586">
        <v>1.1021723617015675</v>
      </c>
      <c r="C586">
        <v>1.0995314889309911</v>
      </c>
    </row>
    <row r="587" spans="1:3" x14ac:dyDescent="0.3">
      <c r="A587" t="s">
        <v>938</v>
      </c>
      <c r="B587">
        <v>0.7966943046498981</v>
      </c>
      <c r="C587">
        <v>0.71585060040354886</v>
      </c>
    </row>
    <row r="588" spans="1:3" x14ac:dyDescent="0.3">
      <c r="A588" t="s">
        <v>604</v>
      </c>
      <c r="B588">
        <v>1.4116464374435342</v>
      </c>
      <c r="C588">
        <v>1.4071310005655235</v>
      </c>
    </row>
    <row r="589" spans="1:3" x14ac:dyDescent="0.3">
      <c r="A589" t="s">
        <v>600</v>
      </c>
      <c r="B589">
        <v>2.240700533856252</v>
      </c>
      <c r="C589">
        <v>1.7497607232017089</v>
      </c>
    </row>
    <row r="590" spans="1:3" x14ac:dyDescent="0.3">
      <c r="A590" t="s">
        <v>635</v>
      </c>
      <c r="B590">
        <v>0.87341142716302</v>
      </c>
      <c r="C590">
        <v>1.2869454172758819</v>
      </c>
    </row>
    <row r="591" spans="1:3" x14ac:dyDescent="0.3">
      <c r="A591" t="s">
        <v>615</v>
      </c>
      <c r="B591">
        <v>2.0869042875306048</v>
      </c>
      <c r="C591">
        <v>1.4787990937262447</v>
      </c>
    </row>
    <row r="592" spans="1:3" x14ac:dyDescent="0.3">
      <c r="A592" t="s">
        <v>612</v>
      </c>
      <c r="B592">
        <v>1.7355347594385326</v>
      </c>
      <c r="C592">
        <v>1.2845916838178806</v>
      </c>
    </row>
    <row r="593" spans="1:3" x14ac:dyDescent="0.3">
      <c r="A593" t="s">
        <v>613</v>
      </c>
      <c r="B593">
        <v>1.0295630568146168</v>
      </c>
      <c r="C593">
        <v>1.0428392940964715</v>
      </c>
    </row>
    <row r="594" spans="1:3" x14ac:dyDescent="0.3">
      <c r="A594" t="s">
        <v>137</v>
      </c>
      <c r="B594">
        <v>1.1708706916337501</v>
      </c>
      <c r="C594">
        <v>1.2670205255607661</v>
      </c>
    </row>
    <row r="595" spans="1:3" x14ac:dyDescent="0.3">
      <c r="A595" t="s">
        <v>617</v>
      </c>
      <c r="B595">
        <v>2.6042771093328052</v>
      </c>
      <c r="C595">
        <v>2.2074772057057239</v>
      </c>
    </row>
    <row r="596" spans="1:3" x14ac:dyDescent="0.3">
      <c r="A596" t="s">
        <v>618</v>
      </c>
      <c r="B596">
        <v>2.3798505423632013</v>
      </c>
      <c r="C596">
        <v>2.040421640462363</v>
      </c>
    </row>
    <row r="597" spans="1:3" x14ac:dyDescent="0.3">
      <c r="A597" t="s">
        <v>90</v>
      </c>
      <c r="B597">
        <v>1.7591172681715865</v>
      </c>
      <c r="C597">
        <v>1.7985055582668481</v>
      </c>
    </row>
    <row r="598" spans="1:3" x14ac:dyDescent="0.3">
      <c r="A598" t="s">
        <v>912</v>
      </c>
      <c r="B598">
        <v>1.1852189829662072</v>
      </c>
      <c r="C598">
        <v>0.86268907997805833</v>
      </c>
    </row>
    <row r="599" spans="1:3" x14ac:dyDescent="0.3">
      <c r="A599" t="s">
        <v>624</v>
      </c>
      <c r="B599">
        <v>2.4831640260689558</v>
      </c>
      <c r="C599">
        <v>1.9697675306494418</v>
      </c>
    </row>
    <row r="600" spans="1:3" x14ac:dyDescent="0.3">
      <c r="A600" t="s">
        <v>638</v>
      </c>
      <c r="B600">
        <v>1.0542947295892153</v>
      </c>
      <c r="C600">
        <v>1.1352508944561845</v>
      </c>
    </row>
    <row r="601" spans="1:3" x14ac:dyDescent="0.3">
      <c r="A601" t="s">
        <v>643</v>
      </c>
      <c r="B601">
        <v>1.158414574023011</v>
      </c>
      <c r="C601">
        <v>1.2332301284274108</v>
      </c>
    </row>
    <row r="602" spans="1:3" x14ac:dyDescent="0.3">
      <c r="A602" t="s">
        <v>927</v>
      </c>
      <c r="B602">
        <v>0.7941431174250787</v>
      </c>
      <c r="C602">
        <v>0.71408703087033065</v>
      </c>
    </row>
    <row r="603" spans="1:3" x14ac:dyDescent="0.3">
      <c r="A603" t="s">
        <v>659</v>
      </c>
      <c r="B603">
        <v>1.2699848117261756</v>
      </c>
      <c r="C603">
        <v>1.6362782358490824</v>
      </c>
    </row>
    <row r="604" spans="1:3" x14ac:dyDescent="0.3">
      <c r="A604" t="s">
        <v>629</v>
      </c>
      <c r="B604">
        <v>0.93237338470777664</v>
      </c>
      <c r="C604">
        <v>0.96695513798779209</v>
      </c>
    </row>
    <row r="605" spans="1:3" x14ac:dyDescent="0.3">
      <c r="A605" t="s">
        <v>656</v>
      </c>
      <c r="B605">
        <v>1.1589988983845343</v>
      </c>
      <c r="C605">
        <v>1.4950153480718231</v>
      </c>
    </row>
    <row r="606" spans="1:3" x14ac:dyDescent="0.3">
      <c r="A606" t="s">
        <v>645</v>
      </c>
      <c r="B606">
        <v>1.6136373944847457</v>
      </c>
      <c r="C606">
        <v>1.3605374894335704</v>
      </c>
    </row>
    <row r="607" spans="1:3" x14ac:dyDescent="0.3">
      <c r="A607" t="s">
        <v>614</v>
      </c>
      <c r="B607">
        <v>1.1412648259511993</v>
      </c>
      <c r="C607">
        <v>1.1157004475407994</v>
      </c>
    </row>
    <row r="608" spans="1:3" x14ac:dyDescent="0.3">
      <c r="A608" t="s">
        <v>616</v>
      </c>
      <c r="B608">
        <v>1.1307676526009591</v>
      </c>
      <c r="C608">
        <v>1.2300866512312272</v>
      </c>
    </row>
    <row r="609" spans="1:3" x14ac:dyDescent="0.3">
      <c r="A609" t="s">
        <v>630</v>
      </c>
      <c r="B609">
        <v>2.3026390972973183</v>
      </c>
      <c r="C609">
        <v>2.5961881736946584</v>
      </c>
    </row>
    <row r="610" spans="1:3" x14ac:dyDescent="0.3">
      <c r="A610" t="s">
        <v>642</v>
      </c>
      <c r="B610">
        <v>1.5559078801545396</v>
      </c>
      <c r="C610">
        <v>1.3036100661420862</v>
      </c>
    </row>
    <row r="611" spans="1:3" x14ac:dyDescent="0.3">
      <c r="A611" t="s">
        <v>637</v>
      </c>
      <c r="B611">
        <v>0.85023445756995042</v>
      </c>
      <c r="C611">
        <v>1.2158482831756512</v>
      </c>
    </row>
    <row r="612" spans="1:3" x14ac:dyDescent="0.3">
      <c r="A612" t="s">
        <v>628</v>
      </c>
      <c r="B612">
        <v>1.0358883460481878</v>
      </c>
      <c r="C612">
        <v>1.1350272174013996</v>
      </c>
    </row>
    <row r="613" spans="1:3" x14ac:dyDescent="0.3">
      <c r="A613" t="s">
        <v>677</v>
      </c>
      <c r="B613">
        <v>0.89932526383321065</v>
      </c>
      <c r="C613">
        <v>1.4327243222376673</v>
      </c>
    </row>
    <row r="614" spans="1:3" x14ac:dyDescent="0.3">
      <c r="A614" t="s">
        <v>930</v>
      </c>
      <c r="B614">
        <v>0.94191793349358488</v>
      </c>
      <c r="C614">
        <v>0.83762097264450186</v>
      </c>
    </row>
    <row r="615" spans="1:3" x14ac:dyDescent="0.3">
      <c r="A615" t="s">
        <v>705</v>
      </c>
      <c r="B615">
        <v>0.89030638077420932</v>
      </c>
      <c r="C615">
        <v>1.0534953786159349</v>
      </c>
    </row>
    <row r="616" spans="1:3" x14ac:dyDescent="0.3">
      <c r="A616" t="s">
        <v>641</v>
      </c>
      <c r="B616">
        <v>1.1050331258594144</v>
      </c>
      <c r="C616">
        <v>1.2002732569961279</v>
      </c>
    </row>
    <row r="617" spans="1:3" x14ac:dyDescent="0.3">
      <c r="A617" t="s">
        <v>611</v>
      </c>
      <c r="B617">
        <v>1.6652033997541809</v>
      </c>
      <c r="C617">
        <v>1.3432719778031925</v>
      </c>
    </row>
    <row r="618" spans="1:3" x14ac:dyDescent="0.3">
      <c r="A618" t="s">
        <v>650</v>
      </c>
      <c r="B618">
        <v>1.7286392162857083</v>
      </c>
      <c r="C618">
        <v>1.2782420984998208</v>
      </c>
    </row>
    <row r="619" spans="1:3" x14ac:dyDescent="0.3">
      <c r="A619" t="s">
        <v>925</v>
      </c>
      <c r="B619">
        <v>1.0331598392547516</v>
      </c>
      <c r="C619">
        <v>0.84912243494280026</v>
      </c>
    </row>
    <row r="620" spans="1:3" x14ac:dyDescent="0.3">
      <c r="A620" t="s">
        <v>621</v>
      </c>
      <c r="B620">
        <v>1.366742900505852</v>
      </c>
      <c r="C620">
        <v>1.1170733354363629</v>
      </c>
    </row>
    <row r="621" spans="1:3" x14ac:dyDescent="0.3">
      <c r="A621" t="s">
        <v>932</v>
      </c>
      <c r="B621">
        <v>0.79262485859531484</v>
      </c>
      <c r="C621">
        <v>0.90548018322710289</v>
      </c>
    </row>
    <row r="622" spans="1:3" x14ac:dyDescent="0.3">
      <c r="A622" t="s">
        <v>622</v>
      </c>
      <c r="B622">
        <v>1.62758833777033</v>
      </c>
      <c r="C622">
        <v>1.3066519722102476</v>
      </c>
    </row>
    <row r="623" spans="1:3" x14ac:dyDescent="0.3">
      <c r="A623" t="s">
        <v>639</v>
      </c>
      <c r="B623">
        <v>1.4366570128246703</v>
      </c>
      <c r="C623">
        <v>1.8108792371650408</v>
      </c>
    </row>
    <row r="624" spans="1:3" x14ac:dyDescent="0.3">
      <c r="A624" t="s">
        <v>631</v>
      </c>
      <c r="B624">
        <v>1.1719270729977147</v>
      </c>
      <c r="C624">
        <v>1.2633953775025348</v>
      </c>
    </row>
    <row r="625" spans="1:3" x14ac:dyDescent="0.3">
      <c r="A625" t="s">
        <v>653</v>
      </c>
      <c r="B625">
        <v>1.5978141675971131</v>
      </c>
      <c r="C625">
        <v>1.2776654380730288</v>
      </c>
    </row>
    <row r="626" spans="1:3" x14ac:dyDescent="0.3">
      <c r="A626" t="s">
        <v>623</v>
      </c>
      <c r="B626">
        <v>1.1454231977063614</v>
      </c>
      <c r="C626">
        <v>1.672417790821551</v>
      </c>
    </row>
    <row r="627" spans="1:3" x14ac:dyDescent="0.3">
      <c r="A627" t="s">
        <v>131</v>
      </c>
      <c r="B627">
        <v>1.4614950320881326</v>
      </c>
      <c r="C627">
        <v>1.2105089855529025</v>
      </c>
    </row>
    <row r="628" spans="1:3" x14ac:dyDescent="0.3">
      <c r="A628" t="s">
        <v>640</v>
      </c>
      <c r="B628">
        <v>1.4015582664349744</v>
      </c>
      <c r="C628">
        <v>1.1514049783800147</v>
      </c>
    </row>
    <row r="629" spans="1:3" x14ac:dyDescent="0.3">
      <c r="A629" t="s">
        <v>627</v>
      </c>
      <c r="B629">
        <v>1.4213998137207591</v>
      </c>
      <c r="C629">
        <v>1.6745879170790308</v>
      </c>
    </row>
    <row r="630" spans="1:3" x14ac:dyDescent="0.3">
      <c r="A630" t="s">
        <v>657</v>
      </c>
      <c r="B630">
        <v>1.3377746618684083</v>
      </c>
      <c r="C630">
        <v>1.0885075800847777</v>
      </c>
    </row>
    <row r="631" spans="1:3" x14ac:dyDescent="0.3">
      <c r="A631" t="s">
        <v>649</v>
      </c>
      <c r="B631">
        <v>1.0124159608378622</v>
      </c>
      <c r="C631">
        <v>1.5428719411266014</v>
      </c>
    </row>
    <row r="632" spans="1:3" x14ac:dyDescent="0.3">
      <c r="A632" t="s">
        <v>655</v>
      </c>
      <c r="B632">
        <v>1.4726363922300889</v>
      </c>
      <c r="C632">
        <v>1.0856695705708244</v>
      </c>
    </row>
    <row r="633" spans="1:3" x14ac:dyDescent="0.3">
      <c r="A633" t="s">
        <v>651</v>
      </c>
      <c r="B633">
        <v>1.3935836078100901</v>
      </c>
      <c r="C633">
        <v>1.7657567776542962</v>
      </c>
    </row>
    <row r="634" spans="1:3" x14ac:dyDescent="0.3">
      <c r="A634" t="s">
        <v>931</v>
      </c>
      <c r="B634">
        <v>0.76600711987904457</v>
      </c>
      <c r="C634">
        <v>1.1371180878811036</v>
      </c>
    </row>
    <row r="635" spans="1:3" x14ac:dyDescent="0.3">
      <c r="A635" t="s">
        <v>654</v>
      </c>
      <c r="B635">
        <v>1.2541860838165015</v>
      </c>
      <c r="C635">
        <v>1.5929902023376679</v>
      </c>
    </row>
    <row r="636" spans="1:3" x14ac:dyDescent="0.3">
      <c r="A636" t="s">
        <v>658</v>
      </c>
      <c r="B636">
        <v>1.1169849806942287</v>
      </c>
      <c r="C636">
        <v>1.2115512044552379</v>
      </c>
    </row>
    <row r="637" spans="1:3" x14ac:dyDescent="0.3">
      <c r="A637" t="s">
        <v>661</v>
      </c>
      <c r="B637">
        <v>1.4901887369375324</v>
      </c>
      <c r="C637">
        <v>1.7448438697021433</v>
      </c>
    </row>
    <row r="638" spans="1:3" x14ac:dyDescent="0.3">
      <c r="A638" t="s">
        <v>666</v>
      </c>
      <c r="B638">
        <v>1.2296803873550832</v>
      </c>
      <c r="C638">
        <v>0.93012456858173886</v>
      </c>
    </row>
    <row r="639" spans="1:3" x14ac:dyDescent="0.3">
      <c r="A639" t="s">
        <v>664</v>
      </c>
      <c r="B639">
        <v>1.2541118112919032</v>
      </c>
      <c r="C639">
        <v>1.1599589850388339</v>
      </c>
    </row>
    <row r="640" spans="1:3" x14ac:dyDescent="0.3">
      <c r="A640" t="s">
        <v>660</v>
      </c>
      <c r="B640">
        <v>1.1002260153821892</v>
      </c>
      <c r="C640">
        <v>1.0391257614968052</v>
      </c>
    </row>
    <row r="641" spans="1:3" x14ac:dyDescent="0.3">
      <c r="A641" t="s">
        <v>935</v>
      </c>
      <c r="B641">
        <v>0.70710678118654757</v>
      </c>
      <c r="C641">
        <v>1.4443607104082832</v>
      </c>
    </row>
    <row r="642" spans="1:3" x14ac:dyDescent="0.3">
      <c r="A642" t="s">
        <v>663</v>
      </c>
      <c r="B642">
        <v>1.2875551005810415</v>
      </c>
      <c r="C642">
        <v>0.98717921522743712</v>
      </c>
    </row>
    <row r="643" spans="1:3" x14ac:dyDescent="0.3">
      <c r="A643" t="s">
        <v>662</v>
      </c>
      <c r="B643">
        <v>1.2285477303930024</v>
      </c>
      <c r="C643">
        <v>0.92900796101445804</v>
      </c>
    </row>
    <row r="644" spans="1:3" x14ac:dyDescent="0.3">
      <c r="A644" t="s">
        <v>668</v>
      </c>
      <c r="B644">
        <v>1.9906193253615505</v>
      </c>
      <c r="C644">
        <v>1.5194798106487646</v>
      </c>
    </row>
    <row r="645" spans="1:3" x14ac:dyDescent="0.3">
      <c r="A645" t="s">
        <v>665</v>
      </c>
      <c r="B645">
        <v>1.1187419431119763</v>
      </c>
      <c r="C645">
        <v>1.1752211554867167</v>
      </c>
    </row>
    <row r="646" spans="1:3" x14ac:dyDescent="0.3">
      <c r="A646" t="s">
        <v>764</v>
      </c>
      <c r="B646">
        <v>0.74441373600352834</v>
      </c>
      <c r="C646">
        <v>0.81517807471292913</v>
      </c>
    </row>
    <row r="647" spans="1:3" x14ac:dyDescent="0.3">
      <c r="A647" t="s">
        <v>667</v>
      </c>
      <c r="B647">
        <v>1.4749505801992364</v>
      </c>
      <c r="C647">
        <v>1.5395626186001539</v>
      </c>
    </row>
    <row r="648" spans="1:3" x14ac:dyDescent="0.3">
      <c r="A648" t="s">
        <v>936</v>
      </c>
      <c r="B648">
        <v>0.6989249411162004</v>
      </c>
      <c r="C648">
        <v>0.96058365229691156</v>
      </c>
    </row>
    <row r="649" spans="1:3" x14ac:dyDescent="0.3">
      <c r="A649" t="s">
        <v>750</v>
      </c>
      <c r="B649">
        <v>0.72359384977372909</v>
      </c>
      <c r="C649">
        <v>0.80745747943417379</v>
      </c>
    </row>
    <row r="650" spans="1:3" x14ac:dyDescent="0.3">
      <c r="A650" t="s">
        <v>669</v>
      </c>
      <c r="B650">
        <v>1.292264001038107</v>
      </c>
      <c r="C650">
        <v>0.9918213920382094</v>
      </c>
    </row>
    <row r="3768" spans="4:4" x14ac:dyDescent="0.3">
      <c r="D3768" s="2"/>
    </row>
    <row r="3769" spans="4:4" x14ac:dyDescent="0.3">
      <c r="D3769" s="2"/>
    </row>
    <row r="3770" spans="4:4" x14ac:dyDescent="0.3">
      <c r="D3770" s="2"/>
    </row>
    <row r="3771" spans="4:4" x14ac:dyDescent="0.3">
      <c r="D3771" s="2"/>
    </row>
    <row r="3772" spans="4:4" x14ac:dyDescent="0.3">
      <c r="D3772" s="2"/>
    </row>
    <row r="3773" spans="4:4" x14ac:dyDescent="0.3">
      <c r="D3773" s="2"/>
    </row>
    <row r="3774" spans="4:4" x14ac:dyDescent="0.3">
      <c r="D3774" s="2"/>
    </row>
    <row r="3775" spans="4:4" x14ac:dyDescent="0.3">
      <c r="D3775" s="2"/>
    </row>
    <row r="3776" spans="4:4" x14ac:dyDescent="0.3">
      <c r="D3776" s="2"/>
    </row>
    <row r="3777" spans="4:4" x14ac:dyDescent="0.3">
      <c r="D3777" s="2"/>
    </row>
    <row r="3778" spans="4:4" x14ac:dyDescent="0.3">
      <c r="D3778" s="2"/>
    </row>
    <row r="3779" spans="4:4" x14ac:dyDescent="0.3">
      <c r="D3779" s="2"/>
    </row>
    <row r="3780" spans="4:4" x14ac:dyDescent="0.3">
      <c r="D3780" s="2"/>
    </row>
    <row r="3781" spans="4:4" x14ac:dyDescent="0.3">
      <c r="D3781" s="2"/>
    </row>
    <row r="3782" spans="4:4" x14ac:dyDescent="0.3">
      <c r="D3782" s="2"/>
    </row>
    <row r="3783" spans="4:4" x14ac:dyDescent="0.3">
      <c r="D3783" s="2"/>
    </row>
    <row r="3784" spans="4:4" x14ac:dyDescent="0.3">
      <c r="D3784" s="2"/>
    </row>
    <row r="3785" spans="4:4" x14ac:dyDescent="0.3">
      <c r="D3785" s="2"/>
    </row>
    <row r="3786" spans="4:4" x14ac:dyDescent="0.3">
      <c r="D3786" s="2"/>
    </row>
    <row r="3787" spans="4:4" x14ac:dyDescent="0.3">
      <c r="D3787" s="2"/>
    </row>
    <row r="3788" spans="4:4" x14ac:dyDescent="0.3">
      <c r="D3788" s="2"/>
    </row>
    <row r="3789" spans="4:4" x14ac:dyDescent="0.3">
      <c r="D3789" s="2"/>
    </row>
    <row r="3790" spans="4:4" x14ac:dyDescent="0.3">
      <c r="D3790" s="2"/>
    </row>
    <row r="3791" spans="4:4" x14ac:dyDescent="0.3">
      <c r="D3791" s="2"/>
    </row>
    <row r="3792" spans="4:4" x14ac:dyDescent="0.3">
      <c r="D3792" s="2"/>
    </row>
    <row r="3793" spans="4:6" x14ac:dyDescent="0.3">
      <c r="D3793" s="2"/>
    </row>
    <row r="3794" spans="4:6" x14ac:dyDescent="0.3">
      <c r="D3794" s="2"/>
    </row>
    <row r="3795" spans="4:6" x14ac:dyDescent="0.3">
      <c r="D3795" s="2"/>
    </row>
    <row r="3796" spans="4:6" x14ac:dyDescent="0.3">
      <c r="D3796" s="2"/>
    </row>
    <row r="3797" spans="4:6" x14ac:dyDescent="0.3">
      <c r="D3797" s="2"/>
    </row>
    <row r="3798" spans="4:6" x14ac:dyDescent="0.3">
      <c r="D3798" s="2"/>
      <c r="F3798" s="3"/>
    </row>
    <row r="3799" spans="4:6" x14ac:dyDescent="0.3">
      <c r="D3799" s="2"/>
    </row>
    <row r="3800" spans="4:6" x14ac:dyDescent="0.3">
      <c r="D3800" s="2"/>
    </row>
    <row r="3801" spans="4:6" x14ac:dyDescent="0.3">
      <c r="D3801" s="2"/>
    </row>
    <row r="3802" spans="4:6" x14ac:dyDescent="0.3">
      <c r="D3802" s="2"/>
    </row>
    <row r="3803" spans="4:6" x14ac:dyDescent="0.3">
      <c r="D3803" s="2"/>
    </row>
    <row r="3804" spans="4:6" x14ac:dyDescent="0.3">
      <c r="D3804" s="2"/>
    </row>
    <row r="3805" spans="4:6" x14ac:dyDescent="0.3">
      <c r="D3805" s="2"/>
    </row>
    <row r="3806" spans="4:6" x14ac:dyDescent="0.3">
      <c r="D3806" s="2"/>
    </row>
    <row r="3807" spans="4:6" x14ac:dyDescent="0.3">
      <c r="D3807" s="2"/>
    </row>
    <row r="3808" spans="4:6" x14ac:dyDescent="0.3">
      <c r="D3808" s="2"/>
    </row>
    <row r="3809" spans="4:6" x14ac:dyDescent="0.3">
      <c r="D3809" s="2"/>
    </row>
    <row r="3810" spans="4:6" x14ac:dyDescent="0.3">
      <c r="D3810" s="2"/>
    </row>
    <row r="3811" spans="4:6" x14ac:dyDescent="0.3">
      <c r="D3811" s="2"/>
    </row>
    <row r="3812" spans="4:6" x14ac:dyDescent="0.3">
      <c r="D3812" s="2"/>
    </row>
    <row r="3813" spans="4:6" x14ac:dyDescent="0.3">
      <c r="D3813" s="2"/>
    </row>
    <row r="3814" spans="4:6" x14ac:dyDescent="0.3">
      <c r="D3814" s="2"/>
    </row>
    <row r="3815" spans="4:6" x14ac:dyDescent="0.3">
      <c r="D3815" s="2"/>
    </row>
    <row r="3816" spans="4:6" x14ac:dyDescent="0.3">
      <c r="D3816" s="2"/>
    </row>
    <row r="3817" spans="4:6" x14ac:dyDescent="0.3">
      <c r="D3817" s="2"/>
    </row>
    <row r="3818" spans="4:6" x14ac:dyDescent="0.3">
      <c r="D3818" s="2"/>
    </row>
    <row r="3819" spans="4:6" x14ac:dyDescent="0.3">
      <c r="D3819" s="2"/>
      <c r="F3819" s="3"/>
    </row>
    <row r="3820" spans="4:6" x14ac:dyDescent="0.3">
      <c r="D3820" s="2"/>
    </row>
    <row r="3821" spans="4:6" x14ac:dyDescent="0.3">
      <c r="D3821" s="2"/>
    </row>
    <row r="3822" spans="4:6" x14ac:dyDescent="0.3">
      <c r="D3822" s="2"/>
    </row>
    <row r="3823" spans="4:6" x14ac:dyDescent="0.3">
      <c r="D3823" s="2"/>
    </row>
    <row r="3824" spans="4:6" x14ac:dyDescent="0.3">
      <c r="D3824" s="2"/>
    </row>
    <row r="3825" spans="4:6" x14ac:dyDescent="0.3">
      <c r="D3825" s="2"/>
    </row>
    <row r="3826" spans="4:6" x14ac:dyDescent="0.3">
      <c r="D3826" s="2"/>
    </row>
    <row r="3827" spans="4:6" x14ac:dyDescent="0.3">
      <c r="D3827" s="2"/>
    </row>
    <row r="3828" spans="4:6" x14ac:dyDescent="0.3">
      <c r="D3828" s="2"/>
    </row>
    <row r="3829" spans="4:6" x14ac:dyDescent="0.3">
      <c r="D3829" s="2"/>
    </row>
    <row r="3830" spans="4:6" x14ac:dyDescent="0.3">
      <c r="D3830" s="2"/>
    </row>
    <row r="3831" spans="4:6" x14ac:dyDescent="0.3">
      <c r="D3831" s="2"/>
    </row>
    <row r="3832" spans="4:6" x14ac:dyDescent="0.3">
      <c r="D3832" s="2"/>
    </row>
    <row r="3833" spans="4:6" x14ac:dyDescent="0.3">
      <c r="D3833" s="2"/>
    </row>
    <row r="3834" spans="4:6" x14ac:dyDescent="0.3">
      <c r="D3834" s="2"/>
      <c r="F3834" s="3"/>
    </row>
    <row r="3835" spans="4:6" x14ac:dyDescent="0.3">
      <c r="D3835" s="2"/>
    </row>
    <row r="3836" spans="4:6" x14ac:dyDescent="0.3">
      <c r="D3836" s="2"/>
    </row>
    <row r="3837" spans="4:6" x14ac:dyDescent="0.3">
      <c r="D3837" s="2"/>
    </row>
    <row r="3838" spans="4:6" x14ac:dyDescent="0.3">
      <c r="D3838" s="2"/>
    </row>
    <row r="3839" spans="4:6" x14ac:dyDescent="0.3">
      <c r="D3839" s="2"/>
    </row>
    <row r="3840" spans="4:6" x14ac:dyDescent="0.3">
      <c r="D3840" s="2"/>
    </row>
    <row r="3841" spans="4:4" x14ac:dyDescent="0.3">
      <c r="D3841" s="2"/>
    </row>
    <row r="3842" spans="4:4" x14ac:dyDescent="0.3">
      <c r="D3842" s="2"/>
    </row>
    <row r="3843" spans="4:4" x14ac:dyDescent="0.3">
      <c r="D3843" s="2"/>
    </row>
    <row r="3844" spans="4:4" x14ac:dyDescent="0.3">
      <c r="D3844" s="2"/>
    </row>
    <row r="3845" spans="4:4" x14ac:dyDescent="0.3">
      <c r="D3845" s="2"/>
    </row>
    <row r="3846" spans="4:4" x14ac:dyDescent="0.3">
      <c r="D3846" s="2"/>
    </row>
    <row r="3847" spans="4:4" x14ac:dyDescent="0.3">
      <c r="D3847" s="2"/>
    </row>
    <row r="3848" spans="4:4" x14ac:dyDescent="0.3">
      <c r="D3848" s="2"/>
    </row>
    <row r="3849" spans="4:4" x14ac:dyDescent="0.3">
      <c r="D3849" s="2"/>
    </row>
    <row r="3850" spans="4:4" x14ac:dyDescent="0.3">
      <c r="D3850" s="2"/>
    </row>
    <row r="3851" spans="4:4" x14ac:dyDescent="0.3">
      <c r="D3851" s="2"/>
    </row>
    <row r="3852" spans="4:4" x14ac:dyDescent="0.3">
      <c r="D3852" s="2"/>
    </row>
    <row r="3853" spans="4:4" x14ac:dyDescent="0.3">
      <c r="D3853" s="2"/>
    </row>
    <row r="3854" spans="4:4" x14ac:dyDescent="0.3">
      <c r="D3854" s="2"/>
    </row>
    <row r="3855" spans="4:4" x14ac:dyDescent="0.3">
      <c r="D3855" s="2"/>
    </row>
    <row r="3856" spans="4:4" x14ac:dyDescent="0.3">
      <c r="D3856" s="2"/>
    </row>
    <row r="3857" spans="4:6" x14ac:dyDescent="0.3">
      <c r="D3857" s="2"/>
    </row>
    <row r="3858" spans="4:6" x14ac:dyDescent="0.3">
      <c r="D3858" s="2"/>
    </row>
    <row r="3859" spans="4:6" x14ac:dyDescent="0.3">
      <c r="D3859" s="2"/>
    </row>
    <row r="3860" spans="4:6" x14ac:dyDescent="0.3">
      <c r="D3860" s="2"/>
    </row>
    <row r="3861" spans="4:6" x14ac:dyDescent="0.3">
      <c r="D3861" s="2"/>
    </row>
    <row r="3862" spans="4:6" x14ac:dyDescent="0.3">
      <c r="D3862" s="2"/>
    </row>
    <row r="3863" spans="4:6" x14ac:dyDescent="0.3">
      <c r="D3863" s="2"/>
    </row>
    <row r="3864" spans="4:6" x14ac:dyDescent="0.3">
      <c r="D3864" s="2"/>
    </row>
    <row r="3865" spans="4:6" x14ac:dyDescent="0.3">
      <c r="D3865" s="2"/>
    </row>
    <row r="3866" spans="4:6" x14ac:dyDescent="0.3">
      <c r="D3866" s="2"/>
    </row>
    <row r="3867" spans="4:6" x14ac:dyDescent="0.3">
      <c r="D3867" s="2"/>
    </row>
    <row r="3868" spans="4:6" x14ac:dyDescent="0.3">
      <c r="D3868" s="2"/>
    </row>
    <row r="3869" spans="4:6" x14ac:dyDescent="0.3">
      <c r="D3869" s="2"/>
    </row>
    <row r="3870" spans="4:6" x14ac:dyDescent="0.3">
      <c r="D3870" s="2"/>
    </row>
    <row r="3871" spans="4:6" x14ac:dyDescent="0.3">
      <c r="D3871" s="2"/>
    </row>
    <row r="3872" spans="4:6" x14ac:dyDescent="0.3">
      <c r="D3872" s="2"/>
      <c r="F3872" s="3"/>
    </row>
    <row r="3873" spans="4:6" x14ac:dyDescent="0.3">
      <c r="D3873" s="2"/>
      <c r="F3873" s="3"/>
    </row>
    <row r="3874" spans="4:6" x14ac:dyDescent="0.3">
      <c r="D3874" s="2"/>
    </row>
    <row r="3875" spans="4:6" x14ac:dyDescent="0.3">
      <c r="D3875" s="2"/>
    </row>
    <row r="3876" spans="4:6" x14ac:dyDescent="0.3">
      <c r="D3876" s="2"/>
    </row>
    <row r="3877" spans="4:6" x14ac:dyDescent="0.3">
      <c r="D3877" s="2"/>
    </row>
    <row r="3878" spans="4:6" x14ac:dyDescent="0.3">
      <c r="D3878" s="2"/>
    </row>
    <row r="3879" spans="4:6" x14ac:dyDescent="0.3">
      <c r="D3879" s="2"/>
    </row>
    <row r="3880" spans="4:6" x14ac:dyDescent="0.3">
      <c r="D3880" s="2"/>
    </row>
    <row r="3881" spans="4:6" x14ac:dyDescent="0.3">
      <c r="D3881" s="2"/>
    </row>
    <row r="3882" spans="4:6" x14ac:dyDescent="0.3">
      <c r="D3882" s="2"/>
    </row>
    <row r="3883" spans="4:6" x14ac:dyDescent="0.3">
      <c r="D3883" s="2"/>
    </row>
    <row r="3884" spans="4:6" x14ac:dyDescent="0.3">
      <c r="D3884" s="2"/>
    </row>
    <row r="3885" spans="4:6" x14ac:dyDescent="0.3">
      <c r="D3885" s="2"/>
    </row>
    <row r="3886" spans="4:6" x14ac:dyDescent="0.3">
      <c r="D3886" s="2"/>
    </row>
    <row r="3887" spans="4:6" x14ac:dyDescent="0.3">
      <c r="D3887" s="2"/>
    </row>
    <row r="3888" spans="4:6" x14ac:dyDescent="0.3">
      <c r="D3888" s="2"/>
    </row>
    <row r="3889" spans="4:4" x14ac:dyDescent="0.3">
      <c r="D3889" s="2"/>
    </row>
    <row r="3890" spans="4:4" x14ac:dyDescent="0.3">
      <c r="D3890" s="2"/>
    </row>
    <row r="3891" spans="4:4" x14ac:dyDescent="0.3">
      <c r="D3891" s="2"/>
    </row>
    <row r="3892" spans="4:4" x14ac:dyDescent="0.3">
      <c r="D3892" s="2"/>
    </row>
    <row r="3893" spans="4:4" x14ac:dyDescent="0.3">
      <c r="D3893" s="2"/>
    </row>
    <row r="3894" spans="4:4" x14ac:dyDescent="0.3">
      <c r="D3894" s="2"/>
    </row>
    <row r="3895" spans="4:4" x14ac:dyDescent="0.3">
      <c r="D3895" s="2"/>
    </row>
    <row r="3896" spans="4:4" x14ac:dyDescent="0.3">
      <c r="D3896" s="2"/>
    </row>
    <row r="3897" spans="4:4" x14ac:dyDescent="0.3">
      <c r="D3897" s="2"/>
    </row>
    <row r="3898" spans="4:4" x14ac:dyDescent="0.3">
      <c r="D3898" s="2"/>
    </row>
    <row r="3899" spans="4:4" x14ac:dyDescent="0.3">
      <c r="D3899" s="2"/>
    </row>
    <row r="3900" spans="4:4" x14ac:dyDescent="0.3">
      <c r="D3900" s="2"/>
    </row>
    <row r="3901" spans="4:4" x14ac:dyDescent="0.3">
      <c r="D3901" s="2"/>
    </row>
    <row r="3902" spans="4:4" x14ac:dyDescent="0.3">
      <c r="D3902" s="2"/>
    </row>
    <row r="3903" spans="4:4" x14ac:dyDescent="0.3">
      <c r="D3903" s="2"/>
    </row>
    <row r="3904" spans="4:4" x14ac:dyDescent="0.3">
      <c r="D3904" s="2"/>
    </row>
    <row r="3905" spans="4:6" x14ac:dyDescent="0.3">
      <c r="D3905" s="2"/>
    </row>
    <row r="3906" spans="4:6" x14ac:dyDescent="0.3">
      <c r="D3906" s="2"/>
    </row>
    <row r="3907" spans="4:6" x14ac:dyDescent="0.3">
      <c r="D3907" s="2"/>
    </row>
    <row r="3908" spans="4:6" x14ac:dyDescent="0.3">
      <c r="D3908" s="2"/>
    </row>
    <row r="3909" spans="4:6" x14ac:dyDescent="0.3">
      <c r="D3909" s="2"/>
    </row>
    <row r="3910" spans="4:6" x14ac:dyDescent="0.3">
      <c r="D3910" s="2"/>
    </row>
    <row r="3911" spans="4:6" x14ac:dyDescent="0.3">
      <c r="D3911" s="2"/>
    </row>
    <row r="3912" spans="4:6" x14ac:dyDescent="0.3">
      <c r="D3912" s="2"/>
    </row>
    <row r="3913" spans="4:6" x14ac:dyDescent="0.3">
      <c r="D3913" s="2"/>
    </row>
    <row r="3914" spans="4:6" x14ac:dyDescent="0.3">
      <c r="D3914" s="2"/>
    </row>
    <row r="3915" spans="4:6" x14ac:dyDescent="0.3">
      <c r="D3915" s="2"/>
    </row>
    <row r="3916" spans="4:6" x14ac:dyDescent="0.3">
      <c r="D3916" s="2"/>
      <c r="F3916" s="3"/>
    </row>
    <row r="3917" spans="4:6" x14ac:dyDescent="0.3">
      <c r="D3917" s="2"/>
    </row>
    <row r="3918" spans="4:6" x14ac:dyDescent="0.3">
      <c r="D3918" s="2"/>
    </row>
    <row r="3919" spans="4:6" x14ac:dyDescent="0.3">
      <c r="D3919" s="2"/>
    </row>
    <row r="3920" spans="4:6" x14ac:dyDescent="0.3">
      <c r="D3920" s="2"/>
    </row>
    <row r="3921" spans="4:6" x14ac:dyDescent="0.3">
      <c r="D3921" s="2"/>
    </row>
    <row r="3922" spans="4:6" x14ac:dyDescent="0.3">
      <c r="D3922" s="2"/>
    </row>
    <row r="3923" spans="4:6" x14ac:dyDescent="0.3">
      <c r="D3923" s="2"/>
      <c r="F3923" s="3"/>
    </row>
    <row r="3924" spans="4:6" x14ac:dyDescent="0.3">
      <c r="D3924" s="2"/>
    </row>
    <row r="3925" spans="4:6" x14ac:dyDescent="0.3">
      <c r="D3925" s="2"/>
    </row>
    <row r="3926" spans="4:6" x14ac:dyDescent="0.3">
      <c r="D3926" s="2"/>
    </row>
    <row r="3927" spans="4:6" x14ac:dyDescent="0.3">
      <c r="D3927" s="2"/>
    </row>
    <row r="3928" spans="4:6" x14ac:dyDescent="0.3">
      <c r="D3928" s="2"/>
    </row>
    <row r="3929" spans="4:6" x14ac:dyDescent="0.3">
      <c r="D3929" s="2"/>
    </row>
    <row r="3930" spans="4:6" x14ac:dyDescent="0.3">
      <c r="D3930" s="2"/>
    </row>
    <row r="3931" spans="4:6" x14ac:dyDescent="0.3">
      <c r="D3931" s="2"/>
    </row>
    <row r="3932" spans="4:6" x14ac:dyDescent="0.3">
      <c r="D3932" s="2"/>
    </row>
    <row r="3933" spans="4:6" x14ac:dyDescent="0.3">
      <c r="D3933" s="2"/>
      <c r="F3933" s="3"/>
    </row>
    <row r="3934" spans="4:6" x14ac:dyDescent="0.3">
      <c r="D3934" s="2"/>
    </row>
    <row r="3935" spans="4:6" x14ac:dyDescent="0.3">
      <c r="D3935" s="2"/>
    </row>
    <row r="3936" spans="4:6" x14ac:dyDescent="0.3">
      <c r="D3936" s="2"/>
    </row>
    <row r="3937" spans="4:6" x14ac:dyDescent="0.3">
      <c r="D3937" s="2"/>
    </row>
    <row r="3938" spans="4:6" x14ac:dyDescent="0.3">
      <c r="D3938" s="2"/>
    </row>
    <row r="3939" spans="4:6" x14ac:dyDescent="0.3">
      <c r="D3939" s="2"/>
    </row>
    <row r="3940" spans="4:6" x14ac:dyDescent="0.3">
      <c r="D3940" s="2"/>
    </row>
    <row r="3941" spans="4:6" x14ac:dyDescent="0.3">
      <c r="D3941" s="2"/>
    </row>
    <row r="3942" spans="4:6" x14ac:dyDescent="0.3">
      <c r="D3942" s="2"/>
    </row>
    <row r="3943" spans="4:6" x14ac:dyDescent="0.3">
      <c r="D3943" s="2"/>
      <c r="F3943" s="3"/>
    </row>
    <row r="3944" spans="4:6" x14ac:dyDescent="0.3">
      <c r="D3944" s="2"/>
    </row>
    <row r="3945" spans="4:6" x14ac:dyDescent="0.3">
      <c r="D3945" s="2"/>
    </row>
    <row r="3946" spans="4:6" x14ac:dyDescent="0.3">
      <c r="D3946" s="2"/>
    </row>
    <row r="3947" spans="4:6" x14ac:dyDescent="0.3">
      <c r="D3947" s="2"/>
    </row>
    <row r="3948" spans="4:6" x14ac:dyDescent="0.3">
      <c r="D3948" s="2"/>
    </row>
    <row r="3949" spans="4:6" x14ac:dyDescent="0.3">
      <c r="D3949" s="2"/>
    </row>
    <row r="3950" spans="4:6" x14ac:dyDescent="0.3">
      <c r="D3950" s="2"/>
    </row>
    <row r="3951" spans="4:6" x14ac:dyDescent="0.3">
      <c r="D3951" s="2"/>
    </row>
    <row r="3952" spans="4:6" x14ac:dyDescent="0.3">
      <c r="D3952" s="2"/>
    </row>
    <row r="3953" spans="4:6" x14ac:dyDescent="0.3">
      <c r="D3953" s="2"/>
    </row>
    <row r="3954" spans="4:6" x14ac:dyDescent="0.3">
      <c r="D3954" s="2"/>
      <c r="F3954" s="3"/>
    </row>
    <row r="3955" spans="4:6" x14ac:dyDescent="0.3">
      <c r="D3955" s="2"/>
    </row>
    <row r="3956" spans="4:6" x14ac:dyDescent="0.3">
      <c r="D3956" s="2"/>
    </row>
    <row r="3957" spans="4:6" x14ac:dyDescent="0.3">
      <c r="D3957" s="2"/>
    </row>
    <row r="3958" spans="4:6" x14ac:dyDescent="0.3">
      <c r="D3958" s="2"/>
    </row>
    <row r="3959" spans="4:6" x14ac:dyDescent="0.3">
      <c r="D3959" s="2"/>
    </row>
    <row r="3960" spans="4:6" x14ac:dyDescent="0.3">
      <c r="D3960" s="2"/>
    </row>
    <row r="3961" spans="4:6" x14ac:dyDescent="0.3">
      <c r="D3961" s="2"/>
    </row>
    <row r="3962" spans="4:6" x14ac:dyDescent="0.3">
      <c r="D3962" s="2"/>
    </row>
    <row r="3963" spans="4:6" x14ac:dyDescent="0.3">
      <c r="D3963" s="2"/>
      <c r="F3963" s="3"/>
    </row>
    <row r="3964" spans="4:6" x14ac:dyDescent="0.3">
      <c r="D3964" s="2"/>
    </row>
    <row r="3965" spans="4:6" x14ac:dyDescent="0.3">
      <c r="D3965" s="2"/>
    </row>
    <row r="3966" spans="4:6" x14ac:dyDescent="0.3">
      <c r="D3966" s="2"/>
    </row>
    <row r="3967" spans="4:6" x14ac:dyDescent="0.3">
      <c r="D3967" s="2"/>
    </row>
    <row r="3968" spans="4:6" x14ac:dyDescent="0.3">
      <c r="D3968" s="2"/>
    </row>
    <row r="3969" spans="4:4" x14ac:dyDescent="0.3">
      <c r="D3969" s="2"/>
    </row>
    <row r="3970" spans="4:4" x14ac:dyDescent="0.3">
      <c r="D3970" s="2"/>
    </row>
    <row r="3971" spans="4:4" x14ac:dyDescent="0.3">
      <c r="D3971" s="2"/>
    </row>
    <row r="3972" spans="4:4" x14ac:dyDescent="0.3">
      <c r="D3972" s="2"/>
    </row>
    <row r="3973" spans="4:4" x14ac:dyDescent="0.3">
      <c r="D3973" s="2"/>
    </row>
    <row r="3974" spans="4:4" x14ac:dyDescent="0.3">
      <c r="D3974" s="2"/>
    </row>
    <row r="3975" spans="4:4" x14ac:dyDescent="0.3">
      <c r="D3975" s="2"/>
    </row>
    <row r="3976" spans="4:4" x14ac:dyDescent="0.3">
      <c r="D3976" s="2"/>
    </row>
    <row r="3977" spans="4:4" x14ac:dyDescent="0.3">
      <c r="D3977" s="2"/>
    </row>
    <row r="3978" spans="4:4" x14ac:dyDescent="0.3">
      <c r="D3978" s="2"/>
    </row>
    <row r="3979" spans="4:4" x14ac:dyDescent="0.3">
      <c r="D3979" s="2"/>
    </row>
    <row r="3980" spans="4:4" x14ac:dyDescent="0.3">
      <c r="D3980" s="2"/>
    </row>
    <row r="3981" spans="4:4" x14ac:dyDescent="0.3">
      <c r="D3981" s="2"/>
    </row>
    <row r="3982" spans="4:4" x14ac:dyDescent="0.3">
      <c r="D3982" s="2"/>
    </row>
    <row r="3983" spans="4:4" x14ac:dyDescent="0.3">
      <c r="D3983" s="2"/>
    </row>
    <row r="3984" spans="4:4" x14ac:dyDescent="0.3">
      <c r="D3984" s="2"/>
    </row>
    <row r="3985" spans="4:6" x14ac:dyDescent="0.3">
      <c r="D3985" s="2"/>
    </row>
    <row r="3986" spans="4:6" x14ac:dyDescent="0.3">
      <c r="D3986" s="2"/>
    </row>
    <row r="3987" spans="4:6" x14ac:dyDescent="0.3">
      <c r="D3987" s="2"/>
    </row>
    <row r="3988" spans="4:6" x14ac:dyDescent="0.3">
      <c r="D3988" s="2"/>
      <c r="F3988" s="3"/>
    </row>
    <row r="3989" spans="4:6" x14ac:dyDescent="0.3">
      <c r="D3989" s="2"/>
      <c r="F3989" s="3"/>
    </row>
    <row r="3990" spans="4:6" x14ac:dyDescent="0.3">
      <c r="D3990" s="2"/>
    </row>
    <row r="3991" spans="4:6" x14ac:dyDescent="0.3">
      <c r="D3991" s="2"/>
      <c r="F3991" s="3"/>
    </row>
    <row r="3992" spans="4:6" x14ac:dyDescent="0.3">
      <c r="D3992" s="2"/>
    </row>
    <row r="3993" spans="4:6" x14ac:dyDescent="0.3">
      <c r="D3993" s="2"/>
      <c r="F3993" s="3"/>
    </row>
    <row r="3994" spans="4:6" x14ac:dyDescent="0.3">
      <c r="D3994" s="2"/>
    </row>
    <row r="3995" spans="4:6" x14ac:dyDescent="0.3">
      <c r="D3995" s="2"/>
    </row>
    <row r="3996" spans="4:6" x14ac:dyDescent="0.3">
      <c r="D3996" s="2"/>
    </row>
    <row r="3997" spans="4:6" x14ac:dyDescent="0.3">
      <c r="D3997" s="2"/>
    </row>
    <row r="3998" spans="4:6" x14ac:dyDescent="0.3">
      <c r="D3998" s="2"/>
    </row>
    <row r="3999" spans="4:6" x14ac:dyDescent="0.3">
      <c r="D3999" s="2"/>
    </row>
    <row r="4000" spans="4:6" x14ac:dyDescent="0.3">
      <c r="D4000" s="2"/>
    </row>
    <row r="4001" spans="4:6" x14ac:dyDescent="0.3">
      <c r="D4001" s="2"/>
    </row>
    <row r="4002" spans="4:6" x14ac:dyDescent="0.3">
      <c r="D4002" s="2"/>
    </row>
    <row r="4003" spans="4:6" x14ac:dyDescent="0.3">
      <c r="D4003" s="2"/>
    </row>
    <row r="4004" spans="4:6" x14ac:dyDescent="0.3">
      <c r="D4004" s="2"/>
    </row>
    <row r="4005" spans="4:6" x14ac:dyDescent="0.3">
      <c r="D4005" s="2"/>
    </row>
    <row r="4006" spans="4:6" x14ac:dyDescent="0.3">
      <c r="D4006" s="2"/>
    </row>
    <row r="4007" spans="4:6" x14ac:dyDescent="0.3">
      <c r="D4007" s="2"/>
    </row>
    <row r="4008" spans="4:6" x14ac:dyDescent="0.3">
      <c r="D4008" s="2"/>
    </row>
    <row r="4009" spans="4:6" x14ac:dyDescent="0.3">
      <c r="D4009" s="2"/>
    </row>
    <row r="4010" spans="4:6" x14ac:dyDescent="0.3">
      <c r="D4010" s="2"/>
    </row>
    <row r="4011" spans="4:6" x14ac:dyDescent="0.3">
      <c r="D4011" s="2"/>
      <c r="F4011" s="3"/>
    </row>
    <row r="4012" spans="4:6" x14ac:dyDescent="0.3">
      <c r="D4012" s="2"/>
    </row>
    <row r="4013" spans="4:6" x14ac:dyDescent="0.3">
      <c r="D4013" s="2"/>
    </row>
    <row r="4014" spans="4:6" x14ac:dyDescent="0.3">
      <c r="D4014" s="2"/>
    </row>
    <row r="4015" spans="4:6" x14ac:dyDescent="0.3">
      <c r="D4015" s="2"/>
    </row>
    <row r="4016" spans="4:6" x14ac:dyDescent="0.3">
      <c r="D4016" s="2"/>
    </row>
    <row r="4017" spans="4:6" x14ac:dyDescent="0.3">
      <c r="D4017" s="2"/>
    </row>
    <row r="4018" spans="4:6" x14ac:dyDescent="0.3">
      <c r="D4018" s="2"/>
    </row>
    <row r="4019" spans="4:6" x14ac:dyDescent="0.3">
      <c r="D4019" s="2"/>
    </row>
    <row r="4020" spans="4:6" x14ac:dyDescent="0.3">
      <c r="D4020" s="2"/>
    </row>
    <row r="4021" spans="4:6" x14ac:dyDescent="0.3">
      <c r="D4021" s="2"/>
    </row>
    <row r="4022" spans="4:6" x14ac:dyDescent="0.3">
      <c r="D4022" s="2"/>
    </row>
    <row r="4023" spans="4:6" x14ac:dyDescent="0.3">
      <c r="D4023" s="2"/>
    </row>
    <row r="4024" spans="4:6" x14ac:dyDescent="0.3">
      <c r="D4024" s="2"/>
    </row>
    <row r="4025" spans="4:6" x14ac:dyDescent="0.3">
      <c r="D4025" s="2"/>
      <c r="F4025" s="3"/>
    </row>
    <row r="4026" spans="4:6" x14ac:dyDescent="0.3">
      <c r="D4026" s="2"/>
    </row>
    <row r="4027" spans="4:6" x14ac:dyDescent="0.3">
      <c r="D4027" s="2"/>
    </row>
    <row r="4028" spans="4:6" x14ac:dyDescent="0.3">
      <c r="D4028" s="2"/>
    </row>
    <row r="4029" spans="4:6" x14ac:dyDescent="0.3">
      <c r="D4029" s="2"/>
      <c r="F4029" s="3"/>
    </row>
    <row r="4030" spans="4:6" x14ac:dyDescent="0.3">
      <c r="D4030" s="2"/>
      <c r="F4030" s="3"/>
    </row>
    <row r="4031" spans="4:6" x14ac:dyDescent="0.3">
      <c r="D4031" s="2"/>
    </row>
    <row r="4032" spans="4:6" x14ac:dyDescent="0.3">
      <c r="D4032" s="2"/>
    </row>
    <row r="4033" spans="4:6" x14ac:dyDescent="0.3">
      <c r="D4033" s="2"/>
    </row>
    <row r="4034" spans="4:6" x14ac:dyDescent="0.3">
      <c r="D4034" s="2"/>
      <c r="F4034" s="3"/>
    </row>
    <row r="4035" spans="4:6" x14ac:dyDescent="0.3">
      <c r="D4035" s="2"/>
    </row>
    <row r="4036" spans="4:6" x14ac:dyDescent="0.3">
      <c r="D4036" s="2"/>
    </row>
    <row r="4037" spans="4:6" x14ac:dyDescent="0.3">
      <c r="D4037" s="2"/>
    </row>
    <row r="4038" spans="4:6" x14ac:dyDescent="0.3">
      <c r="D4038" s="2"/>
    </row>
    <row r="4039" spans="4:6" x14ac:dyDescent="0.3">
      <c r="D4039" s="2"/>
    </row>
    <row r="4040" spans="4:6" x14ac:dyDescent="0.3">
      <c r="D4040" s="2"/>
      <c r="F4040" s="3"/>
    </row>
    <row r="4041" spans="4:6" x14ac:dyDescent="0.3">
      <c r="D4041" s="2"/>
    </row>
    <row r="4042" spans="4:6" x14ac:dyDescent="0.3">
      <c r="D4042" s="2"/>
      <c r="F4042" s="3"/>
    </row>
    <row r="4043" spans="4:6" x14ac:dyDescent="0.3">
      <c r="D4043" s="2"/>
    </row>
    <row r="4044" spans="4:6" x14ac:dyDescent="0.3">
      <c r="D4044" s="2"/>
    </row>
    <row r="4045" spans="4:6" x14ac:dyDescent="0.3">
      <c r="D4045" s="2"/>
    </row>
    <row r="4046" spans="4:6" x14ac:dyDescent="0.3">
      <c r="D4046" s="2"/>
    </row>
    <row r="4047" spans="4:6" x14ac:dyDescent="0.3">
      <c r="D4047" s="2"/>
      <c r="F4047" s="3"/>
    </row>
    <row r="4048" spans="4:6" x14ac:dyDescent="0.3">
      <c r="D4048" s="2"/>
    </row>
    <row r="4049" spans="4:6" x14ac:dyDescent="0.3">
      <c r="D4049" s="2"/>
    </row>
    <row r="4050" spans="4:6" x14ac:dyDescent="0.3">
      <c r="D4050" s="2"/>
    </row>
    <row r="4051" spans="4:6" x14ac:dyDescent="0.3">
      <c r="D4051" s="2"/>
      <c r="F4051" s="3"/>
    </row>
    <row r="4052" spans="4:6" x14ac:dyDescent="0.3">
      <c r="D4052" s="2"/>
    </row>
    <row r="4053" spans="4:6" x14ac:dyDescent="0.3">
      <c r="D4053" s="2"/>
    </row>
    <row r="4054" spans="4:6" x14ac:dyDescent="0.3">
      <c r="D4054" s="2"/>
      <c r="F4054" s="3"/>
    </row>
    <row r="4055" spans="4:6" x14ac:dyDescent="0.3">
      <c r="D4055" s="2"/>
    </row>
    <row r="4056" spans="4:6" x14ac:dyDescent="0.3">
      <c r="D4056" s="2"/>
    </row>
    <row r="4057" spans="4:6" x14ac:dyDescent="0.3">
      <c r="D4057" s="2"/>
    </row>
    <row r="4058" spans="4:6" x14ac:dyDescent="0.3">
      <c r="D4058" s="2"/>
      <c r="F4058" s="3"/>
    </row>
    <row r="4059" spans="4:6" x14ac:dyDescent="0.3">
      <c r="D4059" s="2"/>
      <c r="F4059" s="3"/>
    </row>
    <row r="4060" spans="4:6" x14ac:dyDescent="0.3">
      <c r="D4060" s="2"/>
    </row>
    <row r="4061" spans="4:6" x14ac:dyDescent="0.3">
      <c r="D4061" s="2"/>
    </row>
    <row r="4062" spans="4:6" x14ac:dyDescent="0.3">
      <c r="D4062" s="2"/>
    </row>
    <row r="4063" spans="4:6" x14ac:dyDescent="0.3">
      <c r="D4063" s="2"/>
    </row>
    <row r="4064" spans="4:6" x14ac:dyDescent="0.3">
      <c r="D4064" s="2"/>
      <c r="F4064" s="3"/>
    </row>
    <row r="4065" spans="4:6" x14ac:dyDescent="0.3">
      <c r="D4065" s="2"/>
    </row>
    <row r="4066" spans="4:6" x14ac:dyDescent="0.3">
      <c r="D4066" s="2"/>
    </row>
    <row r="4067" spans="4:6" x14ac:dyDescent="0.3">
      <c r="D4067" s="2"/>
    </row>
    <row r="4068" spans="4:6" x14ac:dyDescent="0.3">
      <c r="D4068" s="2"/>
    </row>
    <row r="4069" spans="4:6" x14ac:dyDescent="0.3">
      <c r="D4069" s="2"/>
    </row>
    <row r="4070" spans="4:6" x14ac:dyDescent="0.3">
      <c r="D4070" s="2"/>
      <c r="F4070" s="3"/>
    </row>
    <row r="4071" spans="4:6" x14ac:dyDescent="0.3">
      <c r="D4071" s="2"/>
    </row>
    <row r="4072" spans="4:6" x14ac:dyDescent="0.3">
      <c r="D4072" s="2"/>
    </row>
    <row r="4073" spans="4:6" x14ac:dyDescent="0.3">
      <c r="D4073" s="2"/>
    </row>
    <row r="4074" spans="4:6" x14ac:dyDescent="0.3">
      <c r="D4074" s="2"/>
    </row>
    <row r="4075" spans="4:6" x14ac:dyDescent="0.3">
      <c r="D4075" s="2"/>
    </row>
    <row r="4076" spans="4:6" x14ac:dyDescent="0.3">
      <c r="D4076" s="2"/>
    </row>
    <row r="4077" spans="4:6" x14ac:dyDescent="0.3">
      <c r="D4077" s="2"/>
    </row>
    <row r="4078" spans="4:6" x14ac:dyDescent="0.3">
      <c r="D4078" s="2"/>
    </row>
    <row r="4079" spans="4:6" x14ac:dyDescent="0.3">
      <c r="D4079" s="2"/>
    </row>
    <row r="4080" spans="4:6" x14ac:dyDescent="0.3">
      <c r="D4080" s="2"/>
    </row>
    <row r="4081" spans="4:4" x14ac:dyDescent="0.3">
      <c r="D4081" s="2"/>
    </row>
    <row r="4082" spans="4:4" x14ac:dyDescent="0.3">
      <c r="D4082" s="2"/>
    </row>
    <row r="4083" spans="4:4" x14ac:dyDescent="0.3">
      <c r="D4083" s="2"/>
    </row>
    <row r="4084" spans="4:4" x14ac:dyDescent="0.3">
      <c r="D4084" s="2"/>
    </row>
    <row r="4085" spans="4:4" x14ac:dyDescent="0.3">
      <c r="D4085" s="2"/>
    </row>
    <row r="4086" spans="4:4" x14ac:dyDescent="0.3">
      <c r="D4086" s="2"/>
    </row>
    <row r="4087" spans="4:4" x14ac:dyDescent="0.3">
      <c r="D4087" s="2"/>
    </row>
    <row r="4088" spans="4:4" x14ac:dyDescent="0.3">
      <c r="D4088" s="2"/>
    </row>
    <row r="4089" spans="4:4" x14ac:dyDescent="0.3">
      <c r="D4089" s="2"/>
    </row>
    <row r="4090" spans="4:4" x14ac:dyDescent="0.3">
      <c r="D4090" s="2"/>
    </row>
    <row r="4091" spans="4:4" x14ac:dyDescent="0.3">
      <c r="D4091" s="2"/>
    </row>
    <row r="4092" spans="4:4" x14ac:dyDescent="0.3">
      <c r="D4092" s="2"/>
    </row>
    <row r="4093" spans="4:4" x14ac:dyDescent="0.3">
      <c r="D4093" s="2"/>
    </row>
    <row r="4094" spans="4:4" x14ac:dyDescent="0.3">
      <c r="D4094" s="2"/>
    </row>
    <row r="4095" spans="4:4" x14ac:dyDescent="0.3">
      <c r="D4095" s="2"/>
    </row>
    <row r="4096" spans="4:4" x14ac:dyDescent="0.3">
      <c r="D4096" s="2"/>
    </row>
    <row r="4097" spans="4:6" x14ac:dyDescent="0.3">
      <c r="D4097" s="2"/>
    </row>
    <row r="4098" spans="4:6" x14ac:dyDescent="0.3">
      <c r="D4098" s="2"/>
    </row>
    <row r="4099" spans="4:6" x14ac:dyDescent="0.3">
      <c r="D4099" s="2"/>
    </row>
    <row r="4100" spans="4:6" x14ac:dyDescent="0.3">
      <c r="D4100" s="2"/>
    </row>
    <row r="4101" spans="4:6" x14ac:dyDescent="0.3">
      <c r="D4101" s="2"/>
    </row>
    <row r="4102" spans="4:6" x14ac:dyDescent="0.3">
      <c r="D4102" s="2"/>
    </row>
    <row r="4103" spans="4:6" x14ac:dyDescent="0.3">
      <c r="D4103" s="2"/>
    </row>
    <row r="4104" spans="4:6" x14ac:dyDescent="0.3">
      <c r="D4104" s="2"/>
      <c r="F4104" s="3"/>
    </row>
    <row r="4105" spans="4:6" x14ac:dyDescent="0.3">
      <c r="D4105" s="2"/>
    </row>
    <row r="4106" spans="4:6" x14ac:dyDescent="0.3">
      <c r="D4106" s="2"/>
    </row>
    <row r="4107" spans="4:6" x14ac:dyDescent="0.3">
      <c r="D4107" s="2"/>
    </row>
    <row r="4108" spans="4:6" x14ac:dyDescent="0.3">
      <c r="D4108" s="2"/>
      <c r="F4108" s="3"/>
    </row>
    <row r="4109" spans="4:6" x14ac:dyDescent="0.3">
      <c r="D4109" s="2"/>
    </row>
    <row r="4110" spans="4:6" x14ac:dyDescent="0.3">
      <c r="D4110" s="2"/>
    </row>
    <row r="4111" spans="4:6" x14ac:dyDescent="0.3">
      <c r="D4111" s="2"/>
    </row>
    <row r="4112" spans="4:6" x14ac:dyDescent="0.3">
      <c r="D4112" s="2"/>
    </row>
    <row r="4113" spans="4:6" x14ac:dyDescent="0.3">
      <c r="D4113" s="2"/>
      <c r="F4113" s="3"/>
    </row>
    <row r="4114" spans="4:6" x14ac:dyDescent="0.3">
      <c r="D4114" s="2"/>
      <c r="F4114" s="3"/>
    </row>
    <row r="4115" spans="4:6" x14ac:dyDescent="0.3">
      <c r="D4115" s="2"/>
    </row>
    <row r="4116" spans="4:6" x14ac:dyDescent="0.3">
      <c r="D4116" s="2"/>
    </row>
    <row r="4117" spans="4:6" x14ac:dyDescent="0.3">
      <c r="D4117" s="2"/>
      <c r="F4117" s="3"/>
    </row>
    <row r="4118" spans="4:6" x14ac:dyDescent="0.3">
      <c r="D4118" s="2"/>
    </row>
    <row r="4119" spans="4:6" x14ac:dyDescent="0.3">
      <c r="D4119" s="2"/>
    </row>
    <row r="4120" spans="4:6" x14ac:dyDescent="0.3">
      <c r="D4120" s="2"/>
    </row>
    <row r="4121" spans="4:6" x14ac:dyDescent="0.3">
      <c r="D4121" s="2"/>
    </row>
    <row r="4122" spans="4:6" x14ac:dyDescent="0.3">
      <c r="D4122" s="2"/>
    </row>
    <row r="4123" spans="4:6" x14ac:dyDescent="0.3">
      <c r="D4123" s="2"/>
    </row>
    <row r="4124" spans="4:6" x14ac:dyDescent="0.3">
      <c r="D4124" s="2"/>
    </row>
    <row r="4125" spans="4:6" x14ac:dyDescent="0.3">
      <c r="D4125" s="2"/>
      <c r="F4125" s="3"/>
    </row>
    <row r="4126" spans="4:6" x14ac:dyDescent="0.3">
      <c r="D4126" s="2"/>
    </row>
    <row r="4127" spans="4:6" x14ac:dyDescent="0.3">
      <c r="D4127" s="2"/>
    </row>
    <row r="4128" spans="4:6" x14ac:dyDescent="0.3">
      <c r="D4128" s="2"/>
    </row>
    <row r="4129" spans="4:6" x14ac:dyDescent="0.3">
      <c r="D4129" s="2"/>
    </row>
    <row r="4130" spans="4:6" x14ac:dyDescent="0.3">
      <c r="D4130" s="2"/>
    </row>
    <row r="4131" spans="4:6" x14ac:dyDescent="0.3">
      <c r="D4131" s="2"/>
    </row>
    <row r="4132" spans="4:6" x14ac:dyDescent="0.3">
      <c r="D4132" s="2"/>
    </row>
    <row r="4133" spans="4:6" x14ac:dyDescent="0.3">
      <c r="D4133" s="2"/>
    </row>
    <row r="4134" spans="4:6" x14ac:dyDescent="0.3">
      <c r="D4134" s="2"/>
    </row>
    <row r="4135" spans="4:6" x14ac:dyDescent="0.3">
      <c r="D4135" s="2"/>
    </row>
    <row r="4136" spans="4:6" x14ac:dyDescent="0.3">
      <c r="D4136" s="2"/>
    </row>
    <row r="4137" spans="4:6" x14ac:dyDescent="0.3">
      <c r="D4137" s="2"/>
    </row>
    <row r="4138" spans="4:6" x14ac:dyDescent="0.3">
      <c r="D4138" s="2"/>
    </row>
    <row r="4139" spans="4:6" x14ac:dyDescent="0.3">
      <c r="D4139" s="2"/>
    </row>
    <row r="4140" spans="4:6" x14ac:dyDescent="0.3">
      <c r="D4140" s="2"/>
    </row>
    <row r="4141" spans="4:6" x14ac:dyDescent="0.3">
      <c r="D4141" s="2"/>
    </row>
    <row r="4142" spans="4:6" x14ac:dyDescent="0.3">
      <c r="D4142" s="2"/>
      <c r="F4142" s="3"/>
    </row>
    <row r="4143" spans="4:6" x14ac:dyDescent="0.3">
      <c r="D4143" s="2"/>
    </row>
    <row r="4144" spans="4:6" x14ac:dyDescent="0.3">
      <c r="D4144" s="2"/>
    </row>
    <row r="4145" spans="4:6" x14ac:dyDescent="0.3">
      <c r="D4145" s="2"/>
    </row>
    <row r="4146" spans="4:6" x14ac:dyDescent="0.3">
      <c r="D4146" s="2"/>
    </row>
    <row r="4147" spans="4:6" x14ac:dyDescent="0.3">
      <c r="D4147" s="2"/>
    </row>
    <row r="4148" spans="4:6" x14ac:dyDescent="0.3">
      <c r="D4148" s="2"/>
    </row>
    <row r="4149" spans="4:6" x14ac:dyDescent="0.3">
      <c r="D4149" s="2"/>
      <c r="F4149" s="3"/>
    </row>
    <row r="4150" spans="4:6" x14ac:dyDescent="0.3">
      <c r="D4150" s="2"/>
      <c r="F4150" s="3"/>
    </row>
    <row r="4151" spans="4:6" x14ac:dyDescent="0.3">
      <c r="D4151" s="2"/>
    </row>
    <row r="4152" spans="4:6" x14ac:dyDescent="0.3">
      <c r="D4152" s="2"/>
    </row>
    <row r="4153" spans="4:6" x14ac:dyDescent="0.3">
      <c r="D4153" s="2"/>
    </row>
    <row r="4154" spans="4:6" x14ac:dyDescent="0.3">
      <c r="D4154" s="2"/>
    </row>
    <row r="4155" spans="4:6" x14ac:dyDescent="0.3">
      <c r="D4155" s="2"/>
    </row>
    <row r="4156" spans="4:6" x14ac:dyDescent="0.3">
      <c r="D4156" s="2"/>
    </row>
    <row r="4157" spans="4:6" x14ac:dyDescent="0.3">
      <c r="D4157" s="2"/>
    </row>
    <row r="4158" spans="4:6" x14ac:dyDescent="0.3">
      <c r="D4158" s="2"/>
    </row>
    <row r="4159" spans="4:6" x14ac:dyDescent="0.3">
      <c r="D4159" s="2"/>
    </row>
    <row r="4160" spans="4:6" x14ac:dyDescent="0.3">
      <c r="D4160" s="2"/>
    </row>
    <row r="4161" spans="4:6" x14ac:dyDescent="0.3">
      <c r="D4161" s="2"/>
    </row>
    <row r="4162" spans="4:6" x14ac:dyDescent="0.3">
      <c r="D4162" s="2"/>
    </row>
    <row r="4163" spans="4:6" x14ac:dyDescent="0.3">
      <c r="D4163" s="2"/>
    </row>
    <row r="4164" spans="4:6" x14ac:dyDescent="0.3">
      <c r="D4164" s="2"/>
    </row>
    <row r="4165" spans="4:6" x14ac:dyDescent="0.3">
      <c r="D4165" s="2"/>
    </row>
    <row r="4166" spans="4:6" x14ac:dyDescent="0.3">
      <c r="D4166" s="2"/>
    </row>
    <row r="4167" spans="4:6" x14ac:dyDescent="0.3">
      <c r="D4167" s="2"/>
      <c r="F4167" s="3"/>
    </row>
    <row r="4168" spans="4:6" x14ac:dyDescent="0.3">
      <c r="D4168" s="2"/>
    </row>
    <row r="4169" spans="4:6" x14ac:dyDescent="0.3">
      <c r="D4169" s="2"/>
    </row>
    <row r="4170" spans="4:6" x14ac:dyDescent="0.3">
      <c r="D4170" s="2"/>
    </row>
    <row r="4171" spans="4:6" x14ac:dyDescent="0.3">
      <c r="D4171" s="2"/>
    </row>
    <row r="4172" spans="4:6" x14ac:dyDescent="0.3">
      <c r="D4172" s="2"/>
    </row>
    <row r="4173" spans="4:6" x14ac:dyDescent="0.3">
      <c r="D4173" s="2"/>
    </row>
    <row r="4174" spans="4:6" x14ac:dyDescent="0.3">
      <c r="D4174" s="2"/>
    </row>
    <row r="4175" spans="4:6" x14ac:dyDescent="0.3">
      <c r="D4175" s="2"/>
    </row>
    <row r="4176" spans="4:6" x14ac:dyDescent="0.3">
      <c r="D4176" s="2"/>
    </row>
    <row r="4177" spans="4:4" x14ac:dyDescent="0.3">
      <c r="D4177" s="2"/>
    </row>
    <row r="4178" spans="4:4" x14ac:dyDescent="0.3">
      <c r="D4178" s="2"/>
    </row>
    <row r="4179" spans="4:4" x14ac:dyDescent="0.3">
      <c r="D4179" s="2"/>
    </row>
    <row r="4180" spans="4:4" x14ac:dyDescent="0.3">
      <c r="D4180" s="2"/>
    </row>
    <row r="4181" spans="4:4" x14ac:dyDescent="0.3">
      <c r="D4181" s="2"/>
    </row>
    <row r="4182" spans="4:4" x14ac:dyDescent="0.3">
      <c r="D4182" s="2"/>
    </row>
    <row r="4183" spans="4:4" x14ac:dyDescent="0.3">
      <c r="D4183" s="2"/>
    </row>
    <row r="4184" spans="4:4" x14ac:dyDescent="0.3">
      <c r="D4184" s="2"/>
    </row>
    <row r="4185" spans="4:4" x14ac:dyDescent="0.3">
      <c r="D4185" s="2"/>
    </row>
    <row r="4186" spans="4:4" x14ac:dyDescent="0.3">
      <c r="D4186" s="2"/>
    </row>
    <row r="4187" spans="4:4" x14ac:dyDescent="0.3">
      <c r="D4187" s="2"/>
    </row>
    <row r="4188" spans="4:4" x14ac:dyDescent="0.3">
      <c r="D4188" s="2"/>
    </row>
    <row r="4189" spans="4:4" x14ac:dyDescent="0.3">
      <c r="D4189" s="2"/>
    </row>
    <row r="4190" spans="4:4" x14ac:dyDescent="0.3">
      <c r="D4190" s="2"/>
    </row>
    <row r="4191" spans="4:4" x14ac:dyDescent="0.3">
      <c r="D4191" s="2"/>
    </row>
    <row r="4192" spans="4:4" x14ac:dyDescent="0.3">
      <c r="D4192" s="2"/>
    </row>
    <row r="4193" spans="4:6" x14ac:dyDescent="0.3">
      <c r="D4193" s="2"/>
    </row>
    <row r="4194" spans="4:6" x14ac:dyDescent="0.3">
      <c r="D4194" s="2"/>
    </row>
    <row r="4195" spans="4:6" x14ac:dyDescent="0.3">
      <c r="D4195" s="2"/>
    </row>
    <row r="4196" spans="4:6" x14ac:dyDescent="0.3">
      <c r="D4196" s="2"/>
    </row>
    <row r="4197" spans="4:6" x14ac:dyDescent="0.3">
      <c r="D4197" s="2"/>
    </row>
    <row r="4198" spans="4:6" x14ac:dyDescent="0.3">
      <c r="D4198" s="2"/>
    </row>
    <row r="4199" spans="4:6" x14ac:dyDescent="0.3">
      <c r="D4199" s="2"/>
    </row>
    <row r="4200" spans="4:6" x14ac:dyDescent="0.3">
      <c r="D4200" s="2"/>
    </row>
    <row r="4201" spans="4:6" x14ac:dyDescent="0.3">
      <c r="D4201" s="2"/>
    </row>
    <row r="4202" spans="4:6" x14ac:dyDescent="0.3">
      <c r="D4202" s="2"/>
    </row>
    <row r="4203" spans="4:6" x14ac:dyDescent="0.3">
      <c r="D4203" s="2"/>
    </row>
    <row r="4204" spans="4:6" x14ac:dyDescent="0.3">
      <c r="D4204" s="2"/>
      <c r="F4204" s="3"/>
    </row>
    <row r="4205" spans="4:6" x14ac:dyDescent="0.3">
      <c r="D4205" s="2"/>
    </row>
    <row r="4206" spans="4:6" x14ac:dyDescent="0.3">
      <c r="D4206" s="2"/>
    </row>
    <row r="4207" spans="4:6" x14ac:dyDescent="0.3">
      <c r="D4207" s="2"/>
    </row>
    <row r="4208" spans="4:6" x14ac:dyDescent="0.3">
      <c r="D4208" s="2"/>
    </row>
    <row r="4209" spans="4:6" x14ac:dyDescent="0.3">
      <c r="D4209" s="2"/>
    </row>
    <row r="4210" spans="4:6" x14ac:dyDescent="0.3">
      <c r="D4210" s="2"/>
    </row>
    <row r="4211" spans="4:6" x14ac:dyDescent="0.3">
      <c r="D4211" s="2"/>
    </row>
    <row r="4212" spans="4:6" x14ac:dyDescent="0.3">
      <c r="D4212" s="2"/>
    </row>
    <row r="4213" spans="4:6" x14ac:dyDescent="0.3">
      <c r="D4213" s="2"/>
    </row>
    <row r="4214" spans="4:6" x14ac:dyDescent="0.3">
      <c r="D4214" s="2"/>
      <c r="F4214" s="3"/>
    </row>
    <row r="4215" spans="4:6" x14ac:dyDescent="0.3">
      <c r="D4215" s="2"/>
    </row>
    <row r="4216" spans="4:6" x14ac:dyDescent="0.3">
      <c r="D4216" s="2"/>
    </row>
    <row r="4217" spans="4:6" x14ac:dyDescent="0.3">
      <c r="D4217" s="2"/>
    </row>
    <row r="4218" spans="4:6" x14ac:dyDescent="0.3">
      <c r="D4218" s="2"/>
      <c r="F4218" s="3"/>
    </row>
    <row r="4219" spans="4:6" x14ac:dyDescent="0.3">
      <c r="D4219" s="2"/>
    </row>
    <row r="4220" spans="4:6" x14ac:dyDescent="0.3">
      <c r="D4220" s="2"/>
    </row>
    <row r="4221" spans="4:6" x14ac:dyDescent="0.3">
      <c r="D4221" s="2"/>
      <c r="F4221" s="3"/>
    </row>
    <row r="4222" spans="4:6" x14ac:dyDescent="0.3">
      <c r="D4222" s="2"/>
      <c r="F4222" s="3"/>
    </row>
    <row r="4223" spans="4:6" x14ac:dyDescent="0.3">
      <c r="D4223" s="2"/>
    </row>
    <row r="4224" spans="4:6" x14ac:dyDescent="0.3">
      <c r="D4224" s="2"/>
    </row>
    <row r="4225" spans="4:6" x14ac:dyDescent="0.3">
      <c r="D4225" s="2"/>
    </row>
    <row r="4226" spans="4:6" x14ac:dyDescent="0.3">
      <c r="D4226" s="2"/>
    </row>
    <row r="4227" spans="4:6" x14ac:dyDescent="0.3">
      <c r="D4227" s="2"/>
    </row>
    <row r="4228" spans="4:6" x14ac:dyDescent="0.3">
      <c r="D4228" s="2"/>
    </row>
    <row r="4229" spans="4:6" x14ac:dyDescent="0.3">
      <c r="D4229" s="2"/>
    </row>
    <row r="4230" spans="4:6" x14ac:dyDescent="0.3">
      <c r="D4230" s="2"/>
    </row>
    <row r="4231" spans="4:6" x14ac:dyDescent="0.3">
      <c r="D4231" s="2"/>
      <c r="F4231" s="3"/>
    </row>
    <row r="4232" spans="4:6" x14ac:dyDescent="0.3">
      <c r="D4232" s="2"/>
    </row>
    <row r="4233" spans="4:6" x14ac:dyDescent="0.3">
      <c r="D4233" s="2"/>
      <c r="F4233" s="3"/>
    </row>
    <row r="4234" spans="4:6" x14ac:dyDescent="0.3">
      <c r="D4234" s="2"/>
    </row>
    <row r="4235" spans="4:6" x14ac:dyDescent="0.3">
      <c r="D4235" s="2"/>
    </row>
    <row r="4237" spans="4:6" x14ac:dyDescent="0.3">
      <c r="D4237" s="2"/>
    </row>
    <row r="4238" spans="4:6" x14ac:dyDescent="0.3">
      <c r="D4238" s="2"/>
    </row>
    <row r="4239" spans="4:6" x14ac:dyDescent="0.3">
      <c r="D4239" s="2"/>
    </row>
    <row r="4240" spans="4:6" x14ac:dyDescent="0.3">
      <c r="D4240" s="2"/>
    </row>
    <row r="4241" spans="4:6" x14ac:dyDescent="0.3">
      <c r="D4241" s="2"/>
      <c r="F4241" s="3"/>
    </row>
    <row r="4242" spans="4:6" x14ac:dyDescent="0.3">
      <c r="D4242" s="2"/>
    </row>
    <row r="4243" spans="4:6" x14ac:dyDescent="0.3">
      <c r="D4243" s="2"/>
    </row>
    <row r="4244" spans="4:6" x14ac:dyDescent="0.3">
      <c r="D4244" s="2"/>
    </row>
    <row r="4245" spans="4:6" x14ac:dyDescent="0.3">
      <c r="D4245" s="2"/>
    </row>
    <row r="4246" spans="4:6" x14ac:dyDescent="0.3">
      <c r="D4246" s="2"/>
    </row>
    <row r="4247" spans="4:6" x14ac:dyDescent="0.3">
      <c r="D4247" s="2"/>
    </row>
    <row r="4248" spans="4:6" x14ac:dyDescent="0.3">
      <c r="D4248" s="2"/>
      <c r="F4248" s="3"/>
    </row>
    <row r="4249" spans="4:6" x14ac:dyDescent="0.3">
      <c r="D4249" s="2"/>
    </row>
    <row r="4250" spans="4:6" x14ac:dyDescent="0.3">
      <c r="D4250" s="2"/>
    </row>
    <row r="4251" spans="4:6" x14ac:dyDescent="0.3">
      <c r="D4251" s="2"/>
      <c r="F4251" s="3"/>
    </row>
    <row r="4252" spans="4:6" x14ac:dyDescent="0.3">
      <c r="D4252" s="2"/>
    </row>
    <row r="4253" spans="4:6" x14ac:dyDescent="0.3">
      <c r="D4253" s="2"/>
    </row>
    <row r="4254" spans="4:6" x14ac:dyDescent="0.3">
      <c r="D4254" s="2"/>
    </row>
    <row r="4255" spans="4:6" x14ac:dyDescent="0.3">
      <c r="D4255" s="2"/>
    </row>
    <row r="4256" spans="4:6" x14ac:dyDescent="0.3">
      <c r="D4256" s="2"/>
    </row>
    <row r="4257" spans="4:4" x14ac:dyDescent="0.3">
      <c r="D4257" s="2"/>
    </row>
    <row r="4258" spans="4:4" x14ac:dyDescent="0.3">
      <c r="D4258" s="2"/>
    </row>
    <row r="4259" spans="4:4" x14ac:dyDescent="0.3">
      <c r="D4259" s="2"/>
    </row>
    <row r="4260" spans="4:4" x14ac:dyDescent="0.3">
      <c r="D4260" s="2"/>
    </row>
    <row r="4261" spans="4:4" x14ac:dyDescent="0.3">
      <c r="D4261" s="2"/>
    </row>
    <row r="4262" spans="4:4" x14ac:dyDescent="0.3">
      <c r="D4262" s="2"/>
    </row>
    <row r="4263" spans="4:4" x14ac:dyDescent="0.3">
      <c r="D4263" s="2"/>
    </row>
    <row r="4264" spans="4:4" x14ac:dyDescent="0.3">
      <c r="D4264" s="2"/>
    </row>
    <row r="4265" spans="4:4" x14ac:dyDescent="0.3">
      <c r="D4265" s="2"/>
    </row>
    <row r="4266" spans="4:4" x14ac:dyDescent="0.3">
      <c r="D4266" s="2"/>
    </row>
    <row r="4267" spans="4:4" x14ac:dyDescent="0.3">
      <c r="D4267" s="2"/>
    </row>
    <row r="4268" spans="4:4" x14ac:dyDescent="0.3">
      <c r="D4268" s="2"/>
    </row>
    <row r="4269" spans="4:4" x14ac:dyDescent="0.3">
      <c r="D4269" s="2"/>
    </row>
    <row r="4270" spans="4:4" x14ac:dyDescent="0.3">
      <c r="D4270" s="2"/>
    </row>
    <row r="4271" spans="4:4" x14ac:dyDescent="0.3">
      <c r="D4271" s="2"/>
    </row>
    <row r="4272" spans="4:4" x14ac:dyDescent="0.3">
      <c r="D4272" s="2"/>
    </row>
    <row r="4273" spans="4:6" x14ac:dyDescent="0.3">
      <c r="D4273" s="2"/>
    </row>
    <row r="4274" spans="4:6" x14ac:dyDescent="0.3">
      <c r="D4274" s="2"/>
    </row>
    <row r="4275" spans="4:6" x14ac:dyDescent="0.3">
      <c r="D4275" s="2"/>
    </row>
    <row r="4276" spans="4:6" x14ac:dyDescent="0.3">
      <c r="D4276" s="2"/>
    </row>
    <row r="4277" spans="4:6" x14ac:dyDescent="0.3">
      <c r="D4277" s="2"/>
      <c r="F4277" s="3"/>
    </row>
    <row r="4278" spans="4:6" x14ac:dyDescent="0.3">
      <c r="D4278" s="2"/>
    </row>
    <row r="4279" spans="4:6" x14ac:dyDescent="0.3">
      <c r="D4279" s="2"/>
    </row>
    <row r="4280" spans="4:6" x14ac:dyDescent="0.3">
      <c r="D4280" s="2"/>
    </row>
    <row r="4281" spans="4:6" x14ac:dyDescent="0.3">
      <c r="D4281" s="2"/>
    </row>
    <row r="4282" spans="4:6" x14ac:dyDescent="0.3">
      <c r="D4282" s="2"/>
    </row>
    <row r="4283" spans="4:6" x14ac:dyDescent="0.3">
      <c r="D4283" s="2"/>
    </row>
    <row r="4284" spans="4:6" x14ac:dyDescent="0.3">
      <c r="D4284" s="2"/>
    </row>
    <row r="4285" spans="4:6" x14ac:dyDescent="0.3">
      <c r="D4285" s="2"/>
    </row>
    <row r="4286" spans="4:6" x14ac:dyDescent="0.3">
      <c r="D4286" s="2"/>
    </row>
    <row r="4287" spans="4:6" x14ac:dyDescent="0.3">
      <c r="D4287" s="2"/>
    </row>
    <row r="4288" spans="4:6" x14ac:dyDescent="0.3">
      <c r="D4288" s="2"/>
    </row>
    <row r="4289" spans="4:6" x14ac:dyDescent="0.3">
      <c r="D4289" s="2"/>
      <c r="F4289" s="3"/>
    </row>
    <row r="4290" spans="4:6" x14ac:dyDescent="0.3">
      <c r="D4290" s="2"/>
    </row>
    <row r="4291" spans="4:6" x14ac:dyDescent="0.3">
      <c r="D4291" s="2"/>
    </row>
    <row r="4292" spans="4:6" x14ac:dyDescent="0.3">
      <c r="D4292" s="2"/>
    </row>
    <row r="4293" spans="4:6" x14ac:dyDescent="0.3">
      <c r="D4293" s="2"/>
    </row>
    <row r="4294" spans="4:6" x14ac:dyDescent="0.3">
      <c r="D4294" s="2"/>
    </row>
    <row r="4295" spans="4:6" x14ac:dyDescent="0.3">
      <c r="D4295" s="2"/>
    </row>
    <row r="4296" spans="4:6" x14ac:dyDescent="0.3">
      <c r="D4296" s="2"/>
    </row>
    <row r="4297" spans="4:6" x14ac:dyDescent="0.3">
      <c r="D4297" s="2"/>
    </row>
    <row r="4298" spans="4:6" x14ac:dyDescent="0.3">
      <c r="D4298" s="2"/>
    </row>
    <row r="4299" spans="4:6" x14ac:dyDescent="0.3">
      <c r="D4299" s="2"/>
    </row>
    <row r="4300" spans="4:6" x14ac:dyDescent="0.3">
      <c r="D4300" s="2"/>
      <c r="F4300" s="3"/>
    </row>
    <row r="4301" spans="4:6" x14ac:dyDescent="0.3">
      <c r="D4301" s="2"/>
    </row>
    <row r="4302" spans="4:6" x14ac:dyDescent="0.3">
      <c r="D4302" s="2"/>
    </row>
    <row r="4303" spans="4:6" x14ac:dyDescent="0.3">
      <c r="D4303" s="2"/>
    </row>
    <row r="4304" spans="4:6" x14ac:dyDescent="0.3">
      <c r="D4304" s="2"/>
    </row>
    <row r="4305" spans="4:6" x14ac:dyDescent="0.3">
      <c r="D4305" s="2"/>
    </row>
    <row r="4306" spans="4:6" x14ac:dyDescent="0.3">
      <c r="D4306" s="2"/>
    </row>
    <row r="4307" spans="4:6" x14ac:dyDescent="0.3">
      <c r="D4307" s="2"/>
      <c r="F4307" s="3"/>
    </row>
    <row r="4308" spans="4:6" x14ac:dyDescent="0.3">
      <c r="D4308" s="2"/>
    </row>
    <row r="4309" spans="4:6" x14ac:dyDescent="0.3">
      <c r="D4309" s="2"/>
    </row>
    <row r="4310" spans="4:6" x14ac:dyDescent="0.3">
      <c r="D4310" s="2"/>
    </row>
    <row r="4311" spans="4:6" x14ac:dyDescent="0.3">
      <c r="D4311" s="2"/>
    </row>
    <row r="4312" spans="4:6" x14ac:dyDescent="0.3">
      <c r="D4312" s="2"/>
    </row>
    <row r="4313" spans="4:6" x14ac:dyDescent="0.3">
      <c r="D4313" s="2"/>
    </row>
    <row r="4314" spans="4:6" x14ac:dyDescent="0.3">
      <c r="D4314" s="2"/>
    </row>
    <row r="4315" spans="4:6" x14ac:dyDescent="0.3">
      <c r="D4315" s="2"/>
      <c r="F4315" s="3"/>
    </row>
    <row r="4316" spans="4:6" x14ac:dyDescent="0.3">
      <c r="D4316" s="2"/>
    </row>
    <row r="4317" spans="4:6" x14ac:dyDescent="0.3">
      <c r="D4317" s="2"/>
    </row>
    <row r="4318" spans="4:6" x14ac:dyDescent="0.3">
      <c r="D4318" s="2"/>
      <c r="F4318" s="3"/>
    </row>
    <row r="4319" spans="4:6" x14ac:dyDescent="0.3">
      <c r="D4319" s="2"/>
    </row>
    <row r="4320" spans="4:6" x14ac:dyDescent="0.3">
      <c r="D4320" s="2"/>
    </row>
    <row r="4321" spans="4:6" x14ac:dyDescent="0.3">
      <c r="D4321" s="2"/>
    </row>
    <row r="4322" spans="4:6" x14ac:dyDescent="0.3">
      <c r="D4322" s="2"/>
    </row>
    <row r="4323" spans="4:6" x14ac:dyDescent="0.3">
      <c r="D4323" s="2"/>
    </row>
    <row r="4324" spans="4:6" x14ac:dyDescent="0.3">
      <c r="D4324" s="2"/>
      <c r="F4324" s="3"/>
    </row>
    <row r="4325" spans="4:6" x14ac:dyDescent="0.3">
      <c r="D4325" s="2"/>
    </row>
    <row r="4326" spans="4:6" x14ac:dyDescent="0.3">
      <c r="D4326" s="2"/>
    </row>
    <row r="4327" spans="4:6" x14ac:dyDescent="0.3">
      <c r="D4327" s="2"/>
    </row>
    <row r="4328" spans="4:6" x14ac:dyDescent="0.3">
      <c r="D4328" s="2"/>
    </row>
    <row r="4329" spans="4:6" x14ac:dyDescent="0.3">
      <c r="D4329" s="2"/>
    </row>
    <row r="4330" spans="4:6" x14ac:dyDescent="0.3">
      <c r="D4330" s="2"/>
    </row>
    <row r="4331" spans="4:6" x14ac:dyDescent="0.3">
      <c r="D4331" s="2"/>
    </row>
    <row r="4332" spans="4:6" x14ac:dyDescent="0.3">
      <c r="D4332" s="2"/>
      <c r="F4332" s="3"/>
    </row>
    <row r="4333" spans="4:6" x14ac:dyDescent="0.3">
      <c r="D4333" s="2"/>
    </row>
    <row r="4334" spans="4:6" x14ac:dyDescent="0.3">
      <c r="D4334" s="2"/>
    </row>
    <row r="4335" spans="4:6" x14ac:dyDescent="0.3">
      <c r="D4335" s="2"/>
    </row>
    <row r="4336" spans="4:6" x14ac:dyDescent="0.3">
      <c r="D4336" s="2"/>
    </row>
    <row r="4337" spans="4:6" x14ac:dyDescent="0.3">
      <c r="D4337" s="2"/>
    </row>
    <row r="4338" spans="4:6" x14ac:dyDescent="0.3">
      <c r="D4338" s="2"/>
    </row>
    <row r="4339" spans="4:6" x14ac:dyDescent="0.3">
      <c r="D4339" s="2"/>
      <c r="F4339" s="3"/>
    </row>
    <row r="4340" spans="4:6" x14ac:dyDescent="0.3">
      <c r="D4340" s="2"/>
    </row>
    <row r="4341" spans="4:6" x14ac:dyDescent="0.3">
      <c r="D4341" s="2"/>
    </row>
    <row r="4342" spans="4:6" x14ac:dyDescent="0.3">
      <c r="D4342" s="2"/>
      <c r="F4342" s="3"/>
    </row>
    <row r="4343" spans="4:6" x14ac:dyDescent="0.3">
      <c r="D4343" s="2"/>
    </row>
    <row r="4344" spans="4:6" x14ac:dyDescent="0.3">
      <c r="D4344" s="2"/>
    </row>
    <row r="4345" spans="4:6" x14ac:dyDescent="0.3">
      <c r="D4345" s="2"/>
    </row>
    <row r="4346" spans="4:6" x14ac:dyDescent="0.3">
      <c r="D4346" s="2"/>
      <c r="F4346" s="3"/>
    </row>
    <row r="4347" spans="4:6" x14ac:dyDescent="0.3">
      <c r="D4347" s="2"/>
    </row>
    <row r="4348" spans="4:6" x14ac:dyDescent="0.3">
      <c r="D4348" s="2"/>
    </row>
    <row r="4349" spans="4:6" x14ac:dyDescent="0.3">
      <c r="D4349" s="2"/>
    </row>
    <row r="4350" spans="4:6" x14ac:dyDescent="0.3">
      <c r="D4350" s="2"/>
    </row>
    <row r="4351" spans="4:6" x14ac:dyDescent="0.3">
      <c r="D4351" s="2"/>
    </row>
    <row r="4352" spans="4:6" x14ac:dyDescent="0.3">
      <c r="D4352" s="2"/>
    </row>
    <row r="4353" spans="4:6" x14ac:dyDescent="0.3">
      <c r="D4353" s="2"/>
    </row>
    <row r="4354" spans="4:6" x14ac:dyDescent="0.3">
      <c r="D4354" s="2"/>
    </row>
    <row r="4355" spans="4:6" x14ac:dyDescent="0.3">
      <c r="D4355" s="2"/>
    </row>
    <row r="4356" spans="4:6" x14ac:dyDescent="0.3">
      <c r="D4356" s="2"/>
    </row>
    <row r="4357" spans="4:6" x14ac:dyDescent="0.3">
      <c r="D4357" s="2"/>
    </row>
    <row r="4358" spans="4:6" x14ac:dyDescent="0.3">
      <c r="D4358" s="2"/>
    </row>
    <row r="4359" spans="4:6" x14ac:dyDescent="0.3">
      <c r="D4359" s="2"/>
    </row>
    <row r="4360" spans="4:6" x14ac:dyDescent="0.3">
      <c r="D4360" s="2"/>
    </row>
    <row r="4361" spans="4:6" x14ac:dyDescent="0.3">
      <c r="D4361" s="2"/>
    </row>
    <row r="4362" spans="4:6" x14ac:dyDescent="0.3">
      <c r="D4362" s="2"/>
    </row>
    <row r="4363" spans="4:6" x14ac:dyDescent="0.3">
      <c r="D4363" s="2"/>
    </row>
    <row r="4364" spans="4:6" x14ac:dyDescent="0.3">
      <c r="D4364" s="2"/>
      <c r="F4364" s="3"/>
    </row>
    <row r="4365" spans="4:6" x14ac:dyDescent="0.3">
      <c r="D4365" s="2"/>
    </row>
    <row r="4366" spans="4:6" x14ac:dyDescent="0.3">
      <c r="D4366" s="2"/>
      <c r="F4366" s="3"/>
    </row>
    <row r="4367" spans="4:6" x14ac:dyDescent="0.3">
      <c r="D4367" s="2"/>
    </row>
    <row r="4368" spans="4:6" x14ac:dyDescent="0.3">
      <c r="D4368" s="2"/>
    </row>
    <row r="4369" spans="4:4" x14ac:dyDescent="0.3">
      <c r="D4369" s="2"/>
    </row>
    <row r="4370" spans="4:4" x14ac:dyDescent="0.3">
      <c r="D4370" s="2"/>
    </row>
    <row r="4371" spans="4:4" x14ac:dyDescent="0.3">
      <c r="D4371" s="2"/>
    </row>
    <row r="4372" spans="4:4" x14ac:dyDescent="0.3">
      <c r="D4372" s="2"/>
    </row>
    <row r="4373" spans="4:4" x14ac:dyDescent="0.3">
      <c r="D4373" s="2"/>
    </row>
    <row r="4374" spans="4:4" x14ac:dyDescent="0.3">
      <c r="D4374" s="2"/>
    </row>
    <row r="4375" spans="4:4" x14ac:dyDescent="0.3">
      <c r="D4375" s="2"/>
    </row>
    <row r="4376" spans="4:4" x14ac:dyDescent="0.3">
      <c r="D4376" s="2"/>
    </row>
    <row r="4377" spans="4:4" x14ac:dyDescent="0.3">
      <c r="D4377" s="2"/>
    </row>
    <row r="4378" spans="4:4" x14ac:dyDescent="0.3">
      <c r="D4378" s="2"/>
    </row>
    <row r="4379" spans="4:4" x14ac:dyDescent="0.3">
      <c r="D4379" s="2"/>
    </row>
    <row r="4380" spans="4:4" x14ac:dyDescent="0.3">
      <c r="D4380" s="2"/>
    </row>
    <row r="4381" spans="4:4" x14ac:dyDescent="0.3">
      <c r="D4381" s="2"/>
    </row>
    <row r="4382" spans="4:4" x14ac:dyDescent="0.3">
      <c r="D4382" s="2"/>
    </row>
    <row r="4383" spans="4:4" x14ac:dyDescent="0.3">
      <c r="D4383" s="2"/>
    </row>
    <row r="4384" spans="4:4" x14ac:dyDescent="0.3">
      <c r="D4384" s="2"/>
    </row>
    <row r="4385" spans="4:6" x14ac:dyDescent="0.3">
      <c r="D4385" s="2"/>
    </row>
    <row r="4386" spans="4:6" x14ac:dyDescent="0.3">
      <c r="D4386" s="2"/>
    </row>
    <row r="4387" spans="4:6" x14ac:dyDescent="0.3">
      <c r="D4387" s="2"/>
    </row>
    <row r="4388" spans="4:6" x14ac:dyDescent="0.3">
      <c r="D4388" s="2"/>
    </row>
    <row r="4389" spans="4:6" x14ac:dyDescent="0.3">
      <c r="D4389" s="2"/>
    </row>
    <row r="4390" spans="4:6" x14ac:dyDescent="0.3">
      <c r="D4390" s="2"/>
    </row>
    <row r="4391" spans="4:6" x14ac:dyDescent="0.3">
      <c r="D4391" s="2"/>
    </row>
    <row r="4392" spans="4:6" x14ac:dyDescent="0.3">
      <c r="D4392" s="2"/>
    </row>
    <row r="4393" spans="4:6" x14ac:dyDescent="0.3">
      <c r="D4393" s="2"/>
    </row>
    <row r="4394" spans="4:6" x14ac:dyDescent="0.3">
      <c r="D4394" s="2"/>
      <c r="F4394" s="3"/>
    </row>
    <row r="4395" spans="4:6" x14ac:dyDescent="0.3">
      <c r="D4395" s="2"/>
      <c r="F4395" s="3"/>
    </row>
    <row r="4396" spans="4:6" x14ac:dyDescent="0.3">
      <c r="D4396" s="2"/>
    </row>
    <row r="4397" spans="4:6" x14ac:dyDescent="0.3">
      <c r="D4397" s="2"/>
    </row>
    <row r="4398" spans="4:6" x14ac:dyDescent="0.3">
      <c r="D4398" s="2"/>
      <c r="F4398" s="3"/>
    </row>
    <row r="4399" spans="4:6" x14ac:dyDescent="0.3">
      <c r="D4399" s="2"/>
    </row>
    <row r="4400" spans="4:6" x14ac:dyDescent="0.3">
      <c r="D4400" s="2"/>
    </row>
    <row r="4401" spans="4:6" x14ac:dyDescent="0.3">
      <c r="D4401" s="2"/>
      <c r="F4401" s="3"/>
    </row>
    <row r="4402" spans="4:6" x14ac:dyDescent="0.3">
      <c r="D4402" s="2"/>
    </row>
    <row r="4403" spans="4:6" x14ac:dyDescent="0.3">
      <c r="D4403" s="2"/>
    </row>
    <row r="4404" spans="4:6" x14ac:dyDescent="0.3">
      <c r="D4404" s="2"/>
    </row>
    <row r="4405" spans="4:6" x14ac:dyDescent="0.3">
      <c r="D4405" s="2"/>
    </row>
    <row r="4406" spans="4:6" x14ac:dyDescent="0.3">
      <c r="D4406" s="2"/>
    </row>
    <row r="4407" spans="4:6" x14ac:dyDescent="0.3">
      <c r="D4407" s="2"/>
    </row>
    <row r="4409" spans="4:6" x14ac:dyDescent="0.3">
      <c r="D4409" s="2"/>
    </row>
    <row r="4410" spans="4:6" x14ac:dyDescent="0.3">
      <c r="D4410" s="2"/>
    </row>
    <row r="4411" spans="4:6" x14ac:dyDescent="0.3">
      <c r="D4411" s="2"/>
    </row>
    <row r="4412" spans="4:6" x14ac:dyDescent="0.3">
      <c r="D4412" s="2"/>
    </row>
    <row r="4413" spans="4:6" x14ac:dyDescent="0.3">
      <c r="D4413" s="2"/>
    </row>
    <row r="4414" spans="4:6" x14ac:dyDescent="0.3">
      <c r="D4414" s="2"/>
      <c r="F4414" s="3"/>
    </row>
    <row r="4415" spans="4:6" x14ac:dyDescent="0.3">
      <c r="D4415" s="2"/>
      <c r="F4415" s="3"/>
    </row>
    <row r="4416" spans="4:6" x14ac:dyDescent="0.3">
      <c r="D4416" s="2"/>
    </row>
    <row r="4417" spans="4:6" x14ac:dyDescent="0.3">
      <c r="D4417" s="2"/>
    </row>
    <row r="4418" spans="4:6" x14ac:dyDescent="0.3">
      <c r="D4418" s="2"/>
    </row>
    <row r="4419" spans="4:6" x14ac:dyDescent="0.3">
      <c r="D4419" s="2"/>
    </row>
    <row r="4420" spans="4:6" x14ac:dyDescent="0.3">
      <c r="D4420" s="2"/>
      <c r="F4420" s="3"/>
    </row>
    <row r="4421" spans="4:6" x14ac:dyDescent="0.3">
      <c r="D4421" s="2"/>
    </row>
    <row r="4422" spans="4:6" x14ac:dyDescent="0.3">
      <c r="D4422" s="2"/>
      <c r="F4422" s="3"/>
    </row>
    <row r="4423" spans="4:6" x14ac:dyDescent="0.3">
      <c r="D4423" s="2"/>
    </row>
    <row r="4424" spans="4:6" x14ac:dyDescent="0.3">
      <c r="D4424" s="2"/>
    </row>
    <row r="4425" spans="4:6" x14ac:dyDescent="0.3">
      <c r="D4425" s="2"/>
    </row>
    <row r="4426" spans="4:6" x14ac:dyDescent="0.3">
      <c r="D4426" s="2"/>
      <c r="F4426" s="3"/>
    </row>
    <row r="4427" spans="4:6" x14ac:dyDescent="0.3">
      <c r="D4427" s="2"/>
    </row>
    <row r="4428" spans="4:6" x14ac:dyDescent="0.3">
      <c r="D4428" s="2"/>
    </row>
    <row r="4429" spans="4:6" x14ac:dyDescent="0.3">
      <c r="D4429" s="2"/>
    </row>
    <row r="4430" spans="4:6" x14ac:dyDescent="0.3">
      <c r="D4430" s="2"/>
    </row>
    <row r="4431" spans="4:6" x14ac:dyDescent="0.3">
      <c r="D4431" s="2"/>
    </row>
    <row r="4432" spans="4:6" x14ac:dyDescent="0.3">
      <c r="D4432" s="2"/>
    </row>
    <row r="4433" spans="4:6" x14ac:dyDescent="0.3">
      <c r="D4433" s="2"/>
    </row>
    <row r="4434" spans="4:6" x14ac:dyDescent="0.3">
      <c r="D4434" s="2"/>
    </row>
    <row r="4435" spans="4:6" x14ac:dyDescent="0.3">
      <c r="D4435" s="2"/>
    </row>
    <row r="4436" spans="4:6" x14ac:dyDescent="0.3">
      <c r="D4436" s="2"/>
    </row>
    <row r="4437" spans="4:6" x14ac:dyDescent="0.3">
      <c r="D4437" s="2"/>
    </row>
    <row r="4438" spans="4:6" x14ac:dyDescent="0.3">
      <c r="D4438" s="2"/>
    </row>
    <row r="4439" spans="4:6" x14ac:dyDescent="0.3">
      <c r="D4439" s="2"/>
    </row>
    <row r="4440" spans="4:6" x14ac:dyDescent="0.3">
      <c r="D4440" s="2"/>
    </row>
    <row r="4441" spans="4:6" x14ac:dyDescent="0.3">
      <c r="D4441" s="2"/>
    </row>
    <row r="4442" spans="4:6" x14ac:dyDescent="0.3">
      <c r="D4442" s="2"/>
    </row>
    <row r="4443" spans="4:6" x14ac:dyDescent="0.3">
      <c r="D4443" s="2"/>
    </row>
    <row r="4444" spans="4:6" x14ac:dyDescent="0.3">
      <c r="D4444" s="2"/>
      <c r="F4444" s="3"/>
    </row>
    <row r="4445" spans="4:6" x14ac:dyDescent="0.3">
      <c r="D4445" s="2"/>
    </row>
    <row r="4446" spans="4:6" x14ac:dyDescent="0.3">
      <c r="D4446" s="2"/>
    </row>
    <row r="4447" spans="4:6" x14ac:dyDescent="0.3">
      <c r="D4447" s="2"/>
    </row>
    <row r="4448" spans="4:6" x14ac:dyDescent="0.3">
      <c r="D4448" s="2"/>
    </row>
    <row r="4449" spans="4:6" x14ac:dyDescent="0.3">
      <c r="D4449" s="2"/>
    </row>
    <row r="4450" spans="4:6" x14ac:dyDescent="0.3">
      <c r="D4450" s="2"/>
    </row>
    <row r="4451" spans="4:6" x14ac:dyDescent="0.3">
      <c r="D4451" s="2"/>
    </row>
    <row r="4452" spans="4:6" x14ac:dyDescent="0.3">
      <c r="D4452" s="2"/>
    </row>
    <row r="4453" spans="4:6" x14ac:dyDescent="0.3">
      <c r="D4453" s="2"/>
    </row>
    <row r="4454" spans="4:6" x14ac:dyDescent="0.3">
      <c r="D4454" s="2"/>
    </row>
    <row r="4455" spans="4:6" x14ac:dyDescent="0.3">
      <c r="D4455" s="2"/>
    </row>
    <row r="4456" spans="4:6" x14ac:dyDescent="0.3">
      <c r="D4456" s="2"/>
    </row>
    <row r="4457" spans="4:6" x14ac:dyDescent="0.3">
      <c r="D4457" s="2"/>
    </row>
    <row r="4458" spans="4:6" x14ac:dyDescent="0.3">
      <c r="D4458" s="2"/>
      <c r="F4458" s="3"/>
    </row>
    <row r="4459" spans="4:6" x14ac:dyDescent="0.3">
      <c r="D4459" s="2"/>
    </row>
    <row r="4460" spans="4:6" x14ac:dyDescent="0.3">
      <c r="D4460" s="2"/>
    </row>
    <row r="4461" spans="4:6" x14ac:dyDescent="0.3">
      <c r="D4461" s="2"/>
    </row>
    <row r="4462" spans="4:6" x14ac:dyDescent="0.3">
      <c r="D4462" s="2"/>
    </row>
    <row r="4463" spans="4:6" x14ac:dyDescent="0.3">
      <c r="D4463" s="2"/>
    </row>
    <row r="4464" spans="4:6" x14ac:dyDescent="0.3">
      <c r="D4464" s="2"/>
    </row>
    <row r="4465" spans="4:4" x14ac:dyDescent="0.3">
      <c r="D4465" s="2"/>
    </row>
    <row r="4466" spans="4:4" x14ac:dyDescent="0.3">
      <c r="D4466" s="2"/>
    </row>
    <row r="4467" spans="4:4" x14ac:dyDescent="0.3">
      <c r="D4467" s="2"/>
    </row>
    <row r="4468" spans="4:4" x14ac:dyDescent="0.3">
      <c r="D4468" s="2"/>
    </row>
    <row r="4469" spans="4:4" x14ac:dyDescent="0.3">
      <c r="D4469" s="2"/>
    </row>
    <row r="4470" spans="4:4" x14ac:dyDescent="0.3">
      <c r="D4470" s="2"/>
    </row>
    <row r="4471" spans="4:4" x14ac:dyDescent="0.3">
      <c r="D4471" s="2"/>
    </row>
    <row r="4472" spans="4:4" x14ac:dyDescent="0.3">
      <c r="D4472" s="2"/>
    </row>
    <row r="4473" spans="4:4" x14ac:dyDescent="0.3">
      <c r="D4473" s="2"/>
    </row>
    <row r="4474" spans="4:4" x14ac:dyDescent="0.3">
      <c r="D4474" s="2"/>
    </row>
    <row r="4475" spans="4:4" x14ac:dyDescent="0.3">
      <c r="D4475" s="2"/>
    </row>
    <row r="4476" spans="4:4" x14ac:dyDescent="0.3">
      <c r="D4476" s="2"/>
    </row>
    <row r="4477" spans="4:4" x14ac:dyDescent="0.3">
      <c r="D4477" s="2"/>
    </row>
    <row r="4478" spans="4:4" x14ac:dyDescent="0.3">
      <c r="D4478" s="2"/>
    </row>
    <row r="4479" spans="4:4" x14ac:dyDescent="0.3">
      <c r="D4479" s="2"/>
    </row>
    <row r="4480" spans="4:4" x14ac:dyDescent="0.3">
      <c r="D4480" s="2"/>
    </row>
    <row r="4481" spans="4:6" x14ac:dyDescent="0.3">
      <c r="D4481" s="2"/>
    </row>
    <row r="4482" spans="4:6" x14ac:dyDescent="0.3">
      <c r="D4482" s="2"/>
    </row>
    <row r="4483" spans="4:6" x14ac:dyDescent="0.3">
      <c r="D4483" s="2"/>
    </row>
    <row r="4484" spans="4:6" x14ac:dyDescent="0.3">
      <c r="D4484" s="2"/>
    </row>
    <row r="4485" spans="4:6" x14ac:dyDescent="0.3">
      <c r="D4485" s="2"/>
    </row>
    <row r="4486" spans="4:6" x14ac:dyDescent="0.3">
      <c r="D4486" s="2"/>
    </row>
    <row r="4487" spans="4:6" x14ac:dyDescent="0.3">
      <c r="D4487" s="2"/>
    </row>
    <row r="4488" spans="4:6" x14ac:dyDescent="0.3">
      <c r="D4488" s="2"/>
      <c r="F4488" s="3"/>
    </row>
    <row r="4489" spans="4:6" x14ac:dyDescent="0.3">
      <c r="D4489" s="2"/>
      <c r="F4489" s="3"/>
    </row>
    <row r="4490" spans="4:6" x14ac:dyDescent="0.3">
      <c r="D4490" s="2"/>
    </row>
    <row r="4491" spans="4:6" x14ac:dyDescent="0.3">
      <c r="D4491" s="2"/>
    </row>
    <row r="4492" spans="4:6" x14ac:dyDescent="0.3">
      <c r="D4492" s="2"/>
    </row>
    <row r="4493" spans="4:6" x14ac:dyDescent="0.3">
      <c r="D4493" s="2"/>
    </row>
    <row r="4494" spans="4:6" x14ac:dyDescent="0.3">
      <c r="D4494" s="2"/>
      <c r="F4494" s="3"/>
    </row>
    <row r="4495" spans="4:6" x14ac:dyDescent="0.3">
      <c r="D4495" s="2"/>
    </row>
    <row r="4496" spans="4:6" x14ac:dyDescent="0.3">
      <c r="D4496" s="2"/>
      <c r="F4496" s="3"/>
    </row>
    <row r="4497" spans="4:6" x14ac:dyDescent="0.3">
      <c r="D4497" s="2"/>
    </row>
    <row r="4498" spans="4:6" x14ac:dyDescent="0.3">
      <c r="D4498" s="2"/>
    </row>
    <row r="4499" spans="4:6" x14ac:dyDescent="0.3">
      <c r="D4499" s="2"/>
    </row>
    <row r="4500" spans="4:6" x14ac:dyDescent="0.3">
      <c r="D4500" s="2"/>
    </row>
    <row r="4501" spans="4:6" x14ac:dyDescent="0.3">
      <c r="D4501" s="2"/>
    </row>
    <row r="4502" spans="4:6" x14ac:dyDescent="0.3">
      <c r="D4502" s="2"/>
      <c r="F4502" s="3"/>
    </row>
    <row r="4503" spans="4:6" x14ac:dyDescent="0.3">
      <c r="D4503" s="2"/>
    </row>
    <row r="4504" spans="4:6" x14ac:dyDescent="0.3">
      <c r="D4504" s="2"/>
    </row>
    <row r="4505" spans="4:6" x14ac:dyDescent="0.3">
      <c r="D4505" s="2"/>
      <c r="F4505" s="3"/>
    </row>
    <row r="4506" spans="4:6" x14ac:dyDescent="0.3">
      <c r="D4506" s="2"/>
    </row>
    <row r="4507" spans="4:6" x14ac:dyDescent="0.3">
      <c r="D4507" s="2"/>
    </row>
    <row r="4508" spans="4:6" x14ac:dyDescent="0.3">
      <c r="D4508" s="2"/>
      <c r="F4508" s="3"/>
    </row>
    <row r="4509" spans="4:6" x14ac:dyDescent="0.3">
      <c r="D4509" s="2"/>
    </row>
    <row r="4510" spans="4:6" x14ac:dyDescent="0.3">
      <c r="D4510" s="2"/>
      <c r="F4510" s="3"/>
    </row>
    <row r="4511" spans="4:6" x14ac:dyDescent="0.3">
      <c r="D4511" s="2"/>
    </row>
    <row r="4512" spans="4:6" x14ac:dyDescent="0.3">
      <c r="D4512" s="2"/>
    </row>
    <row r="4513" spans="4:6" x14ac:dyDescent="0.3">
      <c r="D4513" s="2"/>
    </row>
    <row r="4514" spans="4:6" x14ac:dyDescent="0.3">
      <c r="D4514" s="2"/>
    </row>
    <row r="4515" spans="4:6" x14ac:dyDescent="0.3">
      <c r="D4515" s="2"/>
      <c r="F4515" s="3"/>
    </row>
    <row r="4516" spans="4:6" x14ac:dyDescent="0.3">
      <c r="D4516" s="2"/>
    </row>
    <row r="4517" spans="4:6" x14ac:dyDescent="0.3">
      <c r="D4517" s="2"/>
    </row>
    <row r="4518" spans="4:6" x14ac:dyDescent="0.3">
      <c r="D4518" s="2"/>
    </row>
    <row r="4519" spans="4:6" x14ac:dyDescent="0.3">
      <c r="D4519" s="2"/>
      <c r="F4519" s="3"/>
    </row>
    <row r="4520" spans="4:6" x14ac:dyDescent="0.3">
      <c r="D4520" s="2"/>
    </row>
    <row r="4521" spans="4:6" x14ac:dyDescent="0.3">
      <c r="D4521" s="2"/>
      <c r="F4521" s="3"/>
    </row>
    <row r="4522" spans="4:6" x14ac:dyDescent="0.3">
      <c r="D4522" s="2"/>
    </row>
    <row r="4523" spans="4:6" x14ac:dyDescent="0.3">
      <c r="D4523" s="2"/>
      <c r="F4523" s="3"/>
    </row>
    <row r="4524" spans="4:6" x14ac:dyDescent="0.3">
      <c r="D4524" s="2"/>
      <c r="F4524" s="3"/>
    </row>
    <row r="4525" spans="4:6" x14ac:dyDescent="0.3">
      <c r="D4525" s="2"/>
    </row>
    <row r="4526" spans="4:6" x14ac:dyDescent="0.3">
      <c r="D4526" s="2"/>
      <c r="F4526" s="3"/>
    </row>
    <row r="4527" spans="4:6" x14ac:dyDescent="0.3">
      <c r="D4527" s="2"/>
    </row>
    <row r="4528" spans="4:6" x14ac:dyDescent="0.3">
      <c r="D4528" s="2"/>
    </row>
    <row r="4529" spans="4:6" x14ac:dyDescent="0.3">
      <c r="D4529" s="2"/>
    </row>
    <row r="4530" spans="4:6" x14ac:dyDescent="0.3">
      <c r="D4530" s="2"/>
    </row>
    <row r="4531" spans="4:6" x14ac:dyDescent="0.3">
      <c r="D4531" s="2"/>
    </row>
    <row r="4532" spans="4:6" x14ac:dyDescent="0.3">
      <c r="D4532" s="2"/>
    </row>
    <row r="4533" spans="4:6" x14ac:dyDescent="0.3">
      <c r="D4533" s="2"/>
    </row>
    <row r="4534" spans="4:6" x14ac:dyDescent="0.3">
      <c r="D4534" s="2"/>
    </row>
    <row r="4535" spans="4:6" x14ac:dyDescent="0.3">
      <c r="D4535" s="2"/>
    </row>
    <row r="4536" spans="4:6" x14ac:dyDescent="0.3">
      <c r="D4536" s="2"/>
    </row>
    <row r="4537" spans="4:6" x14ac:dyDescent="0.3">
      <c r="D4537" s="2"/>
    </row>
    <row r="4538" spans="4:6" x14ac:dyDescent="0.3">
      <c r="D4538" s="2"/>
      <c r="F4538" s="3"/>
    </row>
    <row r="4539" spans="4:6" x14ac:dyDescent="0.3">
      <c r="D4539" s="2"/>
    </row>
    <row r="4540" spans="4:6" x14ac:dyDescent="0.3">
      <c r="D4540" s="2"/>
    </row>
    <row r="4541" spans="4:6" x14ac:dyDescent="0.3">
      <c r="D4541" s="2"/>
    </row>
    <row r="4542" spans="4:6" x14ac:dyDescent="0.3">
      <c r="D4542" s="2"/>
      <c r="F4542" s="3"/>
    </row>
    <row r="4543" spans="4:6" x14ac:dyDescent="0.3">
      <c r="D4543" s="2"/>
      <c r="F4543" s="3"/>
    </row>
    <row r="4544" spans="4:6" x14ac:dyDescent="0.3">
      <c r="D4544" s="2"/>
    </row>
    <row r="4545" spans="4:6" x14ac:dyDescent="0.3">
      <c r="D4545" s="2"/>
    </row>
    <row r="4546" spans="4:6" x14ac:dyDescent="0.3">
      <c r="D4546" s="2"/>
    </row>
    <row r="4547" spans="4:6" x14ac:dyDescent="0.3">
      <c r="D4547" s="2"/>
    </row>
    <row r="4548" spans="4:6" x14ac:dyDescent="0.3">
      <c r="D4548" s="2"/>
      <c r="F4548" s="3"/>
    </row>
    <row r="4549" spans="4:6" x14ac:dyDescent="0.3">
      <c r="D4549" s="2"/>
    </row>
    <row r="4550" spans="4:6" x14ac:dyDescent="0.3">
      <c r="D4550" s="2"/>
    </row>
    <row r="4551" spans="4:6" x14ac:dyDescent="0.3">
      <c r="D4551" s="2"/>
    </row>
    <row r="4552" spans="4:6" x14ac:dyDescent="0.3">
      <c r="D4552" s="2"/>
    </row>
    <row r="4553" spans="4:6" x14ac:dyDescent="0.3">
      <c r="D4553" s="2"/>
      <c r="F4553" s="3"/>
    </row>
    <row r="4554" spans="4:6" x14ac:dyDescent="0.3">
      <c r="D4554" s="2"/>
    </row>
    <row r="4555" spans="4:6" x14ac:dyDescent="0.3">
      <c r="D4555" s="2"/>
      <c r="F4555" s="3"/>
    </row>
    <row r="4556" spans="4:6" x14ac:dyDescent="0.3">
      <c r="D4556" s="2"/>
    </row>
    <row r="4557" spans="4:6" x14ac:dyDescent="0.3">
      <c r="D4557" s="2"/>
    </row>
    <row r="4558" spans="4:6" x14ac:dyDescent="0.3">
      <c r="D4558" s="2"/>
      <c r="F4558" s="3"/>
    </row>
    <row r="4559" spans="4:6" x14ac:dyDescent="0.3">
      <c r="D4559" s="2"/>
    </row>
    <row r="4560" spans="4:6" x14ac:dyDescent="0.3">
      <c r="D4560" s="2"/>
      <c r="F4560" s="3"/>
    </row>
    <row r="4561" spans="4:6" x14ac:dyDescent="0.3">
      <c r="D4561" s="2"/>
      <c r="F4561" s="3"/>
    </row>
    <row r="4562" spans="4:6" x14ac:dyDescent="0.3">
      <c r="D4562" s="2"/>
    </row>
    <row r="4563" spans="4:6" x14ac:dyDescent="0.3">
      <c r="D4563" s="2"/>
    </row>
    <row r="4564" spans="4:6" x14ac:dyDescent="0.3">
      <c r="D4564" s="2"/>
    </row>
    <row r="4565" spans="4:6" x14ac:dyDescent="0.3">
      <c r="D4565" s="2"/>
    </row>
    <row r="4566" spans="4:6" x14ac:dyDescent="0.3">
      <c r="D4566" s="2"/>
    </row>
    <row r="4567" spans="4:6" x14ac:dyDescent="0.3">
      <c r="D4567" s="2"/>
    </row>
    <row r="4568" spans="4:6" x14ac:dyDescent="0.3">
      <c r="D4568" s="2"/>
    </row>
    <row r="4569" spans="4:6" x14ac:dyDescent="0.3">
      <c r="D4569" s="2"/>
    </row>
    <row r="4570" spans="4:6" x14ac:dyDescent="0.3">
      <c r="D4570" s="2"/>
    </row>
    <row r="4571" spans="4:6" x14ac:dyDescent="0.3">
      <c r="D4571" s="2"/>
    </row>
    <row r="4572" spans="4:6" x14ac:dyDescent="0.3">
      <c r="D4572" s="2"/>
    </row>
    <row r="4573" spans="4:6" x14ac:dyDescent="0.3">
      <c r="D4573" s="2"/>
    </row>
    <row r="4574" spans="4:6" x14ac:dyDescent="0.3">
      <c r="D4574" s="2"/>
    </row>
    <row r="4575" spans="4:6" x14ac:dyDescent="0.3">
      <c r="D4575" s="2"/>
    </row>
    <row r="4576" spans="4:6" x14ac:dyDescent="0.3">
      <c r="D4576" s="2"/>
      <c r="F4576" s="3"/>
    </row>
    <row r="4577" spans="4:4" x14ac:dyDescent="0.3">
      <c r="D4577" s="2"/>
    </row>
    <row r="4578" spans="4:4" x14ac:dyDescent="0.3">
      <c r="D4578" s="2"/>
    </row>
    <row r="4579" spans="4:4" x14ac:dyDescent="0.3">
      <c r="D4579" s="2"/>
    </row>
    <row r="4580" spans="4:4" x14ac:dyDescent="0.3">
      <c r="D4580" s="2"/>
    </row>
    <row r="4581" spans="4:4" x14ac:dyDescent="0.3">
      <c r="D4581" s="2"/>
    </row>
    <row r="4582" spans="4:4" x14ac:dyDescent="0.3">
      <c r="D4582" s="2"/>
    </row>
    <row r="4583" spans="4:4" x14ac:dyDescent="0.3">
      <c r="D4583" s="2"/>
    </row>
    <row r="4584" spans="4:4" x14ac:dyDescent="0.3">
      <c r="D4584" s="2"/>
    </row>
    <row r="4585" spans="4:4" x14ac:dyDescent="0.3">
      <c r="D4585" s="2"/>
    </row>
    <row r="4586" spans="4:4" x14ac:dyDescent="0.3">
      <c r="D4586" s="2"/>
    </row>
    <row r="4587" spans="4:4" x14ac:dyDescent="0.3">
      <c r="D4587" s="2"/>
    </row>
    <row r="4588" spans="4:4" x14ac:dyDescent="0.3">
      <c r="D4588" s="2"/>
    </row>
    <row r="4589" spans="4:4" x14ac:dyDescent="0.3">
      <c r="D4589" s="2"/>
    </row>
    <row r="4590" spans="4:4" x14ac:dyDescent="0.3">
      <c r="D4590" s="2"/>
    </row>
    <row r="4591" spans="4:4" x14ac:dyDescent="0.3">
      <c r="D4591" s="2"/>
    </row>
    <row r="4592" spans="4:4" x14ac:dyDescent="0.3">
      <c r="D4592" s="2"/>
    </row>
    <row r="4593" spans="4:6" x14ac:dyDescent="0.3">
      <c r="D4593" s="2"/>
      <c r="F4593" s="3"/>
    </row>
    <row r="4594" spans="4:6" x14ac:dyDescent="0.3">
      <c r="D4594" s="2"/>
    </row>
    <row r="4595" spans="4:6" x14ac:dyDescent="0.3">
      <c r="D4595" s="2"/>
    </row>
    <row r="4596" spans="4:6" x14ac:dyDescent="0.3">
      <c r="D4596" s="2"/>
    </row>
    <row r="4597" spans="4:6" x14ac:dyDescent="0.3">
      <c r="D4597" s="2"/>
    </row>
    <row r="4598" spans="4:6" x14ac:dyDescent="0.3">
      <c r="D4598" s="2"/>
    </row>
    <row r="4599" spans="4:6" x14ac:dyDescent="0.3">
      <c r="D4599" s="2"/>
    </row>
    <row r="4600" spans="4:6" x14ac:dyDescent="0.3">
      <c r="D4600" s="2"/>
    </row>
    <row r="4601" spans="4:6" x14ac:dyDescent="0.3">
      <c r="D4601" s="2"/>
    </row>
    <row r="4602" spans="4:6" x14ac:dyDescent="0.3">
      <c r="D4602" s="2"/>
    </row>
    <row r="4603" spans="4:6" x14ac:dyDescent="0.3">
      <c r="D4603" s="2"/>
    </row>
    <row r="4604" spans="4:6" x14ac:dyDescent="0.3">
      <c r="D4604" s="2"/>
    </row>
    <row r="4605" spans="4:6" x14ac:dyDescent="0.3">
      <c r="D4605" s="2"/>
    </row>
    <row r="4606" spans="4:6" x14ac:dyDescent="0.3">
      <c r="D4606" s="2"/>
    </row>
    <row r="4607" spans="4:6" x14ac:dyDescent="0.3">
      <c r="D4607" s="2"/>
      <c r="F4607" s="3"/>
    </row>
    <row r="4608" spans="4:6" x14ac:dyDescent="0.3">
      <c r="D4608" s="2"/>
    </row>
    <row r="4609" spans="4:6" x14ac:dyDescent="0.3">
      <c r="D4609" s="2"/>
    </row>
    <row r="4610" spans="4:6" x14ac:dyDescent="0.3">
      <c r="D4610" s="2"/>
    </row>
    <row r="4611" spans="4:6" x14ac:dyDescent="0.3">
      <c r="D4611" s="2"/>
    </row>
    <row r="4612" spans="4:6" x14ac:dyDescent="0.3">
      <c r="D4612" s="2"/>
    </row>
    <row r="4613" spans="4:6" x14ac:dyDescent="0.3">
      <c r="D4613" s="2"/>
    </row>
    <row r="4614" spans="4:6" x14ac:dyDescent="0.3">
      <c r="D4614" s="2"/>
      <c r="F4614" s="3"/>
    </row>
    <row r="4615" spans="4:6" x14ac:dyDescent="0.3">
      <c r="D4615" s="2"/>
    </row>
    <row r="4616" spans="4:6" x14ac:dyDescent="0.3">
      <c r="D4616" s="2"/>
    </row>
    <row r="4617" spans="4:6" x14ac:dyDescent="0.3">
      <c r="D4617" s="2"/>
    </row>
    <row r="4618" spans="4:6" x14ac:dyDescent="0.3">
      <c r="D4618" s="2"/>
    </row>
    <row r="4619" spans="4:6" x14ac:dyDescent="0.3">
      <c r="D4619" s="2"/>
      <c r="F4619" s="3"/>
    </row>
    <row r="4620" spans="4:6" x14ac:dyDescent="0.3">
      <c r="D4620" s="2"/>
    </row>
    <row r="4621" spans="4:6" x14ac:dyDescent="0.3">
      <c r="D4621" s="2"/>
    </row>
    <row r="4622" spans="4:6" x14ac:dyDescent="0.3">
      <c r="D4622" s="2"/>
    </row>
    <row r="4623" spans="4:6" x14ac:dyDescent="0.3">
      <c r="D4623" s="2"/>
      <c r="F4623" s="3"/>
    </row>
    <row r="4624" spans="4:6" x14ac:dyDescent="0.3">
      <c r="D4624" s="2"/>
    </row>
    <row r="4625" spans="4:6" x14ac:dyDescent="0.3">
      <c r="D4625" s="2"/>
    </row>
    <row r="4626" spans="4:6" x14ac:dyDescent="0.3">
      <c r="D4626" s="2"/>
    </row>
    <row r="4627" spans="4:6" x14ac:dyDescent="0.3">
      <c r="D4627" s="2"/>
    </row>
    <row r="4628" spans="4:6" x14ac:dyDescent="0.3">
      <c r="D4628" s="2"/>
    </row>
    <row r="4629" spans="4:6" x14ac:dyDescent="0.3">
      <c r="D4629" s="2"/>
    </row>
    <row r="4630" spans="4:6" x14ac:dyDescent="0.3">
      <c r="D4630" s="2"/>
      <c r="F4630" s="3"/>
    </row>
    <row r="4631" spans="4:6" x14ac:dyDescent="0.3">
      <c r="D4631" s="2"/>
    </row>
    <row r="4632" spans="4:6" x14ac:dyDescent="0.3">
      <c r="D4632" s="2"/>
    </row>
    <row r="4633" spans="4:6" x14ac:dyDescent="0.3">
      <c r="D4633" s="2"/>
    </row>
    <row r="4634" spans="4:6" x14ac:dyDescent="0.3">
      <c r="D4634" s="2"/>
    </row>
    <row r="4635" spans="4:6" x14ac:dyDescent="0.3">
      <c r="D4635" s="2"/>
      <c r="F4635" s="3"/>
    </row>
    <row r="4636" spans="4:6" x14ac:dyDescent="0.3">
      <c r="D4636" s="2"/>
    </row>
    <row r="4637" spans="4:6" x14ac:dyDescent="0.3">
      <c r="D4637" s="2"/>
    </row>
    <row r="4638" spans="4:6" x14ac:dyDescent="0.3">
      <c r="D4638" s="2"/>
    </row>
    <row r="4639" spans="4:6" x14ac:dyDescent="0.3">
      <c r="D4639" s="2"/>
    </row>
    <row r="4640" spans="4:6" x14ac:dyDescent="0.3">
      <c r="D4640" s="2"/>
    </row>
    <row r="4641" spans="4:6" x14ac:dyDescent="0.3">
      <c r="D4641" s="2"/>
    </row>
    <row r="4642" spans="4:6" x14ac:dyDescent="0.3">
      <c r="D4642" s="2"/>
      <c r="F4642" s="3"/>
    </row>
    <row r="4643" spans="4:6" x14ac:dyDescent="0.3">
      <c r="D4643" s="2"/>
    </row>
    <row r="4644" spans="4:6" x14ac:dyDescent="0.3">
      <c r="D4644" s="2"/>
    </row>
    <row r="4645" spans="4:6" x14ac:dyDescent="0.3">
      <c r="D4645" s="2"/>
    </row>
    <row r="4646" spans="4:6" x14ac:dyDescent="0.3">
      <c r="D4646" s="2"/>
      <c r="F4646" s="3"/>
    </row>
    <row r="4647" spans="4:6" x14ac:dyDescent="0.3">
      <c r="D4647" s="2"/>
    </row>
    <row r="4648" spans="4:6" x14ac:dyDescent="0.3">
      <c r="D4648" s="2"/>
    </row>
    <row r="4649" spans="4:6" x14ac:dyDescent="0.3">
      <c r="D4649" s="2"/>
    </row>
    <row r="4650" spans="4:6" x14ac:dyDescent="0.3">
      <c r="D4650" s="2"/>
    </row>
    <row r="4651" spans="4:6" x14ac:dyDescent="0.3">
      <c r="D4651" s="2"/>
      <c r="F4651" s="3"/>
    </row>
    <row r="4652" spans="4:6" x14ac:dyDescent="0.3">
      <c r="D4652" s="2"/>
    </row>
    <row r="4653" spans="4:6" x14ac:dyDescent="0.3">
      <c r="D4653" s="2"/>
    </row>
    <row r="4654" spans="4:6" x14ac:dyDescent="0.3">
      <c r="D4654" s="2"/>
    </row>
    <row r="4655" spans="4:6" x14ac:dyDescent="0.3">
      <c r="D4655" s="2"/>
    </row>
    <row r="4656" spans="4:6" x14ac:dyDescent="0.3">
      <c r="D4656" s="2"/>
    </row>
    <row r="4657" spans="4:6" x14ac:dyDescent="0.3">
      <c r="D4657" s="2"/>
      <c r="F4657" s="3"/>
    </row>
    <row r="4658" spans="4:6" x14ac:dyDescent="0.3">
      <c r="D4658" s="2"/>
      <c r="F4658" s="3"/>
    </row>
    <row r="4659" spans="4:6" x14ac:dyDescent="0.3">
      <c r="D4659" s="2"/>
    </row>
    <row r="4660" spans="4:6" x14ac:dyDescent="0.3">
      <c r="D4660" s="2"/>
      <c r="F4660" s="3"/>
    </row>
    <row r="4661" spans="4:6" x14ac:dyDescent="0.3">
      <c r="D4661" s="2"/>
    </row>
    <row r="4662" spans="4:6" x14ac:dyDescent="0.3">
      <c r="D4662" s="2"/>
    </row>
    <row r="4663" spans="4:6" x14ac:dyDescent="0.3">
      <c r="D4663" s="2"/>
    </row>
    <row r="4664" spans="4:6" x14ac:dyDescent="0.3">
      <c r="D4664" s="2"/>
      <c r="F4664" s="3"/>
    </row>
    <row r="4665" spans="4:6" x14ac:dyDescent="0.3">
      <c r="D4665" s="2"/>
      <c r="F4665" s="3"/>
    </row>
    <row r="4666" spans="4:6" x14ac:dyDescent="0.3">
      <c r="D4666" s="2"/>
    </row>
    <row r="4667" spans="4:6" x14ac:dyDescent="0.3">
      <c r="D4667" s="2"/>
    </row>
    <row r="4668" spans="4:6" x14ac:dyDescent="0.3">
      <c r="D4668" s="2"/>
    </row>
    <row r="4669" spans="4:6" x14ac:dyDescent="0.3">
      <c r="D4669" s="2"/>
    </row>
    <row r="4670" spans="4:6" x14ac:dyDescent="0.3">
      <c r="D4670" s="2"/>
    </row>
    <row r="4671" spans="4:6" x14ac:dyDescent="0.3">
      <c r="D4671" s="2"/>
    </row>
    <row r="4672" spans="4:6" x14ac:dyDescent="0.3">
      <c r="D4672" s="2"/>
    </row>
    <row r="4673" spans="4:6" x14ac:dyDescent="0.3">
      <c r="D4673" s="2"/>
    </row>
    <row r="4674" spans="4:6" x14ac:dyDescent="0.3">
      <c r="D4674" s="2"/>
    </row>
    <row r="4675" spans="4:6" x14ac:dyDescent="0.3">
      <c r="D4675" s="2"/>
      <c r="F4675" s="3"/>
    </row>
    <row r="4676" spans="4:6" x14ac:dyDescent="0.3">
      <c r="D4676" s="2"/>
    </row>
    <row r="4677" spans="4:6" x14ac:dyDescent="0.3">
      <c r="D4677" s="2"/>
    </row>
    <row r="4678" spans="4:6" x14ac:dyDescent="0.3">
      <c r="D4678" s="2"/>
    </row>
    <row r="4679" spans="4:6" x14ac:dyDescent="0.3">
      <c r="D4679" s="2"/>
      <c r="F4679" s="3"/>
    </row>
    <row r="4680" spans="4:6" x14ac:dyDescent="0.3">
      <c r="D4680" s="2"/>
    </row>
    <row r="4681" spans="4:6" x14ac:dyDescent="0.3">
      <c r="D4681" s="2"/>
    </row>
    <row r="4682" spans="4:6" x14ac:dyDescent="0.3">
      <c r="D4682" s="2"/>
    </row>
    <row r="4683" spans="4:6" x14ac:dyDescent="0.3">
      <c r="D4683" s="2"/>
    </row>
    <row r="4684" spans="4:6" x14ac:dyDescent="0.3">
      <c r="D4684" s="2"/>
    </row>
    <row r="4685" spans="4:6" x14ac:dyDescent="0.3">
      <c r="D4685" s="2"/>
    </row>
    <row r="4686" spans="4:6" x14ac:dyDescent="0.3">
      <c r="D4686" s="2"/>
      <c r="F4686" s="3"/>
    </row>
    <row r="4687" spans="4:6" x14ac:dyDescent="0.3">
      <c r="D4687" s="2"/>
      <c r="F4687" s="3"/>
    </row>
    <row r="4688" spans="4:6" x14ac:dyDescent="0.3">
      <c r="D4688" s="2"/>
    </row>
    <row r="4689" spans="4:6" x14ac:dyDescent="0.3">
      <c r="D4689" s="2"/>
    </row>
    <row r="4690" spans="4:6" x14ac:dyDescent="0.3">
      <c r="D4690" s="2"/>
    </row>
    <row r="4691" spans="4:6" x14ac:dyDescent="0.3">
      <c r="D4691" s="2"/>
    </row>
    <row r="4692" spans="4:6" x14ac:dyDescent="0.3">
      <c r="D4692" s="2"/>
    </row>
    <row r="4693" spans="4:6" x14ac:dyDescent="0.3">
      <c r="D4693" s="2"/>
      <c r="F4693" s="3"/>
    </row>
    <row r="4694" spans="4:6" x14ac:dyDescent="0.3">
      <c r="D4694" s="2"/>
      <c r="F4694" s="3"/>
    </row>
    <row r="4695" spans="4:6" x14ac:dyDescent="0.3">
      <c r="D4695" s="2"/>
      <c r="F4695" s="3"/>
    </row>
    <row r="4696" spans="4:6" x14ac:dyDescent="0.3">
      <c r="D4696" s="2"/>
      <c r="F4696" s="3"/>
    </row>
    <row r="4697" spans="4:6" x14ac:dyDescent="0.3">
      <c r="D4697" s="2"/>
      <c r="F4697" s="3"/>
    </row>
    <row r="4698" spans="4:6" x14ac:dyDescent="0.3">
      <c r="D4698" s="2"/>
    </row>
    <row r="4699" spans="4:6" x14ac:dyDescent="0.3">
      <c r="D4699" s="2"/>
    </row>
    <row r="4700" spans="4:6" x14ac:dyDescent="0.3">
      <c r="D4700" s="2"/>
      <c r="F4700" s="3"/>
    </row>
    <row r="4701" spans="4:6" x14ac:dyDescent="0.3">
      <c r="D4701" s="2"/>
      <c r="F4701" s="3"/>
    </row>
    <row r="4702" spans="4:6" x14ac:dyDescent="0.3">
      <c r="D4702" s="2"/>
      <c r="F4702" s="3"/>
    </row>
    <row r="4703" spans="4:6" x14ac:dyDescent="0.3">
      <c r="D4703" s="2"/>
    </row>
    <row r="4704" spans="4:6" x14ac:dyDescent="0.3">
      <c r="D4704" s="2"/>
    </row>
    <row r="4705" spans="4:6" x14ac:dyDescent="0.3">
      <c r="D4705" s="2"/>
      <c r="F4705" s="3"/>
    </row>
    <row r="4706" spans="4:6" x14ac:dyDescent="0.3">
      <c r="D4706" s="2"/>
      <c r="F4706" s="3"/>
    </row>
    <row r="4707" spans="4:6" x14ac:dyDescent="0.3">
      <c r="D4707" s="2"/>
    </row>
    <row r="4708" spans="4:6" x14ac:dyDescent="0.3">
      <c r="D4708" s="2"/>
    </row>
    <row r="4709" spans="4:6" x14ac:dyDescent="0.3">
      <c r="D4709" s="2"/>
    </row>
    <row r="4710" spans="4:6" x14ac:dyDescent="0.3">
      <c r="D4710" s="2"/>
      <c r="F4710" s="3"/>
    </row>
    <row r="4711" spans="4:6" x14ac:dyDescent="0.3">
      <c r="D4711" s="2"/>
    </row>
    <row r="4712" spans="4:6" x14ac:dyDescent="0.3">
      <c r="D4712" s="2"/>
    </row>
    <row r="4713" spans="4:6" x14ac:dyDescent="0.3">
      <c r="D4713" s="2"/>
    </row>
    <row r="4714" spans="4:6" x14ac:dyDescent="0.3">
      <c r="D4714" s="2"/>
    </row>
    <row r="4715" spans="4:6" x14ac:dyDescent="0.3">
      <c r="D4715" s="2"/>
      <c r="F4715" s="3"/>
    </row>
    <row r="4716" spans="4:6" x14ac:dyDescent="0.3">
      <c r="D4716" s="2"/>
    </row>
    <row r="4717" spans="4:6" x14ac:dyDescent="0.3">
      <c r="D4717" s="2"/>
      <c r="F4717" s="3"/>
    </row>
    <row r="4718" spans="4:6" x14ac:dyDescent="0.3">
      <c r="D4718" s="2"/>
    </row>
    <row r="4719" spans="4:6" x14ac:dyDescent="0.3">
      <c r="D4719" s="2"/>
    </row>
    <row r="4720" spans="4:6" x14ac:dyDescent="0.3">
      <c r="D4720" s="2"/>
    </row>
    <row r="4721" spans="4:6" x14ac:dyDescent="0.3">
      <c r="D4721" s="2"/>
    </row>
    <row r="4722" spans="4:6" x14ac:dyDescent="0.3">
      <c r="D4722" s="2"/>
    </row>
    <row r="4723" spans="4:6" x14ac:dyDescent="0.3">
      <c r="D4723" s="2"/>
    </row>
    <row r="4724" spans="4:6" x14ac:dyDescent="0.3">
      <c r="D4724" s="2"/>
    </row>
    <row r="4725" spans="4:6" x14ac:dyDescent="0.3">
      <c r="D4725" s="2"/>
    </row>
    <row r="4726" spans="4:6" x14ac:dyDescent="0.3">
      <c r="D4726" s="2"/>
    </row>
    <row r="4727" spans="4:6" x14ac:dyDescent="0.3">
      <c r="D4727" s="2"/>
      <c r="F4727" s="3"/>
    </row>
    <row r="4728" spans="4:6" x14ac:dyDescent="0.3">
      <c r="D4728" s="2"/>
    </row>
    <row r="4729" spans="4:6" x14ac:dyDescent="0.3">
      <c r="D4729" s="2"/>
    </row>
    <row r="4730" spans="4:6" x14ac:dyDescent="0.3">
      <c r="D4730" s="2"/>
    </row>
    <row r="4731" spans="4:6" x14ac:dyDescent="0.3">
      <c r="D4731" s="2"/>
    </row>
    <row r="4732" spans="4:6" x14ac:dyDescent="0.3">
      <c r="D4732" s="2"/>
    </row>
    <row r="4733" spans="4:6" x14ac:dyDescent="0.3">
      <c r="D4733" s="2"/>
    </row>
    <row r="4734" spans="4:6" x14ac:dyDescent="0.3">
      <c r="D4734" s="2"/>
    </row>
    <row r="4735" spans="4:6" x14ac:dyDescent="0.3">
      <c r="D4735" s="2"/>
    </row>
    <row r="4736" spans="4:6" x14ac:dyDescent="0.3">
      <c r="D4736" s="2"/>
    </row>
    <row r="4737" spans="4:6" x14ac:dyDescent="0.3">
      <c r="D4737" s="2"/>
    </row>
    <row r="4738" spans="4:6" x14ac:dyDescent="0.3">
      <c r="D4738" s="2"/>
    </row>
    <row r="4739" spans="4:6" x14ac:dyDescent="0.3">
      <c r="D4739" s="2"/>
    </row>
    <row r="4740" spans="4:6" x14ac:dyDescent="0.3">
      <c r="D4740" s="2"/>
    </row>
    <row r="4741" spans="4:6" x14ac:dyDescent="0.3">
      <c r="D4741" s="2"/>
    </row>
    <row r="4742" spans="4:6" x14ac:dyDescent="0.3">
      <c r="D4742" s="2"/>
    </row>
    <row r="4743" spans="4:6" x14ac:dyDescent="0.3">
      <c r="D4743" s="2"/>
      <c r="F4743" s="3"/>
    </row>
    <row r="4744" spans="4:6" x14ac:dyDescent="0.3">
      <c r="D4744" s="2"/>
      <c r="F4744" s="3"/>
    </row>
    <row r="4745" spans="4:6" x14ac:dyDescent="0.3">
      <c r="D4745" s="2"/>
    </row>
    <row r="4746" spans="4:6" x14ac:dyDescent="0.3">
      <c r="D4746" s="2"/>
    </row>
    <row r="4747" spans="4:6" x14ac:dyDescent="0.3">
      <c r="D4747" s="2"/>
    </row>
    <row r="4748" spans="4:6" x14ac:dyDescent="0.3">
      <c r="D4748" s="2"/>
    </row>
    <row r="4749" spans="4:6" x14ac:dyDescent="0.3">
      <c r="D4749" s="2"/>
    </row>
    <row r="4750" spans="4:6" x14ac:dyDescent="0.3">
      <c r="D4750" s="2"/>
    </row>
    <row r="4751" spans="4:6" x14ac:dyDescent="0.3">
      <c r="D4751" s="2"/>
    </row>
    <row r="4752" spans="4:6" x14ac:dyDescent="0.3">
      <c r="D4752" s="2"/>
    </row>
    <row r="4753" spans="4:6" x14ac:dyDescent="0.3">
      <c r="D4753" s="2"/>
    </row>
    <row r="4754" spans="4:6" x14ac:dyDescent="0.3">
      <c r="D4754" s="2"/>
    </row>
    <row r="4755" spans="4:6" x14ac:dyDescent="0.3">
      <c r="D4755" s="2"/>
    </row>
    <row r="4756" spans="4:6" x14ac:dyDescent="0.3">
      <c r="D4756" s="2"/>
    </row>
    <row r="4757" spans="4:6" x14ac:dyDescent="0.3">
      <c r="D4757" s="2"/>
    </row>
    <row r="4758" spans="4:6" x14ac:dyDescent="0.3">
      <c r="D4758" s="2"/>
    </row>
    <row r="4759" spans="4:6" x14ac:dyDescent="0.3">
      <c r="D4759" s="2"/>
    </row>
    <row r="4760" spans="4:6" x14ac:dyDescent="0.3">
      <c r="D4760" s="2"/>
    </row>
    <row r="4761" spans="4:6" x14ac:dyDescent="0.3">
      <c r="D4761" s="2"/>
    </row>
    <row r="4762" spans="4:6" x14ac:dyDescent="0.3">
      <c r="D4762" s="2"/>
    </row>
    <row r="4763" spans="4:6" x14ac:dyDescent="0.3">
      <c r="D4763" s="2"/>
    </row>
    <row r="4764" spans="4:6" x14ac:dyDescent="0.3">
      <c r="D4764" s="2"/>
    </row>
    <row r="4765" spans="4:6" x14ac:dyDescent="0.3">
      <c r="D4765" s="2"/>
    </row>
    <row r="4766" spans="4:6" x14ac:dyDescent="0.3">
      <c r="D4766" s="2"/>
      <c r="F4766" s="3"/>
    </row>
    <row r="4767" spans="4:6" x14ac:dyDescent="0.3">
      <c r="D4767" s="2"/>
    </row>
    <row r="4768" spans="4:6" x14ac:dyDescent="0.3">
      <c r="D4768" s="2"/>
    </row>
    <row r="4769" spans="4:6" x14ac:dyDescent="0.3">
      <c r="D4769" s="2"/>
    </row>
    <row r="4770" spans="4:6" x14ac:dyDescent="0.3">
      <c r="D4770" s="2"/>
      <c r="F4770" s="3"/>
    </row>
    <row r="4771" spans="4:6" x14ac:dyDescent="0.3">
      <c r="D4771" s="2"/>
    </row>
    <row r="4772" spans="4:6" x14ac:dyDescent="0.3">
      <c r="D4772" s="2"/>
    </row>
    <row r="4773" spans="4:6" x14ac:dyDescent="0.3">
      <c r="D4773" s="2"/>
      <c r="F4773" s="3"/>
    </row>
    <row r="4774" spans="4:6" x14ac:dyDescent="0.3">
      <c r="D4774" s="2"/>
    </row>
    <row r="4775" spans="4:6" x14ac:dyDescent="0.3">
      <c r="D4775" s="2"/>
    </row>
    <row r="4776" spans="4:6" x14ac:dyDescent="0.3">
      <c r="D4776" s="2"/>
    </row>
    <row r="4777" spans="4:6" x14ac:dyDescent="0.3">
      <c r="D4777" s="2"/>
    </row>
    <row r="4778" spans="4:6" x14ac:dyDescent="0.3">
      <c r="D4778" s="2"/>
    </row>
    <row r="4779" spans="4:6" x14ac:dyDescent="0.3">
      <c r="D4779" s="2"/>
      <c r="F4779" s="3"/>
    </row>
    <row r="4780" spans="4:6" x14ac:dyDescent="0.3">
      <c r="D4780" s="2"/>
    </row>
    <row r="4781" spans="4:6" x14ac:dyDescent="0.3">
      <c r="D4781" s="2"/>
    </row>
    <row r="4782" spans="4:6" x14ac:dyDescent="0.3">
      <c r="D4782" s="2"/>
      <c r="F4782" s="3"/>
    </row>
    <row r="4783" spans="4:6" x14ac:dyDescent="0.3">
      <c r="D4783" s="2"/>
    </row>
    <row r="4784" spans="4:6" x14ac:dyDescent="0.3">
      <c r="D4784" s="2"/>
    </row>
    <row r="4785" spans="4:6" x14ac:dyDescent="0.3">
      <c r="D4785" s="2"/>
    </row>
    <row r="4786" spans="4:6" x14ac:dyDescent="0.3">
      <c r="D4786" s="2"/>
    </row>
    <row r="4787" spans="4:6" x14ac:dyDescent="0.3">
      <c r="D4787" s="2"/>
    </row>
    <row r="4788" spans="4:6" x14ac:dyDescent="0.3">
      <c r="D4788" s="2"/>
    </row>
    <row r="4789" spans="4:6" x14ac:dyDescent="0.3">
      <c r="D4789" s="2"/>
    </row>
    <row r="4790" spans="4:6" x14ac:dyDescent="0.3">
      <c r="D4790" s="2"/>
    </row>
    <row r="4791" spans="4:6" x14ac:dyDescent="0.3">
      <c r="D4791" s="2"/>
    </row>
    <row r="4792" spans="4:6" x14ac:dyDescent="0.3">
      <c r="D4792" s="2"/>
    </row>
    <row r="4793" spans="4:6" x14ac:dyDescent="0.3">
      <c r="D4793" s="2"/>
      <c r="F4793" s="3"/>
    </row>
    <row r="4794" spans="4:6" x14ac:dyDescent="0.3">
      <c r="D4794" s="2"/>
    </row>
    <row r="4795" spans="4:6" x14ac:dyDescent="0.3">
      <c r="D4795" s="2"/>
    </row>
    <row r="4796" spans="4:6" x14ac:dyDescent="0.3">
      <c r="D4796" s="2"/>
    </row>
    <row r="4797" spans="4:6" x14ac:dyDescent="0.3">
      <c r="D4797" s="2"/>
    </row>
    <row r="4798" spans="4:6" x14ac:dyDescent="0.3">
      <c r="D4798" s="2"/>
    </row>
    <row r="4799" spans="4:6" x14ac:dyDescent="0.3">
      <c r="D4799" s="2"/>
    </row>
    <row r="4800" spans="4:6" x14ac:dyDescent="0.3">
      <c r="D4800" s="2"/>
    </row>
    <row r="4801" spans="4:6" x14ac:dyDescent="0.3">
      <c r="D4801" s="2"/>
      <c r="F4801" s="3"/>
    </row>
    <row r="4802" spans="4:6" x14ac:dyDescent="0.3">
      <c r="D4802" s="2"/>
    </row>
    <row r="4803" spans="4:6" x14ac:dyDescent="0.3">
      <c r="D4803" s="2"/>
    </row>
    <row r="4804" spans="4:6" x14ac:dyDescent="0.3">
      <c r="D4804" s="2"/>
    </row>
    <row r="4805" spans="4:6" x14ac:dyDescent="0.3">
      <c r="D4805" s="2"/>
    </row>
    <row r="4806" spans="4:6" x14ac:dyDescent="0.3">
      <c r="D4806" s="2"/>
    </row>
    <row r="4807" spans="4:6" x14ac:dyDescent="0.3">
      <c r="D4807" s="2"/>
    </row>
    <row r="4808" spans="4:6" x14ac:dyDescent="0.3">
      <c r="D4808" s="2"/>
    </row>
    <row r="4809" spans="4:6" x14ac:dyDescent="0.3">
      <c r="D4809" s="2"/>
    </row>
    <row r="4810" spans="4:6" x14ac:dyDescent="0.3">
      <c r="D4810" s="2"/>
    </row>
    <row r="4811" spans="4:6" x14ac:dyDescent="0.3">
      <c r="D4811" s="2"/>
    </row>
    <row r="4812" spans="4:6" x14ac:dyDescent="0.3">
      <c r="D4812" s="2"/>
    </row>
    <row r="4813" spans="4:6" x14ac:dyDescent="0.3">
      <c r="D4813" s="2"/>
    </row>
    <row r="4814" spans="4:6" x14ac:dyDescent="0.3">
      <c r="D4814" s="2"/>
    </row>
    <row r="4815" spans="4:6" x14ac:dyDescent="0.3">
      <c r="D4815" s="2"/>
    </row>
    <row r="4816" spans="4:6" x14ac:dyDescent="0.3">
      <c r="D4816" s="2"/>
    </row>
    <row r="4817" spans="4:6" x14ac:dyDescent="0.3">
      <c r="D4817" s="2"/>
    </row>
    <row r="4818" spans="4:6" x14ac:dyDescent="0.3">
      <c r="D4818" s="2"/>
      <c r="F4818" s="3"/>
    </row>
    <row r="4819" spans="4:6" x14ac:dyDescent="0.3">
      <c r="D4819" s="2"/>
    </row>
    <row r="4820" spans="4:6" x14ac:dyDescent="0.3">
      <c r="D4820" s="2"/>
    </row>
    <row r="4821" spans="4:6" x14ac:dyDescent="0.3">
      <c r="D4821" s="2"/>
    </row>
    <row r="4822" spans="4:6" x14ac:dyDescent="0.3">
      <c r="D4822" s="2"/>
    </row>
    <row r="4823" spans="4:6" x14ac:dyDescent="0.3">
      <c r="D4823" s="2"/>
    </row>
    <row r="4824" spans="4:6" x14ac:dyDescent="0.3">
      <c r="D4824" s="2"/>
    </row>
    <row r="4825" spans="4:6" x14ac:dyDescent="0.3">
      <c r="D4825" s="2"/>
    </row>
    <row r="4826" spans="4:6" x14ac:dyDescent="0.3">
      <c r="D4826" s="2"/>
    </row>
    <row r="4827" spans="4:6" x14ac:dyDescent="0.3">
      <c r="D4827" s="2"/>
    </row>
    <row r="4828" spans="4:6" x14ac:dyDescent="0.3">
      <c r="D4828" s="2"/>
    </row>
    <row r="4829" spans="4:6" x14ac:dyDescent="0.3">
      <c r="D4829" s="2"/>
    </row>
    <row r="4830" spans="4:6" x14ac:dyDescent="0.3">
      <c r="D4830" s="2"/>
    </row>
    <row r="4831" spans="4:6" x14ac:dyDescent="0.3">
      <c r="D4831" s="2"/>
      <c r="F4831" s="3"/>
    </row>
    <row r="4832" spans="4:6" x14ac:dyDescent="0.3">
      <c r="D4832" s="2"/>
    </row>
    <row r="4833" spans="4:4" x14ac:dyDescent="0.3">
      <c r="D4833" s="2"/>
    </row>
    <row r="4834" spans="4:4" x14ac:dyDescent="0.3">
      <c r="D4834" s="2"/>
    </row>
    <row r="4835" spans="4:4" x14ac:dyDescent="0.3">
      <c r="D4835" s="2"/>
    </row>
    <row r="4836" spans="4:4" x14ac:dyDescent="0.3">
      <c r="D4836" s="2"/>
    </row>
    <row r="4837" spans="4:4" x14ac:dyDescent="0.3">
      <c r="D4837" s="2"/>
    </row>
    <row r="4838" spans="4:4" x14ac:dyDescent="0.3">
      <c r="D4838" s="2"/>
    </row>
    <row r="4839" spans="4:4" x14ac:dyDescent="0.3">
      <c r="D4839" s="2"/>
    </row>
    <row r="4840" spans="4:4" x14ac:dyDescent="0.3">
      <c r="D4840" s="2"/>
    </row>
    <row r="4841" spans="4:4" x14ac:dyDescent="0.3">
      <c r="D4841" s="2"/>
    </row>
    <row r="4842" spans="4:4" x14ac:dyDescent="0.3">
      <c r="D4842" s="2"/>
    </row>
    <row r="4843" spans="4:4" x14ac:dyDescent="0.3">
      <c r="D4843" s="2"/>
    </row>
    <row r="4844" spans="4:4" x14ac:dyDescent="0.3">
      <c r="D4844" s="2"/>
    </row>
    <row r="4845" spans="4:4" x14ac:dyDescent="0.3">
      <c r="D4845" s="2"/>
    </row>
    <row r="4846" spans="4:4" x14ac:dyDescent="0.3">
      <c r="D4846" s="2"/>
    </row>
    <row r="4847" spans="4:4" x14ac:dyDescent="0.3">
      <c r="D4847" s="2"/>
    </row>
    <row r="4848" spans="4:4" x14ac:dyDescent="0.3">
      <c r="D4848" s="2"/>
    </row>
    <row r="4850" spans="4:4" x14ac:dyDescent="0.3">
      <c r="D4850" s="2"/>
    </row>
    <row r="4851" spans="4:4" x14ac:dyDescent="0.3">
      <c r="D4851" s="2"/>
    </row>
    <row r="4852" spans="4:4" x14ac:dyDescent="0.3">
      <c r="D4852" s="2"/>
    </row>
    <row r="4853" spans="4:4" x14ac:dyDescent="0.3">
      <c r="D4853" s="2"/>
    </row>
    <row r="4854" spans="4:4" x14ac:dyDescent="0.3">
      <c r="D4854" s="2"/>
    </row>
    <row r="4855" spans="4:4" x14ac:dyDescent="0.3">
      <c r="D4855" s="2"/>
    </row>
    <row r="4856" spans="4:4" x14ac:dyDescent="0.3">
      <c r="D4856" s="2"/>
    </row>
    <row r="4857" spans="4:4" x14ac:dyDescent="0.3">
      <c r="D4857" s="2"/>
    </row>
    <row r="4858" spans="4:4" x14ac:dyDescent="0.3">
      <c r="D4858" s="2"/>
    </row>
    <row r="4859" spans="4:4" x14ac:dyDescent="0.3">
      <c r="D4859" s="2"/>
    </row>
    <row r="4860" spans="4:4" x14ac:dyDescent="0.3">
      <c r="D4860" s="2"/>
    </row>
    <row r="4861" spans="4:4" x14ac:dyDescent="0.3">
      <c r="D4861" s="2"/>
    </row>
    <row r="4862" spans="4:4" x14ac:dyDescent="0.3">
      <c r="D4862" s="2"/>
    </row>
    <row r="4863" spans="4:4" x14ac:dyDescent="0.3">
      <c r="D4863" s="2"/>
    </row>
    <row r="4864" spans="4:4" x14ac:dyDescent="0.3">
      <c r="D4864" s="2"/>
    </row>
    <row r="4865" spans="4:6" x14ac:dyDescent="0.3">
      <c r="D4865" s="2"/>
    </row>
    <row r="4866" spans="4:6" x14ac:dyDescent="0.3">
      <c r="D4866" s="2"/>
    </row>
    <row r="4867" spans="4:6" x14ac:dyDescent="0.3">
      <c r="D4867" s="2"/>
    </row>
    <row r="4868" spans="4:6" x14ac:dyDescent="0.3">
      <c r="D4868" s="2"/>
    </row>
    <row r="4870" spans="4:6" x14ac:dyDescent="0.3">
      <c r="D4870" s="2"/>
    </row>
    <row r="4871" spans="4:6" x14ac:dyDescent="0.3">
      <c r="D4871" s="2"/>
    </row>
    <row r="4873" spans="4:6" x14ac:dyDescent="0.3">
      <c r="D4873" s="2"/>
      <c r="F4873" s="3"/>
    </row>
    <row r="4874" spans="4:6" x14ac:dyDescent="0.3">
      <c r="D4874" s="2"/>
      <c r="F4874" s="3"/>
    </row>
    <row r="4875" spans="4:6" x14ac:dyDescent="0.3">
      <c r="D4875" s="2"/>
    </row>
    <row r="4876" spans="4:6" x14ac:dyDescent="0.3">
      <c r="D4876" s="2"/>
    </row>
    <row r="4877" spans="4:6" x14ac:dyDescent="0.3">
      <c r="D4877" s="2"/>
      <c r="F4877" s="3"/>
    </row>
    <row r="4878" spans="4:6" x14ac:dyDescent="0.3">
      <c r="D4878" s="2"/>
    </row>
    <row r="4879" spans="4:6" x14ac:dyDescent="0.3">
      <c r="D4879" s="2"/>
    </row>
    <row r="4880" spans="4:6" x14ac:dyDescent="0.3">
      <c r="D4880" s="2"/>
    </row>
    <row r="4881" spans="4:6" x14ac:dyDescent="0.3">
      <c r="D4881" s="2"/>
      <c r="F4881" s="3"/>
    </row>
    <row r="4882" spans="4:6" x14ac:dyDescent="0.3">
      <c r="D4882" s="2"/>
      <c r="F4882" s="3"/>
    </row>
    <row r="4883" spans="4:6" x14ac:dyDescent="0.3">
      <c r="D4883" s="2"/>
    </row>
    <row r="4884" spans="4:6" x14ac:dyDescent="0.3">
      <c r="D4884" s="2"/>
      <c r="F4884" s="3"/>
    </row>
    <row r="4885" spans="4:6" x14ac:dyDescent="0.3">
      <c r="D4885" s="2"/>
    </row>
    <row r="4886" spans="4:6" x14ac:dyDescent="0.3">
      <c r="D4886" s="2"/>
    </row>
    <row r="4887" spans="4:6" x14ac:dyDescent="0.3">
      <c r="D4887" s="2"/>
    </row>
    <row r="4888" spans="4:6" x14ac:dyDescent="0.3">
      <c r="D4888" s="2"/>
      <c r="F4888" s="3"/>
    </row>
    <row r="4889" spans="4:6" x14ac:dyDescent="0.3">
      <c r="D4889" s="2"/>
    </row>
    <row r="4890" spans="4:6" x14ac:dyDescent="0.3">
      <c r="D4890" s="2"/>
    </row>
    <row r="4891" spans="4:6" x14ac:dyDescent="0.3">
      <c r="D4891" s="2"/>
    </row>
    <row r="4892" spans="4:6" x14ac:dyDescent="0.3">
      <c r="D4892" s="2"/>
    </row>
    <row r="4893" spans="4:6" x14ac:dyDescent="0.3">
      <c r="D4893" s="2"/>
    </row>
    <row r="4894" spans="4:6" x14ac:dyDescent="0.3">
      <c r="D4894" s="2"/>
    </row>
    <row r="4895" spans="4:6" x14ac:dyDescent="0.3">
      <c r="D4895" s="2"/>
      <c r="F4895" s="3"/>
    </row>
    <row r="4896" spans="4:6" x14ac:dyDescent="0.3">
      <c r="D4896" s="2"/>
      <c r="F4896" s="3"/>
    </row>
    <row r="4897" spans="4:6" x14ac:dyDescent="0.3">
      <c r="D4897" s="2"/>
      <c r="F4897" s="3"/>
    </row>
    <row r="4898" spans="4:6" x14ac:dyDescent="0.3">
      <c r="D4898" s="2"/>
    </row>
    <row r="4899" spans="4:6" x14ac:dyDescent="0.3">
      <c r="D4899" s="2"/>
    </row>
    <row r="4900" spans="4:6" x14ac:dyDescent="0.3">
      <c r="D4900" s="2"/>
      <c r="F4900" s="3"/>
    </row>
    <row r="4901" spans="4:6" x14ac:dyDescent="0.3">
      <c r="D4901" s="2"/>
    </row>
    <row r="4902" spans="4:6" x14ac:dyDescent="0.3">
      <c r="D4902" s="2"/>
    </row>
    <row r="4903" spans="4:6" x14ac:dyDescent="0.3">
      <c r="D4903" s="2"/>
    </row>
    <row r="4904" spans="4:6" x14ac:dyDescent="0.3">
      <c r="D4904" s="2"/>
      <c r="F4904" s="3"/>
    </row>
    <row r="4905" spans="4:6" x14ac:dyDescent="0.3">
      <c r="D4905" s="2"/>
      <c r="F4905" s="3"/>
    </row>
    <row r="4906" spans="4:6" x14ac:dyDescent="0.3">
      <c r="D4906" s="2"/>
    </row>
    <row r="4907" spans="4:6" x14ac:dyDescent="0.3">
      <c r="D4907" s="2"/>
    </row>
    <row r="4908" spans="4:6" x14ac:dyDescent="0.3">
      <c r="D4908" s="2"/>
    </row>
    <row r="4909" spans="4:6" x14ac:dyDescent="0.3">
      <c r="D4909" s="2"/>
      <c r="F4909" s="3"/>
    </row>
    <row r="4910" spans="4:6" x14ac:dyDescent="0.3">
      <c r="D4910" s="2"/>
      <c r="F4910" s="3"/>
    </row>
    <row r="4911" spans="4:6" x14ac:dyDescent="0.3">
      <c r="D4911" s="2"/>
      <c r="F4911" s="3"/>
    </row>
    <row r="4912" spans="4:6" x14ac:dyDescent="0.3">
      <c r="D4912" s="2"/>
    </row>
    <row r="4913" spans="4:6" x14ac:dyDescent="0.3">
      <c r="D4913" s="2"/>
      <c r="F4913" s="3"/>
    </row>
    <row r="4914" spans="4:6" x14ac:dyDescent="0.3">
      <c r="D4914" s="2"/>
    </row>
    <row r="4915" spans="4:6" x14ac:dyDescent="0.3">
      <c r="D4915" s="2"/>
    </row>
    <row r="4916" spans="4:6" x14ac:dyDescent="0.3">
      <c r="D4916" s="2"/>
    </row>
    <row r="4917" spans="4:6" x14ac:dyDescent="0.3">
      <c r="D4917" s="2"/>
      <c r="F4917" s="3"/>
    </row>
    <row r="4918" spans="4:6" x14ac:dyDescent="0.3">
      <c r="D4918" s="2"/>
    </row>
    <row r="4919" spans="4:6" x14ac:dyDescent="0.3">
      <c r="D4919" s="2"/>
    </row>
    <row r="4920" spans="4:6" x14ac:dyDescent="0.3">
      <c r="D4920" s="2"/>
      <c r="F4920" s="3"/>
    </row>
    <row r="4922" spans="4:6" x14ac:dyDescent="0.3">
      <c r="D4922" s="2"/>
    </row>
    <row r="4923" spans="4:6" x14ac:dyDescent="0.3">
      <c r="D4923" s="2"/>
    </row>
    <row r="4924" spans="4:6" x14ac:dyDescent="0.3">
      <c r="D4924" s="2"/>
    </row>
    <row r="4925" spans="4:6" x14ac:dyDescent="0.3">
      <c r="D4925" s="2"/>
    </row>
    <row r="4926" spans="4:6" x14ac:dyDescent="0.3">
      <c r="D4926" s="2"/>
    </row>
    <row r="4927" spans="4:6" x14ac:dyDescent="0.3">
      <c r="D4927" s="2"/>
    </row>
    <row r="4928" spans="4:6" x14ac:dyDescent="0.3">
      <c r="D4928" s="2"/>
    </row>
    <row r="4929" spans="4:6" x14ac:dyDescent="0.3">
      <c r="D4929" s="2"/>
    </row>
    <row r="4930" spans="4:6" x14ac:dyDescent="0.3">
      <c r="D4930" s="2"/>
    </row>
    <row r="4931" spans="4:6" x14ac:dyDescent="0.3">
      <c r="D4931" s="2"/>
    </row>
    <row r="4932" spans="4:6" x14ac:dyDescent="0.3">
      <c r="D4932" s="2"/>
      <c r="F4932" s="3"/>
    </row>
    <row r="4933" spans="4:6" x14ac:dyDescent="0.3">
      <c r="D4933" s="2"/>
    </row>
    <row r="4934" spans="4:6" x14ac:dyDescent="0.3">
      <c r="D4934" s="2"/>
      <c r="F4934" s="3"/>
    </row>
    <row r="4935" spans="4:6" x14ac:dyDescent="0.3">
      <c r="D4935" s="2"/>
    </row>
    <row r="4936" spans="4:6" x14ac:dyDescent="0.3">
      <c r="D4936" s="2"/>
    </row>
    <row r="4937" spans="4:6" x14ac:dyDescent="0.3">
      <c r="D4937" s="2"/>
    </row>
    <row r="4938" spans="4:6" x14ac:dyDescent="0.3">
      <c r="D4938" s="2"/>
    </row>
    <row r="4939" spans="4:6" x14ac:dyDescent="0.3">
      <c r="D4939" s="2"/>
    </row>
    <row r="4940" spans="4:6" x14ac:dyDescent="0.3">
      <c r="D4940" s="2"/>
    </row>
    <row r="4941" spans="4:6" x14ac:dyDescent="0.3">
      <c r="D4941" s="2"/>
    </row>
    <row r="4942" spans="4:6" x14ac:dyDescent="0.3">
      <c r="D4942" s="2"/>
    </row>
    <row r="4943" spans="4:6" x14ac:dyDescent="0.3">
      <c r="D4943" s="2"/>
    </row>
    <row r="4944" spans="4:6" x14ac:dyDescent="0.3">
      <c r="D4944" s="2"/>
    </row>
    <row r="4945" spans="4:6" x14ac:dyDescent="0.3">
      <c r="D4945" s="2"/>
    </row>
    <row r="4946" spans="4:6" x14ac:dyDescent="0.3">
      <c r="D4946" s="2"/>
    </row>
    <row r="4947" spans="4:6" x14ac:dyDescent="0.3">
      <c r="D4947" s="2"/>
    </row>
    <row r="4948" spans="4:6" x14ac:dyDescent="0.3">
      <c r="D4948" s="2"/>
      <c r="F4948" s="3"/>
    </row>
    <row r="4949" spans="4:6" x14ac:dyDescent="0.3">
      <c r="D4949" s="2"/>
    </row>
    <row r="4950" spans="4:6" x14ac:dyDescent="0.3">
      <c r="D4950" s="2"/>
      <c r="F4950" s="3"/>
    </row>
    <row r="4951" spans="4:6" x14ac:dyDescent="0.3">
      <c r="D4951" s="2"/>
    </row>
    <row r="4952" spans="4:6" x14ac:dyDescent="0.3">
      <c r="D4952" s="2"/>
    </row>
    <row r="4953" spans="4:6" x14ac:dyDescent="0.3">
      <c r="D4953" s="2"/>
    </row>
    <row r="4954" spans="4:6" x14ac:dyDescent="0.3">
      <c r="D4954" s="2"/>
    </row>
    <row r="4955" spans="4:6" x14ac:dyDescent="0.3">
      <c r="D4955" s="2"/>
    </row>
    <row r="4956" spans="4:6" x14ac:dyDescent="0.3">
      <c r="D4956" s="2"/>
    </row>
    <row r="4957" spans="4:6" x14ac:dyDescent="0.3">
      <c r="D4957" s="2"/>
    </row>
    <row r="4958" spans="4:6" x14ac:dyDescent="0.3">
      <c r="D4958" s="2"/>
    </row>
    <row r="4959" spans="4:6" x14ac:dyDescent="0.3">
      <c r="D4959" s="2"/>
    </row>
    <row r="4960" spans="4:6" x14ac:dyDescent="0.3">
      <c r="D4960" s="2"/>
      <c r="F4960" s="3"/>
    </row>
    <row r="4961" spans="4:6" x14ac:dyDescent="0.3">
      <c r="D4961" s="2"/>
      <c r="F4961" s="3"/>
    </row>
    <row r="4962" spans="4:6" x14ac:dyDescent="0.3">
      <c r="D4962" s="2"/>
    </row>
    <row r="4963" spans="4:6" x14ac:dyDescent="0.3">
      <c r="D4963" s="2"/>
    </row>
    <row r="4964" spans="4:6" x14ac:dyDescent="0.3">
      <c r="D4964" s="2"/>
    </row>
    <row r="4965" spans="4:6" x14ac:dyDescent="0.3">
      <c r="D4965" s="2"/>
      <c r="F4965" s="3"/>
    </row>
    <row r="4966" spans="4:6" x14ac:dyDescent="0.3">
      <c r="D4966" s="2"/>
      <c r="F4966" s="3"/>
    </row>
    <row r="4967" spans="4:6" x14ac:dyDescent="0.3">
      <c r="D4967" s="2"/>
    </row>
    <row r="4968" spans="4:6" x14ac:dyDescent="0.3">
      <c r="D4968" s="2"/>
      <c r="F4968" s="3"/>
    </row>
    <row r="4969" spans="4:6" x14ac:dyDescent="0.3">
      <c r="D4969" s="2"/>
      <c r="F4969" s="3"/>
    </row>
    <row r="4970" spans="4:6" x14ac:dyDescent="0.3">
      <c r="D4970" s="2"/>
    </row>
    <row r="4971" spans="4:6" x14ac:dyDescent="0.3">
      <c r="D4971" s="2"/>
    </row>
    <row r="4972" spans="4:6" x14ac:dyDescent="0.3">
      <c r="D4972" s="2"/>
      <c r="F4972" s="3"/>
    </row>
    <row r="4973" spans="4:6" x14ac:dyDescent="0.3">
      <c r="D4973" s="2"/>
      <c r="F4973" s="3"/>
    </row>
    <row r="4974" spans="4:6" x14ac:dyDescent="0.3">
      <c r="D4974" s="2"/>
    </row>
    <row r="4975" spans="4:6" x14ac:dyDescent="0.3">
      <c r="D4975" s="2"/>
    </row>
    <row r="4976" spans="4:6" x14ac:dyDescent="0.3">
      <c r="D4976" s="2"/>
    </row>
    <row r="4977" spans="4:6" x14ac:dyDescent="0.3">
      <c r="D4977" s="2"/>
    </row>
    <row r="4978" spans="4:6" x14ac:dyDescent="0.3">
      <c r="D4978" s="2"/>
    </row>
    <row r="4979" spans="4:6" x14ac:dyDescent="0.3">
      <c r="D4979" s="2"/>
    </row>
    <row r="4980" spans="4:6" x14ac:dyDescent="0.3">
      <c r="D4980" s="2"/>
      <c r="F4980" s="3"/>
    </row>
    <row r="4981" spans="4:6" x14ac:dyDescent="0.3">
      <c r="D4981" s="2"/>
    </row>
    <row r="4982" spans="4:6" x14ac:dyDescent="0.3">
      <c r="D4982" s="2"/>
    </row>
    <row r="4983" spans="4:6" x14ac:dyDescent="0.3">
      <c r="D4983" s="2"/>
    </row>
    <row r="4984" spans="4:6" x14ac:dyDescent="0.3">
      <c r="D4984" s="2"/>
      <c r="F4984" s="3"/>
    </row>
    <row r="4985" spans="4:6" x14ac:dyDescent="0.3">
      <c r="D4985" s="2"/>
    </row>
    <row r="4986" spans="4:6" x14ac:dyDescent="0.3">
      <c r="D4986" s="2"/>
    </row>
    <row r="4987" spans="4:6" x14ac:dyDescent="0.3">
      <c r="D4987" s="2"/>
      <c r="F4987" s="3"/>
    </row>
    <row r="4988" spans="4:6" x14ac:dyDescent="0.3">
      <c r="D4988" s="2"/>
    </row>
    <row r="4989" spans="4:6" x14ac:dyDescent="0.3">
      <c r="D4989" s="2"/>
    </row>
    <row r="4990" spans="4:6" x14ac:dyDescent="0.3">
      <c r="D4990" s="2"/>
    </row>
    <row r="4991" spans="4:6" x14ac:dyDescent="0.3">
      <c r="D4991" s="2"/>
    </row>
    <row r="4992" spans="4:6" x14ac:dyDescent="0.3">
      <c r="D4992" s="2"/>
    </row>
    <row r="4993" spans="4:6" x14ac:dyDescent="0.3">
      <c r="D4993" s="2"/>
    </row>
    <row r="4994" spans="4:6" x14ac:dyDescent="0.3">
      <c r="D4994" s="2"/>
    </row>
    <row r="4995" spans="4:6" x14ac:dyDescent="0.3">
      <c r="D4995" s="2"/>
    </row>
    <row r="4996" spans="4:6" x14ac:dyDescent="0.3">
      <c r="D4996" s="2"/>
    </row>
    <row r="4997" spans="4:6" x14ac:dyDescent="0.3">
      <c r="D4997" s="2"/>
    </row>
    <row r="4998" spans="4:6" x14ac:dyDescent="0.3">
      <c r="D4998" s="2"/>
    </row>
    <row r="4999" spans="4:6" x14ac:dyDescent="0.3">
      <c r="D4999" s="2"/>
    </row>
    <row r="5000" spans="4:6" x14ac:dyDescent="0.3">
      <c r="D5000" s="2"/>
    </row>
    <row r="5001" spans="4:6" x14ac:dyDescent="0.3">
      <c r="D5001" s="2"/>
      <c r="F5001" s="3"/>
    </row>
    <row r="5002" spans="4:6" x14ac:dyDescent="0.3">
      <c r="D5002" s="2"/>
      <c r="F5002" s="3"/>
    </row>
    <row r="5003" spans="4:6" x14ac:dyDescent="0.3">
      <c r="D5003" s="2"/>
    </row>
    <row r="5004" spans="4:6" x14ac:dyDescent="0.3">
      <c r="D5004" s="2"/>
    </row>
    <row r="5005" spans="4:6" x14ac:dyDescent="0.3">
      <c r="D5005" s="2"/>
    </row>
    <row r="5006" spans="4:6" x14ac:dyDescent="0.3">
      <c r="D5006" s="2"/>
    </row>
    <row r="5007" spans="4:6" x14ac:dyDescent="0.3">
      <c r="D5007" s="2"/>
    </row>
    <row r="5008" spans="4:6" x14ac:dyDescent="0.3">
      <c r="D5008" s="2"/>
    </row>
    <row r="5009" spans="4:6" x14ac:dyDescent="0.3">
      <c r="D5009" s="2"/>
    </row>
    <row r="5010" spans="4:6" x14ac:dyDescent="0.3">
      <c r="D5010" s="2"/>
    </row>
    <row r="5011" spans="4:6" x14ac:dyDescent="0.3">
      <c r="D5011" s="2"/>
    </row>
    <row r="5012" spans="4:6" x14ac:dyDescent="0.3">
      <c r="D5012" s="2"/>
      <c r="F5012" s="3"/>
    </row>
    <row r="5013" spans="4:6" x14ac:dyDescent="0.3">
      <c r="D5013" s="2"/>
      <c r="F5013" s="3"/>
    </row>
    <row r="5014" spans="4:6" x14ac:dyDescent="0.3">
      <c r="D5014" s="2"/>
    </row>
    <row r="5015" spans="4:6" x14ac:dyDescent="0.3">
      <c r="D5015" s="2"/>
    </row>
    <row r="5016" spans="4:6" x14ac:dyDescent="0.3">
      <c r="D5016" s="2"/>
    </row>
    <row r="5017" spans="4:6" x14ac:dyDescent="0.3">
      <c r="D5017" s="2"/>
      <c r="F5017" s="3"/>
    </row>
    <row r="5018" spans="4:6" x14ac:dyDescent="0.3">
      <c r="D5018" s="2"/>
    </row>
    <row r="5019" spans="4:6" x14ac:dyDescent="0.3">
      <c r="D5019" s="2"/>
    </row>
    <row r="5020" spans="4:6" x14ac:dyDescent="0.3">
      <c r="D5020" s="2"/>
    </row>
    <row r="5021" spans="4:6" x14ac:dyDescent="0.3">
      <c r="D5021" s="2"/>
    </row>
    <row r="5022" spans="4:6" x14ac:dyDescent="0.3">
      <c r="D5022" s="2"/>
    </row>
    <row r="5023" spans="4:6" x14ac:dyDescent="0.3">
      <c r="D5023" s="2"/>
    </row>
    <row r="5024" spans="4:6" x14ac:dyDescent="0.3">
      <c r="D5024" s="2"/>
      <c r="F5024" s="3"/>
    </row>
    <row r="5025" spans="4:6" x14ac:dyDescent="0.3">
      <c r="D5025" s="2"/>
    </row>
    <row r="5026" spans="4:6" x14ac:dyDescent="0.3">
      <c r="D5026" s="2"/>
    </row>
    <row r="5027" spans="4:6" x14ac:dyDescent="0.3">
      <c r="D5027" s="2"/>
    </row>
    <row r="5028" spans="4:6" x14ac:dyDescent="0.3">
      <c r="D5028" s="2"/>
    </row>
    <row r="5029" spans="4:6" x14ac:dyDescent="0.3">
      <c r="D5029" s="2"/>
    </row>
    <row r="5030" spans="4:6" x14ac:dyDescent="0.3">
      <c r="D5030" s="2"/>
    </row>
    <row r="5031" spans="4:6" x14ac:dyDescent="0.3">
      <c r="D5031" s="2"/>
    </row>
    <row r="5032" spans="4:6" x14ac:dyDescent="0.3">
      <c r="D5032" s="2"/>
    </row>
    <row r="5033" spans="4:6" x14ac:dyDescent="0.3">
      <c r="D5033" s="2"/>
    </row>
    <row r="5034" spans="4:6" x14ac:dyDescent="0.3">
      <c r="D5034" s="2"/>
    </row>
    <row r="5035" spans="4:6" x14ac:dyDescent="0.3">
      <c r="D5035" s="2"/>
    </row>
    <row r="5036" spans="4:6" x14ac:dyDescent="0.3">
      <c r="D5036" s="2"/>
    </row>
    <row r="5037" spans="4:6" x14ac:dyDescent="0.3">
      <c r="D5037" s="2"/>
    </row>
    <row r="5038" spans="4:6" x14ac:dyDescent="0.3">
      <c r="D5038" s="2"/>
    </row>
    <row r="5039" spans="4:6" x14ac:dyDescent="0.3">
      <c r="D5039" s="2"/>
    </row>
    <row r="5040" spans="4:6" x14ac:dyDescent="0.3">
      <c r="D5040" s="2"/>
      <c r="F5040" s="3"/>
    </row>
    <row r="5041" spans="4:6" x14ac:dyDescent="0.3">
      <c r="D5041" s="2"/>
    </row>
    <row r="5042" spans="4:6" x14ac:dyDescent="0.3">
      <c r="D5042" s="2"/>
      <c r="F5042" s="3"/>
    </row>
    <row r="5043" spans="4:6" x14ac:dyDescent="0.3">
      <c r="D5043" s="2"/>
    </row>
    <row r="5044" spans="4:6" x14ac:dyDescent="0.3">
      <c r="D5044" s="2"/>
    </row>
    <row r="5045" spans="4:6" x14ac:dyDescent="0.3">
      <c r="D5045" s="2"/>
    </row>
    <row r="5046" spans="4:6" x14ac:dyDescent="0.3">
      <c r="D5046" s="2"/>
      <c r="F5046" s="3"/>
    </row>
    <row r="5047" spans="4:6" x14ac:dyDescent="0.3">
      <c r="D5047" s="2"/>
    </row>
    <row r="5048" spans="4:6" x14ac:dyDescent="0.3">
      <c r="D5048" s="2"/>
    </row>
    <row r="5049" spans="4:6" x14ac:dyDescent="0.3">
      <c r="D5049" s="2"/>
    </row>
    <row r="5050" spans="4:6" x14ac:dyDescent="0.3">
      <c r="D5050" s="2"/>
    </row>
    <row r="5051" spans="4:6" x14ac:dyDescent="0.3">
      <c r="D5051" s="2"/>
    </row>
    <row r="5052" spans="4:6" x14ac:dyDescent="0.3">
      <c r="D5052" s="2"/>
    </row>
    <row r="5053" spans="4:6" x14ac:dyDescent="0.3">
      <c r="D5053" s="2"/>
    </row>
    <row r="5054" spans="4:6" x14ac:dyDescent="0.3">
      <c r="D5054" s="2"/>
    </row>
    <row r="5055" spans="4:6" x14ac:dyDescent="0.3">
      <c r="D5055" s="2"/>
    </row>
    <row r="5056" spans="4:6" x14ac:dyDescent="0.3">
      <c r="D5056" s="2"/>
      <c r="F5056" s="3"/>
    </row>
    <row r="5057" spans="4:6" x14ac:dyDescent="0.3">
      <c r="D5057" s="2"/>
    </row>
    <row r="5058" spans="4:6" x14ac:dyDescent="0.3">
      <c r="D5058" s="2"/>
      <c r="F5058" s="3"/>
    </row>
    <row r="5059" spans="4:6" x14ac:dyDescent="0.3">
      <c r="D5059" s="2"/>
    </row>
    <row r="5060" spans="4:6" x14ac:dyDescent="0.3">
      <c r="D5060" s="2"/>
    </row>
    <row r="5061" spans="4:6" x14ac:dyDescent="0.3">
      <c r="D5061" s="2"/>
      <c r="F5061" s="3"/>
    </row>
    <row r="5062" spans="4:6" x14ac:dyDescent="0.3">
      <c r="D5062" s="2"/>
      <c r="F5062" s="3"/>
    </row>
    <row r="5063" spans="4:6" x14ac:dyDescent="0.3">
      <c r="D5063" s="2"/>
    </row>
    <row r="5064" spans="4:6" x14ac:dyDescent="0.3">
      <c r="D5064" s="2"/>
    </row>
    <row r="5065" spans="4:6" x14ac:dyDescent="0.3">
      <c r="D5065" s="2"/>
    </row>
    <row r="5066" spans="4:6" x14ac:dyDescent="0.3">
      <c r="D5066" s="2"/>
    </row>
    <row r="5067" spans="4:6" x14ac:dyDescent="0.3">
      <c r="D5067" s="2"/>
      <c r="F5067" s="3"/>
    </row>
    <row r="5068" spans="4:6" x14ac:dyDescent="0.3">
      <c r="D5068" s="2"/>
    </row>
    <row r="5069" spans="4:6" x14ac:dyDescent="0.3">
      <c r="D5069" s="2"/>
      <c r="F5069" s="3"/>
    </row>
    <row r="5070" spans="4:6" x14ac:dyDescent="0.3">
      <c r="D5070" s="2"/>
    </row>
    <row r="5071" spans="4:6" x14ac:dyDescent="0.3">
      <c r="D5071" s="2"/>
      <c r="F5071" s="3"/>
    </row>
    <row r="5072" spans="4:6" x14ac:dyDescent="0.3">
      <c r="D5072" s="2"/>
    </row>
    <row r="5073" spans="4:6" x14ac:dyDescent="0.3">
      <c r="D5073" s="2"/>
    </row>
    <row r="5074" spans="4:6" x14ac:dyDescent="0.3">
      <c r="D5074" s="2"/>
    </row>
    <row r="5075" spans="4:6" x14ac:dyDescent="0.3">
      <c r="D5075" s="2"/>
      <c r="F5075" s="3"/>
    </row>
    <row r="5076" spans="4:6" x14ac:dyDescent="0.3">
      <c r="D5076" s="2"/>
    </row>
    <row r="5077" spans="4:6" x14ac:dyDescent="0.3">
      <c r="D5077" s="2"/>
      <c r="F5077" s="3"/>
    </row>
    <row r="5078" spans="4:6" x14ac:dyDescent="0.3">
      <c r="D5078" s="2"/>
    </row>
    <row r="5079" spans="4:6" x14ac:dyDescent="0.3">
      <c r="D5079" s="2"/>
    </row>
    <row r="5080" spans="4:6" x14ac:dyDescent="0.3">
      <c r="D5080" s="2"/>
    </row>
    <row r="5081" spans="4:6" x14ac:dyDescent="0.3">
      <c r="D5081" s="2"/>
      <c r="F5081" s="3"/>
    </row>
    <row r="5082" spans="4:6" x14ac:dyDescent="0.3">
      <c r="D5082" s="2"/>
    </row>
    <row r="5083" spans="4:6" x14ac:dyDescent="0.3">
      <c r="D5083" s="2"/>
    </row>
    <row r="5084" spans="4:6" x14ac:dyDescent="0.3">
      <c r="D5084" s="2"/>
    </row>
    <row r="5085" spans="4:6" x14ac:dyDescent="0.3">
      <c r="D5085" s="2"/>
    </row>
    <row r="5086" spans="4:6" x14ac:dyDescent="0.3">
      <c r="D5086" s="2"/>
    </row>
    <row r="5087" spans="4:6" x14ac:dyDescent="0.3">
      <c r="D5087" s="2"/>
    </row>
    <row r="5088" spans="4:6" x14ac:dyDescent="0.3">
      <c r="D5088" s="2"/>
      <c r="F5088" s="3"/>
    </row>
    <row r="5089" spans="4:6" x14ac:dyDescent="0.3">
      <c r="D5089" s="2"/>
      <c r="F5089" s="3"/>
    </row>
    <row r="5090" spans="4:6" x14ac:dyDescent="0.3">
      <c r="D5090" s="2"/>
      <c r="F5090" s="3"/>
    </row>
    <row r="5091" spans="4:6" x14ac:dyDescent="0.3">
      <c r="D5091" s="2"/>
      <c r="F5091" s="3"/>
    </row>
    <row r="5092" spans="4:6" x14ac:dyDescent="0.3">
      <c r="D5092" s="2"/>
    </row>
    <row r="5093" spans="4:6" x14ac:dyDescent="0.3">
      <c r="D5093" s="2"/>
    </row>
    <row r="5094" spans="4:6" x14ac:dyDescent="0.3">
      <c r="D5094" s="2"/>
    </row>
    <row r="5095" spans="4:6" x14ac:dyDescent="0.3">
      <c r="D5095" s="2"/>
    </row>
    <row r="5096" spans="4:6" x14ac:dyDescent="0.3">
      <c r="D5096" s="2"/>
    </row>
    <row r="5097" spans="4:6" x14ac:dyDescent="0.3">
      <c r="D5097" s="2"/>
    </row>
    <row r="5098" spans="4:6" x14ac:dyDescent="0.3">
      <c r="D5098" s="2"/>
    </row>
    <row r="5099" spans="4:6" x14ac:dyDescent="0.3">
      <c r="D5099" s="2"/>
    </row>
    <row r="5100" spans="4:6" x14ac:dyDescent="0.3">
      <c r="D5100" s="2"/>
      <c r="F5100" s="3"/>
    </row>
    <row r="5101" spans="4:6" x14ac:dyDescent="0.3">
      <c r="D5101" s="2"/>
    </row>
    <row r="5102" spans="4:6" x14ac:dyDescent="0.3">
      <c r="D5102" s="2"/>
    </row>
    <row r="5103" spans="4:6" x14ac:dyDescent="0.3">
      <c r="D5103" s="2"/>
    </row>
    <row r="5104" spans="4:6" x14ac:dyDescent="0.3">
      <c r="D5104" s="2"/>
    </row>
    <row r="5105" spans="4:6" x14ac:dyDescent="0.3">
      <c r="D5105" s="2"/>
    </row>
    <row r="5106" spans="4:6" x14ac:dyDescent="0.3">
      <c r="D5106" s="2"/>
    </row>
    <row r="5107" spans="4:6" x14ac:dyDescent="0.3">
      <c r="D5107" s="2"/>
    </row>
    <row r="5108" spans="4:6" x14ac:dyDescent="0.3">
      <c r="D5108" s="2"/>
    </row>
    <row r="5109" spans="4:6" x14ac:dyDescent="0.3">
      <c r="D5109" s="2"/>
      <c r="F5109" s="3"/>
    </row>
    <row r="5110" spans="4:6" x14ac:dyDescent="0.3">
      <c r="D5110" s="2"/>
    </row>
    <row r="5111" spans="4:6" x14ac:dyDescent="0.3">
      <c r="D5111" s="2"/>
    </row>
    <row r="5112" spans="4:6" x14ac:dyDescent="0.3">
      <c r="D5112" s="2"/>
    </row>
    <row r="5113" spans="4:6" x14ac:dyDescent="0.3">
      <c r="D5113" s="2"/>
    </row>
    <row r="5114" spans="4:6" x14ac:dyDescent="0.3">
      <c r="D5114" s="2"/>
      <c r="F5114" s="3"/>
    </row>
    <row r="5115" spans="4:6" x14ac:dyDescent="0.3">
      <c r="D5115" s="2"/>
    </row>
    <row r="5116" spans="4:6" x14ac:dyDescent="0.3">
      <c r="D5116" s="2"/>
    </row>
    <row r="5117" spans="4:6" x14ac:dyDescent="0.3">
      <c r="D5117" s="2"/>
    </row>
    <row r="5118" spans="4:6" x14ac:dyDescent="0.3">
      <c r="D5118" s="2"/>
    </row>
    <row r="5119" spans="4:6" x14ac:dyDescent="0.3">
      <c r="D5119" s="2"/>
    </row>
    <row r="5120" spans="4:6" x14ac:dyDescent="0.3">
      <c r="D5120" s="2"/>
    </row>
    <row r="5121" spans="4:6" x14ac:dyDescent="0.3">
      <c r="D5121" s="2"/>
    </row>
    <row r="5122" spans="4:6" x14ac:dyDescent="0.3">
      <c r="D5122" s="2"/>
    </row>
    <row r="5123" spans="4:6" x14ac:dyDescent="0.3">
      <c r="D5123" s="2"/>
    </row>
    <row r="5124" spans="4:6" x14ac:dyDescent="0.3">
      <c r="D5124" s="2"/>
    </row>
    <row r="5125" spans="4:6" x14ac:dyDescent="0.3">
      <c r="D5125" s="2"/>
    </row>
    <row r="5126" spans="4:6" x14ac:dyDescent="0.3">
      <c r="D5126" s="2"/>
    </row>
    <row r="5127" spans="4:6" x14ac:dyDescent="0.3">
      <c r="D5127" s="2"/>
    </row>
    <row r="5128" spans="4:6" x14ac:dyDescent="0.3">
      <c r="D5128" s="2"/>
    </row>
    <row r="5129" spans="4:6" x14ac:dyDescent="0.3">
      <c r="D5129" s="2"/>
    </row>
    <row r="5130" spans="4:6" x14ac:dyDescent="0.3">
      <c r="D5130" s="2"/>
    </row>
    <row r="5131" spans="4:6" x14ac:dyDescent="0.3">
      <c r="D5131" s="2"/>
    </row>
    <row r="5132" spans="4:6" x14ac:dyDescent="0.3">
      <c r="D5132" s="2"/>
    </row>
    <row r="5133" spans="4:6" x14ac:dyDescent="0.3">
      <c r="D5133" s="2"/>
    </row>
    <row r="5134" spans="4:6" x14ac:dyDescent="0.3">
      <c r="D5134" s="2"/>
      <c r="F5134" s="3"/>
    </row>
    <row r="5135" spans="4:6" x14ac:dyDescent="0.3">
      <c r="D5135" s="2"/>
      <c r="F5135" s="3"/>
    </row>
    <row r="5136" spans="4:6" x14ac:dyDescent="0.3">
      <c r="D5136" s="2"/>
    </row>
    <row r="5137" spans="4:6" x14ac:dyDescent="0.3">
      <c r="D5137" s="2"/>
    </row>
    <row r="5138" spans="4:6" x14ac:dyDescent="0.3">
      <c r="D5138" s="2"/>
    </row>
    <row r="5139" spans="4:6" x14ac:dyDescent="0.3">
      <c r="D5139" s="2"/>
      <c r="F5139" s="3"/>
    </row>
    <row r="5140" spans="4:6" x14ac:dyDescent="0.3">
      <c r="D5140" s="2"/>
    </row>
    <row r="5141" spans="4:6" x14ac:dyDescent="0.3">
      <c r="D5141" s="2"/>
    </row>
    <row r="5142" spans="4:6" x14ac:dyDescent="0.3">
      <c r="D5142" s="2"/>
      <c r="F5142" s="3"/>
    </row>
    <row r="5143" spans="4:6" x14ac:dyDescent="0.3">
      <c r="D5143" s="2"/>
    </row>
    <row r="5144" spans="4:6" x14ac:dyDescent="0.3">
      <c r="D5144" s="2"/>
    </row>
    <row r="5145" spans="4:6" x14ac:dyDescent="0.3">
      <c r="D5145" s="2"/>
    </row>
    <row r="5146" spans="4:6" x14ac:dyDescent="0.3">
      <c r="D5146" s="2"/>
    </row>
    <row r="5147" spans="4:6" x14ac:dyDescent="0.3">
      <c r="D5147" s="2"/>
    </row>
    <row r="5148" spans="4:6" x14ac:dyDescent="0.3">
      <c r="D5148" s="2"/>
      <c r="F5148" s="3"/>
    </row>
    <row r="5149" spans="4:6" x14ac:dyDescent="0.3">
      <c r="D5149" s="2"/>
    </row>
    <row r="5150" spans="4:6" x14ac:dyDescent="0.3">
      <c r="D5150" s="2"/>
    </row>
    <row r="5151" spans="4:6" x14ac:dyDescent="0.3">
      <c r="D5151" s="2"/>
    </row>
    <row r="5152" spans="4:6" x14ac:dyDescent="0.3">
      <c r="D5152" s="2"/>
    </row>
    <row r="5153" spans="4:6" x14ac:dyDescent="0.3">
      <c r="D5153" s="2"/>
      <c r="F5153" s="3"/>
    </row>
    <row r="5154" spans="4:6" x14ac:dyDescent="0.3">
      <c r="D5154" s="2"/>
    </row>
    <row r="5155" spans="4:6" x14ac:dyDescent="0.3">
      <c r="D5155" s="2"/>
    </row>
    <row r="5156" spans="4:6" x14ac:dyDescent="0.3">
      <c r="D5156" s="2"/>
    </row>
    <row r="5157" spans="4:6" x14ac:dyDescent="0.3">
      <c r="D5157" s="2"/>
      <c r="F5157" s="3"/>
    </row>
    <row r="5158" spans="4:6" x14ac:dyDescent="0.3">
      <c r="D5158" s="2"/>
      <c r="F5158" s="3"/>
    </row>
    <row r="5159" spans="4:6" x14ac:dyDescent="0.3">
      <c r="D5159" s="2"/>
    </row>
    <row r="5160" spans="4:6" x14ac:dyDescent="0.3">
      <c r="D5160" s="2"/>
    </row>
    <row r="5161" spans="4:6" x14ac:dyDescent="0.3">
      <c r="D5161" s="2"/>
    </row>
    <row r="5162" spans="4:6" x14ac:dyDescent="0.3">
      <c r="D5162" s="2"/>
    </row>
    <row r="5163" spans="4:6" x14ac:dyDescent="0.3">
      <c r="D5163" s="2"/>
      <c r="F5163" s="3"/>
    </row>
    <row r="5164" spans="4:6" x14ac:dyDescent="0.3">
      <c r="D5164" s="2"/>
      <c r="F5164" s="3"/>
    </row>
    <row r="5165" spans="4:6" x14ac:dyDescent="0.3">
      <c r="D5165" s="2"/>
    </row>
    <row r="5166" spans="4:6" x14ac:dyDescent="0.3">
      <c r="D5166" s="2"/>
    </row>
    <row r="5167" spans="4:6" x14ac:dyDescent="0.3">
      <c r="D5167" s="2"/>
      <c r="F5167" s="3"/>
    </row>
    <row r="5168" spans="4:6" x14ac:dyDescent="0.3">
      <c r="D5168" s="2"/>
      <c r="F5168" s="3"/>
    </row>
    <row r="5169" spans="4:6" x14ac:dyDescent="0.3">
      <c r="D5169" s="2"/>
      <c r="F5169" s="3"/>
    </row>
    <row r="5170" spans="4:6" x14ac:dyDescent="0.3">
      <c r="D5170" s="2"/>
    </row>
    <row r="5171" spans="4:6" x14ac:dyDescent="0.3">
      <c r="D5171" s="2"/>
    </row>
    <row r="5172" spans="4:6" x14ac:dyDescent="0.3">
      <c r="D5172" s="2"/>
    </row>
    <row r="5173" spans="4:6" x14ac:dyDescent="0.3">
      <c r="D5173" s="2"/>
    </row>
    <row r="5174" spans="4:6" x14ac:dyDescent="0.3">
      <c r="D5174" s="2"/>
    </row>
    <row r="5175" spans="4:6" x14ac:dyDescent="0.3">
      <c r="D5175" s="2"/>
      <c r="F5175" s="3"/>
    </row>
    <row r="5176" spans="4:6" x14ac:dyDescent="0.3">
      <c r="D5176" s="2"/>
    </row>
    <row r="5177" spans="4:6" x14ac:dyDescent="0.3">
      <c r="D5177" s="2"/>
    </row>
    <row r="5178" spans="4:6" x14ac:dyDescent="0.3">
      <c r="D5178" s="2"/>
    </row>
    <row r="5179" spans="4:6" x14ac:dyDescent="0.3">
      <c r="D5179" s="2"/>
    </row>
    <row r="5180" spans="4:6" x14ac:dyDescent="0.3">
      <c r="D5180" s="2"/>
    </row>
    <row r="5181" spans="4:6" x14ac:dyDescent="0.3">
      <c r="D5181" s="2"/>
    </row>
    <row r="5182" spans="4:6" x14ac:dyDescent="0.3">
      <c r="D5182" s="2"/>
    </row>
    <row r="5183" spans="4:6" x14ac:dyDescent="0.3">
      <c r="D5183" s="2"/>
    </row>
    <row r="5184" spans="4:6" x14ac:dyDescent="0.3">
      <c r="D5184" s="2"/>
    </row>
    <row r="5185" spans="4:6" x14ac:dyDescent="0.3">
      <c r="D5185" s="2"/>
      <c r="F5185" s="3"/>
    </row>
    <row r="5186" spans="4:6" x14ac:dyDescent="0.3">
      <c r="D5186" s="2"/>
    </row>
    <row r="5187" spans="4:6" x14ac:dyDescent="0.3">
      <c r="D5187" s="2"/>
    </row>
    <row r="5188" spans="4:6" x14ac:dyDescent="0.3">
      <c r="D5188" s="2"/>
    </row>
    <row r="5189" spans="4:6" x14ac:dyDescent="0.3">
      <c r="D5189" s="2"/>
    </row>
    <row r="5190" spans="4:6" x14ac:dyDescent="0.3">
      <c r="D5190" s="2"/>
    </row>
    <row r="5191" spans="4:6" x14ac:dyDescent="0.3">
      <c r="D5191" s="2"/>
    </row>
    <row r="5192" spans="4:6" x14ac:dyDescent="0.3">
      <c r="D5192" s="2"/>
    </row>
    <row r="5193" spans="4:6" x14ac:dyDescent="0.3">
      <c r="D5193" s="2"/>
    </row>
    <row r="5194" spans="4:6" x14ac:dyDescent="0.3">
      <c r="D5194" s="2"/>
      <c r="F5194" s="3"/>
    </row>
    <row r="5195" spans="4:6" x14ac:dyDescent="0.3">
      <c r="D5195" s="2"/>
    </row>
    <row r="5196" spans="4:6" x14ac:dyDescent="0.3">
      <c r="D5196" s="2"/>
      <c r="F5196" s="3"/>
    </row>
    <row r="5197" spans="4:6" x14ac:dyDescent="0.3">
      <c r="D5197" s="2"/>
    </row>
    <row r="5198" spans="4:6" x14ac:dyDescent="0.3">
      <c r="D5198" s="2"/>
    </row>
    <row r="5199" spans="4:6" x14ac:dyDescent="0.3">
      <c r="D5199" s="2"/>
    </row>
    <row r="5200" spans="4:6" x14ac:dyDescent="0.3">
      <c r="D5200" s="2"/>
    </row>
    <row r="5201" spans="4:6" x14ac:dyDescent="0.3">
      <c r="D5201" s="2"/>
    </row>
    <row r="5202" spans="4:6" x14ac:dyDescent="0.3">
      <c r="D5202" s="2"/>
    </row>
    <row r="5203" spans="4:6" x14ac:dyDescent="0.3">
      <c r="D5203" s="2"/>
    </row>
    <row r="5204" spans="4:6" x14ac:dyDescent="0.3">
      <c r="D5204" s="2"/>
    </row>
    <row r="5205" spans="4:6" x14ac:dyDescent="0.3">
      <c r="D5205" s="2"/>
    </row>
    <row r="5206" spans="4:6" x14ac:dyDescent="0.3">
      <c r="D5206" s="2"/>
    </row>
    <row r="5207" spans="4:6" x14ac:dyDescent="0.3">
      <c r="D5207" s="2"/>
    </row>
    <row r="5208" spans="4:6" x14ac:dyDescent="0.3">
      <c r="D5208" s="2"/>
      <c r="F5208" s="3"/>
    </row>
    <row r="5209" spans="4:6" x14ac:dyDescent="0.3">
      <c r="D5209" s="2"/>
    </row>
    <row r="5210" spans="4:6" x14ac:dyDescent="0.3">
      <c r="D5210" s="2"/>
      <c r="F5210" s="3"/>
    </row>
    <row r="5211" spans="4:6" x14ac:dyDescent="0.3">
      <c r="D5211" s="2"/>
    </row>
    <row r="5212" spans="4:6" x14ac:dyDescent="0.3">
      <c r="D5212" s="2"/>
    </row>
    <row r="5213" spans="4:6" x14ac:dyDescent="0.3">
      <c r="D5213" s="2"/>
    </row>
    <row r="5214" spans="4:6" x14ac:dyDescent="0.3">
      <c r="D5214" s="2"/>
    </row>
    <row r="5215" spans="4:6" x14ac:dyDescent="0.3">
      <c r="D5215" s="2"/>
    </row>
    <row r="5216" spans="4:6" x14ac:dyDescent="0.3">
      <c r="D5216" s="2"/>
    </row>
    <row r="5217" spans="4:6" x14ac:dyDescent="0.3">
      <c r="D5217" s="2"/>
    </row>
    <row r="5218" spans="4:6" x14ac:dyDescent="0.3">
      <c r="D5218" s="2"/>
    </row>
    <row r="5219" spans="4:6" x14ac:dyDescent="0.3">
      <c r="D5219" s="2"/>
    </row>
    <row r="5220" spans="4:6" x14ac:dyDescent="0.3">
      <c r="D5220" s="2"/>
    </row>
    <row r="5221" spans="4:6" x14ac:dyDescent="0.3">
      <c r="D5221" s="2"/>
    </row>
    <row r="5222" spans="4:6" x14ac:dyDescent="0.3">
      <c r="D5222" s="2"/>
    </row>
    <row r="5223" spans="4:6" x14ac:dyDescent="0.3">
      <c r="D5223" s="2"/>
    </row>
    <row r="5224" spans="4:6" x14ac:dyDescent="0.3">
      <c r="D5224" s="2"/>
    </row>
    <row r="5225" spans="4:6" x14ac:dyDescent="0.3">
      <c r="D5225" s="2"/>
    </row>
    <row r="5226" spans="4:6" x14ac:dyDescent="0.3">
      <c r="D5226" s="2"/>
      <c r="F5226" s="3"/>
    </row>
    <row r="5227" spans="4:6" x14ac:dyDescent="0.3">
      <c r="D5227" s="2"/>
    </row>
    <row r="5228" spans="4:6" x14ac:dyDescent="0.3">
      <c r="D5228" s="2"/>
    </row>
    <row r="5229" spans="4:6" x14ac:dyDescent="0.3">
      <c r="D5229" s="2"/>
    </row>
    <row r="5230" spans="4:6" x14ac:dyDescent="0.3">
      <c r="D5230" s="2"/>
    </row>
    <row r="5231" spans="4:6" x14ac:dyDescent="0.3">
      <c r="D5231" s="2"/>
      <c r="F5231" s="3"/>
    </row>
    <row r="5232" spans="4:6" x14ac:dyDescent="0.3">
      <c r="D5232" s="2"/>
      <c r="F5232" s="3"/>
    </row>
    <row r="5233" spans="4:6" x14ac:dyDescent="0.3">
      <c r="D5233" s="2"/>
    </row>
    <row r="5234" spans="4:6" x14ac:dyDescent="0.3">
      <c r="D5234" s="2"/>
    </row>
    <row r="5235" spans="4:6" x14ac:dyDescent="0.3">
      <c r="D5235" s="2"/>
    </row>
    <row r="5236" spans="4:6" x14ac:dyDescent="0.3">
      <c r="D5236" s="2"/>
    </row>
    <row r="5237" spans="4:6" x14ac:dyDescent="0.3">
      <c r="D5237" s="2"/>
    </row>
    <row r="5238" spans="4:6" x14ac:dyDescent="0.3">
      <c r="D5238" s="2"/>
    </row>
    <row r="5239" spans="4:6" x14ac:dyDescent="0.3">
      <c r="D5239" s="2"/>
    </row>
    <row r="5240" spans="4:6" x14ac:dyDescent="0.3">
      <c r="D5240" s="2"/>
    </row>
    <row r="5241" spans="4:6" x14ac:dyDescent="0.3">
      <c r="D5241" s="2"/>
    </row>
    <row r="5242" spans="4:6" x14ac:dyDescent="0.3">
      <c r="D5242" s="2"/>
    </row>
    <row r="5243" spans="4:6" x14ac:dyDescent="0.3">
      <c r="D5243" s="2"/>
    </row>
    <row r="5244" spans="4:6" x14ac:dyDescent="0.3">
      <c r="D5244" s="2"/>
      <c r="F5244" s="3"/>
    </row>
    <row r="5245" spans="4:6" x14ac:dyDescent="0.3">
      <c r="D5245" s="2"/>
    </row>
    <row r="5246" spans="4:6" x14ac:dyDescent="0.3">
      <c r="D5246" s="2"/>
    </row>
    <row r="5247" spans="4:6" x14ac:dyDescent="0.3">
      <c r="D5247" s="2"/>
    </row>
    <row r="5248" spans="4:6" x14ac:dyDescent="0.3">
      <c r="D5248" s="2"/>
    </row>
    <row r="5249" spans="4:6" x14ac:dyDescent="0.3">
      <c r="D5249" s="2"/>
      <c r="F5249" s="3"/>
    </row>
    <row r="5250" spans="4:6" x14ac:dyDescent="0.3">
      <c r="D5250" s="2"/>
      <c r="F5250" s="3"/>
    </row>
    <row r="5251" spans="4:6" x14ac:dyDescent="0.3">
      <c r="D5251" s="2"/>
    </row>
    <row r="5252" spans="4:6" x14ac:dyDescent="0.3">
      <c r="D5252" s="2"/>
    </row>
    <row r="5253" spans="4:6" x14ac:dyDescent="0.3">
      <c r="D5253" s="2"/>
    </row>
    <row r="5254" spans="4:6" x14ac:dyDescent="0.3">
      <c r="D5254" s="2"/>
    </row>
    <row r="5255" spans="4:6" x14ac:dyDescent="0.3">
      <c r="D5255" s="2"/>
      <c r="F5255" s="3"/>
    </row>
    <row r="5256" spans="4:6" x14ac:dyDescent="0.3">
      <c r="D5256" s="2"/>
    </row>
    <row r="5257" spans="4:6" x14ac:dyDescent="0.3">
      <c r="D5257" s="2"/>
    </row>
    <row r="5258" spans="4:6" x14ac:dyDescent="0.3">
      <c r="D5258" s="2"/>
    </row>
    <row r="5259" spans="4:6" x14ac:dyDescent="0.3">
      <c r="D5259" s="2"/>
    </row>
    <row r="5260" spans="4:6" x14ac:dyDescent="0.3">
      <c r="D5260" s="2"/>
    </row>
    <row r="5261" spans="4:6" x14ac:dyDescent="0.3">
      <c r="D5261" s="2"/>
    </row>
    <row r="5262" spans="4:6" x14ac:dyDescent="0.3">
      <c r="D5262" s="2"/>
    </row>
    <row r="5263" spans="4:6" x14ac:dyDescent="0.3">
      <c r="D5263" s="2"/>
    </row>
    <row r="5264" spans="4:6" x14ac:dyDescent="0.3">
      <c r="D5264" s="2"/>
    </row>
    <row r="5265" spans="4:6" x14ac:dyDescent="0.3">
      <c r="D5265" s="2"/>
    </row>
    <row r="5266" spans="4:6" x14ac:dyDescent="0.3">
      <c r="D5266" s="2"/>
    </row>
    <row r="5267" spans="4:6" x14ac:dyDescent="0.3">
      <c r="D5267" s="2"/>
    </row>
    <row r="5268" spans="4:6" x14ac:dyDescent="0.3">
      <c r="D5268" s="2"/>
    </row>
    <row r="5269" spans="4:6" x14ac:dyDescent="0.3">
      <c r="D5269" s="2"/>
    </row>
    <row r="5270" spans="4:6" x14ac:dyDescent="0.3">
      <c r="D5270" s="2"/>
    </row>
    <row r="5271" spans="4:6" x14ac:dyDescent="0.3">
      <c r="D5271" s="2"/>
      <c r="F5271" s="3"/>
    </row>
    <row r="5272" spans="4:6" x14ac:dyDescent="0.3">
      <c r="D5272" s="2"/>
      <c r="F5272" s="3"/>
    </row>
    <row r="5273" spans="4:6" x14ac:dyDescent="0.3">
      <c r="D5273" s="2"/>
    </row>
    <row r="5274" spans="4:6" x14ac:dyDescent="0.3">
      <c r="D5274" s="2"/>
    </row>
    <row r="5275" spans="4:6" x14ac:dyDescent="0.3">
      <c r="D5275" s="2"/>
    </row>
    <row r="5276" spans="4:6" x14ac:dyDescent="0.3">
      <c r="D5276" s="2"/>
    </row>
    <row r="5277" spans="4:6" x14ac:dyDescent="0.3">
      <c r="D5277" s="2"/>
    </row>
    <row r="5278" spans="4:6" x14ac:dyDescent="0.3">
      <c r="D5278" s="2"/>
    </row>
    <row r="5279" spans="4:6" x14ac:dyDescent="0.3">
      <c r="D5279" s="2"/>
    </row>
    <row r="5280" spans="4:6" x14ac:dyDescent="0.3">
      <c r="D5280" s="2"/>
    </row>
    <row r="5281" spans="4:6" x14ac:dyDescent="0.3">
      <c r="D5281" s="2"/>
      <c r="F5281" s="3"/>
    </row>
    <row r="5282" spans="4:6" x14ac:dyDescent="0.3">
      <c r="D5282" s="2"/>
    </row>
    <row r="5283" spans="4:6" x14ac:dyDescent="0.3">
      <c r="D5283" s="2"/>
    </row>
    <row r="5284" spans="4:6" x14ac:dyDescent="0.3">
      <c r="D5284" s="2"/>
    </row>
    <row r="5285" spans="4:6" x14ac:dyDescent="0.3">
      <c r="D5285" s="2"/>
    </row>
    <row r="5286" spans="4:6" x14ac:dyDescent="0.3">
      <c r="D5286" s="2"/>
    </row>
    <row r="5287" spans="4:6" x14ac:dyDescent="0.3">
      <c r="D5287" s="2"/>
      <c r="F5287" s="3"/>
    </row>
    <row r="5288" spans="4:6" x14ac:dyDescent="0.3">
      <c r="D5288" s="2"/>
      <c r="F5288" s="3"/>
    </row>
    <row r="5289" spans="4:6" x14ac:dyDescent="0.3">
      <c r="D5289" s="2"/>
      <c r="F5289" s="3"/>
    </row>
    <row r="5290" spans="4:6" x14ac:dyDescent="0.3">
      <c r="D5290" s="2"/>
    </row>
    <row r="5291" spans="4:6" x14ac:dyDescent="0.3">
      <c r="D5291" s="2"/>
    </row>
    <row r="5292" spans="4:6" x14ac:dyDescent="0.3">
      <c r="D5292" s="2"/>
    </row>
    <row r="5293" spans="4:6" x14ac:dyDescent="0.3">
      <c r="D5293" s="2"/>
    </row>
    <row r="5294" spans="4:6" x14ac:dyDescent="0.3">
      <c r="D5294" s="2"/>
    </row>
    <row r="5295" spans="4:6" x14ac:dyDescent="0.3">
      <c r="D5295" s="2"/>
    </row>
    <row r="5296" spans="4:6" x14ac:dyDescent="0.3">
      <c r="D5296" s="2"/>
    </row>
    <row r="5297" spans="4:6" x14ac:dyDescent="0.3">
      <c r="D5297" s="2"/>
    </row>
    <row r="5298" spans="4:6" x14ac:dyDescent="0.3">
      <c r="D5298" s="2"/>
    </row>
    <row r="5299" spans="4:6" x14ac:dyDescent="0.3">
      <c r="D5299" s="2"/>
      <c r="F5299" s="3"/>
    </row>
    <row r="5300" spans="4:6" x14ac:dyDescent="0.3">
      <c r="D5300" s="2"/>
      <c r="F5300" s="3"/>
    </row>
    <row r="5301" spans="4:6" x14ac:dyDescent="0.3">
      <c r="D5301" s="2"/>
    </row>
    <row r="5302" spans="4:6" x14ac:dyDescent="0.3">
      <c r="D5302" s="2"/>
    </row>
    <row r="5303" spans="4:6" x14ac:dyDescent="0.3">
      <c r="D5303" s="2"/>
    </row>
    <row r="5304" spans="4:6" x14ac:dyDescent="0.3">
      <c r="D5304" s="2"/>
    </row>
    <row r="5305" spans="4:6" x14ac:dyDescent="0.3">
      <c r="D5305" s="2"/>
    </row>
    <row r="5306" spans="4:6" x14ac:dyDescent="0.3">
      <c r="D5306" s="2"/>
      <c r="F5306" s="3"/>
    </row>
    <row r="5307" spans="4:6" x14ac:dyDescent="0.3">
      <c r="D5307" s="2"/>
    </row>
    <row r="5308" spans="4:6" x14ac:dyDescent="0.3">
      <c r="D5308" s="2"/>
    </row>
    <row r="5309" spans="4:6" x14ac:dyDescent="0.3">
      <c r="D5309" s="2"/>
    </row>
    <row r="5310" spans="4:6" x14ac:dyDescent="0.3">
      <c r="D5310" s="2"/>
    </row>
    <row r="5311" spans="4:6" x14ac:dyDescent="0.3">
      <c r="D5311" s="2"/>
    </row>
    <row r="5312" spans="4:6" x14ac:dyDescent="0.3">
      <c r="D5312" s="2"/>
      <c r="F5312" s="3"/>
    </row>
    <row r="5313" spans="4:6" x14ac:dyDescent="0.3">
      <c r="D5313" s="2"/>
      <c r="F5313" s="3"/>
    </row>
    <row r="5314" spans="4:6" x14ac:dyDescent="0.3">
      <c r="D5314" s="2"/>
    </row>
    <row r="5315" spans="4:6" x14ac:dyDescent="0.3">
      <c r="D5315" s="2"/>
    </row>
    <row r="5316" spans="4:6" x14ac:dyDescent="0.3">
      <c r="D5316" s="2"/>
    </row>
    <row r="5317" spans="4:6" x14ac:dyDescent="0.3">
      <c r="D5317" s="2"/>
    </row>
    <row r="5318" spans="4:6" x14ac:dyDescent="0.3">
      <c r="D5318" s="2"/>
    </row>
    <row r="5319" spans="4:6" x14ac:dyDescent="0.3">
      <c r="D5319" s="2"/>
      <c r="F5319" s="3"/>
    </row>
    <row r="5320" spans="4:6" x14ac:dyDescent="0.3">
      <c r="D5320" s="2"/>
    </row>
    <row r="5321" spans="4:6" x14ac:dyDescent="0.3">
      <c r="D5321" s="2"/>
    </row>
    <row r="5322" spans="4:6" x14ac:dyDescent="0.3">
      <c r="D5322" s="2"/>
    </row>
    <row r="5323" spans="4:6" x14ac:dyDescent="0.3">
      <c r="D5323" s="2"/>
    </row>
    <row r="5324" spans="4:6" x14ac:dyDescent="0.3">
      <c r="D5324" s="2"/>
    </row>
    <row r="5325" spans="4:6" x14ac:dyDescent="0.3">
      <c r="D5325" s="2"/>
    </row>
    <row r="5326" spans="4:6" x14ac:dyDescent="0.3">
      <c r="D5326" s="2"/>
    </row>
    <row r="5327" spans="4:6" x14ac:dyDescent="0.3">
      <c r="D5327" s="2"/>
    </row>
    <row r="5328" spans="4:6" x14ac:dyDescent="0.3">
      <c r="D5328" s="2"/>
    </row>
    <row r="5330" spans="4:6" x14ac:dyDescent="0.3">
      <c r="D5330" s="2"/>
    </row>
    <row r="5331" spans="4:6" x14ac:dyDescent="0.3">
      <c r="D5331" s="2"/>
    </row>
    <row r="5332" spans="4:6" x14ac:dyDescent="0.3">
      <c r="D5332" s="2"/>
      <c r="F5332" s="3"/>
    </row>
    <row r="5333" spans="4:6" x14ac:dyDescent="0.3">
      <c r="D5333" s="2"/>
      <c r="F5333" s="3"/>
    </row>
    <row r="5334" spans="4:6" x14ac:dyDescent="0.3">
      <c r="D5334" s="2"/>
      <c r="F5334" s="3"/>
    </row>
    <row r="5335" spans="4:6" x14ac:dyDescent="0.3">
      <c r="D5335" s="2"/>
      <c r="F5335" s="3"/>
    </row>
    <row r="5336" spans="4:6" x14ac:dyDescent="0.3">
      <c r="D5336" s="2"/>
    </row>
    <row r="5337" spans="4:6" x14ac:dyDescent="0.3">
      <c r="D5337" s="2"/>
    </row>
    <row r="5338" spans="4:6" x14ac:dyDescent="0.3">
      <c r="D5338" s="2"/>
    </row>
    <row r="5339" spans="4:6" x14ac:dyDescent="0.3">
      <c r="D5339" s="2"/>
    </row>
    <row r="5340" spans="4:6" x14ac:dyDescent="0.3">
      <c r="D5340" s="2"/>
    </row>
    <row r="5341" spans="4:6" x14ac:dyDescent="0.3">
      <c r="D5341" s="2"/>
      <c r="F5341" s="3"/>
    </row>
    <row r="5342" spans="4:6" x14ac:dyDescent="0.3">
      <c r="D5342" s="2"/>
      <c r="F5342" s="3"/>
    </row>
    <row r="5343" spans="4:6" x14ac:dyDescent="0.3">
      <c r="D5343" s="2"/>
    </row>
    <row r="5344" spans="4:6" x14ac:dyDescent="0.3">
      <c r="D5344" s="2"/>
    </row>
    <row r="5345" spans="4:6" x14ac:dyDescent="0.3">
      <c r="D5345" s="2"/>
      <c r="F5345" s="3"/>
    </row>
    <row r="5346" spans="4:6" x14ac:dyDescent="0.3">
      <c r="D5346" s="2"/>
    </row>
    <row r="5347" spans="4:6" x14ac:dyDescent="0.3">
      <c r="D5347" s="2"/>
    </row>
    <row r="5348" spans="4:6" x14ac:dyDescent="0.3">
      <c r="D5348" s="2"/>
    </row>
    <row r="5349" spans="4:6" x14ac:dyDescent="0.3">
      <c r="D5349" s="2"/>
    </row>
    <row r="5350" spans="4:6" x14ac:dyDescent="0.3">
      <c r="D5350" s="2"/>
      <c r="F5350" s="3"/>
    </row>
    <row r="5351" spans="4:6" x14ac:dyDescent="0.3">
      <c r="D5351" s="2"/>
    </row>
    <row r="5352" spans="4:6" x14ac:dyDescent="0.3">
      <c r="D5352" s="2"/>
      <c r="F5352" s="3"/>
    </row>
    <row r="5353" spans="4:6" x14ac:dyDescent="0.3">
      <c r="D5353" s="2"/>
    </row>
    <row r="5354" spans="4:6" x14ac:dyDescent="0.3">
      <c r="D5354" s="2"/>
      <c r="F5354" s="3"/>
    </row>
    <row r="5355" spans="4:6" x14ac:dyDescent="0.3">
      <c r="D5355" s="2"/>
    </row>
    <row r="5356" spans="4:6" x14ac:dyDescent="0.3">
      <c r="D5356" s="2"/>
    </row>
    <row r="5357" spans="4:6" x14ac:dyDescent="0.3">
      <c r="D5357" s="2"/>
    </row>
    <row r="5358" spans="4:6" x14ac:dyDescent="0.3">
      <c r="D5358" s="2"/>
    </row>
    <row r="5359" spans="4:6" x14ac:dyDescent="0.3">
      <c r="D5359" s="2"/>
    </row>
    <row r="5360" spans="4:6" x14ac:dyDescent="0.3">
      <c r="D5360" s="2"/>
      <c r="F5360" s="3"/>
    </row>
    <row r="5361" spans="4:6" x14ac:dyDescent="0.3">
      <c r="D5361" s="2"/>
    </row>
    <row r="5362" spans="4:6" x14ac:dyDescent="0.3">
      <c r="D5362" s="2"/>
    </row>
    <row r="5363" spans="4:6" x14ac:dyDescent="0.3">
      <c r="D5363" s="2"/>
    </row>
    <row r="5364" spans="4:6" x14ac:dyDescent="0.3">
      <c r="D5364" s="2"/>
    </row>
    <row r="5365" spans="4:6" x14ac:dyDescent="0.3">
      <c r="D5365" s="2"/>
      <c r="F5365" s="3"/>
    </row>
    <row r="5366" spans="4:6" x14ac:dyDescent="0.3">
      <c r="D5366" s="2"/>
      <c r="F5366" s="3"/>
    </row>
    <row r="5367" spans="4:6" x14ac:dyDescent="0.3">
      <c r="D5367" s="2"/>
    </row>
    <row r="5368" spans="4:6" x14ac:dyDescent="0.3">
      <c r="D5368" s="2"/>
    </row>
    <row r="5369" spans="4:6" x14ac:dyDescent="0.3">
      <c r="D5369" s="2"/>
    </row>
    <row r="5370" spans="4:6" x14ac:dyDescent="0.3">
      <c r="D5370" s="2"/>
    </row>
    <row r="5371" spans="4:6" x14ac:dyDescent="0.3">
      <c r="D5371" s="2"/>
    </row>
    <row r="5372" spans="4:6" x14ac:dyDescent="0.3">
      <c r="D5372" s="2"/>
    </row>
    <row r="5373" spans="4:6" x14ac:dyDescent="0.3">
      <c r="D5373" s="2"/>
      <c r="F5373" s="3"/>
    </row>
    <row r="5374" spans="4:6" x14ac:dyDescent="0.3">
      <c r="D5374" s="2"/>
      <c r="F5374" s="3"/>
    </row>
    <row r="5375" spans="4:6" x14ac:dyDescent="0.3">
      <c r="D5375" s="2"/>
    </row>
    <row r="5376" spans="4:6" x14ac:dyDescent="0.3">
      <c r="D5376" s="2"/>
    </row>
    <row r="5377" spans="4:6" x14ac:dyDescent="0.3">
      <c r="D5377" s="2"/>
      <c r="F5377" s="3"/>
    </row>
    <row r="5378" spans="4:6" x14ac:dyDescent="0.3">
      <c r="D5378" s="2"/>
      <c r="F5378" s="3"/>
    </row>
    <row r="5379" spans="4:6" x14ac:dyDescent="0.3">
      <c r="D5379" s="2"/>
    </row>
    <row r="5380" spans="4:6" x14ac:dyDescent="0.3">
      <c r="D5380" s="2"/>
    </row>
    <row r="5381" spans="4:6" x14ac:dyDescent="0.3">
      <c r="D5381" s="2"/>
    </row>
    <row r="5382" spans="4:6" x14ac:dyDescent="0.3">
      <c r="D5382" s="2"/>
    </row>
    <row r="5383" spans="4:6" x14ac:dyDescent="0.3">
      <c r="D5383" s="2"/>
    </row>
    <row r="5384" spans="4:6" x14ac:dyDescent="0.3">
      <c r="D5384" s="2"/>
      <c r="F5384" s="3"/>
    </row>
    <row r="5385" spans="4:6" x14ac:dyDescent="0.3">
      <c r="D5385" s="2"/>
      <c r="F5385" s="3"/>
    </row>
    <row r="5386" spans="4:6" x14ac:dyDescent="0.3">
      <c r="D5386" s="2"/>
      <c r="F5386" s="3"/>
    </row>
    <row r="5387" spans="4:6" x14ac:dyDescent="0.3">
      <c r="D5387" s="2"/>
    </row>
    <row r="5388" spans="4:6" x14ac:dyDescent="0.3">
      <c r="D5388" s="2"/>
    </row>
    <row r="5389" spans="4:6" x14ac:dyDescent="0.3">
      <c r="D5389" s="2"/>
    </row>
    <row r="5390" spans="4:6" x14ac:dyDescent="0.3">
      <c r="D5390" s="2"/>
    </row>
    <row r="5391" spans="4:6" x14ac:dyDescent="0.3">
      <c r="D5391" s="2"/>
    </row>
    <row r="5392" spans="4:6" x14ac:dyDescent="0.3">
      <c r="D5392" s="2"/>
      <c r="F5392" s="3"/>
    </row>
    <row r="5393" spans="4:6" x14ac:dyDescent="0.3">
      <c r="D5393" s="2"/>
    </row>
    <row r="5394" spans="4:6" x14ac:dyDescent="0.3">
      <c r="D5394" s="2"/>
      <c r="F5394" s="3"/>
    </row>
    <row r="5395" spans="4:6" x14ac:dyDescent="0.3">
      <c r="D5395" s="2"/>
    </row>
    <row r="5396" spans="4:6" x14ac:dyDescent="0.3">
      <c r="D5396" s="2"/>
    </row>
    <row r="5397" spans="4:6" x14ac:dyDescent="0.3">
      <c r="D5397" s="2"/>
    </row>
    <row r="5398" spans="4:6" x14ac:dyDescent="0.3">
      <c r="D5398" s="2"/>
    </row>
    <row r="5399" spans="4:6" x14ac:dyDescent="0.3">
      <c r="D5399" s="2"/>
      <c r="F5399" s="3"/>
    </row>
    <row r="5400" spans="4:6" x14ac:dyDescent="0.3">
      <c r="D5400" s="2"/>
    </row>
    <row r="5401" spans="4:6" x14ac:dyDescent="0.3">
      <c r="D5401" s="2"/>
    </row>
    <row r="5402" spans="4:6" x14ac:dyDescent="0.3">
      <c r="D5402" s="2"/>
    </row>
    <row r="5403" spans="4:6" x14ac:dyDescent="0.3">
      <c r="D5403" s="2"/>
    </row>
    <row r="5404" spans="4:6" x14ac:dyDescent="0.3">
      <c r="D5404" s="2"/>
      <c r="F5404" s="3"/>
    </row>
    <row r="5405" spans="4:6" x14ac:dyDescent="0.3">
      <c r="D5405" s="2"/>
      <c r="F5405" s="3"/>
    </row>
    <row r="5406" spans="4:6" x14ac:dyDescent="0.3">
      <c r="D5406" s="2"/>
    </row>
    <row r="5407" spans="4:6" x14ac:dyDescent="0.3">
      <c r="D5407" s="2"/>
    </row>
    <row r="5408" spans="4:6" x14ac:dyDescent="0.3">
      <c r="D5408" s="2"/>
      <c r="F5408" s="3"/>
    </row>
    <row r="5409" spans="4:6" x14ac:dyDescent="0.3">
      <c r="D5409" s="2"/>
    </row>
    <row r="5410" spans="4:6" x14ac:dyDescent="0.3">
      <c r="D5410" s="2"/>
    </row>
    <row r="5411" spans="4:6" x14ac:dyDescent="0.3">
      <c r="D5411" s="2"/>
    </row>
    <row r="5412" spans="4:6" x14ac:dyDescent="0.3">
      <c r="D5412" s="2"/>
    </row>
    <row r="5413" spans="4:6" x14ac:dyDescent="0.3">
      <c r="D5413" s="2"/>
    </row>
    <row r="5414" spans="4:6" x14ac:dyDescent="0.3">
      <c r="D5414" s="2"/>
    </row>
    <row r="5415" spans="4:6" x14ac:dyDescent="0.3">
      <c r="D5415" s="2"/>
    </row>
    <row r="5416" spans="4:6" x14ac:dyDescent="0.3">
      <c r="D5416" s="2"/>
    </row>
    <row r="5417" spans="4:6" x14ac:dyDescent="0.3">
      <c r="D5417" s="2"/>
      <c r="F5417" s="3"/>
    </row>
    <row r="5418" spans="4:6" x14ac:dyDescent="0.3">
      <c r="D5418" s="2"/>
    </row>
    <row r="5419" spans="4:6" x14ac:dyDescent="0.3">
      <c r="D5419" s="2"/>
    </row>
    <row r="5420" spans="4:6" x14ac:dyDescent="0.3">
      <c r="D5420" s="2"/>
    </row>
    <row r="5421" spans="4:6" x14ac:dyDescent="0.3">
      <c r="D5421" s="2"/>
      <c r="F5421" s="3"/>
    </row>
    <row r="5422" spans="4:6" x14ac:dyDescent="0.3">
      <c r="D5422" s="2"/>
    </row>
    <row r="5423" spans="4:6" x14ac:dyDescent="0.3">
      <c r="D5423" s="2"/>
    </row>
    <row r="5424" spans="4:6" x14ac:dyDescent="0.3">
      <c r="D5424" s="2"/>
    </row>
    <row r="5425" spans="4:6" x14ac:dyDescent="0.3">
      <c r="D5425" s="2"/>
    </row>
    <row r="5426" spans="4:6" x14ac:dyDescent="0.3">
      <c r="D5426" s="2"/>
    </row>
    <row r="5427" spans="4:6" x14ac:dyDescent="0.3">
      <c r="D5427" s="2"/>
    </row>
    <row r="5428" spans="4:6" x14ac:dyDescent="0.3">
      <c r="D5428" s="2"/>
    </row>
    <row r="5429" spans="4:6" x14ac:dyDescent="0.3">
      <c r="D5429" s="2"/>
    </row>
    <row r="5430" spans="4:6" x14ac:dyDescent="0.3">
      <c r="D5430" s="2"/>
      <c r="F5430" s="3"/>
    </row>
    <row r="5431" spans="4:6" x14ac:dyDescent="0.3">
      <c r="D5431" s="2"/>
    </row>
    <row r="5432" spans="4:6" x14ac:dyDescent="0.3">
      <c r="D5432" s="2"/>
    </row>
    <row r="5433" spans="4:6" x14ac:dyDescent="0.3">
      <c r="D5433" s="2"/>
    </row>
    <row r="5434" spans="4:6" x14ac:dyDescent="0.3">
      <c r="D5434" s="2"/>
    </row>
    <row r="5435" spans="4:6" x14ac:dyDescent="0.3">
      <c r="D5435" s="2"/>
      <c r="F5435" s="3"/>
    </row>
    <row r="5436" spans="4:6" x14ac:dyDescent="0.3">
      <c r="D5436" s="2"/>
    </row>
    <row r="5437" spans="4:6" x14ac:dyDescent="0.3">
      <c r="D5437" s="2"/>
    </row>
    <row r="5438" spans="4:6" x14ac:dyDescent="0.3">
      <c r="D5438" s="2"/>
    </row>
    <row r="5439" spans="4:6" x14ac:dyDescent="0.3">
      <c r="D5439" s="2"/>
    </row>
    <row r="5440" spans="4:6" x14ac:dyDescent="0.3">
      <c r="D5440" s="2"/>
      <c r="F5440" s="3"/>
    </row>
    <row r="5441" spans="4:6" x14ac:dyDescent="0.3">
      <c r="D5441" s="2"/>
      <c r="F5441" s="3"/>
    </row>
    <row r="5442" spans="4:6" x14ac:dyDescent="0.3">
      <c r="D5442" s="2"/>
    </row>
    <row r="5443" spans="4:6" x14ac:dyDescent="0.3">
      <c r="D5443" s="2"/>
    </row>
    <row r="5444" spans="4:6" x14ac:dyDescent="0.3">
      <c r="D5444" s="2"/>
    </row>
    <row r="5445" spans="4:6" x14ac:dyDescent="0.3">
      <c r="D5445" s="2"/>
    </row>
    <row r="5446" spans="4:6" x14ac:dyDescent="0.3">
      <c r="D5446" s="2"/>
    </row>
    <row r="5447" spans="4:6" x14ac:dyDescent="0.3">
      <c r="D5447" s="2"/>
    </row>
    <row r="5448" spans="4:6" x14ac:dyDescent="0.3">
      <c r="D5448" s="2"/>
      <c r="F5448" s="3"/>
    </row>
    <row r="5449" spans="4:6" x14ac:dyDescent="0.3">
      <c r="D5449" s="2"/>
    </row>
    <row r="5450" spans="4:6" x14ac:dyDescent="0.3">
      <c r="D5450" s="2"/>
      <c r="F5450" s="3"/>
    </row>
    <row r="5451" spans="4:6" x14ac:dyDescent="0.3">
      <c r="D5451" s="2"/>
    </row>
    <row r="5452" spans="4:6" x14ac:dyDescent="0.3">
      <c r="D5452" s="2"/>
    </row>
    <row r="5453" spans="4:6" x14ac:dyDescent="0.3">
      <c r="D5453" s="2"/>
    </row>
    <row r="5454" spans="4:6" x14ac:dyDescent="0.3">
      <c r="D5454" s="2"/>
      <c r="F5454" s="3"/>
    </row>
    <row r="5455" spans="4:6" x14ac:dyDescent="0.3">
      <c r="D5455" s="2"/>
      <c r="F5455" s="3"/>
    </row>
    <row r="5456" spans="4:6" x14ac:dyDescent="0.3">
      <c r="D5456" s="2"/>
      <c r="F5456" s="3"/>
    </row>
    <row r="5457" spans="4:6" x14ac:dyDescent="0.3">
      <c r="D5457" s="2"/>
    </row>
    <row r="5458" spans="4:6" x14ac:dyDescent="0.3">
      <c r="D5458" s="2"/>
    </row>
    <row r="5459" spans="4:6" x14ac:dyDescent="0.3">
      <c r="D5459" s="2"/>
    </row>
    <row r="5460" spans="4:6" x14ac:dyDescent="0.3">
      <c r="D5460" s="2"/>
    </row>
    <row r="5461" spans="4:6" x14ac:dyDescent="0.3">
      <c r="D5461" s="2"/>
      <c r="F5461" s="3"/>
    </row>
    <row r="5462" spans="4:6" x14ac:dyDescent="0.3">
      <c r="D5462" s="2"/>
      <c r="F5462" s="3"/>
    </row>
    <row r="5463" spans="4:6" x14ac:dyDescent="0.3">
      <c r="D5463" s="2"/>
      <c r="F5463" s="3"/>
    </row>
    <row r="5464" spans="4:6" x14ac:dyDescent="0.3">
      <c r="D5464" s="2"/>
      <c r="F5464" s="3"/>
    </row>
    <row r="5465" spans="4:6" x14ac:dyDescent="0.3">
      <c r="D5465" s="2"/>
      <c r="F5465" s="3"/>
    </row>
    <row r="5466" spans="4:6" x14ac:dyDescent="0.3">
      <c r="D5466" s="2"/>
      <c r="F5466" s="3"/>
    </row>
    <row r="5467" spans="4:6" x14ac:dyDescent="0.3">
      <c r="D5467" s="2"/>
    </row>
    <row r="5468" spans="4:6" x14ac:dyDescent="0.3">
      <c r="D5468" s="2"/>
    </row>
    <row r="5469" spans="4:6" x14ac:dyDescent="0.3">
      <c r="D5469" s="2"/>
    </row>
    <row r="5470" spans="4:6" x14ac:dyDescent="0.3">
      <c r="D5470" s="2"/>
    </row>
    <row r="5471" spans="4:6" x14ac:dyDescent="0.3">
      <c r="D5471" s="2"/>
      <c r="F5471" s="3"/>
    </row>
    <row r="5472" spans="4:6" x14ac:dyDescent="0.3">
      <c r="D5472" s="2"/>
    </row>
    <row r="5473" spans="4:6" x14ac:dyDescent="0.3">
      <c r="D5473" s="2"/>
      <c r="F5473" s="3"/>
    </row>
    <row r="5474" spans="4:6" x14ac:dyDescent="0.3">
      <c r="D5474" s="2"/>
      <c r="F5474" s="3"/>
    </row>
    <row r="5475" spans="4:6" x14ac:dyDescent="0.3">
      <c r="D5475" s="2"/>
    </row>
    <row r="5476" spans="4:6" x14ac:dyDescent="0.3">
      <c r="D5476" s="2"/>
    </row>
    <row r="5477" spans="4:6" x14ac:dyDescent="0.3">
      <c r="D5477" s="2"/>
      <c r="F5477" s="3"/>
    </row>
    <row r="5478" spans="4:6" x14ac:dyDescent="0.3">
      <c r="D5478" s="2"/>
    </row>
    <row r="5479" spans="4:6" x14ac:dyDescent="0.3">
      <c r="D5479" s="2"/>
    </row>
    <row r="5480" spans="4:6" x14ac:dyDescent="0.3">
      <c r="D5480" s="2"/>
    </row>
    <row r="5481" spans="4:6" x14ac:dyDescent="0.3">
      <c r="D5481" s="2"/>
    </row>
    <row r="5483" spans="4:6" x14ac:dyDescent="0.3">
      <c r="D5483" s="2"/>
      <c r="F5483" s="3"/>
    </row>
    <row r="5484" spans="4:6" x14ac:dyDescent="0.3">
      <c r="D5484" s="2"/>
    </row>
    <row r="5485" spans="4:6" x14ac:dyDescent="0.3">
      <c r="D5485" s="2"/>
      <c r="F5485" s="3"/>
    </row>
    <row r="5486" spans="4:6" x14ac:dyDescent="0.3">
      <c r="D5486" s="2"/>
      <c r="F5486" s="3"/>
    </row>
    <row r="5487" spans="4:6" x14ac:dyDescent="0.3">
      <c r="D5487" s="2"/>
    </row>
    <row r="5488" spans="4:6" x14ac:dyDescent="0.3">
      <c r="D5488" s="2"/>
    </row>
    <row r="5489" spans="4:6" x14ac:dyDescent="0.3">
      <c r="D5489" s="2"/>
      <c r="F5489" s="3"/>
    </row>
    <row r="5490" spans="4:6" x14ac:dyDescent="0.3">
      <c r="D5490" s="2"/>
    </row>
    <row r="5491" spans="4:6" x14ac:dyDescent="0.3">
      <c r="D5491" s="2"/>
    </row>
    <row r="5492" spans="4:6" x14ac:dyDescent="0.3">
      <c r="D5492" s="2"/>
    </row>
    <row r="5493" spans="4:6" x14ac:dyDescent="0.3">
      <c r="D5493" s="2"/>
    </row>
    <row r="5494" spans="4:6" x14ac:dyDescent="0.3">
      <c r="D5494" s="2"/>
    </row>
    <row r="5495" spans="4:6" x14ac:dyDescent="0.3">
      <c r="D5495" s="2"/>
    </row>
    <row r="5496" spans="4:6" x14ac:dyDescent="0.3">
      <c r="D5496" s="2"/>
    </row>
    <row r="5497" spans="4:6" x14ac:dyDescent="0.3">
      <c r="D5497" s="2"/>
      <c r="F5497" s="3"/>
    </row>
    <row r="5498" spans="4:6" x14ac:dyDescent="0.3">
      <c r="D5498" s="2"/>
    </row>
    <row r="5499" spans="4:6" x14ac:dyDescent="0.3">
      <c r="D5499" s="2"/>
    </row>
    <row r="5500" spans="4:6" x14ac:dyDescent="0.3">
      <c r="D5500" s="2"/>
      <c r="F5500" s="3"/>
    </row>
    <row r="5501" spans="4:6" x14ac:dyDescent="0.3">
      <c r="D5501" s="2"/>
    </row>
    <row r="5502" spans="4:6" x14ac:dyDescent="0.3">
      <c r="D5502" s="2"/>
    </row>
    <row r="5503" spans="4:6" x14ac:dyDescent="0.3">
      <c r="D5503" s="2"/>
    </row>
    <row r="5504" spans="4:6" x14ac:dyDescent="0.3">
      <c r="D5504" s="2"/>
    </row>
    <row r="5505" spans="4:6" x14ac:dyDescent="0.3">
      <c r="D5505" s="2"/>
    </row>
    <row r="5506" spans="4:6" x14ac:dyDescent="0.3">
      <c r="D5506" s="2"/>
    </row>
    <row r="5507" spans="4:6" x14ac:dyDescent="0.3">
      <c r="D5507" s="2"/>
    </row>
    <row r="5508" spans="4:6" x14ac:dyDescent="0.3">
      <c r="D5508" s="2"/>
    </row>
    <row r="5509" spans="4:6" x14ac:dyDescent="0.3">
      <c r="D5509" s="2"/>
    </row>
    <row r="5510" spans="4:6" x14ac:dyDescent="0.3">
      <c r="D5510" s="2"/>
    </row>
    <row r="5511" spans="4:6" x14ac:dyDescent="0.3">
      <c r="D5511" s="2"/>
    </row>
    <row r="5512" spans="4:6" x14ac:dyDescent="0.3">
      <c r="D5512" s="2"/>
      <c r="F5512" s="3"/>
    </row>
    <row r="5513" spans="4:6" x14ac:dyDescent="0.3">
      <c r="D5513" s="2"/>
    </row>
    <row r="5514" spans="4:6" x14ac:dyDescent="0.3">
      <c r="D5514" s="2"/>
    </row>
    <row r="5515" spans="4:6" x14ac:dyDescent="0.3">
      <c r="D5515" s="2"/>
    </row>
    <row r="5516" spans="4:6" x14ac:dyDescent="0.3">
      <c r="D5516" s="2"/>
      <c r="F5516" s="3"/>
    </row>
    <row r="5517" spans="4:6" x14ac:dyDescent="0.3">
      <c r="D5517" s="2"/>
      <c r="F5517" s="3"/>
    </row>
    <row r="5518" spans="4:6" x14ac:dyDescent="0.3">
      <c r="D5518" s="2"/>
    </row>
    <row r="5519" spans="4:6" x14ac:dyDescent="0.3">
      <c r="D5519" s="2"/>
    </row>
    <row r="5520" spans="4:6" x14ac:dyDescent="0.3">
      <c r="D5520" s="2"/>
    </row>
    <row r="5521" spans="4:6" x14ac:dyDescent="0.3">
      <c r="D5521" s="2"/>
    </row>
    <row r="5522" spans="4:6" x14ac:dyDescent="0.3">
      <c r="D5522" s="2"/>
    </row>
    <row r="5523" spans="4:6" x14ac:dyDescent="0.3">
      <c r="D5523" s="2"/>
    </row>
    <row r="5524" spans="4:6" x14ac:dyDescent="0.3">
      <c r="D5524" s="2"/>
    </row>
    <row r="5525" spans="4:6" x14ac:dyDescent="0.3">
      <c r="D5525" s="2"/>
    </row>
    <row r="5526" spans="4:6" x14ac:dyDescent="0.3">
      <c r="D5526" s="2"/>
    </row>
    <row r="5527" spans="4:6" x14ac:dyDescent="0.3">
      <c r="D5527" s="2"/>
    </row>
    <row r="5528" spans="4:6" x14ac:dyDescent="0.3">
      <c r="D5528" s="2"/>
    </row>
    <row r="5529" spans="4:6" x14ac:dyDescent="0.3">
      <c r="D5529" s="2"/>
    </row>
    <row r="5530" spans="4:6" x14ac:dyDescent="0.3">
      <c r="D5530" s="2"/>
    </row>
    <row r="5531" spans="4:6" x14ac:dyDescent="0.3">
      <c r="D5531" s="2"/>
      <c r="F5531" s="3"/>
    </row>
    <row r="5532" spans="4:6" x14ac:dyDescent="0.3">
      <c r="D5532" s="2"/>
    </row>
    <row r="5533" spans="4:6" x14ac:dyDescent="0.3">
      <c r="D5533" s="2"/>
      <c r="F5533" s="3"/>
    </row>
    <row r="5534" spans="4:6" x14ac:dyDescent="0.3">
      <c r="D5534" s="2"/>
    </row>
    <row r="5535" spans="4:6" x14ac:dyDescent="0.3">
      <c r="D5535" s="2"/>
      <c r="F5535" s="3"/>
    </row>
    <row r="5536" spans="4:6" x14ac:dyDescent="0.3">
      <c r="D5536" s="2"/>
      <c r="F5536" s="3"/>
    </row>
    <row r="5537" spans="4:6" x14ac:dyDescent="0.3">
      <c r="D5537" s="2"/>
    </row>
    <row r="5538" spans="4:6" x14ac:dyDescent="0.3">
      <c r="D5538" s="2"/>
    </row>
    <row r="5539" spans="4:6" x14ac:dyDescent="0.3">
      <c r="D5539" s="2"/>
    </row>
    <row r="5540" spans="4:6" x14ac:dyDescent="0.3">
      <c r="D5540" s="2"/>
    </row>
    <row r="5541" spans="4:6" x14ac:dyDescent="0.3">
      <c r="D5541" s="2"/>
    </row>
    <row r="5542" spans="4:6" x14ac:dyDescent="0.3">
      <c r="D5542" s="2"/>
    </row>
    <row r="5543" spans="4:6" x14ac:dyDescent="0.3">
      <c r="D5543" s="2"/>
    </row>
    <row r="5544" spans="4:6" x14ac:dyDescent="0.3">
      <c r="D5544" s="2"/>
      <c r="F5544" s="3"/>
    </row>
    <row r="5545" spans="4:6" x14ac:dyDescent="0.3">
      <c r="D5545" s="2"/>
      <c r="F5545" s="3"/>
    </row>
    <row r="5546" spans="4:6" x14ac:dyDescent="0.3">
      <c r="D5546" s="2"/>
    </row>
    <row r="5547" spans="4:6" x14ac:dyDescent="0.3">
      <c r="D5547" s="2"/>
      <c r="F5547" s="3"/>
    </row>
    <row r="5548" spans="4:6" x14ac:dyDescent="0.3">
      <c r="D5548" s="2"/>
    </row>
    <row r="5549" spans="4:6" x14ac:dyDescent="0.3">
      <c r="D5549" s="2"/>
    </row>
    <row r="5550" spans="4:6" x14ac:dyDescent="0.3">
      <c r="D5550" s="2"/>
    </row>
    <row r="5551" spans="4:6" x14ac:dyDescent="0.3">
      <c r="D5551" s="2"/>
      <c r="F5551" s="3"/>
    </row>
    <row r="5552" spans="4:6" x14ac:dyDescent="0.3">
      <c r="D5552" s="2"/>
      <c r="F5552" s="3"/>
    </row>
    <row r="5553" spans="4:6" x14ac:dyDescent="0.3">
      <c r="D5553" s="2"/>
    </row>
    <row r="5554" spans="4:6" x14ac:dyDescent="0.3">
      <c r="D5554" s="2"/>
    </row>
    <row r="5555" spans="4:6" x14ac:dyDescent="0.3">
      <c r="D5555" s="2"/>
    </row>
    <row r="5556" spans="4:6" x14ac:dyDescent="0.3">
      <c r="D5556" s="2"/>
    </row>
    <row r="5557" spans="4:6" x14ac:dyDescent="0.3">
      <c r="D5557" s="2"/>
    </row>
    <row r="5558" spans="4:6" x14ac:dyDescent="0.3">
      <c r="D5558" s="2"/>
      <c r="F5558" s="3"/>
    </row>
    <row r="5559" spans="4:6" x14ac:dyDescent="0.3">
      <c r="D5559" s="2"/>
      <c r="F5559" s="3"/>
    </row>
    <row r="5560" spans="4:6" x14ac:dyDescent="0.3">
      <c r="D5560" s="2"/>
    </row>
    <row r="5561" spans="4:6" x14ac:dyDescent="0.3">
      <c r="D5561" s="2"/>
    </row>
    <row r="5562" spans="4:6" x14ac:dyDescent="0.3">
      <c r="D5562" s="2"/>
    </row>
    <row r="5563" spans="4:6" x14ac:dyDescent="0.3">
      <c r="D5563" s="2"/>
      <c r="F5563" s="3"/>
    </row>
    <row r="5564" spans="4:6" x14ac:dyDescent="0.3">
      <c r="D5564" s="2"/>
    </row>
    <row r="5565" spans="4:6" x14ac:dyDescent="0.3">
      <c r="D5565" s="2"/>
    </row>
    <row r="5566" spans="4:6" x14ac:dyDescent="0.3">
      <c r="D5566" s="2"/>
    </row>
    <row r="5567" spans="4:6" x14ac:dyDescent="0.3">
      <c r="D5567" s="2"/>
    </row>
    <row r="5568" spans="4:6" x14ac:dyDescent="0.3">
      <c r="D5568" s="2"/>
    </row>
    <row r="5569" spans="4:6" x14ac:dyDescent="0.3">
      <c r="D5569" s="2"/>
      <c r="F5569" s="3"/>
    </row>
    <row r="5570" spans="4:6" x14ac:dyDescent="0.3">
      <c r="D5570" s="2"/>
      <c r="F5570" s="3"/>
    </row>
    <row r="5571" spans="4:6" x14ac:dyDescent="0.3">
      <c r="D5571" s="2"/>
    </row>
    <row r="5572" spans="4:6" x14ac:dyDescent="0.3">
      <c r="D5572" s="2"/>
    </row>
    <row r="5573" spans="4:6" x14ac:dyDescent="0.3">
      <c r="D5573" s="2"/>
    </row>
    <row r="5574" spans="4:6" x14ac:dyDescent="0.3">
      <c r="D5574" s="2"/>
      <c r="F5574" s="3"/>
    </row>
    <row r="5575" spans="4:6" x14ac:dyDescent="0.3">
      <c r="D5575" s="2"/>
    </row>
    <row r="5576" spans="4:6" x14ac:dyDescent="0.3">
      <c r="D5576" s="2"/>
    </row>
    <row r="5577" spans="4:6" x14ac:dyDescent="0.3">
      <c r="D5577" s="2"/>
    </row>
    <row r="5578" spans="4:6" x14ac:dyDescent="0.3">
      <c r="D5578" s="2"/>
    </row>
    <row r="5579" spans="4:6" x14ac:dyDescent="0.3">
      <c r="D5579" s="2"/>
      <c r="F5579" s="3"/>
    </row>
    <row r="5580" spans="4:6" x14ac:dyDescent="0.3">
      <c r="D5580" s="2"/>
      <c r="F5580" s="3"/>
    </row>
    <row r="5581" spans="4:6" x14ac:dyDescent="0.3">
      <c r="D5581" s="2"/>
      <c r="F5581" s="3"/>
    </row>
    <row r="5582" spans="4:6" x14ac:dyDescent="0.3">
      <c r="D5582" s="2"/>
    </row>
    <row r="5583" spans="4:6" x14ac:dyDescent="0.3">
      <c r="D5583" s="2"/>
    </row>
    <row r="5584" spans="4:6" x14ac:dyDescent="0.3">
      <c r="D5584" s="2"/>
    </row>
    <row r="5585" spans="4:6" x14ac:dyDescent="0.3">
      <c r="D5585" s="2"/>
    </row>
    <row r="5586" spans="4:6" x14ac:dyDescent="0.3">
      <c r="D5586" s="2"/>
    </row>
    <row r="5587" spans="4:6" x14ac:dyDescent="0.3">
      <c r="D5587" s="2"/>
      <c r="F5587" s="3"/>
    </row>
    <row r="5588" spans="4:6" x14ac:dyDescent="0.3">
      <c r="D5588" s="2"/>
      <c r="F5588" s="3"/>
    </row>
    <row r="5589" spans="4:6" x14ac:dyDescent="0.3">
      <c r="D5589" s="2"/>
      <c r="F5589" s="3"/>
    </row>
    <row r="5590" spans="4:6" x14ac:dyDescent="0.3">
      <c r="D5590" s="2"/>
    </row>
    <row r="5591" spans="4:6" x14ac:dyDescent="0.3">
      <c r="D5591" s="2"/>
    </row>
    <row r="5592" spans="4:6" x14ac:dyDescent="0.3">
      <c r="D5592" s="2"/>
    </row>
    <row r="5593" spans="4:6" x14ac:dyDescent="0.3">
      <c r="D5593" s="2"/>
    </row>
    <row r="5594" spans="4:6" x14ac:dyDescent="0.3">
      <c r="D5594" s="2"/>
    </row>
    <row r="5595" spans="4:6" x14ac:dyDescent="0.3">
      <c r="D5595" s="2"/>
    </row>
    <row r="5596" spans="4:6" x14ac:dyDescent="0.3">
      <c r="D5596" s="2"/>
    </row>
    <row r="5597" spans="4:6" x14ac:dyDescent="0.3">
      <c r="D5597" s="2"/>
      <c r="F5597" s="3"/>
    </row>
    <row r="5598" spans="4:6" x14ac:dyDescent="0.3">
      <c r="D5598" s="2"/>
    </row>
    <row r="5599" spans="4:6" x14ac:dyDescent="0.3">
      <c r="D5599" s="2"/>
    </row>
    <row r="5600" spans="4:6" x14ac:dyDescent="0.3">
      <c r="D5600" s="2"/>
      <c r="F5600" s="3"/>
    </row>
    <row r="5601" spans="4:6" x14ac:dyDescent="0.3">
      <c r="D5601" s="2"/>
      <c r="F5601" s="3"/>
    </row>
    <row r="5602" spans="4:6" x14ac:dyDescent="0.3">
      <c r="D5602" s="2"/>
      <c r="F5602" s="3"/>
    </row>
    <row r="5603" spans="4:6" x14ac:dyDescent="0.3">
      <c r="D5603" s="2"/>
    </row>
    <row r="5604" spans="4:6" x14ac:dyDescent="0.3">
      <c r="D5604" s="2"/>
    </row>
    <row r="5605" spans="4:6" x14ac:dyDescent="0.3">
      <c r="D5605" s="2"/>
      <c r="F5605" s="3"/>
    </row>
    <row r="5606" spans="4:6" x14ac:dyDescent="0.3">
      <c r="D5606" s="2"/>
    </row>
    <row r="5607" spans="4:6" x14ac:dyDescent="0.3">
      <c r="D5607" s="2"/>
      <c r="F5607" s="3"/>
    </row>
    <row r="5608" spans="4:6" x14ac:dyDescent="0.3">
      <c r="D5608" s="2"/>
    </row>
    <row r="5609" spans="4:6" x14ac:dyDescent="0.3">
      <c r="D5609" s="2"/>
    </row>
    <row r="5610" spans="4:6" x14ac:dyDescent="0.3">
      <c r="D5610" s="2"/>
    </row>
    <row r="5611" spans="4:6" x14ac:dyDescent="0.3">
      <c r="D5611" s="2"/>
    </row>
    <row r="5612" spans="4:6" x14ac:dyDescent="0.3">
      <c r="D5612" s="2"/>
    </row>
    <row r="5613" spans="4:6" x14ac:dyDescent="0.3">
      <c r="D5613" s="2"/>
      <c r="F5613" s="3"/>
    </row>
    <row r="5614" spans="4:6" x14ac:dyDescent="0.3">
      <c r="D5614" s="2"/>
    </row>
    <row r="5615" spans="4:6" x14ac:dyDescent="0.3">
      <c r="D5615" s="2"/>
    </row>
    <row r="5616" spans="4:6" x14ac:dyDescent="0.3">
      <c r="D5616" s="2"/>
      <c r="F5616" s="3"/>
    </row>
    <row r="5617" spans="4:6" x14ac:dyDescent="0.3">
      <c r="D5617" s="2"/>
    </row>
    <row r="5618" spans="4:6" x14ac:dyDescent="0.3">
      <c r="D5618" s="2"/>
      <c r="F5618" s="3"/>
    </row>
    <row r="5619" spans="4:6" x14ac:dyDescent="0.3">
      <c r="D5619" s="2"/>
    </row>
    <row r="5620" spans="4:6" x14ac:dyDescent="0.3">
      <c r="D5620" s="2"/>
    </row>
    <row r="5621" spans="4:6" x14ac:dyDescent="0.3">
      <c r="D5621" s="2"/>
    </row>
    <row r="5622" spans="4:6" x14ac:dyDescent="0.3">
      <c r="D5622" s="2"/>
    </row>
    <row r="5623" spans="4:6" x14ac:dyDescent="0.3">
      <c r="D5623" s="2"/>
    </row>
    <row r="5624" spans="4:6" x14ac:dyDescent="0.3">
      <c r="D5624" s="2"/>
    </row>
    <row r="5625" spans="4:6" x14ac:dyDescent="0.3">
      <c r="D5625" s="2"/>
    </row>
    <row r="5626" spans="4:6" x14ac:dyDescent="0.3">
      <c r="D5626" s="2"/>
    </row>
    <row r="5627" spans="4:6" x14ac:dyDescent="0.3">
      <c r="D5627" s="2"/>
    </row>
    <row r="5628" spans="4:6" x14ac:dyDescent="0.3">
      <c r="D5628" s="2"/>
    </row>
    <row r="5629" spans="4:6" x14ac:dyDescent="0.3">
      <c r="D5629" s="2"/>
    </row>
    <row r="5630" spans="4:6" x14ac:dyDescent="0.3">
      <c r="D5630" s="2"/>
      <c r="F5630" s="3"/>
    </row>
    <row r="5631" spans="4:6" x14ac:dyDescent="0.3">
      <c r="D5631" s="2"/>
    </row>
    <row r="5632" spans="4:6" x14ac:dyDescent="0.3">
      <c r="D5632" s="2"/>
    </row>
    <row r="5633" spans="4:6" x14ac:dyDescent="0.3">
      <c r="D5633" s="2"/>
    </row>
    <row r="5634" spans="4:6" x14ac:dyDescent="0.3">
      <c r="D5634" s="2"/>
    </row>
    <row r="5635" spans="4:6" x14ac:dyDescent="0.3">
      <c r="D5635" s="2"/>
    </row>
    <row r="5636" spans="4:6" x14ac:dyDescent="0.3">
      <c r="D5636" s="2"/>
      <c r="F5636" s="3"/>
    </row>
    <row r="5637" spans="4:6" x14ac:dyDescent="0.3">
      <c r="D5637" s="2"/>
      <c r="F5637" s="3"/>
    </row>
    <row r="5638" spans="4:6" x14ac:dyDescent="0.3">
      <c r="D5638" s="2"/>
      <c r="F5638" s="3"/>
    </row>
    <row r="5639" spans="4:6" x14ac:dyDescent="0.3">
      <c r="D5639" s="2"/>
    </row>
    <row r="5640" spans="4:6" x14ac:dyDescent="0.3">
      <c r="D5640" s="2"/>
    </row>
    <row r="5641" spans="4:6" x14ac:dyDescent="0.3">
      <c r="D5641" s="2"/>
    </row>
    <row r="5642" spans="4:6" x14ac:dyDescent="0.3">
      <c r="D5642" s="2"/>
    </row>
    <row r="5643" spans="4:6" x14ac:dyDescent="0.3">
      <c r="D5643" s="2"/>
    </row>
    <row r="5644" spans="4:6" x14ac:dyDescent="0.3">
      <c r="D5644" s="2"/>
      <c r="F5644" s="3"/>
    </row>
    <row r="5645" spans="4:6" x14ac:dyDescent="0.3">
      <c r="D5645" s="2"/>
      <c r="F5645" s="3"/>
    </row>
    <row r="5646" spans="4:6" x14ac:dyDescent="0.3">
      <c r="D5646" s="2"/>
    </row>
    <row r="5647" spans="4:6" x14ac:dyDescent="0.3">
      <c r="D5647" s="2"/>
    </row>
    <row r="5648" spans="4:6" x14ac:dyDescent="0.3">
      <c r="D5648" s="2"/>
    </row>
    <row r="5649" spans="4:6" x14ac:dyDescent="0.3">
      <c r="D5649" s="2"/>
    </row>
    <row r="5650" spans="4:6" x14ac:dyDescent="0.3">
      <c r="D5650" s="2"/>
    </row>
    <row r="5651" spans="4:6" x14ac:dyDescent="0.3">
      <c r="D5651" s="2"/>
    </row>
    <row r="5652" spans="4:6" x14ac:dyDescent="0.3">
      <c r="D5652" s="2"/>
    </row>
    <row r="5653" spans="4:6" x14ac:dyDescent="0.3">
      <c r="D5653" s="2"/>
    </row>
    <row r="5654" spans="4:6" x14ac:dyDescent="0.3">
      <c r="D5654" s="2"/>
    </row>
    <row r="5655" spans="4:6" x14ac:dyDescent="0.3">
      <c r="D5655" s="2"/>
      <c r="F5655" s="3"/>
    </row>
    <row r="5656" spans="4:6" x14ac:dyDescent="0.3">
      <c r="D5656" s="2"/>
      <c r="F5656" s="3"/>
    </row>
    <row r="5657" spans="4:6" x14ac:dyDescent="0.3">
      <c r="D5657" s="2"/>
    </row>
    <row r="5658" spans="4:6" x14ac:dyDescent="0.3">
      <c r="D5658" s="2"/>
    </row>
    <row r="5659" spans="4:6" x14ac:dyDescent="0.3">
      <c r="D5659" s="2"/>
    </row>
    <row r="5660" spans="4:6" x14ac:dyDescent="0.3">
      <c r="D5660" s="2"/>
    </row>
    <row r="5661" spans="4:6" x14ac:dyDescent="0.3">
      <c r="D5661" s="2"/>
    </row>
    <row r="5662" spans="4:6" x14ac:dyDescent="0.3">
      <c r="D5662" s="2"/>
    </row>
    <row r="5663" spans="4:6" x14ac:dyDescent="0.3">
      <c r="D5663" s="2"/>
    </row>
    <row r="5664" spans="4:6" x14ac:dyDescent="0.3">
      <c r="D5664" s="2"/>
      <c r="F5664" s="3"/>
    </row>
    <row r="5665" spans="4:6" x14ac:dyDescent="0.3">
      <c r="D5665" s="2"/>
      <c r="F5665" s="3"/>
    </row>
    <row r="5666" spans="4:6" x14ac:dyDescent="0.3">
      <c r="D5666" s="2"/>
    </row>
    <row r="5667" spans="4:6" x14ac:dyDescent="0.3">
      <c r="D5667" s="2"/>
    </row>
    <row r="5668" spans="4:6" x14ac:dyDescent="0.3">
      <c r="D5668" s="2"/>
    </row>
    <row r="5669" spans="4:6" x14ac:dyDescent="0.3">
      <c r="D5669" s="2"/>
    </row>
    <row r="5670" spans="4:6" x14ac:dyDescent="0.3">
      <c r="D5670" s="2"/>
      <c r="F5670" s="3"/>
    </row>
    <row r="5671" spans="4:6" x14ac:dyDescent="0.3">
      <c r="D5671" s="2"/>
      <c r="F5671" s="3"/>
    </row>
    <row r="5672" spans="4:6" x14ac:dyDescent="0.3">
      <c r="D5672" s="2"/>
    </row>
    <row r="5673" spans="4:6" x14ac:dyDescent="0.3">
      <c r="D5673" s="2"/>
    </row>
    <row r="5674" spans="4:6" x14ac:dyDescent="0.3">
      <c r="D5674" s="2"/>
    </row>
    <row r="5675" spans="4:6" x14ac:dyDescent="0.3">
      <c r="D5675" s="2"/>
    </row>
    <row r="5676" spans="4:6" x14ac:dyDescent="0.3">
      <c r="D5676" s="2"/>
    </row>
    <row r="5677" spans="4:6" x14ac:dyDescent="0.3">
      <c r="D5677" s="2"/>
      <c r="F5677" s="3"/>
    </row>
    <row r="5678" spans="4:6" x14ac:dyDescent="0.3">
      <c r="D5678" s="2"/>
      <c r="F5678" s="3"/>
    </row>
    <row r="5679" spans="4:6" x14ac:dyDescent="0.3">
      <c r="D5679" s="2"/>
      <c r="F5679" s="3"/>
    </row>
    <row r="5680" spans="4:6" x14ac:dyDescent="0.3">
      <c r="D5680" s="2"/>
    </row>
    <row r="5681" spans="4:6" x14ac:dyDescent="0.3">
      <c r="D5681" s="2"/>
    </row>
    <row r="5682" spans="4:6" x14ac:dyDescent="0.3">
      <c r="D5682" s="2"/>
    </row>
    <row r="5683" spans="4:6" x14ac:dyDescent="0.3">
      <c r="D5683" s="2"/>
    </row>
    <row r="5684" spans="4:6" x14ac:dyDescent="0.3">
      <c r="D5684" s="2"/>
    </row>
    <row r="5685" spans="4:6" x14ac:dyDescent="0.3">
      <c r="D5685" s="2"/>
    </row>
    <row r="5686" spans="4:6" x14ac:dyDescent="0.3">
      <c r="D5686" s="2"/>
    </row>
    <row r="5687" spans="4:6" x14ac:dyDescent="0.3">
      <c r="D5687" s="2"/>
    </row>
    <row r="5688" spans="4:6" x14ac:dyDescent="0.3">
      <c r="D5688" s="2"/>
    </row>
    <row r="5689" spans="4:6" x14ac:dyDescent="0.3">
      <c r="D5689" s="2"/>
    </row>
    <row r="5690" spans="4:6" x14ac:dyDescent="0.3">
      <c r="D5690" s="2"/>
    </row>
    <row r="5691" spans="4:6" x14ac:dyDescent="0.3">
      <c r="D5691" s="2"/>
    </row>
    <row r="5692" spans="4:6" x14ac:dyDescent="0.3">
      <c r="D5692" s="2"/>
    </row>
    <row r="5693" spans="4:6" x14ac:dyDescent="0.3">
      <c r="D5693" s="2"/>
    </row>
    <row r="5694" spans="4:6" x14ac:dyDescent="0.3">
      <c r="D5694" s="2"/>
      <c r="F5694" s="3"/>
    </row>
    <row r="5695" spans="4:6" x14ac:dyDescent="0.3">
      <c r="D5695" s="2"/>
    </row>
    <row r="5696" spans="4:6" x14ac:dyDescent="0.3">
      <c r="D5696" s="2"/>
    </row>
    <row r="5697" spans="4:6" x14ac:dyDescent="0.3">
      <c r="D5697" s="2"/>
    </row>
    <row r="5698" spans="4:6" x14ac:dyDescent="0.3">
      <c r="D5698" s="2"/>
      <c r="F5698" s="3"/>
    </row>
    <row r="5699" spans="4:6" x14ac:dyDescent="0.3">
      <c r="D5699" s="2"/>
    </row>
    <row r="5700" spans="4:6" x14ac:dyDescent="0.3">
      <c r="D5700" s="2"/>
    </row>
    <row r="5701" spans="4:6" x14ac:dyDescent="0.3">
      <c r="D5701" s="2"/>
    </row>
    <row r="5702" spans="4:6" x14ac:dyDescent="0.3">
      <c r="D5702" s="2"/>
    </row>
    <row r="5703" spans="4:6" x14ac:dyDescent="0.3">
      <c r="D5703" s="2"/>
    </row>
    <row r="5704" spans="4:6" x14ac:dyDescent="0.3">
      <c r="D5704" s="2"/>
    </row>
    <row r="5705" spans="4:6" x14ac:dyDescent="0.3">
      <c r="D5705" s="2"/>
    </row>
    <row r="5706" spans="4:6" x14ac:dyDescent="0.3">
      <c r="D5706" s="2"/>
      <c r="F5706" s="3"/>
    </row>
    <row r="5707" spans="4:6" x14ac:dyDescent="0.3">
      <c r="D5707" s="2"/>
      <c r="F5707" s="3"/>
    </row>
    <row r="5708" spans="4:6" x14ac:dyDescent="0.3">
      <c r="D5708" s="2"/>
    </row>
    <row r="5709" spans="4:6" x14ac:dyDescent="0.3">
      <c r="D5709" s="2"/>
    </row>
    <row r="5710" spans="4:6" x14ac:dyDescent="0.3">
      <c r="D5710" s="2"/>
    </row>
    <row r="5711" spans="4:6" x14ac:dyDescent="0.3">
      <c r="D5711" s="2"/>
    </row>
    <row r="5712" spans="4:6" x14ac:dyDescent="0.3">
      <c r="D5712" s="2"/>
      <c r="F5712" s="3"/>
    </row>
    <row r="5713" spans="4:6" x14ac:dyDescent="0.3">
      <c r="D5713" s="2"/>
    </row>
    <row r="5714" spans="4:6" x14ac:dyDescent="0.3">
      <c r="D5714" s="2"/>
    </row>
    <row r="5715" spans="4:6" x14ac:dyDescent="0.3">
      <c r="D5715" s="2"/>
    </row>
    <row r="5716" spans="4:6" x14ac:dyDescent="0.3">
      <c r="D5716" s="2"/>
      <c r="F5716" s="3"/>
    </row>
    <row r="5717" spans="4:6" x14ac:dyDescent="0.3">
      <c r="D5717" s="2"/>
    </row>
    <row r="5718" spans="4:6" x14ac:dyDescent="0.3">
      <c r="D5718" s="2"/>
    </row>
    <row r="5719" spans="4:6" x14ac:dyDescent="0.3">
      <c r="D5719" s="2"/>
    </row>
    <row r="5720" spans="4:6" x14ac:dyDescent="0.3">
      <c r="D5720" s="2"/>
    </row>
    <row r="5721" spans="4:6" x14ac:dyDescent="0.3">
      <c r="D5721" s="2"/>
    </row>
    <row r="5722" spans="4:6" x14ac:dyDescent="0.3">
      <c r="D5722" s="2"/>
    </row>
    <row r="5723" spans="4:6" x14ac:dyDescent="0.3">
      <c r="D5723" s="2"/>
    </row>
    <row r="5724" spans="4:6" x14ac:dyDescent="0.3">
      <c r="D5724" s="2"/>
    </row>
    <row r="5725" spans="4:6" x14ac:dyDescent="0.3">
      <c r="D5725" s="2"/>
    </row>
    <row r="5726" spans="4:6" x14ac:dyDescent="0.3">
      <c r="D5726" s="2"/>
    </row>
    <row r="5727" spans="4:6" x14ac:dyDescent="0.3">
      <c r="D5727" s="2"/>
    </row>
    <row r="5728" spans="4:6" x14ac:dyDescent="0.3">
      <c r="D5728" s="2"/>
    </row>
    <row r="5729" spans="4:6" x14ac:dyDescent="0.3">
      <c r="D5729" s="2"/>
      <c r="F5729" s="3"/>
    </row>
    <row r="5730" spans="4:6" x14ac:dyDescent="0.3">
      <c r="D5730" s="2"/>
      <c r="F5730" s="3"/>
    </row>
    <row r="5731" spans="4:6" x14ac:dyDescent="0.3">
      <c r="D5731" s="2"/>
    </row>
    <row r="5732" spans="4:6" x14ac:dyDescent="0.3">
      <c r="D5732" s="2"/>
    </row>
    <row r="5733" spans="4:6" x14ac:dyDescent="0.3">
      <c r="D5733" s="2"/>
      <c r="F5733" s="3"/>
    </row>
    <row r="5734" spans="4:6" x14ac:dyDescent="0.3">
      <c r="D5734" s="2"/>
    </row>
    <row r="5735" spans="4:6" x14ac:dyDescent="0.3">
      <c r="D5735" s="2"/>
      <c r="F5735" s="3"/>
    </row>
    <row r="5736" spans="4:6" x14ac:dyDescent="0.3">
      <c r="D5736" s="2"/>
      <c r="F5736" s="3"/>
    </row>
    <row r="5737" spans="4:6" x14ac:dyDescent="0.3">
      <c r="D5737" s="2"/>
    </row>
    <row r="5738" spans="4:6" x14ac:dyDescent="0.3">
      <c r="D5738" s="2"/>
    </row>
    <row r="5739" spans="4:6" x14ac:dyDescent="0.3">
      <c r="D5739" s="2"/>
    </row>
    <row r="5740" spans="4:6" x14ac:dyDescent="0.3">
      <c r="D5740" s="2"/>
    </row>
    <row r="5741" spans="4:6" x14ac:dyDescent="0.3">
      <c r="D5741" s="2"/>
    </row>
    <row r="5742" spans="4:6" x14ac:dyDescent="0.3">
      <c r="D5742" s="2"/>
    </row>
    <row r="5743" spans="4:6" x14ac:dyDescent="0.3">
      <c r="D5743" s="2"/>
    </row>
    <row r="5744" spans="4:6" x14ac:dyDescent="0.3">
      <c r="D5744" s="2"/>
    </row>
    <row r="5745" spans="4:6" x14ac:dyDescent="0.3">
      <c r="D5745" s="2"/>
      <c r="F5745" s="3"/>
    </row>
    <row r="5746" spans="4:6" x14ac:dyDescent="0.3">
      <c r="D5746" s="2"/>
    </row>
    <row r="5747" spans="4:6" x14ac:dyDescent="0.3">
      <c r="D5747" s="2"/>
    </row>
    <row r="5748" spans="4:6" x14ac:dyDescent="0.3">
      <c r="D5748" s="2"/>
      <c r="F5748" s="3"/>
    </row>
    <row r="5749" spans="4:6" x14ac:dyDescent="0.3">
      <c r="D5749" s="2"/>
    </row>
    <row r="5750" spans="4:6" x14ac:dyDescent="0.3">
      <c r="D5750" s="2"/>
    </row>
    <row r="5751" spans="4:6" x14ac:dyDescent="0.3">
      <c r="D5751" s="2"/>
    </row>
    <row r="5752" spans="4:6" x14ac:dyDescent="0.3">
      <c r="D5752" s="2"/>
    </row>
    <row r="5753" spans="4:6" x14ac:dyDescent="0.3">
      <c r="D5753" s="2"/>
    </row>
    <row r="5754" spans="4:6" x14ac:dyDescent="0.3">
      <c r="D5754" s="2"/>
    </row>
    <row r="5755" spans="4:6" x14ac:dyDescent="0.3">
      <c r="D5755" s="2"/>
    </row>
    <row r="5756" spans="4:6" x14ac:dyDescent="0.3">
      <c r="D5756" s="2"/>
    </row>
    <row r="5757" spans="4:6" x14ac:dyDescent="0.3">
      <c r="D5757" s="2"/>
      <c r="F5757" s="3"/>
    </row>
    <row r="5758" spans="4:6" x14ac:dyDescent="0.3">
      <c r="D5758" s="2"/>
      <c r="F5758" s="3"/>
    </row>
    <row r="5759" spans="4:6" x14ac:dyDescent="0.3">
      <c r="D5759" s="2"/>
    </row>
    <row r="5760" spans="4:6" x14ac:dyDescent="0.3">
      <c r="D5760" s="2"/>
    </row>
    <row r="5761" spans="4:6" x14ac:dyDescent="0.3">
      <c r="D5761" s="2"/>
    </row>
    <row r="5762" spans="4:6" x14ac:dyDescent="0.3">
      <c r="D5762" s="2"/>
    </row>
    <row r="5763" spans="4:6" x14ac:dyDescent="0.3">
      <c r="D5763" s="2"/>
    </row>
    <row r="5764" spans="4:6" x14ac:dyDescent="0.3">
      <c r="D5764" s="2"/>
    </row>
    <row r="5765" spans="4:6" x14ac:dyDescent="0.3">
      <c r="D5765" s="2"/>
      <c r="F5765" s="3"/>
    </row>
    <row r="5766" spans="4:6" x14ac:dyDescent="0.3">
      <c r="D5766" s="2"/>
      <c r="F5766" s="3"/>
    </row>
    <row r="5767" spans="4:6" x14ac:dyDescent="0.3">
      <c r="D5767" s="2"/>
      <c r="F5767" s="3"/>
    </row>
    <row r="5768" spans="4:6" x14ac:dyDescent="0.3">
      <c r="D5768" s="2"/>
      <c r="F5768" s="3"/>
    </row>
    <row r="5769" spans="4:6" x14ac:dyDescent="0.3">
      <c r="D5769" s="2"/>
    </row>
    <row r="5770" spans="4:6" x14ac:dyDescent="0.3">
      <c r="D5770" s="2"/>
    </row>
    <row r="5771" spans="4:6" x14ac:dyDescent="0.3">
      <c r="D5771" s="2"/>
    </row>
    <row r="5772" spans="4:6" x14ac:dyDescent="0.3">
      <c r="D5772" s="2"/>
    </row>
    <row r="5773" spans="4:6" x14ac:dyDescent="0.3">
      <c r="D5773" s="2"/>
    </row>
    <row r="5774" spans="4:6" x14ac:dyDescent="0.3">
      <c r="D5774" s="2"/>
    </row>
    <row r="5775" spans="4:6" x14ac:dyDescent="0.3">
      <c r="D5775" s="2"/>
    </row>
    <row r="5776" spans="4:6" x14ac:dyDescent="0.3">
      <c r="D5776" s="2"/>
    </row>
    <row r="5777" spans="4:6" x14ac:dyDescent="0.3">
      <c r="D5777" s="2"/>
    </row>
    <row r="5778" spans="4:6" x14ac:dyDescent="0.3">
      <c r="D5778" s="2"/>
    </row>
    <row r="5779" spans="4:6" x14ac:dyDescent="0.3">
      <c r="D5779" s="2"/>
      <c r="F5779" s="3"/>
    </row>
    <row r="5780" spans="4:6" x14ac:dyDescent="0.3">
      <c r="D5780" s="2"/>
      <c r="F5780" s="3"/>
    </row>
    <row r="5781" spans="4:6" x14ac:dyDescent="0.3">
      <c r="D5781" s="2"/>
    </row>
    <row r="5782" spans="4:6" x14ac:dyDescent="0.3">
      <c r="D5782" s="2"/>
    </row>
    <row r="5783" spans="4:6" x14ac:dyDescent="0.3">
      <c r="D5783" s="2"/>
    </row>
    <row r="5784" spans="4:6" x14ac:dyDescent="0.3">
      <c r="D5784" s="2"/>
    </row>
    <row r="5785" spans="4:6" x14ac:dyDescent="0.3">
      <c r="D5785" s="2"/>
    </row>
    <row r="5786" spans="4:6" x14ac:dyDescent="0.3">
      <c r="D5786" s="2"/>
    </row>
    <row r="5787" spans="4:6" x14ac:dyDescent="0.3">
      <c r="D5787" s="2"/>
    </row>
    <row r="5788" spans="4:6" x14ac:dyDescent="0.3">
      <c r="D5788" s="2"/>
    </row>
    <row r="5789" spans="4:6" x14ac:dyDescent="0.3">
      <c r="D5789" s="2"/>
    </row>
    <row r="5790" spans="4:6" x14ac:dyDescent="0.3">
      <c r="D5790" s="2"/>
    </row>
    <row r="5791" spans="4:6" x14ac:dyDescent="0.3">
      <c r="D5791" s="2"/>
    </row>
    <row r="5792" spans="4:6" x14ac:dyDescent="0.3">
      <c r="D5792" s="2"/>
    </row>
    <row r="5793" spans="4:6" x14ac:dyDescent="0.3">
      <c r="D5793" s="2"/>
    </row>
    <row r="5794" spans="4:6" x14ac:dyDescent="0.3">
      <c r="D5794" s="2"/>
      <c r="F5794" s="3"/>
    </row>
    <row r="5795" spans="4:6" x14ac:dyDescent="0.3">
      <c r="D5795" s="2"/>
    </row>
    <row r="5796" spans="4:6" x14ac:dyDescent="0.3">
      <c r="D5796" s="2"/>
      <c r="F5796" s="3"/>
    </row>
    <row r="5797" spans="4:6" x14ac:dyDescent="0.3">
      <c r="D5797" s="2"/>
    </row>
    <row r="5798" spans="4:6" x14ac:dyDescent="0.3">
      <c r="D5798" s="2"/>
    </row>
    <row r="5799" spans="4:6" x14ac:dyDescent="0.3">
      <c r="D5799" s="2"/>
    </row>
    <row r="5800" spans="4:6" x14ac:dyDescent="0.3">
      <c r="D5800" s="2"/>
    </row>
    <row r="5801" spans="4:6" x14ac:dyDescent="0.3">
      <c r="D5801" s="2"/>
    </row>
    <row r="5802" spans="4:6" x14ac:dyDescent="0.3">
      <c r="D5802" s="2"/>
    </row>
    <row r="5803" spans="4:6" x14ac:dyDescent="0.3">
      <c r="D5803" s="2"/>
    </row>
    <row r="5804" spans="4:6" x14ac:dyDescent="0.3">
      <c r="D5804" s="2"/>
      <c r="F5804" s="3"/>
    </row>
    <row r="5805" spans="4:6" x14ac:dyDescent="0.3">
      <c r="D5805" s="2"/>
      <c r="F5805" s="3"/>
    </row>
    <row r="5806" spans="4:6" x14ac:dyDescent="0.3">
      <c r="D5806" s="2"/>
      <c r="F5806" s="3"/>
    </row>
    <row r="5807" spans="4:6" x14ac:dyDescent="0.3">
      <c r="D5807" s="2"/>
    </row>
    <row r="5808" spans="4:6" x14ac:dyDescent="0.3">
      <c r="D5808" s="2"/>
    </row>
    <row r="5809" spans="4:6" x14ac:dyDescent="0.3">
      <c r="D5809" s="2"/>
    </row>
    <row r="5810" spans="4:6" x14ac:dyDescent="0.3">
      <c r="D5810" s="2"/>
    </row>
    <row r="5811" spans="4:6" x14ac:dyDescent="0.3">
      <c r="D5811" s="2"/>
    </row>
    <row r="5812" spans="4:6" x14ac:dyDescent="0.3">
      <c r="D5812" s="2"/>
    </row>
    <row r="5813" spans="4:6" x14ac:dyDescent="0.3">
      <c r="D5813" s="2"/>
    </row>
    <row r="5814" spans="4:6" x14ac:dyDescent="0.3">
      <c r="D5814" s="2"/>
      <c r="F5814" s="3"/>
    </row>
    <row r="5815" spans="4:6" x14ac:dyDescent="0.3">
      <c r="D5815" s="2"/>
      <c r="F5815" s="3"/>
    </row>
    <row r="5816" spans="4:6" x14ac:dyDescent="0.3">
      <c r="D5816" s="2"/>
    </row>
    <row r="5817" spans="4:6" x14ac:dyDescent="0.3">
      <c r="D5817" s="2"/>
      <c r="F5817" s="3"/>
    </row>
    <row r="5818" spans="4:6" x14ac:dyDescent="0.3">
      <c r="D5818" s="2"/>
    </row>
    <row r="5819" spans="4:6" x14ac:dyDescent="0.3">
      <c r="D5819" s="2"/>
    </row>
    <row r="5820" spans="4:6" x14ac:dyDescent="0.3">
      <c r="D5820" s="2"/>
    </row>
    <row r="5821" spans="4:6" x14ac:dyDescent="0.3">
      <c r="D5821" s="2"/>
    </row>
    <row r="5822" spans="4:6" x14ac:dyDescent="0.3">
      <c r="D5822" s="2"/>
      <c r="F5822" s="3"/>
    </row>
    <row r="5823" spans="4:6" x14ac:dyDescent="0.3">
      <c r="D5823" s="2"/>
      <c r="F5823" s="3"/>
    </row>
    <row r="5824" spans="4:6" x14ac:dyDescent="0.3">
      <c r="D5824" s="2"/>
    </row>
    <row r="5825" spans="4:6" x14ac:dyDescent="0.3">
      <c r="D5825" s="2"/>
    </row>
    <row r="5826" spans="4:6" x14ac:dyDescent="0.3">
      <c r="D5826" s="2"/>
      <c r="F5826" s="3"/>
    </row>
    <row r="5827" spans="4:6" x14ac:dyDescent="0.3">
      <c r="D5827" s="2"/>
    </row>
    <row r="5828" spans="4:6" x14ac:dyDescent="0.3">
      <c r="D5828" s="2"/>
    </row>
    <row r="5829" spans="4:6" x14ac:dyDescent="0.3">
      <c r="D5829" s="2"/>
    </row>
    <row r="5830" spans="4:6" x14ac:dyDescent="0.3">
      <c r="D5830" s="2"/>
    </row>
    <row r="5831" spans="4:6" x14ac:dyDescent="0.3">
      <c r="D5831" s="2"/>
    </row>
    <row r="5832" spans="4:6" x14ac:dyDescent="0.3">
      <c r="D5832" s="2"/>
    </row>
    <row r="5833" spans="4:6" x14ac:dyDescent="0.3">
      <c r="D5833" s="2"/>
    </row>
    <row r="5834" spans="4:6" x14ac:dyDescent="0.3">
      <c r="D5834" s="2"/>
      <c r="F5834" s="3"/>
    </row>
    <row r="5835" spans="4:6" x14ac:dyDescent="0.3">
      <c r="D5835" s="2"/>
    </row>
    <row r="5836" spans="4:6" x14ac:dyDescent="0.3">
      <c r="D5836" s="2"/>
    </row>
    <row r="5837" spans="4:6" x14ac:dyDescent="0.3">
      <c r="D5837" s="2"/>
    </row>
    <row r="5838" spans="4:6" x14ac:dyDescent="0.3">
      <c r="D5838" s="2"/>
    </row>
    <row r="5839" spans="4:6" x14ac:dyDescent="0.3">
      <c r="D5839" s="2"/>
    </row>
    <row r="5840" spans="4:6" x14ac:dyDescent="0.3">
      <c r="D5840" s="2"/>
    </row>
    <row r="5841" spans="4:6" x14ac:dyDescent="0.3">
      <c r="D5841" s="2"/>
      <c r="F5841" s="3"/>
    </row>
    <row r="5842" spans="4:6" x14ac:dyDescent="0.3">
      <c r="D5842" s="2"/>
    </row>
    <row r="5843" spans="4:6" x14ac:dyDescent="0.3">
      <c r="D5843" s="2"/>
    </row>
    <row r="5844" spans="4:6" x14ac:dyDescent="0.3">
      <c r="D5844" s="2"/>
    </row>
    <row r="5845" spans="4:6" x14ac:dyDescent="0.3">
      <c r="D5845" s="2"/>
    </row>
    <row r="5846" spans="4:6" x14ac:dyDescent="0.3">
      <c r="D5846" s="2"/>
    </row>
    <row r="5847" spans="4:6" x14ac:dyDescent="0.3">
      <c r="D5847" s="2"/>
    </row>
    <row r="5848" spans="4:6" x14ac:dyDescent="0.3">
      <c r="D5848" s="2"/>
    </row>
    <row r="5849" spans="4:6" x14ac:dyDescent="0.3">
      <c r="D5849" s="2"/>
    </row>
    <row r="5850" spans="4:6" x14ac:dyDescent="0.3">
      <c r="D5850" s="2"/>
    </row>
    <row r="5851" spans="4:6" x14ac:dyDescent="0.3">
      <c r="D5851" s="2"/>
    </row>
    <row r="5852" spans="4:6" x14ac:dyDescent="0.3">
      <c r="D5852" s="2"/>
    </row>
    <row r="5853" spans="4:6" x14ac:dyDescent="0.3">
      <c r="D5853" s="2"/>
    </row>
    <row r="5854" spans="4:6" x14ac:dyDescent="0.3">
      <c r="D5854" s="2"/>
    </row>
    <row r="5855" spans="4:6" x14ac:dyDescent="0.3">
      <c r="D5855" s="2"/>
    </row>
    <row r="5856" spans="4:6" x14ac:dyDescent="0.3">
      <c r="D5856" s="2"/>
    </row>
    <row r="5857" spans="4:6" x14ac:dyDescent="0.3">
      <c r="D5857" s="2"/>
    </row>
    <row r="5858" spans="4:6" x14ac:dyDescent="0.3">
      <c r="D5858" s="2"/>
    </row>
    <row r="5859" spans="4:6" x14ac:dyDescent="0.3">
      <c r="D5859" s="2"/>
      <c r="F5859" s="3"/>
    </row>
    <row r="5860" spans="4:6" x14ac:dyDescent="0.3">
      <c r="D5860" s="2"/>
    </row>
    <row r="5861" spans="4:6" x14ac:dyDescent="0.3">
      <c r="D5861" s="2"/>
    </row>
    <row r="5862" spans="4:6" x14ac:dyDescent="0.3">
      <c r="D5862" s="2"/>
    </row>
    <row r="5863" spans="4:6" x14ac:dyDescent="0.3">
      <c r="D5863" s="2"/>
    </row>
    <row r="5864" spans="4:6" x14ac:dyDescent="0.3">
      <c r="D5864" s="2"/>
    </row>
    <row r="5865" spans="4:6" x14ac:dyDescent="0.3">
      <c r="D5865" s="2"/>
      <c r="F5865" s="3"/>
    </row>
    <row r="5866" spans="4:6" x14ac:dyDescent="0.3">
      <c r="D5866" s="2"/>
      <c r="F5866" s="3"/>
    </row>
    <row r="5867" spans="4:6" x14ac:dyDescent="0.3">
      <c r="D5867" s="2"/>
    </row>
    <row r="5868" spans="4:6" x14ac:dyDescent="0.3">
      <c r="D5868" s="2"/>
      <c r="F5868" s="3"/>
    </row>
    <row r="5869" spans="4:6" x14ac:dyDescent="0.3">
      <c r="D5869" s="2"/>
      <c r="F5869" s="3"/>
    </row>
    <row r="5870" spans="4:6" x14ac:dyDescent="0.3">
      <c r="D5870" s="2"/>
    </row>
    <row r="5871" spans="4:6" x14ac:dyDescent="0.3">
      <c r="D5871" s="2"/>
      <c r="F5871" s="3"/>
    </row>
    <row r="5872" spans="4:6" x14ac:dyDescent="0.3">
      <c r="D5872" s="2"/>
      <c r="F5872" s="3"/>
    </row>
    <row r="5873" spans="4:6" x14ac:dyDescent="0.3">
      <c r="D5873" s="2"/>
    </row>
    <row r="5874" spans="4:6" x14ac:dyDescent="0.3">
      <c r="D5874" s="2"/>
    </row>
    <row r="5875" spans="4:6" x14ac:dyDescent="0.3">
      <c r="D5875" s="2"/>
    </row>
    <row r="5876" spans="4:6" x14ac:dyDescent="0.3">
      <c r="D5876" s="2"/>
      <c r="F5876" s="3"/>
    </row>
    <row r="5877" spans="4:6" x14ac:dyDescent="0.3">
      <c r="D5877" s="2"/>
    </row>
    <row r="5878" spans="4:6" x14ac:dyDescent="0.3">
      <c r="D5878" s="2"/>
    </row>
    <row r="5879" spans="4:6" x14ac:dyDescent="0.3">
      <c r="D5879" s="2"/>
    </row>
    <row r="5880" spans="4:6" x14ac:dyDescent="0.3">
      <c r="D5880" s="2"/>
    </row>
    <row r="5881" spans="4:6" x14ac:dyDescent="0.3">
      <c r="D5881" s="2"/>
    </row>
    <row r="5882" spans="4:6" x14ac:dyDescent="0.3">
      <c r="D5882" s="2"/>
      <c r="F5882" s="3"/>
    </row>
    <row r="5883" spans="4:6" x14ac:dyDescent="0.3">
      <c r="D5883" s="2"/>
      <c r="F5883" s="3"/>
    </row>
    <row r="5884" spans="4:6" x14ac:dyDescent="0.3">
      <c r="D5884" s="2"/>
    </row>
    <row r="5885" spans="4:6" x14ac:dyDescent="0.3">
      <c r="D5885" s="2"/>
    </row>
    <row r="5886" spans="4:6" x14ac:dyDescent="0.3">
      <c r="D5886" s="2"/>
    </row>
    <row r="5887" spans="4:6" x14ac:dyDescent="0.3">
      <c r="D5887" s="2"/>
      <c r="F5887" s="3"/>
    </row>
    <row r="5888" spans="4:6" x14ac:dyDescent="0.3">
      <c r="D5888" s="2"/>
    </row>
    <row r="5889" spans="4:6" x14ac:dyDescent="0.3">
      <c r="D5889" s="2"/>
    </row>
    <row r="5890" spans="4:6" x14ac:dyDescent="0.3">
      <c r="D5890" s="2"/>
    </row>
    <row r="5891" spans="4:6" x14ac:dyDescent="0.3">
      <c r="D5891" s="2"/>
    </row>
    <row r="5892" spans="4:6" x14ac:dyDescent="0.3">
      <c r="D5892" s="2"/>
    </row>
    <row r="5893" spans="4:6" x14ac:dyDescent="0.3">
      <c r="D5893" s="2"/>
    </row>
    <row r="5894" spans="4:6" x14ac:dyDescent="0.3">
      <c r="D5894" s="2"/>
    </row>
    <row r="5895" spans="4:6" x14ac:dyDescent="0.3">
      <c r="D5895" s="2"/>
    </row>
    <row r="5896" spans="4:6" x14ac:dyDescent="0.3">
      <c r="D5896" s="2"/>
    </row>
    <row r="5897" spans="4:6" x14ac:dyDescent="0.3">
      <c r="D5897" s="2"/>
    </row>
    <row r="5898" spans="4:6" x14ac:dyDescent="0.3">
      <c r="D5898" s="2"/>
      <c r="F5898" s="3"/>
    </row>
    <row r="5899" spans="4:6" x14ac:dyDescent="0.3">
      <c r="D5899" s="2"/>
    </row>
    <row r="5900" spans="4:6" x14ac:dyDescent="0.3">
      <c r="D5900" s="2"/>
    </row>
    <row r="5901" spans="4:6" x14ac:dyDescent="0.3">
      <c r="D5901" s="2"/>
    </row>
    <row r="5902" spans="4:6" x14ac:dyDescent="0.3">
      <c r="D5902" s="2"/>
    </row>
    <row r="5903" spans="4:6" x14ac:dyDescent="0.3">
      <c r="D5903" s="2"/>
    </row>
    <row r="5904" spans="4:6" x14ac:dyDescent="0.3">
      <c r="D5904" s="2"/>
      <c r="F5904" s="3"/>
    </row>
    <row r="5905" spans="4:6" x14ac:dyDescent="0.3">
      <c r="D5905" s="2"/>
      <c r="F5905" s="3"/>
    </row>
    <row r="5906" spans="4:6" x14ac:dyDescent="0.3">
      <c r="D5906" s="2"/>
      <c r="F5906" s="3"/>
    </row>
    <row r="5907" spans="4:6" x14ac:dyDescent="0.3">
      <c r="D5907" s="2"/>
      <c r="F5907" s="3"/>
    </row>
    <row r="5908" spans="4:6" x14ac:dyDescent="0.3">
      <c r="D5908" s="2"/>
    </row>
    <row r="5909" spans="4:6" x14ac:dyDescent="0.3">
      <c r="D5909" s="2"/>
    </row>
    <row r="5910" spans="4:6" x14ac:dyDescent="0.3">
      <c r="D5910" s="2"/>
    </row>
    <row r="5911" spans="4:6" x14ac:dyDescent="0.3">
      <c r="D5911" s="2"/>
    </row>
    <row r="5912" spans="4:6" x14ac:dyDescent="0.3">
      <c r="D5912" s="2"/>
    </row>
    <row r="5913" spans="4:6" x14ac:dyDescent="0.3">
      <c r="D5913" s="2"/>
    </row>
    <row r="5914" spans="4:6" x14ac:dyDescent="0.3">
      <c r="D5914" s="2"/>
      <c r="F5914" s="3"/>
    </row>
    <row r="5915" spans="4:6" x14ac:dyDescent="0.3">
      <c r="D5915" s="2"/>
      <c r="F5915" s="3"/>
    </row>
    <row r="5916" spans="4:6" x14ac:dyDescent="0.3">
      <c r="D5916" s="2"/>
      <c r="F5916" s="3"/>
    </row>
    <row r="5917" spans="4:6" x14ac:dyDescent="0.3">
      <c r="D5917" s="2"/>
    </row>
    <row r="5918" spans="4:6" x14ac:dyDescent="0.3">
      <c r="D5918" s="2"/>
    </row>
    <row r="5919" spans="4:6" x14ac:dyDescent="0.3">
      <c r="D5919" s="2"/>
    </row>
    <row r="5920" spans="4:6" x14ac:dyDescent="0.3">
      <c r="D5920" s="2"/>
      <c r="F5920" s="3"/>
    </row>
    <row r="5921" spans="4:6" x14ac:dyDescent="0.3">
      <c r="D5921" s="2"/>
    </row>
    <row r="5923" spans="4:6" x14ac:dyDescent="0.3">
      <c r="D5923" s="2"/>
    </row>
    <row r="5924" spans="4:6" x14ac:dyDescent="0.3">
      <c r="D5924" s="2"/>
    </row>
    <row r="5925" spans="4:6" x14ac:dyDescent="0.3">
      <c r="D5925" s="2"/>
    </row>
    <row r="5926" spans="4:6" x14ac:dyDescent="0.3">
      <c r="D5926" s="2"/>
    </row>
    <row r="5927" spans="4:6" x14ac:dyDescent="0.3">
      <c r="D5927" s="2"/>
    </row>
    <row r="5928" spans="4:6" x14ac:dyDescent="0.3">
      <c r="D5928" s="2"/>
    </row>
    <row r="5929" spans="4:6" x14ac:dyDescent="0.3">
      <c r="D5929" s="2"/>
    </row>
    <row r="5930" spans="4:6" x14ac:dyDescent="0.3">
      <c r="D5930" s="2"/>
    </row>
    <row r="5931" spans="4:6" x14ac:dyDescent="0.3">
      <c r="D5931" s="2"/>
      <c r="F5931" s="3"/>
    </row>
    <row r="5932" spans="4:6" x14ac:dyDescent="0.3">
      <c r="D5932" s="2"/>
      <c r="F5932" s="3"/>
    </row>
    <row r="5933" spans="4:6" x14ac:dyDescent="0.3">
      <c r="D5933" s="2"/>
      <c r="F5933" s="3"/>
    </row>
    <row r="5934" spans="4:6" x14ac:dyDescent="0.3">
      <c r="D5934" s="2"/>
    </row>
    <row r="5935" spans="4:6" x14ac:dyDescent="0.3">
      <c r="D5935" s="2"/>
    </row>
    <row r="5936" spans="4:6" x14ac:dyDescent="0.3">
      <c r="D5936" s="2"/>
    </row>
    <row r="5937" spans="4:6" x14ac:dyDescent="0.3">
      <c r="D5937" s="2"/>
      <c r="F5937" s="3"/>
    </row>
    <row r="5938" spans="4:6" x14ac:dyDescent="0.3">
      <c r="D5938" s="2"/>
    </row>
    <row r="5939" spans="4:6" x14ac:dyDescent="0.3">
      <c r="D5939" s="2"/>
    </row>
    <row r="5940" spans="4:6" x14ac:dyDescent="0.3">
      <c r="D5940" s="2"/>
    </row>
    <row r="5941" spans="4:6" x14ac:dyDescent="0.3">
      <c r="D5941" s="2"/>
      <c r="F5941" s="3"/>
    </row>
    <row r="5942" spans="4:6" x14ac:dyDescent="0.3">
      <c r="D5942" s="2"/>
    </row>
    <row r="5943" spans="4:6" x14ac:dyDescent="0.3">
      <c r="D5943" s="2"/>
    </row>
    <row r="5944" spans="4:6" x14ac:dyDescent="0.3">
      <c r="D5944" s="2"/>
    </row>
    <row r="5945" spans="4:6" x14ac:dyDescent="0.3">
      <c r="D5945" s="2"/>
    </row>
    <row r="5946" spans="4:6" x14ac:dyDescent="0.3">
      <c r="D5946" s="2"/>
    </row>
    <row r="5947" spans="4:6" x14ac:dyDescent="0.3">
      <c r="D5947" s="2"/>
    </row>
    <row r="5948" spans="4:6" x14ac:dyDescent="0.3">
      <c r="D5948" s="2"/>
      <c r="F5948" s="3"/>
    </row>
    <row r="5949" spans="4:6" x14ac:dyDescent="0.3">
      <c r="D5949" s="2"/>
      <c r="F5949" s="3"/>
    </row>
    <row r="5950" spans="4:6" x14ac:dyDescent="0.3">
      <c r="D5950" s="2"/>
    </row>
    <row r="5951" spans="4:6" x14ac:dyDescent="0.3">
      <c r="D5951" s="2"/>
      <c r="F5951" s="3"/>
    </row>
    <row r="5952" spans="4:6" x14ac:dyDescent="0.3">
      <c r="D5952" s="2"/>
    </row>
    <row r="5953" spans="4:6" x14ac:dyDescent="0.3">
      <c r="D5953" s="2"/>
    </row>
    <row r="5954" spans="4:6" x14ac:dyDescent="0.3">
      <c r="D5954" s="2"/>
    </row>
    <row r="5955" spans="4:6" x14ac:dyDescent="0.3">
      <c r="D5955" s="2"/>
    </row>
    <row r="5956" spans="4:6" x14ac:dyDescent="0.3">
      <c r="D5956" s="2"/>
      <c r="F5956" s="3"/>
    </row>
    <row r="5957" spans="4:6" x14ac:dyDescent="0.3">
      <c r="D5957" s="2"/>
      <c r="F5957" s="3"/>
    </row>
    <row r="5958" spans="4:6" x14ac:dyDescent="0.3">
      <c r="D5958" s="2"/>
    </row>
    <row r="5959" spans="4:6" x14ac:dyDescent="0.3">
      <c r="D5959" s="2"/>
    </row>
    <row r="5960" spans="4:6" x14ac:dyDescent="0.3">
      <c r="D5960" s="2"/>
      <c r="F5960" s="3"/>
    </row>
    <row r="5961" spans="4:6" x14ac:dyDescent="0.3">
      <c r="D5961" s="2"/>
      <c r="F5961" s="3"/>
    </row>
    <row r="5962" spans="4:6" x14ac:dyDescent="0.3">
      <c r="D5962" s="2"/>
      <c r="F5962" s="3"/>
    </row>
    <row r="5963" spans="4:6" x14ac:dyDescent="0.3">
      <c r="D5963" s="2"/>
      <c r="F5963" s="3"/>
    </row>
    <row r="5964" spans="4:6" x14ac:dyDescent="0.3">
      <c r="D5964" s="2"/>
      <c r="F5964" s="3"/>
    </row>
    <row r="5965" spans="4:6" x14ac:dyDescent="0.3">
      <c r="D5965" s="2"/>
    </row>
    <row r="5966" spans="4:6" x14ac:dyDescent="0.3">
      <c r="D5966" s="2"/>
    </row>
    <row r="5967" spans="4:6" x14ac:dyDescent="0.3">
      <c r="D5967" s="2"/>
    </row>
    <row r="5968" spans="4:6" x14ac:dyDescent="0.3">
      <c r="D5968" s="2"/>
    </row>
    <row r="5969" spans="4:6" x14ac:dyDescent="0.3">
      <c r="D5969" s="2"/>
    </row>
    <row r="5970" spans="4:6" x14ac:dyDescent="0.3">
      <c r="D5970" s="2"/>
    </row>
    <row r="5971" spans="4:6" x14ac:dyDescent="0.3">
      <c r="D5971" s="2"/>
    </row>
    <row r="5972" spans="4:6" x14ac:dyDescent="0.3">
      <c r="D5972" s="2"/>
      <c r="F5972" s="3"/>
    </row>
    <row r="5973" spans="4:6" x14ac:dyDescent="0.3">
      <c r="D5973" s="2"/>
    </row>
    <row r="5974" spans="4:6" x14ac:dyDescent="0.3">
      <c r="D5974" s="2"/>
      <c r="F5974" s="3"/>
    </row>
    <row r="5975" spans="4:6" x14ac:dyDescent="0.3">
      <c r="D5975" s="2"/>
      <c r="F5975" s="3"/>
    </row>
    <row r="5976" spans="4:6" x14ac:dyDescent="0.3">
      <c r="D5976" s="2"/>
      <c r="F5976" s="3"/>
    </row>
    <row r="5977" spans="4:6" x14ac:dyDescent="0.3">
      <c r="D5977" s="2"/>
    </row>
    <row r="5978" spans="4:6" x14ac:dyDescent="0.3">
      <c r="D5978" s="2"/>
    </row>
    <row r="5979" spans="4:6" x14ac:dyDescent="0.3">
      <c r="D5979" s="2"/>
    </row>
    <row r="5980" spans="4:6" x14ac:dyDescent="0.3">
      <c r="D5980" s="2"/>
      <c r="F5980" s="3"/>
    </row>
    <row r="5981" spans="4:6" x14ac:dyDescent="0.3">
      <c r="D5981" s="2"/>
    </row>
    <row r="5982" spans="4:6" x14ac:dyDescent="0.3">
      <c r="D5982" s="2"/>
      <c r="F5982" s="3"/>
    </row>
    <row r="5983" spans="4:6" x14ac:dyDescent="0.3">
      <c r="D5983" s="2"/>
    </row>
    <row r="5984" spans="4:6" x14ac:dyDescent="0.3">
      <c r="D5984" s="2"/>
    </row>
    <row r="5985" spans="4:6" x14ac:dyDescent="0.3">
      <c r="D5985" s="2"/>
      <c r="F5985" s="3"/>
    </row>
    <row r="5986" spans="4:6" x14ac:dyDescent="0.3">
      <c r="D5986" s="2"/>
    </row>
    <row r="5987" spans="4:6" x14ac:dyDescent="0.3">
      <c r="D5987" s="2"/>
    </row>
    <row r="5988" spans="4:6" x14ac:dyDescent="0.3">
      <c r="D5988" s="2"/>
    </row>
    <row r="5989" spans="4:6" x14ac:dyDescent="0.3">
      <c r="D5989" s="2"/>
    </row>
    <row r="5990" spans="4:6" x14ac:dyDescent="0.3">
      <c r="D5990" s="2"/>
      <c r="F5990" s="3"/>
    </row>
    <row r="5991" spans="4:6" x14ac:dyDescent="0.3">
      <c r="D5991" s="2"/>
      <c r="F5991" s="3"/>
    </row>
    <row r="5992" spans="4:6" x14ac:dyDescent="0.3">
      <c r="D5992" s="2"/>
    </row>
    <row r="5993" spans="4:6" x14ac:dyDescent="0.3">
      <c r="D5993" s="2"/>
    </row>
    <row r="5994" spans="4:6" x14ac:dyDescent="0.3">
      <c r="D5994" s="2"/>
      <c r="F5994" s="3"/>
    </row>
    <row r="5995" spans="4:6" x14ac:dyDescent="0.3">
      <c r="D5995" s="2"/>
      <c r="F5995" s="3"/>
    </row>
    <row r="5996" spans="4:6" x14ac:dyDescent="0.3">
      <c r="D5996" s="2"/>
    </row>
    <row r="5997" spans="4:6" x14ac:dyDescent="0.3">
      <c r="D5997" s="2"/>
    </row>
    <row r="5998" spans="4:6" x14ac:dyDescent="0.3">
      <c r="D5998" s="2"/>
    </row>
    <row r="5999" spans="4:6" x14ac:dyDescent="0.3">
      <c r="D5999" s="2"/>
    </row>
    <row r="6000" spans="4:6" x14ac:dyDescent="0.3">
      <c r="D6000" s="2"/>
    </row>
    <row r="6001" spans="4:6" x14ac:dyDescent="0.3">
      <c r="D6001" s="2"/>
    </row>
    <row r="6002" spans="4:6" x14ac:dyDescent="0.3">
      <c r="D6002" s="2"/>
    </row>
    <row r="6003" spans="4:6" x14ac:dyDescent="0.3">
      <c r="D6003" s="2"/>
    </row>
    <row r="6004" spans="4:6" x14ac:dyDescent="0.3">
      <c r="D6004" s="2"/>
      <c r="F6004" s="3"/>
    </row>
    <row r="6005" spans="4:6" x14ac:dyDescent="0.3">
      <c r="D6005" s="2"/>
    </row>
    <row r="6006" spans="4:6" x14ac:dyDescent="0.3">
      <c r="D6006" s="2"/>
    </row>
    <row r="6007" spans="4:6" x14ac:dyDescent="0.3">
      <c r="D6007" s="2"/>
    </row>
    <row r="6008" spans="4:6" x14ac:dyDescent="0.3">
      <c r="D6008" s="2"/>
    </row>
    <row r="6009" spans="4:6" x14ac:dyDescent="0.3">
      <c r="D6009" s="2"/>
    </row>
    <row r="6010" spans="4:6" x14ac:dyDescent="0.3">
      <c r="D6010" s="2"/>
    </row>
    <row r="6011" spans="4:6" x14ac:dyDescent="0.3">
      <c r="D6011" s="2"/>
      <c r="F6011" s="3"/>
    </row>
    <row r="6012" spans="4:6" x14ac:dyDescent="0.3">
      <c r="D6012" s="2"/>
    </row>
    <row r="6013" spans="4:6" x14ac:dyDescent="0.3">
      <c r="D6013" s="2"/>
    </row>
    <row r="6014" spans="4:6" x14ac:dyDescent="0.3">
      <c r="D6014" s="2"/>
    </row>
    <row r="6015" spans="4:6" x14ac:dyDescent="0.3">
      <c r="D6015" s="2"/>
    </row>
    <row r="6016" spans="4:6" x14ac:dyDescent="0.3">
      <c r="D6016" s="2"/>
      <c r="F6016" s="3"/>
    </row>
    <row r="6017" spans="4:6" x14ac:dyDescent="0.3">
      <c r="D6017" s="2"/>
    </row>
    <row r="6018" spans="4:6" x14ac:dyDescent="0.3">
      <c r="D6018" s="2"/>
    </row>
    <row r="6019" spans="4:6" x14ac:dyDescent="0.3">
      <c r="D6019" s="2"/>
    </row>
    <row r="6020" spans="4:6" x14ac:dyDescent="0.3">
      <c r="D6020" s="2"/>
      <c r="F6020" s="3"/>
    </row>
    <row r="6021" spans="4:6" x14ac:dyDescent="0.3">
      <c r="D6021" s="2"/>
    </row>
    <row r="6022" spans="4:6" x14ac:dyDescent="0.3">
      <c r="D6022" s="2"/>
    </row>
    <row r="6023" spans="4:6" x14ac:dyDescent="0.3">
      <c r="D6023" s="2"/>
    </row>
    <row r="6024" spans="4:6" x14ac:dyDescent="0.3">
      <c r="D6024" s="2"/>
    </row>
    <row r="6025" spans="4:6" x14ac:dyDescent="0.3">
      <c r="D6025" s="2"/>
    </row>
    <row r="6026" spans="4:6" x14ac:dyDescent="0.3">
      <c r="D6026" s="2"/>
    </row>
    <row r="6027" spans="4:6" x14ac:dyDescent="0.3">
      <c r="D6027" s="2"/>
    </row>
    <row r="6028" spans="4:6" x14ac:dyDescent="0.3">
      <c r="D6028" s="2"/>
    </row>
    <row r="6029" spans="4:6" x14ac:dyDescent="0.3">
      <c r="D6029" s="2"/>
    </row>
    <row r="6030" spans="4:6" x14ac:dyDescent="0.3">
      <c r="D6030" s="2"/>
    </row>
    <row r="6031" spans="4:6" x14ac:dyDescent="0.3">
      <c r="D6031" s="2"/>
    </row>
    <row r="6032" spans="4:6" x14ac:dyDescent="0.3">
      <c r="D6032" s="2"/>
      <c r="F6032" s="3"/>
    </row>
    <row r="6033" spans="4:6" x14ac:dyDescent="0.3">
      <c r="D6033" s="2"/>
    </row>
    <row r="6034" spans="4:6" x14ac:dyDescent="0.3">
      <c r="D6034" s="2"/>
    </row>
    <row r="6035" spans="4:6" x14ac:dyDescent="0.3">
      <c r="D6035" s="2"/>
    </row>
    <row r="6036" spans="4:6" x14ac:dyDescent="0.3">
      <c r="D6036" s="2"/>
    </row>
    <row r="6037" spans="4:6" x14ac:dyDescent="0.3">
      <c r="D6037" s="2"/>
    </row>
    <row r="6038" spans="4:6" x14ac:dyDescent="0.3">
      <c r="D6038" s="2"/>
    </row>
    <row r="6039" spans="4:6" x14ac:dyDescent="0.3">
      <c r="D6039" s="2"/>
    </row>
    <row r="6040" spans="4:6" x14ac:dyDescent="0.3">
      <c r="D6040" s="2"/>
    </row>
    <row r="6042" spans="4:6" x14ac:dyDescent="0.3">
      <c r="D6042" s="2"/>
      <c r="F6042" s="3"/>
    </row>
    <row r="6043" spans="4:6" x14ac:dyDescent="0.3">
      <c r="D6043" s="2"/>
      <c r="F6043" s="3"/>
    </row>
    <row r="6044" spans="4:6" x14ac:dyDescent="0.3">
      <c r="D6044" s="2"/>
      <c r="F6044" s="3"/>
    </row>
    <row r="6045" spans="4:6" x14ac:dyDescent="0.3">
      <c r="D6045" s="2"/>
      <c r="F6045" s="3"/>
    </row>
    <row r="6046" spans="4:6" x14ac:dyDescent="0.3">
      <c r="D6046" s="2"/>
      <c r="F6046" s="3"/>
    </row>
    <row r="6047" spans="4:6" x14ac:dyDescent="0.3">
      <c r="D6047" s="2"/>
    </row>
    <row r="6048" spans="4:6" x14ac:dyDescent="0.3">
      <c r="D6048" s="2"/>
    </row>
    <row r="6049" spans="4:6" x14ac:dyDescent="0.3">
      <c r="D6049" s="2"/>
    </row>
    <row r="6050" spans="4:6" x14ac:dyDescent="0.3">
      <c r="D6050" s="2"/>
      <c r="F6050" s="3"/>
    </row>
    <row r="6051" spans="4:6" x14ac:dyDescent="0.3">
      <c r="D6051" s="2"/>
    </row>
    <row r="6052" spans="4:6" x14ac:dyDescent="0.3">
      <c r="D6052" s="2"/>
    </row>
    <row r="6053" spans="4:6" x14ac:dyDescent="0.3">
      <c r="D6053" s="2"/>
    </row>
    <row r="6054" spans="4:6" x14ac:dyDescent="0.3">
      <c r="D6054" s="2"/>
    </row>
    <row r="6055" spans="4:6" x14ac:dyDescent="0.3">
      <c r="D6055" s="2"/>
      <c r="F6055" s="3"/>
    </row>
    <row r="6056" spans="4:6" x14ac:dyDescent="0.3">
      <c r="D6056" s="2"/>
      <c r="F6056" s="3"/>
    </row>
    <row r="6057" spans="4:6" x14ac:dyDescent="0.3">
      <c r="D6057" s="2"/>
    </row>
    <row r="6058" spans="4:6" x14ac:dyDescent="0.3">
      <c r="D6058" s="2"/>
    </row>
    <row r="6059" spans="4:6" x14ac:dyDescent="0.3">
      <c r="D6059" s="2"/>
    </row>
    <row r="6060" spans="4:6" x14ac:dyDescent="0.3">
      <c r="D6060" s="2"/>
    </row>
    <row r="6061" spans="4:6" x14ac:dyDescent="0.3">
      <c r="D6061" s="2"/>
      <c r="F6061" s="3"/>
    </row>
    <row r="6062" spans="4:6" x14ac:dyDescent="0.3">
      <c r="D6062" s="2"/>
      <c r="F6062" s="3"/>
    </row>
    <row r="6063" spans="4:6" x14ac:dyDescent="0.3">
      <c r="D6063" s="2"/>
    </row>
    <row r="6064" spans="4:6" x14ac:dyDescent="0.3">
      <c r="D6064" s="2"/>
    </row>
    <row r="6065" spans="4:6" x14ac:dyDescent="0.3">
      <c r="D6065" s="2"/>
    </row>
    <row r="6066" spans="4:6" x14ac:dyDescent="0.3">
      <c r="D6066" s="2"/>
    </row>
    <row r="6067" spans="4:6" x14ac:dyDescent="0.3">
      <c r="D6067" s="2"/>
      <c r="F6067" s="3"/>
    </row>
    <row r="6068" spans="4:6" x14ac:dyDescent="0.3">
      <c r="D6068" s="2"/>
      <c r="F6068" s="3"/>
    </row>
    <row r="6069" spans="4:6" x14ac:dyDescent="0.3">
      <c r="D6069" s="2"/>
      <c r="F6069" s="3"/>
    </row>
    <row r="6070" spans="4:6" x14ac:dyDescent="0.3">
      <c r="D6070" s="2"/>
      <c r="F6070" s="3"/>
    </row>
    <row r="6071" spans="4:6" x14ac:dyDescent="0.3">
      <c r="D6071" s="2"/>
    </row>
    <row r="6072" spans="4:6" x14ac:dyDescent="0.3">
      <c r="D6072" s="2"/>
      <c r="F6072" s="3"/>
    </row>
    <row r="6073" spans="4:6" x14ac:dyDescent="0.3">
      <c r="D6073" s="2"/>
    </row>
    <row r="6074" spans="4:6" x14ac:dyDescent="0.3">
      <c r="D6074" s="2"/>
    </row>
    <row r="6075" spans="4:6" x14ac:dyDescent="0.3">
      <c r="D6075" s="2"/>
    </row>
    <row r="6076" spans="4:6" x14ac:dyDescent="0.3">
      <c r="D6076" s="2"/>
    </row>
    <row r="6077" spans="4:6" x14ac:dyDescent="0.3">
      <c r="D6077" s="2"/>
      <c r="F6077" s="3"/>
    </row>
    <row r="6078" spans="4:6" x14ac:dyDescent="0.3">
      <c r="D6078" s="2"/>
    </row>
    <row r="6079" spans="4:6" x14ac:dyDescent="0.3">
      <c r="D6079" s="2"/>
    </row>
    <row r="6080" spans="4:6" x14ac:dyDescent="0.3">
      <c r="D6080" s="2"/>
    </row>
    <row r="6081" spans="4:6" x14ac:dyDescent="0.3">
      <c r="D6081" s="2"/>
    </row>
    <row r="6082" spans="4:6" x14ac:dyDescent="0.3">
      <c r="D6082" s="2"/>
    </row>
    <row r="6083" spans="4:6" x14ac:dyDescent="0.3">
      <c r="D6083" s="2"/>
    </row>
    <row r="6084" spans="4:6" x14ac:dyDescent="0.3">
      <c r="D6084" s="2"/>
    </row>
    <row r="6085" spans="4:6" x14ac:dyDescent="0.3">
      <c r="D6085" s="2"/>
    </row>
    <row r="6086" spans="4:6" x14ac:dyDescent="0.3">
      <c r="D6086" s="2"/>
      <c r="F6086" s="3"/>
    </row>
    <row r="6087" spans="4:6" x14ac:dyDescent="0.3">
      <c r="D6087" s="2"/>
      <c r="F6087" s="3"/>
    </row>
    <row r="6088" spans="4:6" x14ac:dyDescent="0.3">
      <c r="D6088" s="2"/>
      <c r="F6088" s="3"/>
    </row>
    <row r="6089" spans="4:6" x14ac:dyDescent="0.3">
      <c r="D6089" s="2"/>
    </row>
    <row r="6090" spans="4:6" x14ac:dyDescent="0.3">
      <c r="D6090" s="2"/>
      <c r="F6090" s="3"/>
    </row>
    <row r="6091" spans="4:6" x14ac:dyDescent="0.3">
      <c r="D6091" s="2"/>
    </row>
    <row r="6092" spans="4:6" x14ac:dyDescent="0.3">
      <c r="D6092" s="2"/>
    </row>
    <row r="6093" spans="4:6" x14ac:dyDescent="0.3">
      <c r="D6093" s="2"/>
      <c r="F6093" s="3"/>
    </row>
    <row r="6094" spans="4:6" x14ac:dyDescent="0.3">
      <c r="D6094" s="2"/>
    </row>
    <row r="6095" spans="4:6" x14ac:dyDescent="0.3">
      <c r="D6095" s="2"/>
    </row>
    <row r="6096" spans="4:6" x14ac:dyDescent="0.3">
      <c r="D6096" s="2"/>
    </row>
    <row r="6097" spans="4:6" x14ac:dyDescent="0.3">
      <c r="D6097" s="2"/>
    </row>
    <row r="6098" spans="4:6" x14ac:dyDescent="0.3">
      <c r="D6098" s="2"/>
      <c r="F6098" s="3"/>
    </row>
    <row r="6099" spans="4:6" x14ac:dyDescent="0.3">
      <c r="D6099" s="2"/>
    </row>
    <row r="6100" spans="4:6" x14ac:dyDescent="0.3">
      <c r="D6100" s="2"/>
    </row>
    <row r="6101" spans="4:6" x14ac:dyDescent="0.3">
      <c r="D6101" s="2"/>
    </row>
    <row r="6102" spans="4:6" x14ac:dyDescent="0.3">
      <c r="D6102" s="2"/>
    </row>
    <row r="6103" spans="4:6" x14ac:dyDescent="0.3">
      <c r="D6103" s="2"/>
    </row>
    <row r="6104" spans="4:6" x14ac:dyDescent="0.3">
      <c r="D6104" s="2"/>
    </row>
    <row r="6105" spans="4:6" x14ac:dyDescent="0.3">
      <c r="D6105" s="2"/>
    </row>
    <row r="6106" spans="4:6" x14ac:dyDescent="0.3">
      <c r="D6106" s="2"/>
    </row>
    <row r="6107" spans="4:6" x14ac:dyDescent="0.3">
      <c r="D6107" s="2"/>
      <c r="F6107" s="3"/>
    </row>
    <row r="6108" spans="4:6" x14ac:dyDescent="0.3">
      <c r="D6108" s="2"/>
      <c r="F6108" s="3"/>
    </row>
    <row r="6109" spans="4:6" x14ac:dyDescent="0.3">
      <c r="D6109" s="2"/>
      <c r="F6109" s="3"/>
    </row>
    <row r="6110" spans="4:6" x14ac:dyDescent="0.3">
      <c r="D6110" s="2"/>
      <c r="F6110" s="3"/>
    </row>
    <row r="6111" spans="4:6" x14ac:dyDescent="0.3">
      <c r="D6111" s="2"/>
    </row>
    <row r="6112" spans="4:6" x14ac:dyDescent="0.3">
      <c r="D6112" s="2"/>
    </row>
    <row r="6113" spans="4:6" x14ac:dyDescent="0.3">
      <c r="D6113" s="2"/>
      <c r="F6113" s="3"/>
    </row>
    <row r="6114" spans="4:6" x14ac:dyDescent="0.3">
      <c r="D6114" s="2"/>
    </row>
    <row r="6115" spans="4:6" x14ac:dyDescent="0.3">
      <c r="D6115" s="2"/>
    </row>
    <row r="6116" spans="4:6" x14ac:dyDescent="0.3">
      <c r="D6116" s="2"/>
    </row>
    <row r="6117" spans="4:6" x14ac:dyDescent="0.3">
      <c r="D6117" s="2"/>
    </row>
    <row r="6118" spans="4:6" x14ac:dyDescent="0.3">
      <c r="D6118" s="2"/>
      <c r="F6118" s="3"/>
    </row>
    <row r="6119" spans="4:6" x14ac:dyDescent="0.3">
      <c r="D6119" s="2"/>
      <c r="F6119" s="3"/>
    </row>
    <row r="6120" spans="4:6" x14ac:dyDescent="0.3">
      <c r="D6120" s="2"/>
    </row>
    <row r="6121" spans="4:6" x14ac:dyDescent="0.3">
      <c r="D6121" s="2"/>
      <c r="F6121" s="3"/>
    </row>
    <row r="6122" spans="4:6" x14ac:dyDescent="0.3">
      <c r="D6122" s="2"/>
    </row>
    <row r="6123" spans="4:6" x14ac:dyDescent="0.3">
      <c r="D6123" s="2"/>
    </row>
    <row r="6124" spans="4:6" x14ac:dyDescent="0.3">
      <c r="D6124" s="2"/>
    </row>
    <row r="6125" spans="4:6" x14ac:dyDescent="0.3">
      <c r="D6125" s="2"/>
    </row>
    <row r="6126" spans="4:6" x14ac:dyDescent="0.3">
      <c r="D6126" s="2"/>
    </row>
    <row r="6127" spans="4:6" x14ac:dyDescent="0.3">
      <c r="D6127" s="2"/>
    </row>
    <row r="6128" spans="4:6" x14ac:dyDescent="0.3">
      <c r="D6128" s="2"/>
      <c r="F6128" s="3"/>
    </row>
    <row r="6129" spans="4:6" x14ac:dyDescent="0.3">
      <c r="D6129" s="2"/>
    </row>
    <row r="6130" spans="4:6" x14ac:dyDescent="0.3">
      <c r="D6130" s="2"/>
    </row>
    <row r="6131" spans="4:6" x14ac:dyDescent="0.3">
      <c r="D6131" s="2"/>
    </row>
    <row r="6132" spans="4:6" x14ac:dyDescent="0.3">
      <c r="D6132" s="2"/>
    </row>
    <row r="6133" spans="4:6" x14ac:dyDescent="0.3">
      <c r="D6133" s="2"/>
    </row>
    <row r="6134" spans="4:6" x14ac:dyDescent="0.3">
      <c r="D6134" s="2"/>
    </row>
    <row r="6135" spans="4:6" x14ac:dyDescent="0.3">
      <c r="D6135" s="2"/>
    </row>
    <row r="6136" spans="4:6" x14ac:dyDescent="0.3">
      <c r="D6136" s="2"/>
    </row>
    <row r="6137" spans="4:6" x14ac:dyDescent="0.3">
      <c r="D6137" s="2"/>
    </row>
    <row r="6138" spans="4:6" x14ac:dyDescent="0.3">
      <c r="D6138" s="2"/>
      <c r="F6138" s="3"/>
    </row>
    <row r="6139" spans="4:6" x14ac:dyDescent="0.3">
      <c r="D6139" s="2"/>
      <c r="F6139" s="3"/>
    </row>
    <row r="6140" spans="4:6" x14ac:dyDescent="0.3">
      <c r="D6140" s="2"/>
    </row>
    <row r="6141" spans="4:6" x14ac:dyDescent="0.3">
      <c r="D6141" s="2"/>
    </row>
    <row r="6142" spans="4:6" x14ac:dyDescent="0.3">
      <c r="D6142" s="2"/>
      <c r="F6142" s="3"/>
    </row>
    <row r="6143" spans="4:6" x14ac:dyDescent="0.3">
      <c r="D6143" s="2"/>
      <c r="F6143" s="3"/>
    </row>
    <row r="6144" spans="4:6" x14ac:dyDescent="0.3">
      <c r="D6144" s="2"/>
    </row>
    <row r="6145" spans="4:6" x14ac:dyDescent="0.3">
      <c r="D6145" s="2"/>
    </row>
    <row r="6146" spans="4:6" x14ac:dyDescent="0.3">
      <c r="D6146" s="2"/>
    </row>
    <row r="6147" spans="4:6" x14ac:dyDescent="0.3">
      <c r="D6147" s="2"/>
      <c r="F6147" s="3"/>
    </row>
    <row r="6148" spans="4:6" x14ac:dyDescent="0.3">
      <c r="D6148" s="2"/>
      <c r="F6148" s="3"/>
    </row>
    <row r="6149" spans="4:6" x14ac:dyDescent="0.3">
      <c r="D6149" s="2"/>
    </row>
    <row r="6150" spans="4:6" x14ac:dyDescent="0.3">
      <c r="D6150" s="2"/>
    </row>
    <row r="6151" spans="4:6" x14ac:dyDescent="0.3">
      <c r="D6151" s="2"/>
    </row>
    <row r="6152" spans="4:6" x14ac:dyDescent="0.3">
      <c r="D6152" s="2"/>
    </row>
    <row r="6153" spans="4:6" x14ac:dyDescent="0.3">
      <c r="D6153" s="2"/>
    </row>
    <row r="6154" spans="4:6" x14ac:dyDescent="0.3">
      <c r="D6154" s="2"/>
    </row>
    <row r="6155" spans="4:6" x14ac:dyDescent="0.3">
      <c r="D6155" s="2"/>
    </row>
    <row r="6156" spans="4:6" x14ac:dyDescent="0.3">
      <c r="D6156" s="2"/>
    </row>
    <row r="6157" spans="4:6" x14ac:dyDescent="0.3">
      <c r="D6157" s="2"/>
    </row>
    <row r="6158" spans="4:6" x14ac:dyDescent="0.3">
      <c r="D6158" s="2"/>
      <c r="F6158" s="3"/>
    </row>
    <row r="6159" spans="4:6" x14ac:dyDescent="0.3">
      <c r="D6159" s="2"/>
    </row>
    <row r="6160" spans="4:6" x14ac:dyDescent="0.3">
      <c r="D6160" s="2"/>
    </row>
    <row r="6161" spans="4:6" x14ac:dyDescent="0.3">
      <c r="D6161" s="2"/>
    </row>
    <row r="6162" spans="4:6" x14ac:dyDescent="0.3">
      <c r="D6162" s="2"/>
      <c r="F6162" s="3"/>
    </row>
    <row r="6163" spans="4:6" x14ac:dyDescent="0.3">
      <c r="D6163" s="2"/>
      <c r="F6163" s="3"/>
    </row>
    <row r="6164" spans="4:6" x14ac:dyDescent="0.3">
      <c r="D6164" s="2"/>
    </row>
    <row r="6165" spans="4:6" x14ac:dyDescent="0.3">
      <c r="D6165" s="2"/>
    </row>
    <row r="6166" spans="4:6" x14ac:dyDescent="0.3">
      <c r="D6166" s="2"/>
    </row>
    <row r="6167" spans="4:6" x14ac:dyDescent="0.3">
      <c r="D6167" s="2"/>
    </row>
    <row r="6168" spans="4:6" x14ac:dyDescent="0.3">
      <c r="D6168" s="2"/>
    </row>
    <row r="6169" spans="4:6" x14ac:dyDescent="0.3">
      <c r="D6169" s="2"/>
    </row>
    <row r="6170" spans="4:6" x14ac:dyDescent="0.3">
      <c r="D6170" s="2"/>
      <c r="F6170" s="3"/>
    </row>
    <row r="6171" spans="4:6" x14ac:dyDescent="0.3">
      <c r="D6171" s="2"/>
      <c r="F6171" s="3"/>
    </row>
    <row r="6172" spans="4:6" x14ac:dyDescent="0.3">
      <c r="D6172" s="2"/>
      <c r="F6172" s="3"/>
    </row>
    <row r="6173" spans="4:6" x14ac:dyDescent="0.3">
      <c r="D6173" s="2"/>
      <c r="F6173" s="3"/>
    </row>
    <row r="6174" spans="4:6" x14ac:dyDescent="0.3">
      <c r="D6174" s="2"/>
    </row>
    <row r="6175" spans="4:6" x14ac:dyDescent="0.3">
      <c r="D6175" s="2"/>
    </row>
    <row r="6176" spans="4:6" x14ac:dyDescent="0.3">
      <c r="D6176" s="2"/>
    </row>
    <row r="6177" spans="4:6" x14ac:dyDescent="0.3">
      <c r="D6177" s="2"/>
      <c r="F6177" s="3"/>
    </row>
    <row r="6178" spans="4:6" x14ac:dyDescent="0.3">
      <c r="D6178" s="2"/>
    </row>
    <row r="6179" spans="4:6" x14ac:dyDescent="0.3">
      <c r="D6179" s="2"/>
      <c r="F6179" s="3"/>
    </row>
    <row r="6180" spans="4:6" x14ac:dyDescent="0.3">
      <c r="D6180" s="2"/>
      <c r="F6180" s="3"/>
    </row>
    <row r="6181" spans="4:6" x14ac:dyDescent="0.3">
      <c r="D6181" s="2"/>
    </row>
    <row r="6182" spans="4:6" x14ac:dyDescent="0.3">
      <c r="D6182" s="2"/>
      <c r="F6182" s="3"/>
    </row>
    <row r="6183" spans="4:6" x14ac:dyDescent="0.3">
      <c r="D6183" s="2"/>
    </row>
    <row r="6184" spans="4:6" x14ac:dyDescent="0.3">
      <c r="D6184" s="2"/>
    </row>
    <row r="6185" spans="4:6" x14ac:dyDescent="0.3">
      <c r="D6185" s="2"/>
      <c r="F6185" s="3"/>
    </row>
    <row r="6186" spans="4:6" x14ac:dyDescent="0.3">
      <c r="D6186" s="2"/>
      <c r="F6186" s="3"/>
    </row>
    <row r="6187" spans="4:6" x14ac:dyDescent="0.3">
      <c r="D6187" s="2"/>
    </row>
    <row r="6188" spans="4:6" x14ac:dyDescent="0.3">
      <c r="D6188" s="2"/>
    </row>
    <row r="6189" spans="4:6" x14ac:dyDescent="0.3">
      <c r="D6189" s="2"/>
    </row>
    <row r="6190" spans="4:6" x14ac:dyDescent="0.3">
      <c r="D6190" s="2"/>
    </row>
    <row r="6191" spans="4:6" x14ac:dyDescent="0.3">
      <c r="D6191" s="2"/>
    </row>
    <row r="6192" spans="4:6" x14ac:dyDescent="0.3">
      <c r="D6192" s="2"/>
    </row>
    <row r="6193" spans="4:6" x14ac:dyDescent="0.3">
      <c r="D6193" s="2"/>
    </row>
    <row r="6195" spans="4:6" x14ac:dyDescent="0.3">
      <c r="D6195" s="2"/>
    </row>
    <row r="6196" spans="4:6" x14ac:dyDescent="0.3">
      <c r="D6196" s="2"/>
    </row>
    <row r="6197" spans="4:6" x14ac:dyDescent="0.3">
      <c r="D6197" s="2"/>
    </row>
    <row r="6198" spans="4:6" x14ac:dyDescent="0.3">
      <c r="D6198" s="2"/>
      <c r="F6198" s="3"/>
    </row>
    <row r="6199" spans="4:6" x14ac:dyDescent="0.3">
      <c r="D6199" s="2"/>
    </row>
    <row r="6200" spans="4:6" x14ac:dyDescent="0.3">
      <c r="D6200" s="2"/>
      <c r="F6200" s="3"/>
    </row>
    <row r="6201" spans="4:6" x14ac:dyDescent="0.3">
      <c r="D6201" s="2"/>
      <c r="F6201" s="3"/>
    </row>
    <row r="6202" spans="4:6" x14ac:dyDescent="0.3">
      <c r="D6202" s="2"/>
    </row>
    <row r="6203" spans="4:6" x14ac:dyDescent="0.3">
      <c r="D6203" s="2"/>
    </row>
    <row r="6204" spans="4:6" x14ac:dyDescent="0.3">
      <c r="D6204" s="2"/>
    </row>
    <row r="6205" spans="4:6" x14ac:dyDescent="0.3">
      <c r="D6205" s="2"/>
      <c r="F6205" s="3"/>
    </row>
    <row r="6206" spans="4:6" x14ac:dyDescent="0.3">
      <c r="D6206" s="2"/>
      <c r="F6206" s="3"/>
    </row>
    <row r="6207" spans="4:6" x14ac:dyDescent="0.3">
      <c r="D6207" s="2"/>
    </row>
    <row r="6208" spans="4:6" x14ac:dyDescent="0.3">
      <c r="D6208" s="2"/>
      <c r="F6208" s="3"/>
    </row>
    <row r="6209" spans="4:6" x14ac:dyDescent="0.3">
      <c r="D6209" s="2"/>
      <c r="F6209" s="3"/>
    </row>
    <row r="6211" spans="4:6" x14ac:dyDescent="0.3">
      <c r="D6211" s="2"/>
    </row>
    <row r="6212" spans="4:6" x14ac:dyDescent="0.3">
      <c r="D6212" s="2"/>
      <c r="F6212" s="3"/>
    </row>
    <row r="6213" spans="4:6" x14ac:dyDescent="0.3">
      <c r="D6213" s="2"/>
    </row>
    <row r="6214" spans="4:6" x14ac:dyDescent="0.3">
      <c r="D6214" s="2"/>
      <c r="F6214" s="3"/>
    </row>
    <row r="6215" spans="4:6" x14ac:dyDescent="0.3">
      <c r="D6215" s="2"/>
      <c r="F6215" s="3"/>
    </row>
    <row r="6216" spans="4:6" x14ac:dyDescent="0.3">
      <c r="D6216" s="2"/>
      <c r="F6216" s="3"/>
    </row>
    <row r="6217" spans="4:6" x14ac:dyDescent="0.3">
      <c r="D6217" s="2"/>
      <c r="F6217" s="3"/>
    </row>
    <row r="6218" spans="4:6" x14ac:dyDescent="0.3">
      <c r="D6218" s="2"/>
      <c r="F6218" s="3"/>
    </row>
    <row r="6219" spans="4:6" x14ac:dyDescent="0.3">
      <c r="D6219" s="2"/>
    </row>
    <row r="6220" spans="4:6" x14ac:dyDescent="0.3">
      <c r="D6220" s="2"/>
    </row>
    <row r="6221" spans="4:6" x14ac:dyDescent="0.3">
      <c r="D6221" s="2"/>
    </row>
    <row r="6222" spans="4:6" x14ac:dyDescent="0.3">
      <c r="D6222" s="2"/>
      <c r="F6222" s="3"/>
    </row>
    <row r="6223" spans="4:6" x14ac:dyDescent="0.3">
      <c r="D6223" s="2"/>
    </row>
    <row r="6224" spans="4:6" x14ac:dyDescent="0.3">
      <c r="D6224" s="2"/>
      <c r="F6224" s="3"/>
    </row>
    <row r="6225" spans="4:6" x14ac:dyDescent="0.3">
      <c r="D6225" s="2"/>
      <c r="F6225" s="3"/>
    </row>
    <row r="6226" spans="4:6" x14ac:dyDescent="0.3">
      <c r="D6226" s="2"/>
    </row>
    <row r="6227" spans="4:6" x14ac:dyDescent="0.3">
      <c r="D6227" s="2"/>
    </row>
    <row r="6228" spans="4:6" x14ac:dyDescent="0.3">
      <c r="D6228" s="2"/>
    </row>
    <row r="6229" spans="4:6" x14ac:dyDescent="0.3">
      <c r="D6229" s="2"/>
    </row>
    <row r="6231" spans="4:6" x14ac:dyDescent="0.3">
      <c r="D6231" s="2"/>
    </row>
    <row r="6232" spans="4:6" x14ac:dyDescent="0.3">
      <c r="D6232" s="2"/>
    </row>
    <row r="6233" spans="4:6" x14ac:dyDescent="0.3">
      <c r="D6233" s="2"/>
    </row>
    <row r="6234" spans="4:6" x14ac:dyDescent="0.3">
      <c r="D6234" s="2"/>
    </row>
    <row r="6235" spans="4:6" x14ac:dyDescent="0.3">
      <c r="D6235" s="2"/>
    </row>
    <row r="6236" spans="4:6" x14ac:dyDescent="0.3">
      <c r="D6236" s="2"/>
      <c r="F6236" s="3"/>
    </row>
    <row r="6237" spans="4:6" x14ac:dyDescent="0.3">
      <c r="D6237" s="2"/>
    </row>
    <row r="6238" spans="4:6" x14ac:dyDescent="0.3">
      <c r="D6238" s="2"/>
      <c r="F6238" s="3"/>
    </row>
    <row r="6239" spans="4:6" x14ac:dyDescent="0.3">
      <c r="D6239" s="2"/>
      <c r="F6239" s="3"/>
    </row>
    <row r="6240" spans="4:6" x14ac:dyDescent="0.3">
      <c r="D6240" s="2"/>
      <c r="F6240" s="3"/>
    </row>
    <row r="6241" spans="4:6" x14ac:dyDescent="0.3">
      <c r="D6241" s="2"/>
    </row>
    <row r="6242" spans="4:6" x14ac:dyDescent="0.3">
      <c r="D6242" s="2"/>
      <c r="F6242" s="3"/>
    </row>
    <row r="6243" spans="4:6" x14ac:dyDescent="0.3">
      <c r="D6243" s="2"/>
    </row>
    <row r="6244" spans="4:6" x14ac:dyDescent="0.3">
      <c r="D6244" s="2"/>
    </row>
    <row r="6245" spans="4:6" x14ac:dyDescent="0.3">
      <c r="D6245" s="2"/>
    </row>
    <row r="6246" spans="4:6" x14ac:dyDescent="0.3">
      <c r="D6246" s="2"/>
    </row>
    <row r="6247" spans="4:6" x14ac:dyDescent="0.3">
      <c r="D6247" s="2"/>
    </row>
    <row r="6248" spans="4:6" x14ac:dyDescent="0.3">
      <c r="D6248" s="2"/>
    </row>
    <row r="6249" spans="4:6" x14ac:dyDescent="0.3">
      <c r="D6249" s="2"/>
    </row>
    <row r="6250" spans="4:6" x14ac:dyDescent="0.3">
      <c r="D6250" s="2"/>
      <c r="F6250" s="3"/>
    </row>
    <row r="6251" spans="4:6" x14ac:dyDescent="0.3">
      <c r="D6251" s="2"/>
    </row>
    <row r="6252" spans="4:6" x14ac:dyDescent="0.3">
      <c r="D6252" s="2"/>
    </row>
    <row r="6253" spans="4:6" x14ac:dyDescent="0.3">
      <c r="D6253" s="2"/>
      <c r="F6253" s="3"/>
    </row>
    <row r="6254" spans="4:6" x14ac:dyDescent="0.3">
      <c r="D6254" s="2"/>
      <c r="F6254" s="3"/>
    </row>
    <row r="6255" spans="4:6" x14ac:dyDescent="0.3">
      <c r="D6255" s="2"/>
    </row>
    <row r="6256" spans="4:6" x14ac:dyDescent="0.3">
      <c r="D6256" s="2"/>
    </row>
    <row r="6257" spans="4:6" x14ac:dyDescent="0.3">
      <c r="D6257" s="2"/>
    </row>
    <row r="6258" spans="4:6" x14ac:dyDescent="0.3">
      <c r="D6258" s="2"/>
    </row>
    <row r="6259" spans="4:6" x14ac:dyDescent="0.3">
      <c r="D6259" s="2"/>
    </row>
    <row r="6260" spans="4:6" x14ac:dyDescent="0.3">
      <c r="D6260" s="2"/>
    </row>
    <row r="6261" spans="4:6" x14ac:dyDescent="0.3">
      <c r="D6261" s="2"/>
    </row>
    <row r="6262" spans="4:6" x14ac:dyDescent="0.3">
      <c r="D6262" s="2"/>
    </row>
    <row r="6263" spans="4:6" x14ac:dyDescent="0.3">
      <c r="D6263" s="2"/>
      <c r="F6263" s="3"/>
    </row>
    <row r="6264" spans="4:6" x14ac:dyDescent="0.3">
      <c r="D6264" s="2"/>
      <c r="F6264" s="3"/>
    </row>
    <row r="6265" spans="4:6" x14ac:dyDescent="0.3">
      <c r="D6265" s="2"/>
    </row>
    <row r="6266" spans="4:6" x14ac:dyDescent="0.3">
      <c r="D6266" s="2"/>
    </row>
    <row r="6267" spans="4:6" x14ac:dyDescent="0.3">
      <c r="D6267" s="2"/>
      <c r="F6267" s="3"/>
    </row>
    <row r="6268" spans="4:6" x14ac:dyDescent="0.3">
      <c r="D6268" s="2"/>
      <c r="F6268" s="3"/>
    </row>
    <row r="6269" spans="4:6" x14ac:dyDescent="0.3">
      <c r="D6269" s="2"/>
      <c r="F6269" s="3"/>
    </row>
    <row r="6270" spans="4:6" x14ac:dyDescent="0.3">
      <c r="D6270" s="2"/>
    </row>
    <row r="6271" spans="4:6" x14ac:dyDescent="0.3">
      <c r="D6271" s="2"/>
    </row>
    <row r="6272" spans="4:6" x14ac:dyDescent="0.3">
      <c r="D6272" s="2"/>
      <c r="F6272" s="3"/>
    </row>
    <row r="6273" spans="4:6" x14ac:dyDescent="0.3">
      <c r="D6273" s="2"/>
    </row>
    <row r="6274" spans="4:6" x14ac:dyDescent="0.3">
      <c r="D6274" s="2"/>
    </row>
    <row r="6275" spans="4:6" x14ac:dyDescent="0.3">
      <c r="D6275" s="2"/>
      <c r="F6275" s="3"/>
    </row>
    <row r="6276" spans="4:6" x14ac:dyDescent="0.3">
      <c r="D6276" s="2"/>
    </row>
    <row r="6277" spans="4:6" x14ac:dyDescent="0.3">
      <c r="D6277" s="2"/>
    </row>
    <row r="6278" spans="4:6" x14ac:dyDescent="0.3">
      <c r="D6278" s="2"/>
    </row>
    <row r="6279" spans="4:6" x14ac:dyDescent="0.3">
      <c r="D6279" s="2"/>
    </row>
    <row r="6280" spans="4:6" x14ac:dyDescent="0.3">
      <c r="D6280" s="2"/>
      <c r="F6280" s="3"/>
    </row>
    <row r="6281" spans="4:6" x14ac:dyDescent="0.3">
      <c r="D6281" s="2"/>
    </row>
    <row r="6282" spans="4:6" x14ac:dyDescent="0.3">
      <c r="D6282" s="2"/>
      <c r="F6282" s="3"/>
    </row>
    <row r="6283" spans="4:6" x14ac:dyDescent="0.3">
      <c r="D6283" s="2"/>
    </row>
    <row r="6284" spans="4:6" x14ac:dyDescent="0.3">
      <c r="D6284" s="2"/>
    </row>
    <row r="6285" spans="4:6" x14ac:dyDescent="0.3">
      <c r="D6285" s="2"/>
    </row>
    <row r="6286" spans="4:6" x14ac:dyDescent="0.3">
      <c r="D6286" s="2"/>
    </row>
    <row r="6287" spans="4:6" x14ac:dyDescent="0.3">
      <c r="D6287" s="2"/>
      <c r="F6287" s="3"/>
    </row>
    <row r="6288" spans="4:6" x14ac:dyDescent="0.3">
      <c r="D6288" s="2"/>
    </row>
    <row r="6289" spans="4:6" x14ac:dyDescent="0.3">
      <c r="D6289" s="2"/>
      <c r="F6289" s="3"/>
    </row>
    <row r="6290" spans="4:6" x14ac:dyDescent="0.3">
      <c r="D6290" s="2"/>
    </row>
    <row r="6291" spans="4:6" x14ac:dyDescent="0.3">
      <c r="D6291" s="2"/>
    </row>
    <row r="6292" spans="4:6" x14ac:dyDescent="0.3">
      <c r="D6292" s="2"/>
    </row>
    <row r="6293" spans="4:6" x14ac:dyDescent="0.3">
      <c r="D6293" s="2"/>
      <c r="F6293" s="3"/>
    </row>
    <row r="6294" spans="4:6" x14ac:dyDescent="0.3">
      <c r="D6294" s="2"/>
    </row>
    <row r="6295" spans="4:6" x14ac:dyDescent="0.3">
      <c r="D6295" s="2"/>
    </row>
    <row r="6296" spans="4:6" x14ac:dyDescent="0.3">
      <c r="D6296" s="2"/>
    </row>
    <row r="6297" spans="4:6" x14ac:dyDescent="0.3">
      <c r="D6297" s="2"/>
    </row>
    <row r="6298" spans="4:6" x14ac:dyDescent="0.3">
      <c r="D6298" s="2"/>
    </row>
    <row r="6299" spans="4:6" x14ac:dyDescent="0.3">
      <c r="D6299" s="2"/>
      <c r="F6299" s="3"/>
    </row>
    <row r="6300" spans="4:6" x14ac:dyDescent="0.3">
      <c r="D6300" s="2"/>
      <c r="F6300" s="3"/>
    </row>
    <row r="6301" spans="4:6" x14ac:dyDescent="0.3">
      <c r="D6301" s="2"/>
      <c r="F6301" s="3"/>
    </row>
    <row r="6302" spans="4:6" x14ac:dyDescent="0.3">
      <c r="D6302" s="2"/>
    </row>
    <row r="6303" spans="4:6" x14ac:dyDescent="0.3">
      <c r="D6303" s="2"/>
    </row>
    <row r="6304" spans="4:6" x14ac:dyDescent="0.3">
      <c r="D6304" s="2"/>
    </row>
    <row r="6305" spans="4:6" x14ac:dyDescent="0.3">
      <c r="D6305" s="2"/>
    </row>
    <row r="6306" spans="4:6" x14ac:dyDescent="0.3">
      <c r="D6306" s="2"/>
    </row>
    <row r="6307" spans="4:6" x14ac:dyDescent="0.3">
      <c r="D6307" s="2"/>
      <c r="F6307" s="3"/>
    </row>
    <row r="6308" spans="4:6" x14ac:dyDescent="0.3">
      <c r="D6308" s="2"/>
      <c r="F6308" s="3"/>
    </row>
    <row r="6309" spans="4:6" x14ac:dyDescent="0.3">
      <c r="D6309" s="2"/>
    </row>
    <row r="6310" spans="4:6" x14ac:dyDescent="0.3">
      <c r="D6310" s="2"/>
    </row>
    <row r="6311" spans="4:6" x14ac:dyDescent="0.3">
      <c r="D6311" s="2"/>
    </row>
    <row r="6312" spans="4:6" x14ac:dyDescent="0.3">
      <c r="D6312" s="2"/>
      <c r="F6312" s="3"/>
    </row>
    <row r="6313" spans="4:6" x14ac:dyDescent="0.3">
      <c r="D6313" s="2"/>
      <c r="F6313" s="3"/>
    </row>
    <row r="6314" spans="4:6" x14ac:dyDescent="0.3">
      <c r="D6314" s="2"/>
      <c r="F6314" s="3"/>
    </row>
    <row r="6316" spans="4:6" x14ac:dyDescent="0.3">
      <c r="D6316" s="2"/>
    </row>
    <row r="6317" spans="4:6" x14ac:dyDescent="0.3">
      <c r="D6317" s="2"/>
    </row>
    <row r="6318" spans="4:6" x14ac:dyDescent="0.3">
      <c r="D6318" s="2"/>
      <c r="F6318" s="3"/>
    </row>
    <row r="6319" spans="4:6" x14ac:dyDescent="0.3">
      <c r="D6319" s="2"/>
      <c r="F6319" s="3"/>
    </row>
    <row r="6320" spans="4:6" x14ac:dyDescent="0.3">
      <c r="D6320" s="2"/>
    </row>
    <row r="6321" spans="4:6" x14ac:dyDescent="0.3">
      <c r="D6321" s="2"/>
    </row>
    <row r="6322" spans="4:6" x14ac:dyDescent="0.3">
      <c r="D6322" s="2"/>
    </row>
    <row r="6323" spans="4:6" x14ac:dyDescent="0.3">
      <c r="D6323" s="2"/>
    </row>
    <row r="6324" spans="4:6" x14ac:dyDescent="0.3">
      <c r="D6324" s="2"/>
    </row>
    <row r="6325" spans="4:6" x14ac:dyDescent="0.3">
      <c r="D6325" s="2"/>
      <c r="F6325" s="3"/>
    </row>
    <row r="6326" spans="4:6" x14ac:dyDescent="0.3">
      <c r="D6326" s="2"/>
    </row>
    <row r="6327" spans="4:6" x14ac:dyDescent="0.3">
      <c r="D6327" s="2"/>
      <c r="F6327" s="3"/>
    </row>
    <row r="6328" spans="4:6" x14ac:dyDescent="0.3">
      <c r="D6328" s="2"/>
      <c r="F6328" s="3"/>
    </row>
    <row r="6329" spans="4:6" x14ac:dyDescent="0.3">
      <c r="D6329" s="2"/>
    </row>
    <row r="6330" spans="4:6" x14ac:dyDescent="0.3">
      <c r="D6330" s="2"/>
      <c r="F6330" s="3"/>
    </row>
    <row r="6331" spans="4:6" x14ac:dyDescent="0.3">
      <c r="D6331" s="2"/>
    </row>
    <row r="6332" spans="4:6" x14ac:dyDescent="0.3">
      <c r="D6332" s="2"/>
    </row>
    <row r="6333" spans="4:6" x14ac:dyDescent="0.3">
      <c r="D6333" s="2"/>
    </row>
    <row r="6334" spans="4:6" x14ac:dyDescent="0.3">
      <c r="D6334" s="2"/>
    </row>
    <row r="6335" spans="4:6" x14ac:dyDescent="0.3">
      <c r="D6335" s="2"/>
    </row>
    <row r="6336" spans="4:6" x14ac:dyDescent="0.3">
      <c r="D6336" s="2"/>
    </row>
    <row r="6337" spans="4:6" x14ac:dyDescent="0.3">
      <c r="D6337" s="2"/>
    </row>
    <row r="6338" spans="4:6" x14ac:dyDescent="0.3">
      <c r="D6338" s="2"/>
    </row>
    <row r="6339" spans="4:6" x14ac:dyDescent="0.3">
      <c r="D6339" s="2"/>
    </row>
    <row r="6341" spans="4:6" x14ac:dyDescent="0.3">
      <c r="D6341" s="2"/>
      <c r="F6341" s="3"/>
    </row>
    <row r="6342" spans="4:6" x14ac:dyDescent="0.3">
      <c r="D6342" s="2"/>
      <c r="F6342" s="3"/>
    </row>
    <row r="6343" spans="4:6" x14ac:dyDescent="0.3">
      <c r="D6343" s="2"/>
    </row>
    <row r="6344" spans="4:6" x14ac:dyDescent="0.3">
      <c r="D6344" s="2"/>
      <c r="F6344" s="3"/>
    </row>
    <row r="6345" spans="4:6" x14ac:dyDescent="0.3">
      <c r="D6345" s="2"/>
    </row>
    <row r="6346" spans="4:6" x14ac:dyDescent="0.3">
      <c r="D6346" s="2"/>
    </row>
    <row r="6347" spans="4:6" x14ac:dyDescent="0.3">
      <c r="D6347" s="2"/>
    </row>
    <row r="6348" spans="4:6" x14ac:dyDescent="0.3">
      <c r="D6348" s="2"/>
      <c r="F6348" s="3"/>
    </row>
    <row r="6349" spans="4:6" x14ac:dyDescent="0.3">
      <c r="D6349" s="2"/>
    </row>
    <row r="6350" spans="4:6" x14ac:dyDescent="0.3">
      <c r="D6350" s="2"/>
    </row>
    <row r="6351" spans="4:6" x14ac:dyDescent="0.3">
      <c r="D6351" s="2"/>
    </row>
    <row r="6352" spans="4:6" x14ac:dyDescent="0.3">
      <c r="D6352" s="2"/>
      <c r="F6352" s="3"/>
    </row>
    <row r="6353" spans="4:6" x14ac:dyDescent="0.3">
      <c r="D6353" s="2"/>
      <c r="F6353" s="3"/>
    </row>
    <row r="6354" spans="4:6" x14ac:dyDescent="0.3">
      <c r="D6354" s="2"/>
    </row>
    <row r="6356" spans="4:6" x14ac:dyDescent="0.3">
      <c r="D6356" s="2"/>
    </row>
    <row r="6358" spans="4:6" x14ac:dyDescent="0.3">
      <c r="D6358" s="2"/>
    </row>
    <row r="6359" spans="4:6" x14ac:dyDescent="0.3">
      <c r="D6359" s="2"/>
    </row>
    <row r="6360" spans="4:6" x14ac:dyDescent="0.3">
      <c r="D6360" s="2"/>
      <c r="F6360" s="3"/>
    </row>
    <row r="6361" spans="4:6" x14ac:dyDescent="0.3">
      <c r="D6361" s="2"/>
    </row>
    <row r="6362" spans="4:6" x14ac:dyDescent="0.3">
      <c r="D6362" s="2"/>
    </row>
    <row r="6363" spans="4:6" x14ac:dyDescent="0.3">
      <c r="D6363" s="2"/>
    </row>
    <row r="6364" spans="4:6" x14ac:dyDescent="0.3">
      <c r="D6364" s="2"/>
      <c r="F6364" s="3"/>
    </row>
    <row r="6365" spans="4:6" x14ac:dyDescent="0.3">
      <c r="D6365" s="2"/>
    </row>
    <row r="6366" spans="4:6" x14ac:dyDescent="0.3">
      <c r="D6366" s="2"/>
    </row>
    <row r="6367" spans="4:6" x14ac:dyDescent="0.3">
      <c r="D6367" s="2"/>
      <c r="F6367" s="3"/>
    </row>
    <row r="6368" spans="4:6" x14ac:dyDescent="0.3">
      <c r="D6368" s="2"/>
      <c r="F6368" s="3"/>
    </row>
    <row r="6369" spans="4:4" x14ac:dyDescent="0.3">
      <c r="D6369" s="2"/>
    </row>
    <row r="6370" spans="4:4" x14ac:dyDescent="0.3">
      <c r="D6370" s="2"/>
    </row>
    <row r="6371" spans="4:4" x14ac:dyDescent="0.3">
      <c r="D6371" s="2"/>
    </row>
    <row r="6372" spans="4:4" x14ac:dyDescent="0.3">
      <c r="D6372" s="2"/>
    </row>
    <row r="6373" spans="4:4" x14ac:dyDescent="0.3">
      <c r="D6373" s="2"/>
    </row>
    <row r="6374" spans="4:4" x14ac:dyDescent="0.3">
      <c r="D6374" s="2"/>
    </row>
    <row r="6375" spans="4:4" x14ac:dyDescent="0.3">
      <c r="D6375" s="2"/>
    </row>
    <row r="6376" spans="4:4" x14ac:dyDescent="0.3">
      <c r="D6376" s="2"/>
    </row>
    <row r="6377" spans="4:4" x14ac:dyDescent="0.3">
      <c r="D6377" s="2"/>
    </row>
    <row r="6378" spans="4:4" x14ac:dyDescent="0.3">
      <c r="D6378" s="2"/>
    </row>
    <row r="6379" spans="4:4" x14ac:dyDescent="0.3">
      <c r="D6379" s="2"/>
    </row>
    <row r="6380" spans="4:4" x14ac:dyDescent="0.3">
      <c r="D6380" s="2"/>
    </row>
    <row r="6381" spans="4:4" x14ac:dyDescent="0.3">
      <c r="D6381" s="2"/>
    </row>
    <row r="6382" spans="4:4" x14ac:dyDescent="0.3">
      <c r="D6382" s="2"/>
    </row>
    <row r="6383" spans="4:4" x14ac:dyDescent="0.3">
      <c r="D6383" s="2"/>
    </row>
    <row r="6384" spans="4:4" x14ac:dyDescent="0.3">
      <c r="D6384" s="2"/>
    </row>
    <row r="6385" spans="4:6" x14ac:dyDescent="0.3">
      <c r="D6385" s="2"/>
    </row>
    <row r="6386" spans="4:6" x14ac:dyDescent="0.3">
      <c r="D6386" s="2"/>
      <c r="F6386" s="3"/>
    </row>
    <row r="6387" spans="4:6" x14ac:dyDescent="0.3">
      <c r="D6387" s="2"/>
    </row>
    <row r="6388" spans="4:6" x14ac:dyDescent="0.3">
      <c r="D6388" s="2"/>
    </row>
    <row r="6389" spans="4:6" x14ac:dyDescent="0.3">
      <c r="D6389" s="2"/>
    </row>
    <row r="6390" spans="4:6" x14ac:dyDescent="0.3">
      <c r="D6390" s="2"/>
    </row>
    <row r="6391" spans="4:6" x14ac:dyDescent="0.3">
      <c r="D6391" s="2"/>
    </row>
    <row r="6392" spans="4:6" x14ac:dyDescent="0.3">
      <c r="D6392" s="2"/>
      <c r="F6392" s="3"/>
    </row>
    <row r="6393" spans="4:6" x14ac:dyDescent="0.3">
      <c r="D6393" s="2"/>
    </row>
    <row r="6394" spans="4:6" x14ac:dyDescent="0.3">
      <c r="D6394" s="2"/>
      <c r="F6394" s="3"/>
    </row>
    <row r="6395" spans="4:6" x14ac:dyDescent="0.3">
      <c r="D6395" s="2"/>
      <c r="F6395" s="3"/>
    </row>
    <row r="6396" spans="4:6" x14ac:dyDescent="0.3">
      <c r="D6396" s="2"/>
      <c r="F6396" s="3"/>
    </row>
    <row r="6397" spans="4:6" x14ac:dyDescent="0.3">
      <c r="D6397" s="2"/>
    </row>
    <row r="6398" spans="4:6" x14ac:dyDescent="0.3">
      <c r="D6398" s="2"/>
      <c r="F6398" s="3"/>
    </row>
    <row r="6399" spans="4:6" x14ac:dyDescent="0.3">
      <c r="D6399" s="2"/>
    </row>
    <row r="6400" spans="4:6" x14ac:dyDescent="0.3">
      <c r="D6400" s="2"/>
      <c r="F6400" s="3"/>
    </row>
    <row r="6401" spans="4:6" x14ac:dyDescent="0.3">
      <c r="D6401" s="2"/>
    </row>
    <row r="6402" spans="4:6" x14ac:dyDescent="0.3">
      <c r="D6402" s="2"/>
    </row>
    <row r="6404" spans="4:6" x14ac:dyDescent="0.3">
      <c r="D6404" s="2"/>
    </row>
    <row r="6405" spans="4:6" x14ac:dyDescent="0.3">
      <c r="D6405" s="2"/>
      <c r="F6405" s="3"/>
    </row>
    <row r="6406" spans="4:6" x14ac:dyDescent="0.3">
      <c r="D6406" s="2"/>
    </row>
    <row r="6407" spans="4:6" x14ac:dyDescent="0.3">
      <c r="D6407" s="2"/>
    </row>
    <row r="6408" spans="4:6" x14ac:dyDescent="0.3">
      <c r="D6408" s="2"/>
    </row>
    <row r="6409" spans="4:6" x14ac:dyDescent="0.3">
      <c r="D6409" s="2"/>
    </row>
    <row r="6410" spans="4:6" x14ac:dyDescent="0.3">
      <c r="D6410" s="2"/>
    </row>
    <row r="6411" spans="4:6" x14ac:dyDescent="0.3">
      <c r="D6411" s="2"/>
    </row>
    <row r="6412" spans="4:6" x14ac:dyDescent="0.3">
      <c r="D6412" s="2"/>
      <c r="F6412" s="3"/>
    </row>
    <row r="6413" spans="4:6" x14ac:dyDescent="0.3">
      <c r="D6413" s="2"/>
    </row>
    <row r="6414" spans="4:6" x14ac:dyDescent="0.3">
      <c r="D6414" s="2"/>
    </row>
    <row r="6415" spans="4:6" x14ac:dyDescent="0.3">
      <c r="D6415" s="2"/>
    </row>
    <row r="6416" spans="4:6" x14ac:dyDescent="0.3">
      <c r="D6416" s="2"/>
    </row>
    <row r="6417" spans="4:6" x14ac:dyDescent="0.3">
      <c r="D6417" s="2"/>
    </row>
    <row r="6418" spans="4:6" x14ac:dyDescent="0.3">
      <c r="D6418" s="2"/>
    </row>
    <row r="6419" spans="4:6" x14ac:dyDescent="0.3">
      <c r="D6419" s="2"/>
    </row>
    <row r="6420" spans="4:6" x14ac:dyDescent="0.3">
      <c r="D6420" s="2"/>
    </row>
    <row r="6421" spans="4:6" x14ac:dyDescent="0.3">
      <c r="D6421" s="2"/>
      <c r="F6421" s="3"/>
    </row>
    <row r="6422" spans="4:6" x14ac:dyDescent="0.3">
      <c r="D6422" s="2"/>
      <c r="F6422" s="3"/>
    </row>
    <row r="6423" spans="4:6" x14ac:dyDescent="0.3">
      <c r="D6423" s="2"/>
      <c r="F6423" s="3"/>
    </row>
    <row r="6424" spans="4:6" x14ac:dyDescent="0.3">
      <c r="D6424" s="2"/>
      <c r="F6424" s="3"/>
    </row>
    <row r="6425" spans="4:6" x14ac:dyDescent="0.3">
      <c r="D6425" s="2"/>
      <c r="F6425" s="3"/>
    </row>
    <row r="6426" spans="4:6" x14ac:dyDescent="0.3">
      <c r="D6426" s="2"/>
      <c r="F6426" s="3"/>
    </row>
    <row r="6427" spans="4:6" x14ac:dyDescent="0.3">
      <c r="D6427" s="2"/>
      <c r="F6427" s="3"/>
    </row>
    <row r="6428" spans="4:6" x14ac:dyDescent="0.3">
      <c r="D6428" s="2"/>
      <c r="F6428" s="3"/>
    </row>
    <row r="6429" spans="4:6" x14ac:dyDescent="0.3">
      <c r="D6429" s="2"/>
      <c r="F6429" s="3"/>
    </row>
    <row r="6430" spans="4:6" x14ac:dyDescent="0.3">
      <c r="D6430" s="2"/>
      <c r="F6430" s="3"/>
    </row>
    <row r="6431" spans="4:6" x14ac:dyDescent="0.3">
      <c r="D6431" s="2"/>
    </row>
    <row r="6432" spans="4:6" x14ac:dyDescent="0.3">
      <c r="D6432" s="2"/>
      <c r="F6432" s="3"/>
    </row>
    <row r="6433" spans="4:6" x14ac:dyDescent="0.3">
      <c r="D6433" s="2"/>
    </row>
    <row r="6434" spans="4:6" x14ac:dyDescent="0.3">
      <c r="D6434" s="2"/>
    </row>
    <row r="6435" spans="4:6" x14ac:dyDescent="0.3">
      <c r="D6435" s="2"/>
    </row>
    <row r="6436" spans="4:6" x14ac:dyDescent="0.3">
      <c r="D6436" s="2"/>
    </row>
    <row r="6437" spans="4:6" x14ac:dyDescent="0.3">
      <c r="D6437" s="2"/>
      <c r="F6437" s="3"/>
    </row>
    <row r="6438" spans="4:6" x14ac:dyDescent="0.3">
      <c r="D6438" s="2"/>
    </row>
    <row r="6439" spans="4:6" x14ac:dyDescent="0.3">
      <c r="D6439" s="2"/>
      <c r="F6439" s="3"/>
    </row>
    <row r="6440" spans="4:6" x14ac:dyDescent="0.3">
      <c r="D6440" s="2"/>
      <c r="F6440" s="3"/>
    </row>
    <row r="6441" spans="4:6" x14ac:dyDescent="0.3">
      <c r="D6441" s="2"/>
      <c r="F6441" s="3"/>
    </row>
    <row r="6442" spans="4:6" x14ac:dyDescent="0.3">
      <c r="D6442" s="2"/>
      <c r="F6442" s="3"/>
    </row>
    <row r="6443" spans="4:6" x14ac:dyDescent="0.3">
      <c r="D6443" s="2"/>
    </row>
    <row r="6444" spans="4:6" x14ac:dyDescent="0.3">
      <c r="D6444" s="2"/>
    </row>
    <row r="6445" spans="4:6" x14ac:dyDescent="0.3">
      <c r="D6445" s="2"/>
    </row>
    <row r="6446" spans="4:6" x14ac:dyDescent="0.3">
      <c r="D6446" s="2"/>
    </row>
    <row r="6447" spans="4:6" x14ac:dyDescent="0.3">
      <c r="D6447" s="2"/>
      <c r="F6447" s="3"/>
    </row>
    <row r="6448" spans="4:6" x14ac:dyDescent="0.3">
      <c r="D6448" s="2"/>
    </row>
    <row r="6449" spans="4:6" x14ac:dyDescent="0.3">
      <c r="D6449" s="2"/>
      <c r="F6449" s="3"/>
    </row>
    <row r="6450" spans="4:6" x14ac:dyDescent="0.3">
      <c r="D6450" s="2"/>
    </row>
    <row r="6451" spans="4:6" x14ac:dyDescent="0.3">
      <c r="D6451" s="2"/>
    </row>
    <row r="6452" spans="4:6" x14ac:dyDescent="0.3">
      <c r="D6452" s="2"/>
    </row>
    <row r="6453" spans="4:6" x14ac:dyDescent="0.3">
      <c r="D6453" s="2"/>
    </row>
    <row r="6454" spans="4:6" x14ac:dyDescent="0.3">
      <c r="D6454" s="2"/>
    </row>
    <row r="6455" spans="4:6" x14ac:dyDescent="0.3">
      <c r="D6455" s="2"/>
      <c r="F6455" s="3"/>
    </row>
    <row r="6456" spans="4:6" x14ac:dyDescent="0.3">
      <c r="D6456" s="2"/>
    </row>
    <row r="6457" spans="4:6" x14ac:dyDescent="0.3">
      <c r="D6457" s="2"/>
      <c r="F6457" s="3"/>
    </row>
    <row r="6458" spans="4:6" x14ac:dyDescent="0.3">
      <c r="D6458" s="2"/>
      <c r="F6458" s="3"/>
    </row>
    <row r="6459" spans="4:6" x14ac:dyDescent="0.3">
      <c r="D6459" s="2"/>
    </row>
    <row r="6460" spans="4:6" x14ac:dyDescent="0.3">
      <c r="D6460" s="2"/>
    </row>
    <row r="6461" spans="4:6" x14ac:dyDescent="0.3">
      <c r="D6461" s="2"/>
    </row>
    <row r="6462" spans="4:6" x14ac:dyDescent="0.3">
      <c r="D6462" s="2"/>
    </row>
    <row r="6463" spans="4:6" x14ac:dyDescent="0.3">
      <c r="D6463" s="2"/>
      <c r="F6463" s="3"/>
    </row>
    <row r="6464" spans="4:6" x14ac:dyDescent="0.3">
      <c r="D6464" s="2"/>
    </row>
    <row r="6465" spans="4:6" x14ac:dyDescent="0.3">
      <c r="D6465" s="2"/>
    </row>
    <row r="6466" spans="4:6" x14ac:dyDescent="0.3">
      <c r="D6466" s="2"/>
    </row>
    <row r="6467" spans="4:6" x14ac:dyDescent="0.3">
      <c r="D6467" s="2"/>
    </row>
    <row r="6468" spans="4:6" x14ac:dyDescent="0.3">
      <c r="D6468" s="2"/>
    </row>
    <row r="6469" spans="4:6" x14ac:dyDescent="0.3">
      <c r="D6469" s="2"/>
      <c r="F6469" s="3"/>
    </row>
    <row r="6470" spans="4:6" x14ac:dyDescent="0.3">
      <c r="D6470" s="2"/>
    </row>
    <row r="6471" spans="4:6" x14ac:dyDescent="0.3">
      <c r="D6471" s="2"/>
    </row>
    <row r="6472" spans="4:6" x14ac:dyDescent="0.3">
      <c r="D6472" s="2"/>
    </row>
    <row r="6473" spans="4:6" x14ac:dyDescent="0.3">
      <c r="D6473" s="2"/>
    </row>
    <row r="6474" spans="4:6" x14ac:dyDescent="0.3">
      <c r="D6474" s="2"/>
    </row>
    <row r="6475" spans="4:6" x14ac:dyDescent="0.3">
      <c r="D6475" s="2"/>
    </row>
    <row r="6476" spans="4:6" x14ac:dyDescent="0.3">
      <c r="D6476" s="2"/>
    </row>
    <row r="6477" spans="4:6" x14ac:dyDescent="0.3">
      <c r="D6477" s="2"/>
    </row>
    <row r="6478" spans="4:6" x14ac:dyDescent="0.3">
      <c r="D6478" s="2"/>
    </row>
    <row r="6479" spans="4:6" x14ac:dyDescent="0.3">
      <c r="D6479" s="2"/>
      <c r="F6479" s="3"/>
    </row>
    <row r="6480" spans="4:6" x14ac:dyDescent="0.3">
      <c r="D6480" s="2"/>
      <c r="F6480" s="3"/>
    </row>
    <row r="6481" spans="4:6" x14ac:dyDescent="0.3">
      <c r="D6481" s="2"/>
      <c r="F6481" s="3"/>
    </row>
    <row r="6482" spans="4:6" x14ac:dyDescent="0.3">
      <c r="D6482" s="2"/>
    </row>
    <row r="6483" spans="4:6" x14ac:dyDescent="0.3">
      <c r="D6483" s="2"/>
      <c r="F6483" s="3"/>
    </row>
    <row r="6484" spans="4:6" x14ac:dyDescent="0.3">
      <c r="D6484" s="2"/>
    </row>
    <row r="6485" spans="4:6" x14ac:dyDescent="0.3">
      <c r="D6485" s="2"/>
    </row>
    <row r="6486" spans="4:6" x14ac:dyDescent="0.3">
      <c r="D6486" s="2"/>
    </row>
    <row r="6487" spans="4:6" x14ac:dyDescent="0.3">
      <c r="D6487" s="2"/>
    </row>
    <row r="6488" spans="4:6" x14ac:dyDescent="0.3">
      <c r="D6488" s="2"/>
    </row>
    <row r="6489" spans="4:6" x14ac:dyDescent="0.3">
      <c r="D6489" s="2"/>
    </row>
    <row r="6490" spans="4:6" x14ac:dyDescent="0.3">
      <c r="D6490" s="2"/>
      <c r="F6490" s="3"/>
    </row>
    <row r="6491" spans="4:6" x14ac:dyDescent="0.3">
      <c r="D6491" s="2"/>
    </row>
    <row r="6492" spans="4:6" x14ac:dyDescent="0.3">
      <c r="D6492" s="2"/>
    </row>
    <row r="6493" spans="4:6" x14ac:dyDescent="0.3">
      <c r="D6493" s="2"/>
    </row>
    <row r="6494" spans="4:6" x14ac:dyDescent="0.3">
      <c r="D6494" s="2"/>
    </row>
    <row r="6495" spans="4:6" x14ac:dyDescent="0.3">
      <c r="D6495" s="2"/>
    </row>
    <row r="6496" spans="4:6" x14ac:dyDescent="0.3">
      <c r="D6496" s="2"/>
    </row>
    <row r="6497" spans="4:6" x14ac:dyDescent="0.3">
      <c r="D6497" s="2"/>
      <c r="F6497" s="3"/>
    </row>
    <row r="6499" spans="4:6" x14ac:dyDescent="0.3">
      <c r="D6499" s="2"/>
    </row>
    <row r="6500" spans="4:6" x14ac:dyDescent="0.3">
      <c r="D6500" s="2"/>
    </row>
    <row r="6501" spans="4:6" x14ac:dyDescent="0.3">
      <c r="D6501" s="2"/>
    </row>
    <row r="6502" spans="4:6" x14ac:dyDescent="0.3">
      <c r="D6502" s="2"/>
    </row>
    <row r="6503" spans="4:6" x14ac:dyDescent="0.3">
      <c r="D6503" s="2"/>
    </row>
    <row r="6504" spans="4:6" x14ac:dyDescent="0.3">
      <c r="D6504" s="2"/>
    </row>
    <row r="6505" spans="4:6" x14ac:dyDescent="0.3">
      <c r="D6505" s="2"/>
    </row>
    <row r="6506" spans="4:6" x14ac:dyDescent="0.3">
      <c r="D6506" s="2"/>
      <c r="F6506" s="3"/>
    </row>
    <row r="6507" spans="4:6" x14ac:dyDescent="0.3">
      <c r="D6507" s="2"/>
    </row>
    <row r="6508" spans="4:6" x14ac:dyDescent="0.3">
      <c r="D6508" s="2"/>
    </row>
    <row r="6509" spans="4:6" x14ac:dyDescent="0.3">
      <c r="D6509" s="2"/>
    </row>
    <row r="6510" spans="4:6" x14ac:dyDescent="0.3">
      <c r="D6510" s="2"/>
    </row>
    <row r="6511" spans="4:6" x14ac:dyDescent="0.3">
      <c r="D6511" s="2"/>
    </row>
    <row r="6512" spans="4:6" x14ac:dyDescent="0.3">
      <c r="D6512" s="2"/>
    </row>
    <row r="6513" spans="4:6" x14ac:dyDescent="0.3">
      <c r="D6513" s="2"/>
    </row>
    <row r="6514" spans="4:6" x14ac:dyDescent="0.3">
      <c r="D6514" s="2"/>
    </row>
    <row r="6515" spans="4:6" x14ac:dyDescent="0.3">
      <c r="D6515" s="2"/>
    </row>
    <row r="6516" spans="4:6" x14ac:dyDescent="0.3">
      <c r="D6516" s="2"/>
    </row>
    <row r="6517" spans="4:6" x14ac:dyDescent="0.3">
      <c r="D6517" s="2"/>
    </row>
    <row r="6518" spans="4:6" x14ac:dyDescent="0.3">
      <c r="D6518" s="2"/>
    </row>
    <row r="6519" spans="4:6" x14ac:dyDescent="0.3">
      <c r="D6519" s="2"/>
    </row>
    <row r="6520" spans="4:6" x14ac:dyDescent="0.3">
      <c r="D6520" s="2"/>
    </row>
    <row r="6521" spans="4:6" x14ac:dyDescent="0.3">
      <c r="D6521" s="2"/>
    </row>
    <row r="6522" spans="4:6" x14ac:dyDescent="0.3">
      <c r="D6522" s="2"/>
    </row>
    <row r="6523" spans="4:6" x14ac:dyDescent="0.3">
      <c r="D6523" s="2"/>
    </row>
    <row r="6524" spans="4:6" x14ac:dyDescent="0.3">
      <c r="D6524" s="2"/>
    </row>
    <row r="6525" spans="4:6" x14ac:dyDescent="0.3">
      <c r="D6525" s="2"/>
    </row>
    <row r="6526" spans="4:6" x14ac:dyDescent="0.3">
      <c r="D6526" s="2"/>
      <c r="F6526" s="3"/>
    </row>
    <row r="6528" spans="4:6" x14ac:dyDescent="0.3">
      <c r="D6528" s="2"/>
      <c r="F6528" s="3"/>
    </row>
    <row r="6529" spans="4:6" x14ac:dyDescent="0.3">
      <c r="D6529" s="2"/>
      <c r="F6529" s="3"/>
    </row>
    <row r="6531" spans="4:6" x14ac:dyDescent="0.3">
      <c r="D6531" s="2"/>
      <c r="F6531" s="3"/>
    </row>
    <row r="6532" spans="4:6" x14ac:dyDescent="0.3">
      <c r="D6532" s="2"/>
      <c r="F6532" s="3"/>
    </row>
    <row r="6533" spans="4:6" x14ac:dyDescent="0.3">
      <c r="D6533" s="2"/>
      <c r="F6533" s="3"/>
    </row>
    <row r="6534" spans="4:6" x14ac:dyDescent="0.3">
      <c r="D6534" s="2"/>
    </row>
    <row r="6535" spans="4:6" x14ac:dyDescent="0.3">
      <c r="D6535" s="2"/>
    </row>
    <row r="6536" spans="4:6" x14ac:dyDescent="0.3">
      <c r="D6536" s="2"/>
    </row>
    <row r="6537" spans="4:6" x14ac:dyDescent="0.3">
      <c r="D6537" s="2"/>
    </row>
    <row r="6538" spans="4:6" x14ac:dyDescent="0.3">
      <c r="D6538" s="2"/>
    </row>
    <row r="6539" spans="4:6" x14ac:dyDescent="0.3">
      <c r="D6539" s="2"/>
    </row>
    <row r="6540" spans="4:6" x14ac:dyDescent="0.3">
      <c r="D6540" s="2"/>
    </row>
    <row r="6542" spans="4:6" x14ac:dyDescent="0.3">
      <c r="D6542" s="2"/>
    </row>
    <row r="6543" spans="4:6" x14ac:dyDescent="0.3">
      <c r="D6543" s="2"/>
    </row>
    <row r="6544" spans="4:6" x14ac:dyDescent="0.3">
      <c r="D6544" s="2"/>
    </row>
    <row r="6545" spans="4:6" x14ac:dyDescent="0.3">
      <c r="D6545" s="2"/>
    </row>
    <row r="6546" spans="4:6" x14ac:dyDescent="0.3">
      <c r="D6546" s="2"/>
    </row>
    <row r="6547" spans="4:6" x14ac:dyDescent="0.3">
      <c r="D6547" s="2"/>
    </row>
    <row r="6548" spans="4:6" x14ac:dyDescent="0.3">
      <c r="D6548" s="2"/>
    </row>
    <row r="6549" spans="4:6" x14ac:dyDescent="0.3">
      <c r="D6549" s="2"/>
    </row>
    <row r="6550" spans="4:6" x14ac:dyDescent="0.3">
      <c r="D6550" s="2"/>
    </row>
    <row r="6551" spans="4:6" x14ac:dyDescent="0.3">
      <c r="D6551" s="2"/>
    </row>
    <row r="6552" spans="4:6" x14ac:dyDescent="0.3">
      <c r="D6552" s="2"/>
    </row>
    <row r="6553" spans="4:6" x14ac:dyDescent="0.3">
      <c r="D6553" s="2"/>
    </row>
    <row r="6554" spans="4:6" x14ac:dyDescent="0.3">
      <c r="D6554" s="2"/>
    </row>
    <row r="6556" spans="4:6" x14ac:dyDescent="0.3">
      <c r="D6556" s="2"/>
    </row>
    <row r="6557" spans="4:6" x14ac:dyDescent="0.3">
      <c r="D6557" s="2"/>
    </row>
    <row r="6558" spans="4:6" x14ac:dyDescent="0.3">
      <c r="D6558" s="2"/>
    </row>
    <row r="6559" spans="4:6" x14ac:dyDescent="0.3">
      <c r="D6559" s="2"/>
      <c r="F6559" s="3"/>
    </row>
    <row r="6560" spans="4:6" x14ac:dyDescent="0.3">
      <c r="D6560" s="2"/>
      <c r="F6560" s="3"/>
    </row>
    <row r="6561" spans="4:6" x14ac:dyDescent="0.3">
      <c r="D6561" s="2"/>
      <c r="F6561" s="3"/>
    </row>
    <row r="6562" spans="4:6" x14ac:dyDescent="0.3">
      <c r="D6562" s="2"/>
      <c r="F6562" s="3"/>
    </row>
    <row r="6563" spans="4:6" x14ac:dyDescent="0.3">
      <c r="D6563" s="2"/>
    </row>
    <row r="6564" spans="4:6" x14ac:dyDescent="0.3">
      <c r="D6564" s="2"/>
    </row>
    <row r="6565" spans="4:6" x14ac:dyDescent="0.3">
      <c r="D6565" s="2"/>
      <c r="F6565" s="3"/>
    </row>
    <row r="6566" spans="4:6" x14ac:dyDescent="0.3">
      <c r="D6566" s="2"/>
      <c r="F6566" s="3"/>
    </row>
    <row r="6567" spans="4:6" x14ac:dyDescent="0.3">
      <c r="D6567" s="2"/>
    </row>
    <row r="6568" spans="4:6" x14ac:dyDescent="0.3">
      <c r="D6568" s="2"/>
    </row>
    <row r="6569" spans="4:6" x14ac:dyDescent="0.3">
      <c r="D6569" s="2"/>
      <c r="F6569" s="3"/>
    </row>
    <row r="6570" spans="4:6" x14ac:dyDescent="0.3">
      <c r="D6570" s="2"/>
    </row>
    <row r="6571" spans="4:6" x14ac:dyDescent="0.3">
      <c r="D6571" s="2"/>
    </row>
    <row r="6572" spans="4:6" x14ac:dyDescent="0.3">
      <c r="D6572" s="2"/>
      <c r="F6572" s="3"/>
    </row>
    <row r="6573" spans="4:6" x14ac:dyDescent="0.3">
      <c r="D6573" s="2"/>
    </row>
    <row r="6574" spans="4:6" x14ac:dyDescent="0.3">
      <c r="D6574" s="2"/>
    </row>
    <row r="6576" spans="4:6" x14ac:dyDescent="0.3">
      <c r="D6576" s="2"/>
    </row>
    <row r="6577" spans="4:6" x14ac:dyDescent="0.3">
      <c r="D6577" s="2"/>
    </row>
    <row r="6578" spans="4:6" x14ac:dyDescent="0.3">
      <c r="D6578" s="2"/>
    </row>
    <row r="6579" spans="4:6" x14ac:dyDescent="0.3">
      <c r="D6579" s="2"/>
    </row>
    <row r="6580" spans="4:6" x14ac:dyDescent="0.3">
      <c r="D6580" s="2"/>
      <c r="F6580" s="3"/>
    </row>
    <row r="6581" spans="4:6" x14ac:dyDescent="0.3">
      <c r="D6581" s="2"/>
      <c r="F6581" s="3"/>
    </row>
    <row r="6582" spans="4:6" x14ac:dyDescent="0.3">
      <c r="D6582" s="2"/>
      <c r="F6582" s="3"/>
    </row>
    <row r="6583" spans="4:6" x14ac:dyDescent="0.3">
      <c r="D6583" s="2"/>
      <c r="F6583" s="3"/>
    </row>
    <row r="6584" spans="4:6" x14ac:dyDescent="0.3">
      <c r="D6584" s="2"/>
    </row>
    <row r="6585" spans="4:6" x14ac:dyDescent="0.3">
      <c r="D6585" s="2"/>
    </row>
    <row r="6586" spans="4:6" x14ac:dyDescent="0.3">
      <c r="D6586" s="2"/>
    </row>
    <row r="6587" spans="4:6" x14ac:dyDescent="0.3">
      <c r="D6587" s="2"/>
      <c r="F6587" s="3"/>
    </row>
    <row r="6588" spans="4:6" x14ac:dyDescent="0.3">
      <c r="D6588" s="2"/>
    </row>
    <row r="6589" spans="4:6" x14ac:dyDescent="0.3">
      <c r="D6589" s="2"/>
    </row>
    <row r="6590" spans="4:6" x14ac:dyDescent="0.3">
      <c r="D6590" s="2"/>
    </row>
    <row r="6591" spans="4:6" x14ac:dyDescent="0.3">
      <c r="D6591" s="2"/>
      <c r="F6591" s="3"/>
    </row>
    <row r="6592" spans="4:6" x14ac:dyDescent="0.3">
      <c r="D6592" s="2"/>
      <c r="F6592" s="3"/>
    </row>
    <row r="6593" spans="4:6" x14ac:dyDescent="0.3">
      <c r="D6593" s="2"/>
    </row>
    <row r="6594" spans="4:6" x14ac:dyDescent="0.3">
      <c r="D6594" s="2"/>
      <c r="F6594" s="3"/>
    </row>
    <row r="6595" spans="4:6" x14ac:dyDescent="0.3">
      <c r="D6595" s="2"/>
    </row>
    <row r="6596" spans="4:6" x14ac:dyDescent="0.3">
      <c r="D6596" s="2"/>
    </row>
    <row r="6597" spans="4:6" x14ac:dyDescent="0.3">
      <c r="D6597" s="2"/>
    </row>
    <row r="6598" spans="4:6" x14ac:dyDescent="0.3">
      <c r="D6598" s="2"/>
    </row>
    <row r="6599" spans="4:6" x14ac:dyDescent="0.3">
      <c r="D6599" s="2"/>
    </row>
    <row r="6600" spans="4:6" x14ac:dyDescent="0.3">
      <c r="D6600" s="2"/>
    </row>
    <row r="6601" spans="4:6" x14ac:dyDescent="0.3">
      <c r="D6601" s="2"/>
      <c r="F6601" s="3"/>
    </row>
    <row r="6602" spans="4:6" x14ac:dyDescent="0.3">
      <c r="D6602" s="2"/>
      <c r="F6602" s="3"/>
    </row>
    <row r="6603" spans="4:6" x14ac:dyDescent="0.3">
      <c r="D6603" s="2"/>
    </row>
    <row r="6604" spans="4:6" x14ac:dyDescent="0.3">
      <c r="D6604" s="2"/>
    </row>
    <row r="6606" spans="4:6" x14ac:dyDescent="0.3">
      <c r="D6606" s="2"/>
    </row>
    <row r="6607" spans="4:6" x14ac:dyDescent="0.3">
      <c r="D6607" s="2"/>
    </row>
    <row r="6608" spans="4:6" x14ac:dyDescent="0.3">
      <c r="D6608" s="2"/>
    </row>
    <row r="6609" spans="4:6" x14ac:dyDescent="0.3">
      <c r="D6609" s="2"/>
    </row>
    <row r="6610" spans="4:6" x14ac:dyDescent="0.3">
      <c r="D6610" s="2"/>
    </row>
    <row r="6611" spans="4:6" x14ac:dyDescent="0.3">
      <c r="D6611" s="2"/>
    </row>
    <row r="6612" spans="4:6" x14ac:dyDescent="0.3">
      <c r="D6612" s="2"/>
    </row>
    <row r="6613" spans="4:6" x14ac:dyDescent="0.3">
      <c r="D6613" s="2"/>
    </row>
    <row r="6614" spans="4:6" x14ac:dyDescent="0.3">
      <c r="D6614" s="2"/>
    </row>
    <row r="6615" spans="4:6" x14ac:dyDescent="0.3">
      <c r="D6615" s="2"/>
      <c r="F6615" s="3"/>
    </row>
    <row r="6616" spans="4:6" x14ac:dyDescent="0.3">
      <c r="D6616" s="2"/>
      <c r="F6616" s="3"/>
    </row>
    <row r="6617" spans="4:6" x14ac:dyDescent="0.3">
      <c r="D6617" s="2"/>
      <c r="F6617" s="3"/>
    </row>
    <row r="6618" spans="4:6" x14ac:dyDescent="0.3">
      <c r="D6618" s="2"/>
    </row>
    <row r="6619" spans="4:6" x14ac:dyDescent="0.3">
      <c r="D6619" s="2"/>
      <c r="F6619" s="3"/>
    </row>
    <row r="6620" spans="4:6" x14ac:dyDescent="0.3">
      <c r="D6620" s="2"/>
    </row>
    <row r="6621" spans="4:6" x14ac:dyDescent="0.3">
      <c r="D6621" s="2"/>
    </row>
    <row r="6622" spans="4:6" x14ac:dyDescent="0.3">
      <c r="D6622" s="2"/>
    </row>
    <row r="6623" spans="4:6" x14ac:dyDescent="0.3">
      <c r="D6623" s="2"/>
    </row>
    <row r="6624" spans="4:6" x14ac:dyDescent="0.3">
      <c r="D6624" s="2"/>
      <c r="F6624" s="3"/>
    </row>
    <row r="6625" spans="4:6" x14ac:dyDescent="0.3">
      <c r="D6625" s="2"/>
      <c r="F6625" s="3"/>
    </row>
    <row r="6626" spans="4:6" x14ac:dyDescent="0.3">
      <c r="D6626" s="2"/>
    </row>
    <row r="6627" spans="4:6" x14ac:dyDescent="0.3">
      <c r="D6627" s="2"/>
    </row>
    <row r="6628" spans="4:6" x14ac:dyDescent="0.3">
      <c r="D6628" s="2"/>
    </row>
    <row r="6629" spans="4:6" x14ac:dyDescent="0.3">
      <c r="D6629" s="2"/>
    </row>
    <row r="6630" spans="4:6" x14ac:dyDescent="0.3">
      <c r="D6630" s="2"/>
    </row>
    <row r="6631" spans="4:6" x14ac:dyDescent="0.3">
      <c r="D6631" s="2"/>
      <c r="F6631" s="3"/>
    </row>
    <row r="6632" spans="4:6" x14ac:dyDescent="0.3">
      <c r="D6632" s="2"/>
      <c r="F6632" s="3"/>
    </row>
    <row r="6633" spans="4:6" x14ac:dyDescent="0.3">
      <c r="D6633" s="2"/>
    </row>
    <row r="6634" spans="4:6" x14ac:dyDescent="0.3">
      <c r="D6634" s="2"/>
    </row>
    <row r="6635" spans="4:6" x14ac:dyDescent="0.3">
      <c r="D6635" s="2"/>
    </row>
    <row r="6636" spans="4:6" x14ac:dyDescent="0.3">
      <c r="D6636" s="2"/>
    </row>
    <row r="6637" spans="4:6" x14ac:dyDescent="0.3">
      <c r="D6637" s="2"/>
    </row>
    <row r="6638" spans="4:6" x14ac:dyDescent="0.3">
      <c r="D6638" s="2"/>
    </row>
    <row r="6639" spans="4:6" x14ac:dyDescent="0.3">
      <c r="D6639" s="2"/>
    </row>
    <row r="6640" spans="4:6" x14ac:dyDescent="0.3">
      <c r="D6640" s="2"/>
    </row>
    <row r="6641" spans="4:6" x14ac:dyDescent="0.3">
      <c r="D6641" s="2"/>
    </row>
    <row r="6642" spans="4:6" x14ac:dyDescent="0.3">
      <c r="D6642" s="2"/>
    </row>
    <row r="6643" spans="4:6" x14ac:dyDescent="0.3">
      <c r="D6643" s="2"/>
    </row>
    <row r="6644" spans="4:6" x14ac:dyDescent="0.3">
      <c r="D6644" s="2"/>
    </row>
    <row r="6645" spans="4:6" x14ac:dyDescent="0.3">
      <c r="D6645" s="2"/>
    </row>
    <row r="6646" spans="4:6" x14ac:dyDescent="0.3">
      <c r="D6646" s="2"/>
    </row>
    <row r="6647" spans="4:6" x14ac:dyDescent="0.3">
      <c r="D6647" s="2"/>
      <c r="F6647" s="3"/>
    </row>
    <row r="6648" spans="4:6" x14ac:dyDescent="0.3">
      <c r="D6648" s="2"/>
      <c r="F6648" s="3"/>
    </row>
    <row r="6649" spans="4:6" x14ac:dyDescent="0.3">
      <c r="D6649" s="2"/>
      <c r="F6649" s="3"/>
    </row>
    <row r="6650" spans="4:6" x14ac:dyDescent="0.3">
      <c r="D6650" s="2"/>
    </row>
    <row r="6651" spans="4:6" x14ac:dyDescent="0.3">
      <c r="D6651" s="2"/>
      <c r="F6651" s="3"/>
    </row>
    <row r="6652" spans="4:6" x14ac:dyDescent="0.3">
      <c r="D6652" s="2"/>
    </row>
    <row r="6653" spans="4:6" x14ac:dyDescent="0.3">
      <c r="D6653" s="2"/>
      <c r="F6653" s="3"/>
    </row>
    <row r="6654" spans="4:6" x14ac:dyDescent="0.3">
      <c r="D6654" s="2"/>
      <c r="F6654" s="3"/>
    </row>
    <row r="6655" spans="4:6" x14ac:dyDescent="0.3">
      <c r="D6655" s="2"/>
      <c r="F6655" s="3"/>
    </row>
    <row r="6656" spans="4:6" x14ac:dyDescent="0.3">
      <c r="D6656" s="2"/>
      <c r="F6656" s="3"/>
    </row>
    <row r="6657" spans="4:6" x14ac:dyDescent="0.3">
      <c r="D6657" s="2"/>
      <c r="F6657" s="3"/>
    </row>
    <row r="6658" spans="4:6" x14ac:dyDescent="0.3">
      <c r="D6658" s="2"/>
    </row>
    <row r="6659" spans="4:6" x14ac:dyDescent="0.3">
      <c r="D6659" s="2"/>
      <c r="F6659" s="3"/>
    </row>
    <row r="6660" spans="4:6" x14ac:dyDescent="0.3">
      <c r="D6660" s="2"/>
    </row>
    <row r="6661" spans="4:6" x14ac:dyDescent="0.3">
      <c r="D6661" s="2"/>
    </row>
    <row r="6662" spans="4:6" x14ac:dyDescent="0.3">
      <c r="D6662" s="2"/>
    </row>
    <row r="6663" spans="4:6" x14ac:dyDescent="0.3">
      <c r="D6663" s="2"/>
    </row>
    <row r="6664" spans="4:6" x14ac:dyDescent="0.3">
      <c r="D6664" s="2"/>
      <c r="F6664" s="3"/>
    </row>
    <row r="6665" spans="4:6" x14ac:dyDescent="0.3">
      <c r="D6665" s="2"/>
      <c r="F6665" s="3"/>
    </row>
    <row r="6666" spans="4:6" x14ac:dyDescent="0.3">
      <c r="D6666" s="2"/>
    </row>
    <row r="6667" spans="4:6" x14ac:dyDescent="0.3">
      <c r="D6667" s="2"/>
    </row>
    <row r="6668" spans="4:6" x14ac:dyDescent="0.3">
      <c r="D6668" s="2"/>
    </row>
    <row r="6669" spans="4:6" x14ac:dyDescent="0.3">
      <c r="D6669" s="2"/>
    </row>
    <row r="6670" spans="4:6" x14ac:dyDescent="0.3">
      <c r="D6670" s="2"/>
      <c r="F6670" s="3"/>
    </row>
    <row r="6671" spans="4:6" x14ac:dyDescent="0.3">
      <c r="D6671" s="2"/>
    </row>
    <row r="6672" spans="4:6" x14ac:dyDescent="0.3">
      <c r="D6672" s="2"/>
    </row>
    <row r="6673" spans="4:6" x14ac:dyDescent="0.3">
      <c r="D6673" s="2"/>
    </row>
    <row r="6674" spans="4:6" x14ac:dyDescent="0.3">
      <c r="D6674" s="2"/>
    </row>
    <row r="6675" spans="4:6" x14ac:dyDescent="0.3">
      <c r="D6675" s="2"/>
    </row>
    <row r="6676" spans="4:6" x14ac:dyDescent="0.3">
      <c r="D6676" s="2"/>
    </row>
    <row r="6677" spans="4:6" x14ac:dyDescent="0.3">
      <c r="D6677" s="2"/>
      <c r="F6677" s="3"/>
    </row>
    <row r="6678" spans="4:6" x14ac:dyDescent="0.3">
      <c r="D6678" s="2"/>
    </row>
    <row r="6679" spans="4:6" x14ac:dyDescent="0.3">
      <c r="D6679" s="2"/>
    </row>
    <row r="6680" spans="4:6" x14ac:dyDescent="0.3">
      <c r="D6680" s="2"/>
    </row>
    <row r="6682" spans="4:6" x14ac:dyDescent="0.3">
      <c r="D6682" s="2"/>
    </row>
    <row r="6683" spans="4:6" x14ac:dyDescent="0.3">
      <c r="D6683" s="2"/>
    </row>
    <row r="6684" spans="4:6" x14ac:dyDescent="0.3">
      <c r="D6684" s="2"/>
    </row>
    <row r="6685" spans="4:6" x14ac:dyDescent="0.3">
      <c r="D6685" s="2"/>
    </row>
    <row r="6686" spans="4:6" x14ac:dyDescent="0.3">
      <c r="D6686" s="2"/>
    </row>
    <row r="6687" spans="4:6" x14ac:dyDescent="0.3">
      <c r="D6687" s="2"/>
    </row>
    <row r="6688" spans="4:6" x14ac:dyDescent="0.3">
      <c r="D6688" s="2"/>
    </row>
    <row r="6689" spans="4:6" x14ac:dyDescent="0.3">
      <c r="D6689" s="2"/>
    </row>
    <row r="6690" spans="4:6" x14ac:dyDescent="0.3">
      <c r="D6690" s="2"/>
    </row>
    <row r="6691" spans="4:6" x14ac:dyDescent="0.3">
      <c r="D6691" s="2"/>
    </row>
    <row r="6692" spans="4:6" x14ac:dyDescent="0.3">
      <c r="D6692" s="2"/>
    </row>
    <row r="6693" spans="4:6" x14ac:dyDescent="0.3">
      <c r="D6693" s="2"/>
      <c r="F6693" s="3"/>
    </row>
    <row r="6694" spans="4:6" x14ac:dyDescent="0.3">
      <c r="D6694" s="2"/>
      <c r="F6694" s="3"/>
    </row>
    <row r="6695" spans="4:6" x14ac:dyDescent="0.3">
      <c r="D6695" s="2"/>
      <c r="F6695" s="3"/>
    </row>
    <row r="6696" spans="4:6" x14ac:dyDescent="0.3">
      <c r="D6696" s="2"/>
    </row>
    <row r="6697" spans="4:6" x14ac:dyDescent="0.3">
      <c r="D6697" s="2"/>
    </row>
    <row r="6698" spans="4:6" x14ac:dyDescent="0.3">
      <c r="D6698" s="2"/>
    </row>
    <row r="6699" spans="4:6" x14ac:dyDescent="0.3">
      <c r="D6699" s="2"/>
      <c r="F6699" s="3"/>
    </row>
    <row r="6700" spans="4:6" x14ac:dyDescent="0.3">
      <c r="D6700" s="2"/>
      <c r="F6700" s="3"/>
    </row>
    <row r="6701" spans="4:6" x14ac:dyDescent="0.3">
      <c r="D6701" s="2"/>
      <c r="F6701" s="3"/>
    </row>
    <row r="6702" spans="4:6" x14ac:dyDescent="0.3">
      <c r="D6702" s="2"/>
      <c r="F6702" s="3"/>
    </row>
    <row r="6703" spans="4:6" x14ac:dyDescent="0.3">
      <c r="D6703" s="2"/>
      <c r="F6703" s="3"/>
    </row>
    <row r="6704" spans="4:6" x14ac:dyDescent="0.3">
      <c r="D6704" s="2"/>
    </row>
    <row r="6705" spans="4:6" x14ac:dyDescent="0.3">
      <c r="D6705" s="2"/>
      <c r="F6705" s="3"/>
    </row>
    <row r="6706" spans="4:6" x14ac:dyDescent="0.3">
      <c r="D6706" s="2"/>
      <c r="F6706" s="3"/>
    </row>
    <row r="6707" spans="4:6" x14ac:dyDescent="0.3">
      <c r="D6707" s="2"/>
      <c r="F6707" s="3"/>
    </row>
    <row r="6708" spans="4:6" x14ac:dyDescent="0.3">
      <c r="D6708" s="2"/>
      <c r="F6708" s="3"/>
    </row>
    <row r="6709" spans="4:6" x14ac:dyDescent="0.3">
      <c r="D6709" s="2"/>
      <c r="F6709" s="3"/>
    </row>
    <row r="6710" spans="4:6" x14ac:dyDescent="0.3">
      <c r="D6710" s="2"/>
    </row>
    <row r="6711" spans="4:6" x14ac:dyDescent="0.3">
      <c r="D6711" s="2"/>
    </row>
    <row r="6712" spans="4:6" x14ac:dyDescent="0.3">
      <c r="D6712" s="2"/>
    </row>
    <row r="6713" spans="4:6" x14ac:dyDescent="0.3">
      <c r="D6713" s="2"/>
      <c r="F6713" s="3"/>
    </row>
    <row r="6714" spans="4:6" x14ac:dyDescent="0.3">
      <c r="D6714" s="2"/>
      <c r="F6714" s="3"/>
    </row>
    <row r="6715" spans="4:6" x14ac:dyDescent="0.3">
      <c r="D6715" s="2"/>
    </row>
    <row r="6716" spans="4:6" x14ac:dyDescent="0.3">
      <c r="D6716" s="2"/>
    </row>
    <row r="6717" spans="4:6" x14ac:dyDescent="0.3">
      <c r="D6717" s="2"/>
    </row>
    <row r="6718" spans="4:6" x14ac:dyDescent="0.3">
      <c r="D6718" s="2"/>
    </row>
    <row r="6719" spans="4:6" x14ac:dyDescent="0.3">
      <c r="D6719" s="2"/>
      <c r="F6719" s="3"/>
    </row>
    <row r="6720" spans="4:6" x14ac:dyDescent="0.3">
      <c r="D6720" s="2"/>
    </row>
    <row r="6721" spans="4:6" x14ac:dyDescent="0.3">
      <c r="D6721" s="2"/>
    </row>
    <row r="6722" spans="4:6" x14ac:dyDescent="0.3">
      <c r="D6722" s="2"/>
    </row>
    <row r="6723" spans="4:6" x14ac:dyDescent="0.3">
      <c r="D6723" s="2"/>
    </row>
    <row r="6724" spans="4:6" x14ac:dyDescent="0.3">
      <c r="D6724" s="2"/>
    </row>
    <row r="6725" spans="4:6" x14ac:dyDescent="0.3">
      <c r="D6725" s="2"/>
    </row>
    <row r="6726" spans="4:6" x14ac:dyDescent="0.3">
      <c r="D6726" s="2"/>
    </row>
    <row r="6727" spans="4:6" x14ac:dyDescent="0.3">
      <c r="D6727" s="2"/>
    </row>
    <row r="6728" spans="4:6" x14ac:dyDescent="0.3">
      <c r="D6728" s="2"/>
    </row>
    <row r="6729" spans="4:6" x14ac:dyDescent="0.3">
      <c r="D6729" s="2"/>
    </row>
    <row r="6730" spans="4:6" x14ac:dyDescent="0.3">
      <c r="D6730" s="2"/>
      <c r="F6730" s="3"/>
    </row>
    <row r="6731" spans="4:6" x14ac:dyDescent="0.3">
      <c r="D6731" s="2"/>
    </row>
    <row r="6732" spans="4:6" x14ac:dyDescent="0.3">
      <c r="D6732" s="2"/>
      <c r="F6732" s="3"/>
    </row>
    <row r="6733" spans="4:6" x14ac:dyDescent="0.3">
      <c r="D6733" s="2"/>
      <c r="F6733" s="3"/>
    </row>
    <row r="6734" spans="4:6" x14ac:dyDescent="0.3">
      <c r="D6734" s="2"/>
    </row>
    <row r="6735" spans="4:6" x14ac:dyDescent="0.3">
      <c r="D6735" s="2"/>
    </row>
    <row r="6736" spans="4:6" x14ac:dyDescent="0.3">
      <c r="D6736" s="2"/>
      <c r="F6736" s="3"/>
    </row>
    <row r="6737" spans="4:6" x14ac:dyDescent="0.3">
      <c r="D6737" s="2"/>
    </row>
    <row r="6738" spans="4:6" x14ac:dyDescent="0.3">
      <c r="D6738" s="2"/>
    </row>
    <row r="6739" spans="4:6" x14ac:dyDescent="0.3">
      <c r="D6739" s="2"/>
    </row>
    <row r="6740" spans="4:6" x14ac:dyDescent="0.3">
      <c r="D6740" s="2"/>
    </row>
    <row r="6741" spans="4:6" x14ac:dyDescent="0.3">
      <c r="D6741" s="2"/>
    </row>
    <row r="6742" spans="4:6" x14ac:dyDescent="0.3">
      <c r="D6742" s="2"/>
    </row>
    <row r="6743" spans="4:6" x14ac:dyDescent="0.3">
      <c r="D6743" s="2"/>
    </row>
    <row r="6744" spans="4:6" x14ac:dyDescent="0.3">
      <c r="D6744" s="2"/>
    </row>
    <row r="6745" spans="4:6" x14ac:dyDescent="0.3">
      <c r="D6745" s="2"/>
      <c r="F6745" s="3"/>
    </row>
    <row r="6746" spans="4:6" x14ac:dyDescent="0.3">
      <c r="D6746" s="2"/>
      <c r="F6746" s="3"/>
    </row>
    <row r="6747" spans="4:6" x14ac:dyDescent="0.3">
      <c r="D6747" s="2"/>
      <c r="F6747" s="3"/>
    </row>
    <row r="6748" spans="4:6" x14ac:dyDescent="0.3">
      <c r="D6748" s="2"/>
    </row>
    <row r="6750" spans="4:6" x14ac:dyDescent="0.3">
      <c r="D6750" s="2"/>
      <c r="F6750" s="3"/>
    </row>
    <row r="6752" spans="4:6" x14ac:dyDescent="0.3">
      <c r="D6752" s="2"/>
    </row>
    <row r="6753" spans="4:6" x14ac:dyDescent="0.3">
      <c r="D6753" s="2"/>
    </row>
    <row r="6754" spans="4:6" x14ac:dyDescent="0.3">
      <c r="D6754" s="2"/>
    </row>
    <row r="6755" spans="4:6" x14ac:dyDescent="0.3">
      <c r="D6755" s="2"/>
    </row>
    <row r="6756" spans="4:6" x14ac:dyDescent="0.3">
      <c r="D6756" s="2"/>
    </row>
    <row r="6757" spans="4:6" x14ac:dyDescent="0.3">
      <c r="D6757" s="2"/>
    </row>
    <row r="6758" spans="4:6" x14ac:dyDescent="0.3">
      <c r="D6758" s="2"/>
      <c r="F6758" s="3"/>
    </row>
    <row r="6759" spans="4:6" x14ac:dyDescent="0.3">
      <c r="D6759" s="2"/>
    </row>
    <row r="6760" spans="4:6" x14ac:dyDescent="0.3">
      <c r="D6760" s="2"/>
      <c r="F6760" s="3"/>
    </row>
    <row r="6761" spans="4:6" x14ac:dyDescent="0.3">
      <c r="D6761" s="2"/>
    </row>
    <row r="6762" spans="4:6" x14ac:dyDescent="0.3">
      <c r="D6762" s="2"/>
    </row>
    <row r="6763" spans="4:6" x14ac:dyDescent="0.3">
      <c r="D6763" s="2"/>
    </row>
    <row r="6764" spans="4:6" x14ac:dyDescent="0.3">
      <c r="D6764" s="2"/>
      <c r="F6764" s="3"/>
    </row>
    <row r="6765" spans="4:6" x14ac:dyDescent="0.3">
      <c r="D6765" s="2"/>
    </row>
    <row r="6766" spans="4:6" x14ac:dyDescent="0.3">
      <c r="D6766" s="2"/>
    </row>
    <row r="6767" spans="4:6" x14ac:dyDescent="0.3">
      <c r="D6767" s="2"/>
    </row>
    <row r="6768" spans="4:6" x14ac:dyDescent="0.3">
      <c r="D6768" s="2"/>
    </row>
    <row r="6769" spans="4:6" x14ac:dyDescent="0.3">
      <c r="D6769" s="2"/>
    </row>
    <row r="6770" spans="4:6" x14ac:dyDescent="0.3">
      <c r="D6770" s="2"/>
    </row>
    <row r="6771" spans="4:6" x14ac:dyDescent="0.3">
      <c r="D6771" s="2"/>
      <c r="F6771" s="3"/>
    </row>
    <row r="6772" spans="4:6" x14ac:dyDescent="0.3">
      <c r="D6772" s="2"/>
    </row>
    <row r="6773" spans="4:6" x14ac:dyDescent="0.3">
      <c r="D6773" s="2"/>
    </row>
    <row r="6774" spans="4:6" x14ac:dyDescent="0.3">
      <c r="D6774" s="2"/>
    </row>
    <row r="6775" spans="4:6" x14ac:dyDescent="0.3">
      <c r="D6775" s="2"/>
    </row>
    <row r="6776" spans="4:6" x14ac:dyDescent="0.3">
      <c r="D6776" s="2"/>
    </row>
    <row r="6777" spans="4:6" x14ac:dyDescent="0.3">
      <c r="D6777" s="2"/>
    </row>
    <row r="6778" spans="4:6" x14ac:dyDescent="0.3">
      <c r="D6778" s="2"/>
    </row>
    <row r="6779" spans="4:6" x14ac:dyDescent="0.3">
      <c r="D6779" s="2"/>
    </row>
    <row r="6780" spans="4:6" x14ac:dyDescent="0.3">
      <c r="D6780" s="2"/>
    </row>
    <row r="6781" spans="4:6" x14ac:dyDescent="0.3">
      <c r="D6781" s="2"/>
    </row>
    <row r="6782" spans="4:6" x14ac:dyDescent="0.3">
      <c r="D6782" s="2"/>
    </row>
    <row r="6783" spans="4:6" x14ac:dyDescent="0.3">
      <c r="D6783" s="2"/>
    </row>
    <row r="6784" spans="4:6" x14ac:dyDescent="0.3">
      <c r="D6784" s="2"/>
    </row>
    <row r="6785" spans="4:6" x14ac:dyDescent="0.3">
      <c r="D6785" s="2"/>
    </row>
    <row r="6786" spans="4:6" x14ac:dyDescent="0.3">
      <c r="D6786" s="2"/>
    </row>
    <row r="6787" spans="4:6" x14ac:dyDescent="0.3">
      <c r="D6787" s="2"/>
    </row>
    <row r="6788" spans="4:6" x14ac:dyDescent="0.3">
      <c r="D6788" s="2"/>
    </row>
    <row r="6789" spans="4:6" x14ac:dyDescent="0.3">
      <c r="D6789" s="2"/>
    </row>
    <row r="6790" spans="4:6" x14ac:dyDescent="0.3">
      <c r="D6790" s="2"/>
    </row>
    <row r="6791" spans="4:6" x14ac:dyDescent="0.3">
      <c r="D6791" s="2"/>
    </row>
    <row r="6792" spans="4:6" x14ac:dyDescent="0.3">
      <c r="D6792" s="2"/>
    </row>
    <row r="6793" spans="4:6" x14ac:dyDescent="0.3">
      <c r="D6793" s="2"/>
    </row>
    <row r="6794" spans="4:6" x14ac:dyDescent="0.3">
      <c r="D6794" s="2"/>
    </row>
    <row r="6795" spans="4:6" x14ac:dyDescent="0.3">
      <c r="D6795" s="2"/>
    </row>
    <row r="6796" spans="4:6" x14ac:dyDescent="0.3">
      <c r="D6796" s="2"/>
      <c r="F6796" s="3"/>
    </row>
    <row r="6797" spans="4:6" x14ac:dyDescent="0.3">
      <c r="D6797" s="2"/>
      <c r="F6797" s="3"/>
    </row>
    <row r="6798" spans="4:6" x14ac:dyDescent="0.3">
      <c r="D6798" s="2"/>
      <c r="F6798" s="3"/>
    </row>
    <row r="6799" spans="4:6" x14ac:dyDescent="0.3">
      <c r="D6799" s="2"/>
    </row>
    <row r="6800" spans="4:6" x14ac:dyDescent="0.3">
      <c r="D6800" s="2"/>
    </row>
    <row r="6801" spans="4:6" x14ac:dyDescent="0.3">
      <c r="D6801" s="2"/>
      <c r="F6801" s="3"/>
    </row>
    <row r="6802" spans="4:6" x14ac:dyDescent="0.3">
      <c r="D6802" s="2"/>
      <c r="F6802" s="3"/>
    </row>
    <row r="6803" spans="4:6" x14ac:dyDescent="0.3">
      <c r="D6803" s="2"/>
      <c r="F6803" s="3"/>
    </row>
    <row r="6804" spans="4:6" x14ac:dyDescent="0.3">
      <c r="D6804" s="2"/>
      <c r="F6804" s="3"/>
    </row>
    <row r="6805" spans="4:6" x14ac:dyDescent="0.3">
      <c r="D6805" s="2"/>
      <c r="F6805" s="3"/>
    </row>
    <row r="6806" spans="4:6" x14ac:dyDescent="0.3">
      <c r="D6806" s="2"/>
      <c r="F6806" s="3"/>
    </row>
    <row r="6807" spans="4:6" x14ac:dyDescent="0.3">
      <c r="D6807" s="2"/>
      <c r="F6807" s="3"/>
    </row>
    <row r="6808" spans="4:6" x14ac:dyDescent="0.3">
      <c r="D6808" s="2"/>
      <c r="F6808" s="3"/>
    </row>
    <row r="6809" spans="4:6" x14ac:dyDescent="0.3">
      <c r="D6809" s="2"/>
    </row>
    <row r="6810" spans="4:6" x14ac:dyDescent="0.3">
      <c r="D6810" s="2"/>
      <c r="F6810" s="3"/>
    </row>
    <row r="6811" spans="4:6" x14ac:dyDescent="0.3">
      <c r="D6811" s="2"/>
    </row>
    <row r="6812" spans="4:6" x14ac:dyDescent="0.3">
      <c r="D6812" s="2"/>
    </row>
    <row r="6813" spans="4:6" x14ac:dyDescent="0.3">
      <c r="D6813" s="2"/>
      <c r="F6813" s="3"/>
    </row>
    <row r="6814" spans="4:6" x14ac:dyDescent="0.3">
      <c r="D6814" s="2"/>
      <c r="F6814" s="3"/>
    </row>
    <row r="6815" spans="4:6" x14ac:dyDescent="0.3">
      <c r="D6815" s="2"/>
    </row>
    <row r="6816" spans="4:6" x14ac:dyDescent="0.3">
      <c r="D6816" s="2"/>
      <c r="F6816" s="3"/>
    </row>
    <row r="6817" spans="4:6" x14ac:dyDescent="0.3">
      <c r="D6817" s="2"/>
    </row>
    <row r="6818" spans="4:6" x14ac:dyDescent="0.3">
      <c r="D6818" s="2"/>
    </row>
    <row r="6819" spans="4:6" x14ac:dyDescent="0.3">
      <c r="D6819" s="2"/>
    </row>
    <row r="6820" spans="4:6" x14ac:dyDescent="0.3">
      <c r="D6820" s="2"/>
    </row>
    <row r="6821" spans="4:6" x14ac:dyDescent="0.3">
      <c r="D6821" s="2"/>
      <c r="F6821" s="3"/>
    </row>
    <row r="6822" spans="4:6" x14ac:dyDescent="0.3">
      <c r="D6822" s="2"/>
      <c r="F6822" s="3"/>
    </row>
    <row r="6823" spans="4:6" x14ac:dyDescent="0.3">
      <c r="D6823" s="2"/>
      <c r="F6823" s="3"/>
    </row>
    <row r="6824" spans="4:6" x14ac:dyDescent="0.3">
      <c r="D6824" s="2"/>
    </row>
    <row r="6825" spans="4:6" x14ac:dyDescent="0.3">
      <c r="D6825" s="2"/>
    </row>
    <row r="6826" spans="4:6" x14ac:dyDescent="0.3">
      <c r="D6826" s="2"/>
    </row>
    <row r="6827" spans="4:6" x14ac:dyDescent="0.3">
      <c r="D6827" s="2"/>
      <c r="F6827" s="3"/>
    </row>
    <row r="6828" spans="4:6" x14ac:dyDescent="0.3">
      <c r="D6828" s="2"/>
    </row>
    <row r="6829" spans="4:6" x14ac:dyDescent="0.3">
      <c r="D6829" s="2"/>
    </row>
    <row r="6830" spans="4:6" x14ac:dyDescent="0.3">
      <c r="D6830" s="2"/>
    </row>
    <row r="6831" spans="4:6" x14ac:dyDescent="0.3">
      <c r="D6831" s="2"/>
    </row>
    <row r="6832" spans="4:6" x14ac:dyDescent="0.3">
      <c r="D6832" s="2"/>
    </row>
    <row r="6833" spans="4:6" x14ac:dyDescent="0.3">
      <c r="D6833" s="2"/>
    </row>
    <row r="6834" spans="4:6" x14ac:dyDescent="0.3">
      <c r="D6834" s="2"/>
    </row>
    <row r="6835" spans="4:6" x14ac:dyDescent="0.3">
      <c r="D6835" s="2"/>
    </row>
    <row r="6836" spans="4:6" x14ac:dyDescent="0.3">
      <c r="D6836" s="2"/>
    </row>
    <row r="6837" spans="4:6" x14ac:dyDescent="0.3">
      <c r="D6837" s="2"/>
    </row>
    <row r="6838" spans="4:6" x14ac:dyDescent="0.3">
      <c r="D6838" s="2"/>
    </row>
    <row r="6839" spans="4:6" x14ac:dyDescent="0.3">
      <c r="D6839" s="2"/>
      <c r="F6839" s="3"/>
    </row>
    <row r="6840" spans="4:6" x14ac:dyDescent="0.3">
      <c r="D6840" s="2"/>
    </row>
    <row r="6841" spans="4:6" x14ac:dyDescent="0.3">
      <c r="D6841" s="2"/>
    </row>
    <row r="6842" spans="4:6" x14ac:dyDescent="0.3">
      <c r="D6842" s="2"/>
    </row>
    <row r="6843" spans="4:6" x14ac:dyDescent="0.3">
      <c r="D6843" s="2"/>
    </row>
    <row r="6844" spans="4:6" x14ac:dyDescent="0.3">
      <c r="D6844" s="2"/>
    </row>
    <row r="6845" spans="4:6" x14ac:dyDescent="0.3">
      <c r="D6845" s="2"/>
    </row>
    <row r="6846" spans="4:6" x14ac:dyDescent="0.3">
      <c r="D6846" s="2"/>
    </row>
    <row r="6847" spans="4:6" x14ac:dyDescent="0.3">
      <c r="D6847" s="2"/>
    </row>
    <row r="6848" spans="4:6" x14ac:dyDescent="0.3">
      <c r="D6848" s="2"/>
    </row>
    <row r="6849" spans="4:6" x14ac:dyDescent="0.3">
      <c r="D6849" s="2"/>
    </row>
    <row r="6850" spans="4:6" x14ac:dyDescent="0.3">
      <c r="D6850" s="2"/>
    </row>
    <row r="6851" spans="4:6" x14ac:dyDescent="0.3">
      <c r="D6851" s="2"/>
    </row>
    <row r="6852" spans="4:6" x14ac:dyDescent="0.3">
      <c r="D6852" s="2"/>
      <c r="F6852" s="3"/>
    </row>
    <row r="6853" spans="4:6" x14ac:dyDescent="0.3">
      <c r="D6853" s="2"/>
    </row>
    <row r="6854" spans="4:6" x14ac:dyDescent="0.3">
      <c r="D6854" s="2"/>
    </row>
    <row r="6855" spans="4:6" x14ac:dyDescent="0.3">
      <c r="D6855" s="2"/>
    </row>
    <row r="6856" spans="4:6" x14ac:dyDescent="0.3">
      <c r="D6856" s="2"/>
    </row>
    <row r="6857" spans="4:6" x14ac:dyDescent="0.3">
      <c r="D6857" s="2"/>
    </row>
    <row r="6858" spans="4:6" x14ac:dyDescent="0.3">
      <c r="D6858" s="2"/>
    </row>
    <row r="6859" spans="4:6" x14ac:dyDescent="0.3">
      <c r="D6859" s="2"/>
    </row>
    <row r="6860" spans="4:6" x14ac:dyDescent="0.3">
      <c r="D6860" s="2"/>
    </row>
    <row r="6861" spans="4:6" x14ac:dyDescent="0.3">
      <c r="D6861" s="2"/>
    </row>
    <row r="6862" spans="4:6" x14ac:dyDescent="0.3">
      <c r="D6862" s="2"/>
    </row>
    <row r="6863" spans="4:6" x14ac:dyDescent="0.3">
      <c r="D6863" s="2"/>
    </row>
    <row r="6864" spans="4:6" x14ac:dyDescent="0.3">
      <c r="D6864" s="2"/>
    </row>
    <row r="6865" spans="4:6" x14ac:dyDescent="0.3">
      <c r="D6865" s="2"/>
    </row>
    <row r="6866" spans="4:6" x14ac:dyDescent="0.3">
      <c r="D6866" s="2"/>
    </row>
    <row r="6867" spans="4:6" x14ac:dyDescent="0.3">
      <c r="D6867" s="2"/>
      <c r="F6867" s="3"/>
    </row>
    <row r="6868" spans="4:6" x14ac:dyDescent="0.3">
      <c r="D6868" s="2"/>
    </row>
    <row r="6869" spans="4:6" x14ac:dyDescent="0.3">
      <c r="D6869" s="2"/>
    </row>
    <row r="6870" spans="4:6" x14ac:dyDescent="0.3">
      <c r="D6870" s="2"/>
    </row>
    <row r="6871" spans="4:6" x14ac:dyDescent="0.3">
      <c r="D6871" s="2"/>
    </row>
    <row r="6872" spans="4:6" x14ac:dyDescent="0.3">
      <c r="D6872" s="2"/>
    </row>
    <row r="6873" spans="4:6" x14ac:dyDescent="0.3">
      <c r="D6873" s="2"/>
    </row>
    <row r="6874" spans="4:6" x14ac:dyDescent="0.3">
      <c r="D6874" s="2"/>
    </row>
    <row r="6875" spans="4:6" x14ac:dyDescent="0.3">
      <c r="D6875" s="2"/>
    </row>
    <row r="6876" spans="4:6" x14ac:dyDescent="0.3">
      <c r="D6876" s="2"/>
    </row>
    <row r="6877" spans="4:6" x14ac:dyDescent="0.3">
      <c r="D6877" s="2"/>
    </row>
    <row r="6878" spans="4:6" x14ac:dyDescent="0.3">
      <c r="D6878" s="2"/>
    </row>
    <row r="6879" spans="4:6" x14ac:dyDescent="0.3">
      <c r="D6879" s="2"/>
    </row>
    <row r="6880" spans="4:6" x14ac:dyDescent="0.3">
      <c r="D6880" s="2"/>
      <c r="F6880" s="3"/>
    </row>
    <row r="6881" spans="4:6" x14ac:dyDescent="0.3">
      <c r="D6881" s="2"/>
    </row>
    <row r="6882" spans="4:6" x14ac:dyDescent="0.3">
      <c r="D6882" s="2"/>
      <c r="F6882" s="3"/>
    </row>
    <row r="6883" spans="4:6" x14ac:dyDescent="0.3">
      <c r="D6883" s="2"/>
      <c r="F6883" s="3"/>
    </row>
    <row r="6884" spans="4:6" x14ac:dyDescent="0.3">
      <c r="D6884" s="2"/>
      <c r="F6884" s="3"/>
    </row>
    <row r="6885" spans="4:6" x14ac:dyDescent="0.3">
      <c r="D6885" s="2"/>
      <c r="F6885" s="3"/>
    </row>
    <row r="6886" spans="4:6" x14ac:dyDescent="0.3">
      <c r="D6886" s="2"/>
      <c r="F6886" s="3"/>
    </row>
    <row r="6887" spans="4:6" x14ac:dyDescent="0.3">
      <c r="D6887" s="2"/>
      <c r="F6887" s="3"/>
    </row>
    <row r="6888" spans="4:6" x14ac:dyDescent="0.3">
      <c r="D6888" s="2"/>
      <c r="F6888" s="3"/>
    </row>
    <row r="6889" spans="4:6" x14ac:dyDescent="0.3">
      <c r="D6889" s="2"/>
      <c r="F6889" s="3"/>
    </row>
    <row r="6890" spans="4:6" x14ac:dyDescent="0.3">
      <c r="D6890" s="2"/>
    </row>
    <row r="6891" spans="4:6" x14ac:dyDescent="0.3">
      <c r="D6891" s="2"/>
    </row>
    <row r="6892" spans="4:6" x14ac:dyDescent="0.3">
      <c r="D6892" s="2"/>
    </row>
    <row r="6893" spans="4:6" x14ac:dyDescent="0.3">
      <c r="D6893" s="2"/>
      <c r="F6893" s="3"/>
    </row>
    <row r="6894" spans="4:6" x14ac:dyDescent="0.3">
      <c r="D6894" s="2"/>
    </row>
    <row r="6896" spans="4:6" x14ac:dyDescent="0.3">
      <c r="D6896" s="2"/>
      <c r="F6896" s="3"/>
    </row>
    <row r="6897" spans="4:6" x14ac:dyDescent="0.3">
      <c r="D6897" s="2"/>
      <c r="F6897" s="3"/>
    </row>
    <row r="6898" spans="4:6" x14ac:dyDescent="0.3">
      <c r="D6898" s="2"/>
      <c r="F6898" s="3"/>
    </row>
    <row r="6899" spans="4:6" x14ac:dyDescent="0.3">
      <c r="D6899" s="2"/>
    </row>
    <row r="6900" spans="4:6" x14ac:dyDescent="0.3">
      <c r="D6900" s="2"/>
    </row>
    <row r="6901" spans="4:6" x14ac:dyDescent="0.3">
      <c r="D6901" s="2"/>
    </row>
    <row r="6902" spans="4:6" x14ac:dyDescent="0.3">
      <c r="D6902" s="2"/>
      <c r="F6902" s="3"/>
    </row>
    <row r="6903" spans="4:6" x14ac:dyDescent="0.3">
      <c r="D6903" s="2"/>
    </row>
    <row r="6904" spans="4:6" x14ac:dyDescent="0.3">
      <c r="D6904" s="2"/>
    </row>
    <row r="6905" spans="4:6" x14ac:dyDescent="0.3">
      <c r="D6905" s="2"/>
    </row>
    <row r="6906" spans="4:6" x14ac:dyDescent="0.3">
      <c r="D6906" s="2"/>
    </row>
    <row r="6907" spans="4:6" x14ac:dyDescent="0.3">
      <c r="D6907" s="2"/>
    </row>
    <row r="6908" spans="4:6" x14ac:dyDescent="0.3">
      <c r="D6908" s="2"/>
    </row>
    <row r="6909" spans="4:6" x14ac:dyDescent="0.3">
      <c r="D6909" s="2"/>
    </row>
    <row r="6910" spans="4:6" x14ac:dyDescent="0.3">
      <c r="D6910" s="2"/>
    </row>
    <row r="6911" spans="4:6" x14ac:dyDescent="0.3">
      <c r="D6911" s="2"/>
    </row>
    <row r="6912" spans="4:6" x14ac:dyDescent="0.3">
      <c r="D6912" s="2"/>
    </row>
    <row r="6913" spans="4:6" x14ac:dyDescent="0.3">
      <c r="D6913" s="2"/>
    </row>
    <row r="6914" spans="4:6" x14ac:dyDescent="0.3">
      <c r="D6914" s="2"/>
    </row>
    <row r="6915" spans="4:6" x14ac:dyDescent="0.3">
      <c r="D6915" s="2"/>
    </row>
    <row r="6916" spans="4:6" x14ac:dyDescent="0.3">
      <c r="D6916" s="2"/>
    </row>
    <row r="6917" spans="4:6" x14ac:dyDescent="0.3">
      <c r="D6917" s="2"/>
    </row>
    <row r="6918" spans="4:6" x14ac:dyDescent="0.3">
      <c r="D6918" s="2"/>
    </row>
    <row r="6919" spans="4:6" x14ac:dyDescent="0.3">
      <c r="D6919" s="2"/>
      <c r="F6919" s="3"/>
    </row>
    <row r="6920" spans="4:6" x14ac:dyDescent="0.3">
      <c r="D6920" s="2"/>
      <c r="F6920" s="3"/>
    </row>
    <row r="6921" spans="4:6" x14ac:dyDescent="0.3">
      <c r="D6921" s="2"/>
      <c r="F6921" s="3"/>
    </row>
    <row r="6922" spans="4:6" x14ac:dyDescent="0.3">
      <c r="D6922" s="2"/>
    </row>
    <row r="6923" spans="4:6" x14ac:dyDescent="0.3">
      <c r="D6923" s="2"/>
    </row>
    <row r="6924" spans="4:6" x14ac:dyDescent="0.3">
      <c r="D6924" s="2"/>
    </row>
    <row r="6925" spans="4:6" x14ac:dyDescent="0.3">
      <c r="D6925" s="2"/>
    </row>
    <row r="6926" spans="4:6" x14ac:dyDescent="0.3">
      <c r="D6926" s="2"/>
    </row>
    <row r="6927" spans="4:6" x14ac:dyDescent="0.3">
      <c r="D6927" s="2"/>
    </row>
    <row r="6928" spans="4:6" x14ac:dyDescent="0.3">
      <c r="D6928" s="2"/>
    </row>
    <row r="6929" spans="4:6" x14ac:dyDescent="0.3">
      <c r="D6929" s="2"/>
    </row>
    <row r="6930" spans="4:6" x14ac:dyDescent="0.3">
      <c r="D6930" s="2"/>
    </row>
    <row r="6931" spans="4:6" x14ac:dyDescent="0.3">
      <c r="D6931" s="2"/>
    </row>
    <row r="6932" spans="4:6" x14ac:dyDescent="0.3">
      <c r="D6932" s="2"/>
    </row>
    <row r="6933" spans="4:6" x14ac:dyDescent="0.3">
      <c r="D6933" s="2"/>
    </row>
    <row r="6934" spans="4:6" x14ac:dyDescent="0.3">
      <c r="D6934" s="2"/>
    </row>
    <row r="6935" spans="4:6" x14ac:dyDescent="0.3">
      <c r="D6935" s="2"/>
    </row>
    <row r="6936" spans="4:6" x14ac:dyDescent="0.3">
      <c r="D6936" s="2"/>
    </row>
    <row r="6937" spans="4:6" x14ac:dyDescent="0.3">
      <c r="D6937" s="2"/>
    </row>
    <row r="6938" spans="4:6" x14ac:dyDescent="0.3">
      <c r="D6938" s="2"/>
    </row>
    <row r="6939" spans="4:6" x14ac:dyDescent="0.3">
      <c r="D6939" s="2"/>
    </row>
    <row r="6940" spans="4:6" x14ac:dyDescent="0.3">
      <c r="D6940" s="2"/>
    </row>
    <row r="6941" spans="4:6" x14ac:dyDescent="0.3">
      <c r="D6941" s="2"/>
      <c r="F6941" s="3"/>
    </row>
    <row r="6942" spans="4:6" x14ac:dyDescent="0.3">
      <c r="D6942" s="2"/>
      <c r="F6942" s="3"/>
    </row>
    <row r="6943" spans="4:6" x14ac:dyDescent="0.3">
      <c r="D6943" s="2"/>
      <c r="F6943" s="3"/>
    </row>
    <row r="6944" spans="4:6" x14ac:dyDescent="0.3">
      <c r="D6944" s="2"/>
      <c r="F6944" s="3"/>
    </row>
    <row r="6945" spans="4:6" x14ac:dyDescent="0.3">
      <c r="D6945" s="2"/>
      <c r="F6945" s="3"/>
    </row>
    <row r="6946" spans="4:6" x14ac:dyDescent="0.3">
      <c r="D6946" s="2"/>
    </row>
    <row r="6947" spans="4:6" x14ac:dyDescent="0.3">
      <c r="D6947" s="2"/>
    </row>
    <row r="6948" spans="4:6" x14ac:dyDescent="0.3">
      <c r="D6948" s="2"/>
      <c r="F6948" s="3"/>
    </row>
    <row r="6949" spans="4:6" x14ac:dyDescent="0.3">
      <c r="D6949" s="2"/>
      <c r="F6949" s="3"/>
    </row>
    <row r="6950" spans="4:6" x14ac:dyDescent="0.3">
      <c r="D6950" s="2"/>
      <c r="F6950" s="3"/>
    </row>
    <row r="6951" spans="4:6" x14ac:dyDescent="0.3">
      <c r="D6951" s="2"/>
    </row>
    <row r="6952" spans="4:6" x14ac:dyDescent="0.3">
      <c r="D6952" s="2"/>
    </row>
    <row r="6953" spans="4:6" x14ac:dyDescent="0.3">
      <c r="D6953" s="2"/>
    </row>
    <row r="6954" spans="4:6" x14ac:dyDescent="0.3">
      <c r="D6954" s="2"/>
    </row>
    <row r="6955" spans="4:6" x14ac:dyDescent="0.3">
      <c r="D6955" s="2"/>
    </row>
    <row r="6956" spans="4:6" x14ac:dyDescent="0.3">
      <c r="D6956" s="2"/>
    </row>
    <row r="6957" spans="4:6" x14ac:dyDescent="0.3">
      <c r="D6957" s="2"/>
    </row>
    <row r="6958" spans="4:6" x14ac:dyDescent="0.3">
      <c r="D6958" s="2"/>
      <c r="F6958" s="3"/>
    </row>
    <row r="6959" spans="4:6" x14ac:dyDescent="0.3">
      <c r="D6959" s="2"/>
    </row>
    <row r="6960" spans="4:6" x14ac:dyDescent="0.3">
      <c r="D6960" s="2"/>
    </row>
    <row r="6961" spans="4:6" x14ac:dyDescent="0.3">
      <c r="D6961" s="2"/>
    </row>
    <row r="6962" spans="4:6" x14ac:dyDescent="0.3">
      <c r="D6962" s="2"/>
    </row>
    <row r="6963" spans="4:6" x14ac:dyDescent="0.3">
      <c r="D6963" s="2"/>
    </row>
    <row r="6964" spans="4:6" x14ac:dyDescent="0.3">
      <c r="D6964" s="2"/>
    </row>
    <row r="6965" spans="4:6" x14ac:dyDescent="0.3">
      <c r="D6965" s="2"/>
    </row>
    <row r="6966" spans="4:6" x14ac:dyDescent="0.3">
      <c r="D6966" s="2"/>
    </row>
    <row r="6967" spans="4:6" x14ac:dyDescent="0.3">
      <c r="D6967" s="2"/>
    </row>
    <row r="6968" spans="4:6" x14ac:dyDescent="0.3">
      <c r="D6968" s="2"/>
    </row>
    <row r="6969" spans="4:6" x14ac:dyDescent="0.3">
      <c r="D6969" s="2"/>
    </row>
    <row r="6970" spans="4:6" x14ac:dyDescent="0.3">
      <c r="D6970" s="2"/>
    </row>
    <row r="6971" spans="4:6" x14ac:dyDescent="0.3">
      <c r="D6971" s="2"/>
      <c r="F6971" s="3"/>
    </row>
    <row r="6972" spans="4:6" x14ac:dyDescent="0.3">
      <c r="D6972" s="2"/>
    </row>
    <row r="6973" spans="4:6" x14ac:dyDescent="0.3">
      <c r="D6973" s="2"/>
    </row>
    <row r="6974" spans="4:6" x14ac:dyDescent="0.3">
      <c r="D6974" s="2"/>
    </row>
    <row r="6975" spans="4:6" x14ac:dyDescent="0.3">
      <c r="D6975" s="2"/>
    </row>
    <row r="6976" spans="4:6" x14ac:dyDescent="0.3">
      <c r="D6976" s="2"/>
    </row>
    <row r="6977" spans="4:6" x14ac:dyDescent="0.3">
      <c r="D6977" s="2"/>
    </row>
    <row r="6978" spans="4:6" x14ac:dyDescent="0.3">
      <c r="D6978" s="2"/>
      <c r="F6978" s="3"/>
    </row>
    <row r="6979" spans="4:6" x14ac:dyDescent="0.3">
      <c r="D6979" s="2"/>
      <c r="F6979" s="3"/>
    </row>
    <row r="6980" spans="4:6" x14ac:dyDescent="0.3">
      <c r="D6980" s="2"/>
    </row>
    <row r="6981" spans="4:6" x14ac:dyDescent="0.3">
      <c r="D6981" s="2"/>
    </row>
    <row r="6982" spans="4:6" x14ac:dyDescent="0.3">
      <c r="D6982" s="2"/>
    </row>
    <row r="6983" spans="4:6" x14ac:dyDescent="0.3">
      <c r="D6983" s="2"/>
    </row>
    <row r="6984" spans="4:6" x14ac:dyDescent="0.3">
      <c r="D6984" s="2"/>
    </row>
    <row r="6985" spans="4:6" x14ac:dyDescent="0.3">
      <c r="D6985" s="2"/>
    </row>
    <row r="6986" spans="4:6" x14ac:dyDescent="0.3">
      <c r="D6986" s="2"/>
    </row>
    <row r="6987" spans="4:6" x14ac:dyDescent="0.3">
      <c r="D6987" s="2"/>
    </row>
    <row r="6988" spans="4:6" x14ac:dyDescent="0.3">
      <c r="D6988" s="2"/>
    </row>
    <row r="6989" spans="4:6" x14ac:dyDescent="0.3">
      <c r="D6989" s="2"/>
    </row>
    <row r="6990" spans="4:6" x14ac:dyDescent="0.3">
      <c r="D6990" s="2"/>
    </row>
    <row r="6991" spans="4:6" x14ac:dyDescent="0.3">
      <c r="D6991" s="2"/>
    </row>
    <row r="6992" spans="4:6" x14ac:dyDescent="0.3">
      <c r="D6992" s="2"/>
    </row>
    <row r="6993" spans="4:4" x14ac:dyDescent="0.3">
      <c r="D6993" s="2"/>
    </row>
    <row r="6994" spans="4:4" x14ac:dyDescent="0.3">
      <c r="D6994" s="2"/>
    </row>
    <row r="6995" spans="4:4" x14ac:dyDescent="0.3">
      <c r="D6995" s="2"/>
    </row>
    <row r="6996" spans="4:4" x14ac:dyDescent="0.3">
      <c r="D6996" s="2"/>
    </row>
    <row r="6997" spans="4:4" x14ac:dyDescent="0.3">
      <c r="D6997" s="2"/>
    </row>
    <row r="6998" spans="4:4" x14ac:dyDescent="0.3">
      <c r="D6998" s="2"/>
    </row>
    <row r="6999" spans="4:4" x14ac:dyDescent="0.3">
      <c r="D6999" s="2"/>
    </row>
    <row r="7000" spans="4:4" x14ac:dyDescent="0.3">
      <c r="D7000" s="2"/>
    </row>
    <row r="7001" spans="4:4" x14ac:dyDescent="0.3">
      <c r="D7001" s="2"/>
    </row>
    <row r="7002" spans="4:4" x14ac:dyDescent="0.3">
      <c r="D7002" s="2"/>
    </row>
    <row r="7003" spans="4:4" x14ac:dyDescent="0.3">
      <c r="D7003" s="2"/>
    </row>
    <row r="7004" spans="4:4" x14ac:dyDescent="0.3">
      <c r="D7004" s="2"/>
    </row>
    <row r="7005" spans="4:4" x14ac:dyDescent="0.3">
      <c r="D7005" s="2"/>
    </row>
    <row r="7006" spans="4:4" x14ac:dyDescent="0.3">
      <c r="D7006" s="2"/>
    </row>
    <row r="7007" spans="4:4" x14ac:dyDescent="0.3">
      <c r="D7007" s="2"/>
    </row>
    <row r="7008" spans="4:4" x14ac:dyDescent="0.3">
      <c r="D7008" s="2"/>
    </row>
    <row r="7009" spans="4:4" x14ac:dyDescent="0.3">
      <c r="D7009" s="2"/>
    </row>
    <row r="7010" spans="4:4" x14ac:dyDescent="0.3">
      <c r="D7010" s="2"/>
    </row>
    <row r="7011" spans="4:4" x14ac:dyDescent="0.3">
      <c r="D7011" s="2"/>
    </row>
    <row r="7012" spans="4:4" x14ac:dyDescent="0.3">
      <c r="D7012" s="2"/>
    </row>
    <row r="7013" spans="4:4" x14ac:dyDescent="0.3">
      <c r="D7013" s="2"/>
    </row>
    <row r="7014" spans="4:4" x14ac:dyDescent="0.3">
      <c r="D7014" s="2"/>
    </row>
    <row r="7015" spans="4:4" x14ac:dyDescent="0.3">
      <c r="D7015" s="2"/>
    </row>
    <row r="7016" spans="4:4" x14ac:dyDescent="0.3">
      <c r="D7016" s="2"/>
    </row>
    <row r="7017" spans="4:4" x14ac:dyDescent="0.3">
      <c r="D7017" s="2"/>
    </row>
    <row r="7018" spans="4:4" x14ac:dyDescent="0.3">
      <c r="D7018" s="2"/>
    </row>
    <row r="7019" spans="4:4" x14ac:dyDescent="0.3">
      <c r="D7019" s="2"/>
    </row>
    <row r="7020" spans="4:4" x14ac:dyDescent="0.3">
      <c r="D7020" s="2"/>
    </row>
    <row r="7021" spans="4:4" x14ac:dyDescent="0.3">
      <c r="D7021" s="2"/>
    </row>
    <row r="7022" spans="4:4" x14ac:dyDescent="0.3">
      <c r="D7022" s="2"/>
    </row>
    <row r="7023" spans="4:4" x14ac:dyDescent="0.3">
      <c r="D7023" s="2"/>
    </row>
    <row r="7024" spans="4:4" x14ac:dyDescent="0.3">
      <c r="D7024" s="2"/>
    </row>
    <row r="7025" spans="4:4" x14ac:dyDescent="0.3">
      <c r="D7025" s="2"/>
    </row>
    <row r="7026" spans="4:4" x14ac:dyDescent="0.3">
      <c r="D7026" s="2"/>
    </row>
    <row r="7027" spans="4:4" x14ac:dyDescent="0.3">
      <c r="D7027" s="2"/>
    </row>
    <row r="7028" spans="4:4" x14ac:dyDescent="0.3">
      <c r="D7028" s="2"/>
    </row>
    <row r="7029" spans="4:4" x14ac:dyDescent="0.3">
      <c r="D7029" s="2"/>
    </row>
    <row r="7030" spans="4:4" x14ac:dyDescent="0.3">
      <c r="D7030" s="2"/>
    </row>
    <row r="7031" spans="4:4" x14ac:dyDescent="0.3">
      <c r="D7031" s="2"/>
    </row>
    <row r="7032" spans="4:4" x14ac:dyDescent="0.3">
      <c r="D7032" s="2"/>
    </row>
    <row r="7033" spans="4:4" x14ac:dyDescent="0.3">
      <c r="D7033" s="2"/>
    </row>
    <row r="7035" spans="4:4" x14ac:dyDescent="0.3">
      <c r="D7035" s="2"/>
    </row>
    <row r="7036" spans="4:4" x14ac:dyDescent="0.3">
      <c r="D7036" s="2"/>
    </row>
    <row r="7037" spans="4:4" x14ac:dyDescent="0.3">
      <c r="D7037" s="2"/>
    </row>
    <row r="7038" spans="4:4" x14ac:dyDescent="0.3">
      <c r="D7038" s="2"/>
    </row>
    <row r="7039" spans="4:4" x14ac:dyDescent="0.3">
      <c r="D7039" s="2"/>
    </row>
    <row r="7040" spans="4:4" x14ac:dyDescent="0.3">
      <c r="D7040" s="2"/>
    </row>
    <row r="7041" spans="4:4" x14ac:dyDescent="0.3">
      <c r="D7041" s="2"/>
    </row>
    <row r="7042" spans="4:4" x14ac:dyDescent="0.3">
      <c r="D7042" s="2"/>
    </row>
    <row r="7043" spans="4:4" x14ac:dyDescent="0.3">
      <c r="D7043" s="2"/>
    </row>
    <row r="7044" spans="4:4" x14ac:dyDescent="0.3">
      <c r="D7044" s="2"/>
    </row>
    <row r="7045" spans="4:4" x14ac:dyDescent="0.3">
      <c r="D7045" s="2"/>
    </row>
    <row r="7046" spans="4:4" x14ac:dyDescent="0.3">
      <c r="D7046" s="2"/>
    </row>
    <row r="7047" spans="4:4" x14ac:dyDescent="0.3">
      <c r="D7047" s="2"/>
    </row>
    <row r="7048" spans="4:4" x14ac:dyDescent="0.3">
      <c r="D7048" s="2"/>
    </row>
    <row r="7049" spans="4:4" x14ac:dyDescent="0.3">
      <c r="D7049" s="2"/>
    </row>
    <row r="7050" spans="4:4" x14ac:dyDescent="0.3">
      <c r="D7050" s="2"/>
    </row>
    <row r="7051" spans="4:4" x14ac:dyDescent="0.3">
      <c r="D7051" s="2"/>
    </row>
    <row r="7052" spans="4:4" x14ac:dyDescent="0.3">
      <c r="D7052" s="2"/>
    </row>
    <row r="7053" spans="4:4" x14ac:dyDescent="0.3">
      <c r="D7053" s="2"/>
    </row>
    <row r="7054" spans="4:4" x14ac:dyDescent="0.3">
      <c r="D7054" s="2"/>
    </row>
    <row r="7055" spans="4:4" x14ac:dyDescent="0.3">
      <c r="D7055" s="2"/>
    </row>
    <row r="7056" spans="4:4" x14ac:dyDescent="0.3">
      <c r="D7056" s="2"/>
    </row>
    <row r="7057" spans="4:4" x14ac:dyDescent="0.3">
      <c r="D7057" s="2"/>
    </row>
    <row r="7058" spans="4:4" x14ac:dyDescent="0.3">
      <c r="D7058" s="2"/>
    </row>
    <row r="7059" spans="4:4" x14ac:dyDescent="0.3">
      <c r="D7059" s="2"/>
    </row>
    <row r="7060" spans="4:4" x14ac:dyDescent="0.3">
      <c r="D7060" s="2"/>
    </row>
    <row r="7061" spans="4:4" x14ac:dyDescent="0.3">
      <c r="D7061" s="2"/>
    </row>
    <row r="7062" spans="4:4" x14ac:dyDescent="0.3">
      <c r="D7062" s="2"/>
    </row>
    <row r="7063" spans="4:4" x14ac:dyDescent="0.3">
      <c r="D7063" s="2"/>
    </row>
    <row r="7064" spans="4:4" x14ac:dyDescent="0.3">
      <c r="D7064" s="2"/>
    </row>
    <row r="7065" spans="4:4" x14ac:dyDescent="0.3">
      <c r="D7065" s="2"/>
    </row>
    <row r="7066" spans="4:4" x14ac:dyDescent="0.3">
      <c r="D7066" s="2"/>
    </row>
    <row r="7067" spans="4:4" x14ac:dyDescent="0.3">
      <c r="D7067" s="2"/>
    </row>
    <row r="7068" spans="4:4" x14ac:dyDescent="0.3">
      <c r="D7068" s="2"/>
    </row>
    <row r="7069" spans="4:4" x14ac:dyDescent="0.3">
      <c r="D7069" s="2"/>
    </row>
    <row r="7070" spans="4:4" x14ac:dyDescent="0.3">
      <c r="D7070" s="2"/>
    </row>
    <row r="7071" spans="4:4" x14ac:dyDescent="0.3">
      <c r="D7071" s="2"/>
    </row>
    <row r="7072" spans="4:4" x14ac:dyDescent="0.3">
      <c r="D7072" s="2"/>
    </row>
    <row r="7073" spans="4:4" x14ac:dyDescent="0.3">
      <c r="D7073" s="2"/>
    </row>
    <row r="7074" spans="4:4" x14ac:dyDescent="0.3">
      <c r="D7074" s="2"/>
    </row>
    <row r="7075" spans="4:4" x14ac:dyDescent="0.3">
      <c r="D7075" s="2"/>
    </row>
    <row r="7076" spans="4:4" x14ac:dyDescent="0.3">
      <c r="D7076" s="2"/>
    </row>
    <row r="7077" spans="4:4" x14ac:dyDescent="0.3">
      <c r="D7077" s="2"/>
    </row>
    <row r="7078" spans="4:4" x14ac:dyDescent="0.3">
      <c r="D7078" s="2"/>
    </row>
    <row r="7079" spans="4:4" x14ac:dyDescent="0.3">
      <c r="D7079" s="2"/>
    </row>
    <row r="7080" spans="4:4" x14ac:dyDescent="0.3">
      <c r="D7080" s="2"/>
    </row>
    <row r="7081" spans="4:4" x14ac:dyDescent="0.3">
      <c r="D7081" s="2"/>
    </row>
    <row r="7082" spans="4:4" x14ac:dyDescent="0.3">
      <c r="D7082" s="2"/>
    </row>
    <row r="7083" spans="4:4" x14ac:dyDescent="0.3">
      <c r="D7083" s="2"/>
    </row>
    <row r="7084" spans="4:4" x14ac:dyDescent="0.3">
      <c r="D7084" s="2"/>
    </row>
    <row r="7085" spans="4:4" x14ac:dyDescent="0.3">
      <c r="D7085" s="2"/>
    </row>
    <row r="7086" spans="4:4" x14ac:dyDescent="0.3">
      <c r="D7086" s="2"/>
    </row>
    <row r="7087" spans="4:4" x14ac:dyDescent="0.3">
      <c r="D7087" s="2"/>
    </row>
    <row r="7088" spans="4:4" x14ac:dyDescent="0.3">
      <c r="D7088" s="2"/>
    </row>
    <row r="7089" spans="4:6" x14ac:dyDescent="0.3">
      <c r="D7089" s="2"/>
    </row>
    <row r="7090" spans="4:6" x14ac:dyDescent="0.3">
      <c r="D7090" s="2"/>
    </row>
    <row r="7091" spans="4:6" x14ac:dyDescent="0.3">
      <c r="D7091" s="2"/>
    </row>
    <row r="7092" spans="4:6" x14ac:dyDescent="0.3">
      <c r="D7092" s="2"/>
    </row>
    <row r="7093" spans="4:6" x14ac:dyDescent="0.3">
      <c r="D7093" s="2"/>
    </row>
    <row r="7094" spans="4:6" x14ac:dyDescent="0.3">
      <c r="D7094" s="2"/>
    </row>
    <row r="7096" spans="4:6" x14ac:dyDescent="0.3">
      <c r="D7096" s="2"/>
    </row>
    <row r="7097" spans="4:6" x14ac:dyDescent="0.3">
      <c r="D7097" s="2"/>
      <c r="F7097" s="3"/>
    </row>
    <row r="7098" spans="4:6" x14ac:dyDescent="0.3">
      <c r="D7098" s="2"/>
    </row>
    <row r="7099" spans="4:6" x14ac:dyDescent="0.3">
      <c r="D7099" s="2"/>
      <c r="F7099" s="3"/>
    </row>
    <row r="7101" spans="4:6" x14ac:dyDescent="0.3">
      <c r="D7101" s="2"/>
    </row>
    <row r="7102" spans="4:6" x14ac:dyDescent="0.3">
      <c r="D7102" s="2"/>
    </row>
    <row r="7103" spans="4:6" x14ac:dyDescent="0.3">
      <c r="D7103" s="2"/>
    </row>
    <row r="7104" spans="4:6" x14ac:dyDescent="0.3">
      <c r="D7104" s="2"/>
      <c r="F7104" s="3"/>
    </row>
    <row r="7105" spans="4:6" x14ac:dyDescent="0.3">
      <c r="D7105" s="2"/>
      <c r="F7105" s="3"/>
    </row>
    <row r="7106" spans="4:6" x14ac:dyDescent="0.3">
      <c r="D7106" s="2"/>
      <c r="F7106" s="3"/>
    </row>
    <row r="7107" spans="4:6" x14ac:dyDescent="0.3">
      <c r="D7107" s="2"/>
      <c r="F7107" s="3"/>
    </row>
    <row r="7108" spans="4:6" x14ac:dyDescent="0.3">
      <c r="D7108" s="2"/>
      <c r="F7108" s="3"/>
    </row>
    <row r="7109" spans="4:6" x14ac:dyDescent="0.3">
      <c r="D7109" s="2"/>
      <c r="F7109" s="3"/>
    </row>
    <row r="7110" spans="4:6" x14ac:dyDescent="0.3">
      <c r="D7110" s="2"/>
      <c r="F7110" s="3"/>
    </row>
    <row r="7111" spans="4:6" x14ac:dyDescent="0.3">
      <c r="D7111" s="2"/>
      <c r="F7111" s="3"/>
    </row>
    <row r="7112" spans="4:6" x14ac:dyDescent="0.3">
      <c r="D7112" s="2"/>
      <c r="F7112" s="3"/>
    </row>
    <row r="7113" spans="4:6" x14ac:dyDescent="0.3">
      <c r="D7113" s="2"/>
      <c r="F7113" s="3"/>
    </row>
    <row r="7114" spans="4:6" x14ac:dyDescent="0.3">
      <c r="D7114" s="2"/>
    </row>
    <row r="7115" spans="4:6" x14ac:dyDescent="0.3">
      <c r="D7115" s="2"/>
      <c r="F7115" s="3"/>
    </row>
    <row r="7116" spans="4:6" x14ac:dyDescent="0.3">
      <c r="D7116" s="2"/>
      <c r="F7116" s="3"/>
    </row>
    <row r="7117" spans="4:6" x14ac:dyDescent="0.3">
      <c r="D7117" s="2"/>
      <c r="F7117" s="3"/>
    </row>
    <row r="7118" spans="4:6" x14ac:dyDescent="0.3">
      <c r="D7118" s="2"/>
      <c r="F7118" s="3"/>
    </row>
    <row r="7119" spans="4:6" x14ac:dyDescent="0.3">
      <c r="D7119" s="2"/>
    </row>
    <row r="7120" spans="4:6" x14ac:dyDescent="0.3">
      <c r="D7120" s="2"/>
      <c r="F7120" s="3"/>
    </row>
    <row r="7121" spans="4:6" x14ac:dyDescent="0.3">
      <c r="D7121" s="2"/>
    </row>
    <row r="7122" spans="4:6" x14ac:dyDescent="0.3">
      <c r="D7122" s="2"/>
      <c r="F7122" s="3"/>
    </row>
    <row r="7123" spans="4:6" x14ac:dyDescent="0.3">
      <c r="D7123" s="2"/>
    </row>
    <row r="7124" spans="4:6" x14ac:dyDescent="0.3">
      <c r="D7124" s="2"/>
      <c r="F7124" s="3"/>
    </row>
    <row r="7125" spans="4:6" x14ac:dyDescent="0.3">
      <c r="D7125" s="2"/>
      <c r="F7125" s="3"/>
    </row>
    <row r="7126" spans="4:6" x14ac:dyDescent="0.3">
      <c r="D7126" s="2"/>
      <c r="F7126" s="3"/>
    </row>
    <row r="7127" spans="4:6" x14ac:dyDescent="0.3">
      <c r="D7127" s="2"/>
      <c r="F7127" s="3"/>
    </row>
    <row r="7128" spans="4:6" x14ac:dyDescent="0.3">
      <c r="D7128" s="2"/>
      <c r="F7128" s="3"/>
    </row>
    <row r="7129" spans="4:6" x14ac:dyDescent="0.3">
      <c r="D7129" s="2"/>
    </row>
    <row r="7130" spans="4:6" x14ac:dyDescent="0.3">
      <c r="D7130" s="2"/>
      <c r="F7130" s="3"/>
    </row>
    <row r="7131" spans="4:6" x14ac:dyDescent="0.3">
      <c r="D7131" s="2"/>
    </row>
    <row r="7132" spans="4:6" x14ac:dyDescent="0.3">
      <c r="D7132" s="2"/>
      <c r="F7132" s="3"/>
    </row>
    <row r="7133" spans="4:6" x14ac:dyDescent="0.3">
      <c r="D7133" s="2"/>
      <c r="F7133" s="3"/>
    </row>
    <row r="7134" spans="4:6" x14ac:dyDescent="0.3">
      <c r="D7134" s="2"/>
      <c r="F7134" s="3"/>
    </row>
    <row r="7135" spans="4:6" x14ac:dyDescent="0.3">
      <c r="D7135" s="2"/>
    </row>
    <row r="7136" spans="4:6" x14ac:dyDescent="0.3">
      <c r="D7136" s="2"/>
      <c r="F7136" s="3"/>
    </row>
    <row r="7137" spans="4:6" x14ac:dyDescent="0.3">
      <c r="D7137" s="2"/>
      <c r="F7137" s="3"/>
    </row>
    <row r="7138" spans="4:6" x14ac:dyDescent="0.3">
      <c r="D7138" s="2"/>
      <c r="F7138" s="3"/>
    </row>
    <row r="7139" spans="4:6" x14ac:dyDescent="0.3">
      <c r="D7139" s="2"/>
      <c r="F7139" s="3"/>
    </row>
    <row r="7140" spans="4:6" x14ac:dyDescent="0.3">
      <c r="D7140" s="2"/>
      <c r="F7140" s="3"/>
    </row>
    <row r="7141" spans="4:6" x14ac:dyDescent="0.3">
      <c r="D7141" s="2"/>
      <c r="F7141" s="3"/>
    </row>
    <row r="7142" spans="4:6" x14ac:dyDescent="0.3">
      <c r="D7142" s="2"/>
      <c r="F7142" s="3"/>
    </row>
    <row r="7143" spans="4:6" x14ac:dyDescent="0.3">
      <c r="D7143" s="2"/>
      <c r="F7143" s="3"/>
    </row>
    <row r="7144" spans="4:6" x14ac:dyDescent="0.3">
      <c r="D7144" s="2"/>
      <c r="F7144" s="3"/>
    </row>
    <row r="7145" spans="4:6" x14ac:dyDescent="0.3">
      <c r="D7145" s="2"/>
      <c r="F7145" s="3"/>
    </row>
    <row r="7146" spans="4:6" x14ac:dyDescent="0.3">
      <c r="D7146" s="2"/>
      <c r="F7146" s="3"/>
    </row>
    <row r="7147" spans="4:6" x14ac:dyDescent="0.3">
      <c r="D7147" s="2"/>
      <c r="F7147" s="3"/>
    </row>
    <row r="7148" spans="4:6" x14ac:dyDescent="0.3">
      <c r="D7148" s="2"/>
      <c r="F7148" s="3"/>
    </row>
    <row r="7149" spans="4:6" x14ac:dyDescent="0.3">
      <c r="D7149" s="2"/>
      <c r="F7149" s="3"/>
    </row>
    <row r="7150" spans="4:6" x14ac:dyDescent="0.3">
      <c r="D7150" s="2"/>
      <c r="F7150" s="3"/>
    </row>
    <row r="7151" spans="4:6" x14ac:dyDescent="0.3">
      <c r="D7151" s="2"/>
    </row>
    <row r="7153" spans="4:6" x14ac:dyDescent="0.3">
      <c r="D7153" s="2"/>
    </row>
    <row r="7154" spans="4:6" x14ac:dyDescent="0.3">
      <c r="D7154" s="2"/>
    </row>
    <row r="7155" spans="4:6" x14ac:dyDescent="0.3">
      <c r="D7155" s="2"/>
    </row>
    <row r="7156" spans="4:6" x14ac:dyDescent="0.3">
      <c r="D7156" s="2"/>
    </row>
    <row r="7157" spans="4:6" x14ac:dyDescent="0.3">
      <c r="D7157" s="2"/>
      <c r="F7157" s="3"/>
    </row>
    <row r="7158" spans="4:6" x14ac:dyDescent="0.3">
      <c r="D7158" s="2"/>
    </row>
    <row r="7159" spans="4:6" x14ac:dyDescent="0.3">
      <c r="D7159" s="2"/>
      <c r="F7159" s="3"/>
    </row>
    <row r="7160" spans="4:6" x14ac:dyDescent="0.3">
      <c r="D7160" s="2"/>
    </row>
    <row r="7161" spans="4:6" x14ac:dyDescent="0.3">
      <c r="D7161" s="2"/>
    </row>
    <row r="7162" spans="4:6" x14ac:dyDescent="0.3">
      <c r="D7162" s="2"/>
    </row>
    <row r="7163" spans="4:6" x14ac:dyDescent="0.3">
      <c r="D7163" s="2"/>
      <c r="F7163" s="3"/>
    </row>
    <row r="7164" spans="4:6" x14ac:dyDescent="0.3">
      <c r="D7164" s="2"/>
      <c r="F7164" s="3"/>
    </row>
    <row r="7165" spans="4:6" x14ac:dyDescent="0.3">
      <c r="D7165" s="2"/>
    </row>
    <row r="7166" spans="4:6" x14ac:dyDescent="0.3">
      <c r="D7166" s="2"/>
    </row>
    <row r="7167" spans="4:6" x14ac:dyDescent="0.3">
      <c r="D7167" s="2"/>
      <c r="F7167" s="3"/>
    </row>
    <row r="7168" spans="4:6" x14ac:dyDescent="0.3">
      <c r="D7168" s="2"/>
    </row>
    <row r="7169" spans="4:6" x14ac:dyDescent="0.3">
      <c r="D7169" s="2"/>
    </row>
    <row r="7170" spans="4:6" x14ac:dyDescent="0.3">
      <c r="D7170" s="2"/>
    </row>
    <row r="7171" spans="4:6" x14ac:dyDescent="0.3">
      <c r="D7171" s="2"/>
    </row>
    <row r="7172" spans="4:6" x14ac:dyDescent="0.3">
      <c r="D7172" s="2"/>
    </row>
    <row r="7173" spans="4:6" x14ac:dyDescent="0.3">
      <c r="D7173" s="2"/>
    </row>
    <row r="7174" spans="4:6" x14ac:dyDescent="0.3">
      <c r="D7174" s="2"/>
    </row>
    <row r="7175" spans="4:6" x14ac:dyDescent="0.3">
      <c r="D7175" s="2"/>
    </row>
    <row r="7176" spans="4:6" x14ac:dyDescent="0.3">
      <c r="D7176" s="2"/>
      <c r="F7176" s="3"/>
    </row>
    <row r="7177" spans="4:6" x14ac:dyDescent="0.3">
      <c r="D7177" s="2"/>
    </row>
    <row r="7178" spans="4:6" x14ac:dyDescent="0.3">
      <c r="D7178" s="2"/>
    </row>
    <row r="7179" spans="4:6" x14ac:dyDescent="0.3">
      <c r="D7179" s="2"/>
    </row>
    <row r="7180" spans="4:6" x14ac:dyDescent="0.3">
      <c r="D7180" s="2"/>
    </row>
    <row r="7181" spans="4:6" x14ac:dyDescent="0.3">
      <c r="D7181" s="2"/>
    </row>
    <row r="7182" spans="4:6" x14ac:dyDescent="0.3">
      <c r="D7182" s="2"/>
      <c r="F7182" s="3"/>
    </row>
    <row r="7183" spans="4:6" x14ac:dyDescent="0.3">
      <c r="D7183" s="2"/>
    </row>
    <row r="7184" spans="4:6" x14ac:dyDescent="0.3">
      <c r="D7184" s="2"/>
    </row>
    <row r="7185" spans="4:6" x14ac:dyDescent="0.3">
      <c r="D7185" s="2"/>
      <c r="F7185" s="3"/>
    </row>
    <row r="7186" spans="4:6" x14ac:dyDescent="0.3">
      <c r="D7186" s="2"/>
    </row>
    <row r="7187" spans="4:6" x14ac:dyDescent="0.3">
      <c r="D7187" s="2"/>
    </row>
    <row r="7188" spans="4:6" x14ac:dyDescent="0.3">
      <c r="D7188" s="2"/>
    </row>
    <row r="7189" spans="4:6" x14ac:dyDescent="0.3">
      <c r="D7189" s="2"/>
    </row>
    <row r="7190" spans="4:6" x14ac:dyDescent="0.3">
      <c r="D7190" s="2"/>
    </row>
    <row r="7191" spans="4:6" x14ac:dyDescent="0.3">
      <c r="D7191" s="2"/>
    </row>
    <row r="7192" spans="4:6" x14ac:dyDescent="0.3">
      <c r="D7192" s="2"/>
    </row>
    <row r="7193" spans="4:6" x14ac:dyDescent="0.3">
      <c r="D7193" s="2"/>
    </row>
    <row r="7194" spans="4:6" x14ac:dyDescent="0.3">
      <c r="D7194" s="2"/>
    </row>
    <row r="7195" spans="4:6" x14ac:dyDescent="0.3">
      <c r="D7195" s="2"/>
    </row>
    <row r="7196" spans="4:6" x14ac:dyDescent="0.3">
      <c r="D7196" s="2"/>
    </row>
    <row r="7197" spans="4:6" x14ac:dyDescent="0.3">
      <c r="D7197" s="2"/>
    </row>
    <row r="7198" spans="4:6" x14ac:dyDescent="0.3">
      <c r="D7198" s="2"/>
    </row>
    <row r="7199" spans="4:6" x14ac:dyDescent="0.3">
      <c r="D7199" s="2"/>
    </row>
    <row r="7200" spans="4:6" x14ac:dyDescent="0.3">
      <c r="D7200" s="2"/>
    </row>
    <row r="7201" spans="4:6" x14ac:dyDescent="0.3">
      <c r="D7201" s="2"/>
    </row>
    <row r="7202" spans="4:6" x14ac:dyDescent="0.3">
      <c r="D7202" s="2"/>
    </row>
    <row r="7203" spans="4:6" x14ac:dyDescent="0.3">
      <c r="D7203" s="2"/>
    </row>
    <row r="7204" spans="4:6" x14ac:dyDescent="0.3">
      <c r="D7204" s="2"/>
    </row>
    <row r="7205" spans="4:6" x14ac:dyDescent="0.3">
      <c r="D7205" s="2"/>
    </row>
    <row r="7206" spans="4:6" x14ac:dyDescent="0.3">
      <c r="D7206" s="2"/>
    </row>
    <row r="7207" spans="4:6" x14ac:dyDescent="0.3">
      <c r="D7207" s="2"/>
    </row>
    <row r="7208" spans="4:6" x14ac:dyDescent="0.3">
      <c r="D7208" s="2"/>
    </row>
    <row r="7209" spans="4:6" x14ac:dyDescent="0.3">
      <c r="D7209" s="2"/>
    </row>
    <row r="7210" spans="4:6" x14ac:dyDescent="0.3">
      <c r="D7210" s="2"/>
    </row>
    <row r="7211" spans="4:6" x14ac:dyDescent="0.3">
      <c r="D7211" s="2"/>
    </row>
    <row r="7212" spans="4:6" x14ac:dyDescent="0.3">
      <c r="D7212" s="2"/>
    </row>
    <row r="7213" spans="4:6" x14ac:dyDescent="0.3">
      <c r="D7213" s="2"/>
      <c r="F7213" s="3"/>
    </row>
    <row r="7214" spans="4:6" x14ac:dyDescent="0.3">
      <c r="D7214" s="2"/>
    </row>
    <row r="7215" spans="4:6" x14ac:dyDescent="0.3">
      <c r="D7215" s="2"/>
    </row>
    <row r="7216" spans="4:6" x14ac:dyDescent="0.3">
      <c r="D7216" s="2"/>
    </row>
    <row r="7217" spans="4:4" x14ac:dyDescent="0.3">
      <c r="D7217" s="2"/>
    </row>
    <row r="7218" spans="4:4" x14ac:dyDescent="0.3">
      <c r="D7218" s="2"/>
    </row>
    <row r="7219" spans="4:4" x14ac:dyDescent="0.3">
      <c r="D7219" s="2"/>
    </row>
    <row r="7220" spans="4:4" x14ac:dyDescent="0.3">
      <c r="D7220" s="2"/>
    </row>
    <row r="7221" spans="4:4" x14ac:dyDescent="0.3">
      <c r="D7221" s="2"/>
    </row>
    <row r="7222" spans="4:4" x14ac:dyDescent="0.3">
      <c r="D7222" s="2"/>
    </row>
    <row r="7223" spans="4:4" x14ac:dyDescent="0.3">
      <c r="D7223" s="2"/>
    </row>
    <row r="7224" spans="4:4" x14ac:dyDescent="0.3">
      <c r="D7224" s="2"/>
    </row>
    <row r="7225" spans="4:4" x14ac:dyDescent="0.3">
      <c r="D7225" s="2"/>
    </row>
    <row r="7226" spans="4:4" x14ac:dyDescent="0.3">
      <c r="D7226" s="2"/>
    </row>
    <row r="7227" spans="4:4" x14ac:dyDescent="0.3">
      <c r="D7227" s="2"/>
    </row>
    <row r="7228" spans="4:4" x14ac:dyDescent="0.3">
      <c r="D7228" s="2"/>
    </row>
    <row r="7229" spans="4:4" x14ac:dyDescent="0.3">
      <c r="D7229" s="2"/>
    </row>
    <row r="7230" spans="4:4" x14ac:dyDescent="0.3">
      <c r="D7230" s="2"/>
    </row>
    <row r="7231" spans="4:4" x14ac:dyDescent="0.3">
      <c r="D7231" s="2"/>
    </row>
    <row r="7232" spans="4:4" x14ac:dyDescent="0.3">
      <c r="D7232" s="2"/>
    </row>
    <row r="7233" spans="4:4" x14ac:dyDescent="0.3">
      <c r="D7233" s="2"/>
    </row>
    <row r="7234" spans="4:4" x14ac:dyDescent="0.3">
      <c r="D7234" s="2"/>
    </row>
    <row r="7235" spans="4:4" x14ac:dyDescent="0.3">
      <c r="D7235" s="2"/>
    </row>
    <row r="7236" spans="4:4" x14ac:dyDescent="0.3">
      <c r="D7236" s="2"/>
    </row>
    <row r="7237" spans="4:4" x14ac:dyDescent="0.3">
      <c r="D7237" s="2"/>
    </row>
    <row r="7238" spans="4:4" x14ac:dyDescent="0.3">
      <c r="D7238" s="2"/>
    </row>
    <row r="7239" spans="4:4" x14ac:dyDescent="0.3">
      <c r="D7239" s="2"/>
    </row>
    <row r="7240" spans="4:4" x14ac:dyDescent="0.3">
      <c r="D7240" s="2"/>
    </row>
    <row r="7241" spans="4:4" x14ac:dyDescent="0.3">
      <c r="D7241" s="2"/>
    </row>
    <row r="7242" spans="4:4" x14ac:dyDescent="0.3">
      <c r="D7242" s="2"/>
    </row>
    <row r="7243" spans="4:4" x14ac:dyDescent="0.3">
      <c r="D7243" s="2"/>
    </row>
    <row r="7244" spans="4:4" x14ac:dyDescent="0.3">
      <c r="D7244" s="2"/>
    </row>
    <row r="7245" spans="4:4" x14ac:dyDescent="0.3">
      <c r="D7245" s="2"/>
    </row>
    <row r="7246" spans="4:4" x14ac:dyDescent="0.3">
      <c r="D7246" s="2"/>
    </row>
    <row r="7247" spans="4:4" x14ac:dyDescent="0.3">
      <c r="D7247" s="2"/>
    </row>
    <row r="7248" spans="4:4" x14ac:dyDescent="0.3">
      <c r="D7248" s="2"/>
    </row>
    <row r="7249" spans="4:6" x14ac:dyDescent="0.3">
      <c r="D7249" s="2"/>
    </row>
    <row r="7250" spans="4:6" x14ac:dyDescent="0.3">
      <c r="D7250" s="2"/>
    </row>
    <row r="7251" spans="4:6" x14ac:dyDescent="0.3">
      <c r="D7251" s="2"/>
    </row>
    <row r="7252" spans="4:6" x14ac:dyDescent="0.3">
      <c r="D7252" s="2"/>
      <c r="F7252" s="3"/>
    </row>
    <row r="7253" spans="4:6" x14ac:dyDescent="0.3">
      <c r="D7253" s="2"/>
    </row>
    <row r="7254" spans="4:6" x14ac:dyDescent="0.3">
      <c r="D7254" s="2"/>
    </row>
    <row r="7255" spans="4:6" x14ac:dyDescent="0.3">
      <c r="D7255" s="2"/>
    </row>
    <row r="7256" spans="4:6" x14ac:dyDescent="0.3">
      <c r="D7256" s="2"/>
      <c r="F7256" s="3"/>
    </row>
    <row r="7257" spans="4:6" x14ac:dyDescent="0.3">
      <c r="D7257" s="2"/>
    </row>
    <row r="7258" spans="4:6" x14ac:dyDescent="0.3">
      <c r="D7258" s="2"/>
    </row>
    <row r="7259" spans="4:6" x14ac:dyDescent="0.3">
      <c r="D7259" s="2"/>
    </row>
    <row r="7260" spans="4:6" x14ac:dyDescent="0.3">
      <c r="D7260" s="2"/>
    </row>
    <row r="7261" spans="4:6" x14ac:dyDescent="0.3">
      <c r="D7261" s="2"/>
    </row>
    <row r="7262" spans="4:6" x14ac:dyDescent="0.3">
      <c r="D7262" s="2"/>
    </row>
    <row r="7263" spans="4:6" x14ac:dyDescent="0.3">
      <c r="D7263" s="2"/>
    </row>
    <row r="7264" spans="4:6" x14ac:dyDescent="0.3">
      <c r="D7264" s="2"/>
    </row>
    <row r="7265" spans="4:4" x14ac:dyDescent="0.3">
      <c r="D7265" s="2"/>
    </row>
    <row r="7266" spans="4:4" x14ac:dyDescent="0.3">
      <c r="D7266" s="2"/>
    </row>
    <row r="7267" spans="4:4" x14ac:dyDescent="0.3">
      <c r="D7267" s="2"/>
    </row>
    <row r="7268" spans="4:4" x14ac:dyDescent="0.3">
      <c r="D7268" s="2"/>
    </row>
    <row r="7269" spans="4:4" x14ac:dyDescent="0.3">
      <c r="D7269" s="2"/>
    </row>
    <row r="7270" spans="4:4" x14ac:dyDescent="0.3">
      <c r="D7270" s="2"/>
    </row>
    <row r="7271" spans="4:4" x14ac:dyDescent="0.3">
      <c r="D7271" s="2"/>
    </row>
    <row r="7272" spans="4:4" x14ac:dyDescent="0.3">
      <c r="D7272" s="2"/>
    </row>
    <row r="7273" spans="4:4" x14ac:dyDescent="0.3">
      <c r="D7273" s="2"/>
    </row>
    <row r="7274" spans="4:4" x14ac:dyDescent="0.3">
      <c r="D7274" s="2"/>
    </row>
    <row r="7275" spans="4:4" x14ac:dyDescent="0.3">
      <c r="D7275" s="2"/>
    </row>
    <row r="7276" spans="4:4" x14ac:dyDescent="0.3">
      <c r="D7276" s="2"/>
    </row>
    <row r="7277" spans="4:4" x14ac:dyDescent="0.3">
      <c r="D7277" s="2"/>
    </row>
    <row r="7278" spans="4:4" x14ac:dyDescent="0.3">
      <c r="D7278" s="2"/>
    </row>
    <row r="7279" spans="4:4" x14ac:dyDescent="0.3">
      <c r="D7279" s="2"/>
    </row>
    <row r="7280" spans="4:4" x14ac:dyDescent="0.3">
      <c r="D7280" s="2"/>
    </row>
    <row r="7281" spans="4:4" x14ac:dyDescent="0.3">
      <c r="D7281" s="2"/>
    </row>
    <row r="7282" spans="4:4" x14ac:dyDescent="0.3">
      <c r="D7282" s="2"/>
    </row>
    <row r="7283" spans="4:4" x14ac:dyDescent="0.3">
      <c r="D7283" s="2"/>
    </row>
    <row r="7284" spans="4:4" x14ac:dyDescent="0.3">
      <c r="D7284" s="2"/>
    </row>
    <row r="7285" spans="4:4" x14ac:dyDescent="0.3">
      <c r="D7285" s="2"/>
    </row>
    <row r="7286" spans="4:4" x14ac:dyDescent="0.3">
      <c r="D7286" s="2"/>
    </row>
    <row r="7287" spans="4:4" x14ac:dyDescent="0.3">
      <c r="D7287" s="2"/>
    </row>
    <row r="7288" spans="4:4" x14ac:dyDescent="0.3">
      <c r="D7288" s="2"/>
    </row>
    <row r="7289" spans="4:4" x14ac:dyDescent="0.3">
      <c r="D7289" s="2"/>
    </row>
    <row r="7290" spans="4:4" x14ac:dyDescent="0.3">
      <c r="D7290" s="2"/>
    </row>
    <row r="7291" spans="4:4" x14ac:dyDescent="0.3">
      <c r="D7291" s="2"/>
    </row>
    <row r="7292" spans="4:4" x14ac:dyDescent="0.3">
      <c r="D7292" s="2"/>
    </row>
    <row r="7293" spans="4:4" x14ac:dyDescent="0.3">
      <c r="D7293" s="2"/>
    </row>
    <row r="7294" spans="4:4" x14ac:dyDescent="0.3">
      <c r="D7294" s="2"/>
    </row>
    <row r="7295" spans="4:4" x14ac:dyDescent="0.3">
      <c r="D7295" s="2"/>
    </row>
    <row r="7296" spans="4:4" x14ac:dyDescent="0.3">
      <c r="D7296" s="2"/>
    </row>
    <row r="7297" spans="4:6" x14ac:dyDescent="0.3">
      <c r="D7297" s="2"/>
    </row>
    <row r="7298" spans="4:6" x14ac:dyDescent="0.3">
      <c r="D7298" s="2"/>
    </row>
    <row r="7299" spans="4:6" x14ac:dyDescent="0.3">
      <c r="D7299" s="2"/>
    </row>
    <row r="7300" spans="4:6" x14ac:dyDescent="0.3">
      <c r="D7300" s="2"/>
    </row>
    <row r="7301" spans="4:6" x14ac:dyDescent="0.3">
      <c r="D7301" s="2"/>
    </row>
    <row r="7302" spans="4:6" x14ac:dyDescent="0.3">
      <c r="D7302" s="2"/>
    </row>
    <row r="7303" spans="4:6" x14ac:dyDescent="0.3">
      <c r="D7303" s="2"/>
    </row>
    <row r="7304" spans="4:6" x14ac:dyDescent="0.3">
      <c r="D7304" s="2"/>
    </row>
    <row r="7305" spans="4:6" x14ac:dyDescent="0.3">
      <c r="D7305" s="2"/>
    </row>
    <row r="7306" spans="4:6" x14ac:dyDescent="0.3">
      <c r="D7306" s="2"/>
    </row>
    <row r="7307" spans="4:6" x14ac:dyDescent="0.3">
      <c r="D7307" s="2"/>
    </row>
    <row r="7308" spans="4:6" x14ac:dyDescent="0.3">
      <c r="D7308" s="2"/>
    </row>
    <row r="7309" spans="4:6" x14ac:dyDescent="0.3">
      <c r="D7309" s="2"/>
      <c r="F7309" s="3"/>
    </row>
    <row r="7310" spans="4:6" x14ac:dyDescent="0.3">
      <c r="D7310" s="2"/>
    </row>
    <row r="7311" spans="4:6" x14ac:dyDescent="0.3">
      <c r="D7311" s="2"/>
    </row>
    <row r="7312" spans="4:6" x14ac:dyDescent="0.3">
      <c r="D7312" s="2"/>
    </row>
    <row r="7313" spans="4:4" x14ac:dyDescent="0.3">
      <c r="D7313" s="2"/>
    </row>
    <row r="7314" spans="4:4" x14ac:dyDescent="0.3">
      <c r="D7314" s="2"/>
    </row>
    <row r="7315" spans="4:4" x14ac:dyDescent="0.3">
      <c r="D7315" s="2"/>
    </row>
    <row r="7316" spans="4:4" x14ac:dyDescent="0.3">
      <c r="D7316" s="2"/>
    </row>
    <row r="7317" spans="4:4" x14ac:dyDescent="0.3">
      <c r="D7317" s="2"/>
    </row>
    <row r="7318" spans="4:4" x14ac:dyDescent="0.3">
      <c r="D7318" s="2"/>
    </row>
    <row r="7319" spans="4:4" x14ac:dyDescent="0.3">
      <c r="D7319" s="2"/>
    </row>
    <row r="7320" spans="4:4" x14ac:dyDescent="0.3">
      <c r="D7320" s="2"/>
    </row>
    <row r="7321" spans="4:4" x14ac:dyDescent="0.3">
      <c r="D7321" s="2"/>
    </row>
    <row r="7322" spans="4:4" x14ac:dyDescent="0.3">
      <c r="D7322" s="2"/>
    </row>
    <row r="7323" spans="4:4" x14ac:dyDescent="0.3">
      <c r="D7323" s="2"/>
    </row>
    <row r="7324" spans="4:4" x14ac:dyDescent="0.3">
      <c r="D7324" s="2"/>
    </row>
    <row r="7325" spans="4:4" x14ac:dyDescent="0.3">
      <c r="D7325" s="2"/>
    </row>
    <row r="7326" spans="4:4" x14ac:dyDescent="0.3">
      <c r="D7326" s="2"/>
    </row>
    <row r="7327" spans="4:4" x14ac:dyDescent="0.3">
      <c r="D7327" s="2"/>
    </row>
    <row r="7328" spans="4:4" x14ac:dyDescent="0.3">
      <c r="D7328" s="2"/>
    </row>
    <row r="7329" spans="4:4" x14ac:dyDescent="0.3">
      <c r="D7329" s="2"/>
    </row>
    <row r="7330" spans="4:4" x14ac:dyDescent="0.3">
      <c r="D7330" s="2"/>
    </row>
    <row r="7331" spans="4:4" x14ac:dyDescent="0.3">
      <c r="D7331" s="2"/>
    </row>
    <row r="7332" spans="4:4" x14ac:dyDescent="0.3">
      <c r="D7332" s="2"/>
    </row>
    <row r="7333" spans="4:4" x14ac:dyDescent="0.3">
      <c r="D7333" s="2"/>
    </row>
    <row r="7334" spans="4:4" x14ac:dyDescent="0.3">
      <c r="D7334" s="2"/>
    </row>
    <row r="7335" spans="4:4" x14ac:dyDescent="0.3">
      <c r="D7335" s="2"/>
    </row>
    <row r="7336" spans="4:4" x14ac:dyDescent="0.3">
      <c r="D7336" s="2"/>
    </row>
    <row r="7337" spans="4:4" x14ac:dyDescent="0.3">
      <c r="D7337" s="2"/>
    </row>
    <row r="7338" spans="4:4" x14ac:dyDescent="0.3">
      <c r="D7338" s="2"/>
    </row>
    <row r="7339" spans="4:4" x14ac:dyDescent="0.3">
      <c r="D7339" s="2"/>
    </row>
    <row r="7340" spans="4:4" x14ac:dyDescent="0.3">
      <c r="D7340" s="2"/>
    </row>
    <row r="7341" spans="4:4" x14ac:dyDescent="0.3">
      <c r="D7341" s="2"/>
    </row>
    <row r="7342" spans="4:4" x14ac:dyDescent="0.3">
      <c r="D7342" s="2"/>
    </row>
    <row r="7343" spans="4:4" x14ac:dyDescent="0.3">
      <c r="D7343" s="2"/>
    </row>
    <row r="7344" spans="4:4" x14ac:dyDescent="0.3">
      <c r="D7344" s="2"/>
    </row>
    <row r="7345" spans="4:4" x14ac:dyDescent="0.3">
      <c r="D7345" s="2"/>
    </row>
    <row r="7346" spans="4:4" x14ac:dyDescent="0.3">
      <c r="D7346" s="2"/>
    </row>
    <row r="7347" spans="4:4" x14ac:dyDescent="0.3">
      <c r="D7347" s="2"/>
    </row>
    <row r="7348" spans="4:4" x14ac:dyDescent="0.3">
      <c r="D7348" s="2"/>
    </row>
    <row r="7349" spans="4:4" x14ac:dyDescent="0.3">
      <c r="D7349" s="2"/>
    </row>
    <row r="7350" spans="4:4" x14ac:dyDescent="0.3">
      <c r="D7350" s="2"/>
    </row>
    <row r="7351" spans="4:4" x14ac:dyDescent="0.3">
      <c r="D7351" s="2"/>
    </row>
    <row r="7352" spans="4:4" x14ac:dyDescent="0.3">
      <c r="D7352" s="2"/>
    </row>
    <row r="7353" spans="4:4" x14ac:dyDescent="0.3">
      <c r="D7353" s="2"/>
    </row>
    <row r="7354" spans="4:4" x14ac:dyDescent="0.3">
      <c r="D7354" s="2"/>
    </row>
    <row r="7355" spans="4:4" x14ac:dyDescent="0.3">
      <c r="D7355" s="2"/>
    </row>
    <row r="7356" spans="4:4" x14ac:dyDescent="0.3">
      <c r="D7356" s="2"/>
    </row>
    <row r="7357" spans="4:4" x14ac:dyDescent="0.3">
      <c r="D7357" s="2"/>
    </row>
    <row r="7358" spans="4:4" x14ac:dyDescent="0.3">
      <c r="D7358" s="2"/>
    </row>
    <row r="7359" spans="4:4" x14ac:dyDescent="0.3">
      <c r="D7359" s="2"/>
    </row>
    <row r="7360" spans="4:4" x14ac:dyDescent="0.3">
      <c r="D7360" s="2"/>
    </row>
    <row r="7361" spans="4:4" x14ac:dyDescent="0.3">
      <c r="D7361" s="2"/>
    </row>
    <row r="7362" spans="4:4" x14ac:dyDescent="0.3">
      <c r="D7362" s="2"/>
    </row>
    <row r="7363" spans="4:4" x14ac:dyDescent="0.3">
      <c r="D7363" s="2"/>
    </row>
    <row r="7364" spans="4:4" x14ac:dyDescent="0.3">
      <c r="D7364" s="2"/>
    </row>
    <row r="7365" spans="4:4" x14ac:dyDescent="0.3">
      <c r="D7365" s="2"/>
    </row>
    <row r="7366" spans="4:4" x14ac:dyDescent="0.3">
      <c r="D7366" s="2"/>
    </row>
    <row r="7367" spans="4:4" x14ac:dyDescent="0.3">
      <c r="D7367" s="2"/>
    </row>
    <row r="7368" spans="4:4" x14ac:dyDescent="0.3">
      <c r="D7368" s="2"/>
    </row>
    <row r="7369" spans="4:4" x14ac:dyDescent="0.3">
      <c r="D7369" s="2"/>
    </row>
    <row r="7370" spans="4:4" x14ac:dyDescent="0.3">
      <c r="D7370" s="2"/>
    </row>
    <row r="7371" spans="4:4" x14ac:dyDescent="0.3">
      <c r="D7371" s="2"/>
    </row>
    <row r="7372" spans="4:4" x14ac:dyDescent="0.3">
      <c r="D7372" s="2"/>
    </row>
    <row r="7373" spans="4:4" x14ac:dyDescent="0.3">
      <c r="D7373" s="2"/>
    </row>
    <row r="7374" spans="4:4" x14ac:dyDescent="0.3">
      <c r="D7374" s="2"/>
    </row>
    <row r="7375" spans="4:4" x14ac:dyDescent="0.3">
      <c r="D7375" s="2"/>
    </row>
    <row r="7376" spans="4:4" x14ac:dyDescent="0.3">
      <c r="D7376" s="2"/>
    </row>
    <row r="7377" spans="4:6" x14ac:dyDescent="0.3">
      <c r="D7377" s="2"/>
    </row>
    <row r="7378" spans="4:6" x14ac:dyDescent="0.3">
      <c r="D7378" s="2"/>
    </row>
    <row r="7379" spans="4:6" x14ac:dyDescent="0.3">
      <c r="D7379" s="2"/>
    </row>
    <row r="7380" spans="4:6" x14ac:dyDescent="0.3">
      <c r="D7380" s="2"/>
    </row>
    <row r="7381" spans="4:6" x14ac:dyDescent="0.3">
      <c r="D7381" s="2"/>
    </row>
    <row r="7382" spans="4:6" x14ac:dyDescent="0.3">
      <c r="D7382" s="2"/>
    </row>
    <row r="7383" spans="4:6" x14ac:dyDescent="0.3">
      <c r="D7383" s="2"/>
      <c r="F7383" s="3"/>
    </row>
    <row r="7384" spans="4:6" x14ac:dyDescent="0.3">
      <c r="D7384" s="2"/>
    </row>
    <row r="7385" spans="4:6" x14ac:dyDescent="0.3">
      <c r="D7385" s="2"/>
    </row>
    <row r="7386" spans="4:6" x14ac:dyDescent="0.3">
      <c r="D7386" s="2"/>
    </row>
    <row r="7387" spans="4:6" x14ac:dyDescent="0.3">
      <c r="D7387" s="2"/>
      <c r="F7387" s="3"/>
    </row>
    <row r="7388" spans="4:6" x14ac:dyDescent="0.3">
      <c r="D7388" s="2"/>
    </row>
    <row r="7389" spans="4:6" x14ac:dyDescent="0.3">
      <c r="D7389" s="2"/>
    </row>
    <row r="7390" spans="4:6" x14ac:dyDescent="0.3">
      <c r="D7390" s="2"/>
      <c r="F7390" s="3"/>
    </row>
    <row r="7391" spans="4:6" x14ac:dyDescent="0.3">
      <c r="D7391" s="2"/>
    </row>
    <row r="7392" spans="4:6" x14ac:dyDescent="0.3">
      <c r="D7392" s="2"/>
    </row>
    <row r="7393" spans="4:6" x14ac:dyDescent="0.3">
      <c r="D7393" s="2"/>
    </row>
    <row r="7394" spans="4:6" x14ac:dyDescent="0.3">
      <c r="D7394" s="2"/>
      <c r="F7394" s="3"/>
    </row>
    <row r="7395" spans="4:6" x14ac:dyDescent="0.3">
      <c r="D7395" s="2"/>
    </row>
    <row r="7396" spans="4:6" x14ac:dyDescent="0.3">
      <c r="D7396" s="2"/>
    </row>
    <row r="7397" spans="4:6" x14ac:dyDescent="0.3">
      <c r="D7397" s="2"/>
    </row>
    <row r="7398" spans="4:6" x14ac:dyDescent="0.3">
      <c r="D7398" s="2"/>
    </row>
    <row r="7399" spans="4:6" x14ac:dyDescent="0.3">
      <c r="D7399" s="2"/>
    </row>
    <row r="7400" spans="4:6" x14ac:dyDescent="0.3">
      <c r="D7400" s="2"/>
    </row>
    <row r="7401" spans="4:6" x14ac:dyDescent="0.3">
      <c r="D7401" s="2"/>
    </row>
    <row r="7402" spans="4:6" x14ac:dyDescent="0.3">
      <c r="D7402" s="2"/>
    </row>
    <row r="7403" spans="4:6" x14ac:dyDescent="0.3">
      <c r="D7403" s="2"/>
    </row>
    <row r="7404" spans="4:6" x14ac:dyDescent="0.3">
      <c r="D7404" s="2"/>
    </row>
    <row r="7405" spans="4:6" x14ac:dyDescent="0.3">
      <c r="D7405" s="2"/>
    </row>
    <row r="7406" spans="4:6" x14ac:dyDescent="0.3">
      <c r="D7406" s="2"/>
    </row>
    <row r="7407" spans="4:6" x14ac:dyDescent="0.3">
      <c r="D7407" s="2"/>
    </row>
    <row r="7408" spans="4:6" x14ac:dyDescent="0.3">
      <c r="D7408" s="2"/>
    </row>
    <row r="7409" spans="4:4" x14ac:dyDescent="0.3">
      <c r="D7409" s="2"/>
    </row>
    <row r="7410" spans="4:4" x14ac:dyDescent="0.3">
      <c r="D7410" s="2"/>
    </row>
    <row r="7411" spans="4:4" x14ac:dyDescent="0.3">
      <c r="D7411" s="2"/>
    </row>
    <row r="7412" spans="4:4" x14ac:dyDescent="0.3">
      <c r="D7412" s="2"/>
    </row>
    <row r="7413" spans="4:4" x14ac:dyDescent="0.3">
      <c r="D7413" s="2"/>
    </row>
    <row r="7414" spans="4:4" x14ac:dyDescent="0.3">
      <c r="D7414" s="2"/>
    </row>
    <row r="7415" spans="4:4" x14ac:dyDescent="0.3">
      <c r="D7415" s="2"/>
    </row>
    <row r="7416" spans="4:4" x14ac:dyDescent="0.3">
      <c r="D7416" s="2"/>
    </row>
    <row r="7417" spans="4:4" x14ac:dyDescent="0.3">
      <c r="D7417" s="2"/>
    </row>
    <row r="7418" spans="4:4" x14ac:dyDescent="0.3">
      <c r="D7418" s="2"/>
    </row>
    <row r="7419" spans="4:4" x14ac:dyDescent="0.3">
      <c r="D7419" s="2"/>
    </row>
    <row r="7421" spans="4:4" x14ac:dyDescent="0.3">
      <c r="D7421" s="2"/>
    </row>
    <row r="7422" spans="4:4" x14ac:dyDescent="0.3">
      <c r="D7422" s="2"/>
    </row>
    <row r="7423" spans="4:4" x14ac:dyDescent="0.3">
      <c r="D7423" s="2"/>
    </row>
    <row r="7424" spans="4:4" x14ac:dyDescent="0.3">
      <c r="D7424" s="2"/>
    </row>
    <row r="7425" spans="4:6" x14ac:dyDescent="0.3">
      <c r="D7425" s="2"/>
    </row>
    <row r="7426" spans="4:6" x14ac:dyDescent="0.3">
      <c r="D7426" s="2"/>
    </row>
    <row r="7427" spans="4:6" x14ac:dyDescent="0.3">
      <c r="D7427" s="2"/>
    </row>
    <row r="7428" spans="4:6" x14ac:dyDescent="0.3">
      <c r="D7428" s="2"/>
    </row>
    <row r="7429" spans="4:6" x14ac:dyDescent="0.3">
      <c r="D7429" s="2"/>
    </row>
    <row r="7430" spans="4:6" x14ac:dyDescent="0.3">
      <c r="D7430" s="2"/>
    </row>
    <row r="7431" spans="4:6" x14ac:dyDescent="0.3">
      <c r="D7431" s="2"/>
    </row>
    <row r="7432" spans="4:6" x14ac:dyDescent="0.3">
      <c r="D7432" s="2"/>
    </row>
    <row r="7433" spans="4:6" x14ac:dyDescent="0.3">
      <c r="D7433" s="2"/>
    </row>
    <row r="7434" spans="4:6" x14ac:dyDescent="0.3">
      <c r="D7434" s="2"/>
    </row>
    <row r="7435" spans="4:6" x14ac:dyDescent="0.3">
      <c r="D7435" s="2"/>
    </row>
    <row r="7436" spans="4:6" x14ac:dyDescent="0.3">
      <c r="D7436" s="2"/>
    </row>
    <row r="7437" spans="4:6" x14ac:dyDescent="0.3">
      <c r="D7437" s="2"/>
    </row>
    <row r="7438" spans="4:6" x14ac:dyDescent="0.3">
      <c r="D7438" s="2"/>
    </row>
    <row r="7439" spans="4:6" x14ac:dyDescent="0.3">
      <c r="D7439" s="2"/>
      <c r="F7439" s="3"/>
    </row>
    <row r="7440" spans="4:6" x14ac:dyDescent="0.3">
      <c r="D7440" s="2"/>
    </row>
    <row r="7441" spans="4:6" x14ac:dyDescent="0.3">
      <c r="D7441" s="2"/>
    </row>
    <row r="7442" spans="4:6" x14ac:dyDescent="0.3">
      <c r="D7442" s="2"/>
      <c r="F7442" s="3"/>
    </row>
    <row r="7443" spans="4:6" x14ac:dyDescent="0.3">
      <c r="D7443" s="2"/>
    </row>
    <row r="7444" spans="4:6" x14ac:dyDescent="0.3">
      <c r="D7444" s="2"/>
    </row>
    <row r="7445" spans="4:6" x14ac:dyDescent="0.3">
      <c r="D7445" s="2"/>
    </row>
    <row r="7446" spans="4:6" x14ac:dyDescent="0.3">
      <c r="D7446" s="2"/>
    </row>
    <row r="7447" spans="4:6" x14ac:dyDescent="0.3">
      <c r="D7447" s="2"/>
    </row>
    <row r="7448" spans="4:6" x14ac:dyDescent="0.3">
      <c r="D7448" s="2"/>
    </row>
    <row r="7449" spans="4:6" x14ac:dyDescent="0.3">
      <c r="D7449" s="2"/>
    </row>
    <row r="7450" spans="4:6" x14ac:dyDescent="0.3">
      <c r="D7450" s="2"/>
    </row>
    <row r="7451" spans="4:6" x14ac:dyDescent="0.3">
      <c r="D7451" s="2"/>
      <c r="F7451" s="3"/>
    </row>
    <row r="7452" spans="4:6" x14ac:dyDescent="0.3">
      <c r="D7452" s="2"/>
    </row>
    <row r="7453" spans="4:6" x14ac:dyDescent="0.3">
      <c r="D7453" s="2"/>
    </row>
    <row r="7454" spans="4:6" x14ac:dyDescent="0.3">
      <c r="D7454" s="2"/>
    </row>
    <row r="7455" spans="4:6" x14ac:dyDescent="0.3">
      <c r="D7455" s="2"/>
    </row>
    <row r="7456" spans="4:6" x14ac:dyDescent="0.3">
      <c r="D7456" s="2"/>
    </row>
    <row r="7457" spans="4:6" x14ac:dyDescent="0.3">
      <c r="D7457" s="2"/>
    </row>
    <row r="7458" spans="4:6" x14ac:dyDescent="0.3">
      <c r="D7458" s="2"/>
    </row>
    <row r="7459" spans="4:6" x14ac:dyDescent="0.3">
      <c r="D7459" s="2"/>
    </row>
    <row r="7460" spans="4:6" x14ac:dyDescent="0.3">
      <c r="D7460" s="2"/>
    </row>
    <row r="7461" spans="4:6" x14ac:dyDescent="0.3">
      <c r="D7461" s="2"/>
    </row>
    <row r="7462" spans="4:6" x14ac:dyDescent="0.3">
      <c r="D7462" s="2"/>
    </row>
    <row r="7463" spans="4:6" x14ac:dyDescent="0.3">
      <c r="D7463" s="2"/>
    </row>
    <row r="7464" spans="4:6" x14ac:dyDescent="0.3">
      <c r="D7464" s="2"/>
    </row>
    <row r="7465" spans="4:6" x14ac:dyDescent="0.3">
      <c r="D7465" s="2"/>
    </row>
    <row r="7466" spans="4:6" x14ac:dyDescent="0.3">
      <c r="D7466" s="2"/>
    </row>
    <row r="7467" spans="4:6" x14ac:dyDescent="0.3">
      <c r="D7467" s="2"/>
    </row>
    <row r="7468" spans="4:6" x14ac:dyDescent="0.3">
      <c r="D7468" s="2"/>
    </row>
    <row r="7469" spans="4:6" x14ac:dyDescent="0.3">
      <c r="D7469" s="2"/>
    </row>
    <row r="7470" spans="4:6" x14ac:dyDescent="0.3">
      <c r="D7470" s="2"/>
    </row>
    <row r="7471" spans="4:6" x14ac:dyDescent="0.3">
      <c r="D7471" s="2"/>
      <c r="F7471" s="3"/>
    </row>
    <row r="7472" spans="4:6" x14ac:dyDescent="0.3">
      <c r="D7472" s="2"/>
    </row>
    <row r="7473" spans="4:4" x14ac:dyDescent="0.3">
      <c r="D7473" s="2"/>
    </row>
    <row r="7474" spans="4:4" x14ac:dyDescent="0.3">
      <c r="D7474" s="2"/>
    </row>
    <row r="7475" spans="4:4" x14ac:dyDescent="0.3">
      <c r="D7475" s="2"/>
    </row>
    <row r="7476" spans="4:4" x14ac:dyDescent="0.3">
      <c r="D7476" s="2"/>
    </row>
    <row r="7477" spans="4:4" x14ac:dyDescent="0.3">
      <c r="D7477" s="2"/>
    </row>
    <row r="7478" spans="4:4" x14ac:dyDescent="0.3">
      <c r="D7478" s="2"/>
    </row>
    <row r="7479" spans="4:4" x14ac:dyDescent="0.3">
      <c r="D7479" s="2"/>
    </row>
    <row r="7480" spans="4:4" x14ac:dyDescent="0.3">
      <c r="D7480" s="2"/>
    </row>
    <row r="7481" spans="4:4" x14ac:dyDescent="0.3">
      <c r="D7481" s="2"/>
    </row>
    <row r="7482" spans="4:4" x14ac:dyDescent="0.3">
      <c r="D7482" s="2"/>
    </row>
    <row r="7483" spans="4:4" x14ac:dyDescent="0.3">
      <c r="D7483" s="2"/>
    </row>
    <row r="7484" spans="4:4" x14ac:dyDescent="0.3">
      <c r="D7484" s="2"/>
    </row>
    <row r="7485" spans="4:4" x14ac:dyDescent="0.3">
      <c r="D7485" s="2"/>
    </row>
    <row r="7486" spans="4:4" x14ac:dyDescent="0.3">
      <c r="D7486" s="2"/>
    </row>
    <row r="7487" spans="4:4" x14ac:dyDescent="0.3">
      <c r="D7487" s="2"/>
    </row>
    <row r="7488" spans="4:4" x14ac:dyDescent="0.3">
      <c r="D7488" s="2"/>
    </row>
    <row r="7489" spans="4:6" x14ac:dyDescent="0.3">
      <c r="D7489" s="2"/>
    </row>
    <row r="7490" spans="4:6" x14ac:dyDescent="0.3">
      <c r="D7490" s="2"/>
      <c r="F7490" s="3"/>
    </row>
    <row r="7491" spans="4:6" x14ac:dyDescent="0.3">
      <c r="D7491" s="2"/>
    </row>
    <row r="7492" spans="4:6" x14ac:dyDescent="0.3">
      <c r="D7492" s="2"/>
    </row>
    <row r="7493" spans="4:6" x14ac:dyDescent="0.3">
      <c r="D7493" s="2"/>
    </row>
    <row r="7494" spans="4:6" x14ac:dyDescent="0.3">
      <c r="D7494" s="2"/>
    </row>
    <row r="7495" spans="4:6" x14ac:dyDescent="0.3">
      <c r="D7495" s="2"/>
    </row>
    <row r="7496" spans="4:6" x14ac:dyDescent="0.3">
      <c r="D7496" s="2"/>
    </row>
    <row r="7497" spans="4:6" x14ac:dyDescent="0.3">
      <c r="D7497" s="2"/>
    </row>
    <row r="7498" spans="4:6" x14ac:dyDescent="0.3">
      <c r="D7498" s="2"/>
    </row>
    <row r="7499" spans="4:6" x14ac:dyDescent="0.3">
      <c r="D7499" s="2"/>
    </row>
    <row r="7500" spans="4:6" x14ac:dyDescent="0.3">
      <c r="D7500" s="2"/>
    </row>
    <row r="7501" spans="4:6" x14ac:dyDescent="0.3">
      <c r="D7501" s="2"/>
    </row>
    <row r="7502" spans="4:6" x14ac:dyDescent="0.3">
      <c r="D7502" s="2"/>
    </row>
    <row r="7503" spans="4:6" x14ac:dyDescent="0.3">
      <c r="D7503" s="2"/>
    </row>
    <row r="7504" spans="4:6" x14ac:dyDescent="0.3">
      <c r="D7504" s="2"/>
    </row>
    <row r="7505" spans="4:6" x14ac:dyDescent="0.3">
      <c r="D7505" s="2"/>
    </row>
    <row r="7506" spans="4:6" x14ac:dyDescent="0.3">
      <c r="D7506" s="2"/>
    </row>
    <row r="7507" spans="4:6" x14ac:dyDescent="0.3">
      <c r="D7507" s="2"/>
      <c r="F7507" s="3"/>
    </row>
    <row r="7508" spans="4:6" x14ac:dyDescent="0.3">
      <c r="D7508" s="2"/>
    </row>
    <row r="7509" spans="4:6" x14ac:dyDescent="0.3">
      <c r="D7509" s="2"/>
      <c r="F7509" s="3"/>
    </row>
    <row r="7510" spans="4:6" x14ac:dyDescent="0.3">
      <c r="D7510" s="2"/>
      <c r="F7510" s="3"/>
    </row>
    <row r="7511" spans="4:6" x14ac:dyDescent="0.3">
      <c r="D7511" s="2"/>
      <c r="F7511" s="3"/>
    </row>
    <row r="7512" spans="4:6" x14ac:dyDescent="0.3">
      <c r="D7512" s="2"/>
      <c r="F7512" s="3"/>
    </row>
    <row r="7513" spans="4:6" x14ac:dyDescent="0.3">
      <c r="D7513" s="2"/>
      <c r="F7513" s="3"/>
    </row>
    <row r="7514" spans="4:6" x14ac:dyDescent="0.3">
      <c r="D7514" s="2"/>
    </row>
    <row r="7515" spans="4:6" x14ac:dyDescent="0.3">
      <c r="D7515" s="2"/>
      <c r="F7515" s="3"/>
    </row>
    <row r="7516" spans="4:6" x14ac:dyDescent="0.3">
      <c r="D7516" s="2"/>
    </row>
    <row r="7517" spans="4:6" x14ac:dyDescent="0.3">
      <c r="D7517" s="2"/>
    </row>
    <row r="7518" spans="4:6" x14ac:dyDescent="0.3">
      <c r="D7518" s="2"/>
      <c r="F7518" s="3"/>
    </row>
    <row r="7519" spans="4:6" x14ac:dyDescent="0.3">
      <c r="D7519" s="2"/>
    </row>
    <row r="7520" spans="4:6" x14ac:dyDescent="0.3">
      <c r="D7520" s="2"/>
    </row>
    <row r="7521" spans="4:6" x14ac:dyDescent="0.3">
      <c r="D7521" s="2"/>
      <c r="F7521" s="3"/>
    </row>
    <row r="7522" spans="4:6" x14ac:dyDescent="0.3">
      <c r="D7522" s="2"/>
      <c r="F7522" s="3"/>
    </row>
    <row r="7523" spans="4:6" x14ac:dyDescent="0.3">
      <c r="D7523" s="2"/>
    </row>
    <row r="7524" spans="4:6" x14ac:dyDescent="0.3">
      <c r="D7524" s="2"/>
    </row>
    <row r="7525" spans="4:6" x14ac:dyDescent="0.3">
      <c r="D7525" s="2"/>
    </row>
    <row r="7526" spans="4:6" x14ac:dyDescent="0.3">
      <c r="D7526" s="2"/>
    </row>
    <row r="7527" spans="4:6" x14ac:dyDescent="0.3">
      <c r="D7527" s="2"/>
    </row>
    <row r="7528" spans="4:6" x14ac:dyDescent="0.3">
      <c r="D752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B218-DEC9-44E8-B590-0ACD99186EC0}">
  <dimension ref="A2:C99"/>
  <sheetViews>
    <sheetView topLeftCell="A63" workbookViewId="0">
      <selection activeCell="A7" sqref="A7:A99"/>
    </sheetView>
  </sheetViews>
  <sheetFormatPr defaultRowHeight="14.4" x14ac:dyDescent="0.3"/>
  <cols>
    <col min="1" max="1" width="13.77734375" customWidth="1"/>
    <col min="2" max="2" width="16.5546875" bestFit="1" customWidth="1"/>
    <col min="3" max="3" width="15" bestFit="1" customWidth="1"/>
  </cols>
  <sheetData>
    <row r="2" spans="1:3" x14ac:dyDescent="0.3">
      <c r="A2" t="str">
        <f>_xlfn.CONCAT("let(",Table1[let_variable],")")</f>
        <v>let(#default_Govt=0.03;#default_AAA=0.05;#default_AA=0.07;#default_A=0.13;#default_BBB=0.36;#cond_AAA=bb_composite()=='AAA';#cond_AA=in(bb_composite(),['AA+','AA','AA-']);#cond_A=in(bb_composite(),['A+','A','A-']);#cond_BBB=in(bb_composite(),['BBB+','BBB','BBB-']);#group_ratings=if(#cond_AAA,'AAA',if(#cond_AA,'AA',if(#cond_A,'A',if(#cond_BBB,'BBB','&lt;BBB'))));#buckets=[0,5,10,12,14,16,18,20,22,24,26,28,30,32,34,36,38,40,42,44,46,48,50];#name=['&lt;0','0-5','5-10','10-12','12-14','14-16','16-18','18-20','20-22','22-24','24-26','26-28','28-30','30-32','32-34','34-36','36-38','38-40','40-42','42-44','44-46','46-48','48-50','&gt;50'];#dur_bins=BINS(replacenonnumeric(duration().value,-1),#buckets,#name);#grp_gross=concat(concat(concat(#dur_bins,#group_ratings),market_sector_des()),crncy());#grp_net=concat(concat(#dur_bins,market_sector_des()),crncy());#universe=bondsuniv(ACTIVE);#index=members('LEGATRUU Index');#AIM_accts=['FIXED','FIXEDUS','PENSION','PENSIONU','POA'];#AIM=members(type='AIM',accounts=#AIM_accts,pricing_number=6596);#filter_rtg=bb_composite()&gt;='BBB';#filter_maturity=between(maturity(),'2031-01-01','2056-01-01');#filter_crncy=in(crncy(),['CAD','USD','EUR','GBP','CHF','JPY']);#filter_structured=structured_note()=='N';#filter_liq_TRAC=sum(px_volume(DATES=range(start=-60D,end='0D'),PRICING_SOURCE='TRAC'))&gt;0;#filter_liq_LQA=lqa_liquidity_score().value&gt;=60;#filter_liq=if(crncy()=='USD', (amt_outstanding(currency=USD).value&gt;500e6) and #filter_liq_TRAC, (amt_outstanding(currency=USD).value&gt;200e6) and #filter_liq_LQA);#cntry=in(CNTRY_OF_RISK(),['CN','SA','MX']);#sector_tobacco=CLASSIFICATION_NAME(CLASSIFICATION_SCHEME='BICS',CLASSIFICATION_LEVEL='4')=='Tobacco';#sector_energy=CLASSIFICATION_NAME(CLASSIFICATION_SCHEME='BICS',CLASSIFICATION_LEVEL='2') == 'Oil &amp; Gas';#sector_insurance=CLASSIFICATION_NAME(CLASSIFICATION_SCHEME='BICS',CLASSIFICATION_LEVEL='2')=='Insurance';#filter_blacklist=not(#sector_tobacco or #sector_energy or #sector_insurance or #cntry);#constrain=#filter_rtg and #filter_crncy and #filter_structured and #filter_blacklist and #filter_maturity and #filter_liq;#gross_val=yield(yield_type=YTW,pricing_source=BVAL);#net_val=if(market_sector_des()=='GOVT',#gross_val-#default_govt,if(#cond_AAA,#gross_val-#default_AAA,if(#cond_AA,#gross_val-#default_AA,if(#cond_A,#gross_val-#default_A,if(#cond_BBB,#gross_val-#default_BBB,0)))));#zscore_gross=groupzscore(#gross_val,concat(concat(#dur_bins,#group_ratings),market_sector_des()));#zscore_net=groupzscore(#net_val,concat(#dur_bins,market_sector_des()));#cheap=0.674489750196082;#rich=0;#cond_cheap=(#zscore_gross&gt;#cheap) and (#zscore_net&gt;#cheap);#cond_rich=(#zscore_gross&lt;#rich) and (#zscore_net&lt;#rich);#get_zgross_cheap=dropna(matches(#zscore_gross,#cond_cheap),remove_ID=True);#get_znet_cheap=dropna(matches(#zscore_net,#cond_cheap),remove_ID=True);#get_score_cheap=dropna(matches(#gross_val,#cond_cheap),remove_ID=True);#get_zgross_rich=dropna(matches(#zscore_gross,#cond_rich),remove_ID=True);#get_znet_rich=dropna(matches(#zscore_net,#cond_rich),remove_ID=True);#get_score_rich=dropna(matches(#gross_val,#cond_rich),remove_ID=True);)</v>
      </c>
    </row>
    <row r="3" spans="1:3" x14ac:dyDescent="0.3">
      <c r="A3" t="s">
        <v>233</v>
      </c>
    </row>
    <row r="4" spans="1:3" x14ac:dyDescent="0.3">
      <c r="A4" t="s">
        <v>181</v>
      </c>
    </row>
    <row r="6" spans="1:3" x14ac:dyDescent="0.3">
      <c r="A6" t="str">
        <f>_xll.BQL.Query(_xlfn.CONCAT(A2:A4),"cols=3;rows=94")</f>
        <v>ID</v>
      </c>
      <c r="B6" t="s">
        <v>234</v>
      </c>
      <c r="C6" t="s">
        <v>235</v>
      </c>
    </row>
    <row r="7" spans="1:3" x14ac:dyDescent="0.3">
      <c r="A7" t="s">
        <v>948</v>
      </c>
      <c r="B7">
        <v>-0.42339591558208317</v>
      </c>
      <c r="C7">
        <v>-0.51788824556349777</v>
      </c>
    </row>
    <row r="8" spans="1:3" x14ac:dyDescent="0.3">
      <c r="A8" s="2" t="s">
        <v>949</v>
      </c>
      <c r="B8">
        <v>-0.48654369838472455</v>
      </c>
      <c r="C8">
        <v>-0.27066547887446357</v>
      </c>
    </row>
    <row r="9" spans="1:3" x14ac:dyDescent="0.3">
      <c r="A9" t="s">
        <v>950</v>
      </c>
      <c r="B9">
        <v>-1.1346336991208408</v>
      </c>
      <c r="C9">
        <v>-0.61703944417964085</v>
      </c>
    </row>
    <row r="10" spans="1:3" x14ac:dyDescent="0.3">
      <c r="A10" t="s">
        <v>951</v>
      </c>
      <c r="B10">
        <v>-0.85687959903891164</v>
      </c>
      <c r="C10">
        <v>-0.53076132275664134</v>
      </c>
    </row>
    <row r="11" spans="1:3" x14ac:dyDescent="0.3">
      <c r="A11" t="s">
        <v>103</v>
      </c>
      <c r="B11">
        <v>-0.95922035852652154</v>
      </c>
      <c r="C11">
        <v>-1.0607511129637874</v>
      </c>
    </row>
    <row r="12" spans="1:3" x14ac:dyDescent="0.3">
      <c r="A12" t="s">
        <v>99</v>
      </c>
      <c r="B12">
        <v>-1.1038885217039871</v>
      </c>
      <c r="C12">
        <v>-1.2073195924689217</v>
      </c>
    </row>
    <row r="13" spans="1:3" x14ac:dyDescent="0.3">
      <c r="A13" t="s">
        <v>116</v>
      </c>
      <c r="B13">
        <v>-1.3700682921430871</v>
      </c>
      <c r="C13">
        <v>-1.1696089675510468</v>
      </c>
    </row>
    <row r="14" spans="1:3" x14ac:dyDescent="0.3">
      <c r="A14" t="s">
        <v>952</v>
      </c>
      <c r="B14">
        <v>-0.61994305565427543</v>
      </c>
      <c r="C14">
        <v>-1.4902961610445105</v>
      </c>
    </row>
    <row r="15" spans="1:3" x14ac:dyDescent="0.3">
      <c r="A15" t="s">
        <v>240</v>
      </c>
      <c r="B15">
        <v>-1.0441068989965956</v>
      </c>
      <c r="C15">
        <v>-1.5932460628262146</v>
      </c>
    </row>
    <row r="16" spans="1:3" x14ac:dyDescent="0.3">
      <c r="A16" t="s">
        <v>236</v>
      </c>
      <c r="B16">
        <v>-1.606814317941071</v>
      </c>
      <c r="C16">
        <v>-1.1782784450129109</v>
      </c>
    </row>
    <row r="17" spans="1:3" x14ac:dyDescent="0.3">
      <c r="A17" t="s">
        <v>135</v>
      </c>
      <c r="B17">
        <v>-0.93677735408681551</v>
      </c>
      <c r="C17">
        <v>-0.5401723086974104</v>
      </c>
    </row>
    <row r="18" spans="1:3" x14ac:dyDescent="0.3">
      <c r="A18" t="s">
        <v>953</v>
      </c>
      <c r="B18">
        <v>-0.73935643240925697</v>
      </c>
      <c r="C18">
        <v>-0.47297588961036718</v>
      </c>
    </row>
    <row r="19" spans="1:3" x14ac:dyDescent="0.3">
      <c r="A19" t="s">
        <v>954</v>
      </c>
      <c r="B19">
        <v>-0.62721748444268288</v>
      </c>
      <c r="C19">
        <v>-0.68458774355980545</v>
      </c>
    </row>
    <row r="20" spans="1:3" x14ac:dyDescent="0.3">
      <c r="A20" t="s">
        <v>101</v>
      </c>
      <c r="B20">
        <v>-1.1503730771239069</v>
      </c>
      <c r="C20">
        <v>-1.2544147546575233</v>
      </c>
    </row>
    <row r="21" spans="1:3" x14ac:dyDescent="0.3">
      <c r="A21" t="s">
        <v>111</v>
      </c>
      <c r="B21">
        <v>-1.8587716822137605</v>
      </c>
      <c r="C21">
        <v>-1.4079951999242253</v>
      </c>
    </row>
    <row r="22" spans="1:3" x14ac:dyDescent="0.3">
      <c r="A22" t="s">
        <v>955</v>
      </c>
      <c r="B22">
        <v>-0.31968005724067955</v>
      </c>
      <c r="C22">
        <v>-0.41281000772742549</v>
      </c>
    </row>
    <row r="23" spans="1:3" x14ac:dyDescent="0.3">
      <c r="A23" t="s">
        <v>956</v>
      </c>
      <c r="B23">
        <v>-0.53368299613959336</v>
      </c>
      <c r="C23">
        <v>-1.428162355999872</v>
      </c>
    </row>
    <row r="24" spans="1:3" x14ac:dyDescent="0.3">
      <c r="A24" t="s">
        <v>238</v>
      </c>
      <c r="B24">
        <v>-1.139390739833186</v>
      </c>
      <c r="C24">
        <v>-1.3245018371154589</v>
      </c>
    </row>
    <row r="25" spans="1:3" x14ac:dyDescent="0.3">
      <c r="A25" t="s">
        <v>957</v>
      </c>
      <c r="B25">
        <v>-1.3620175350806265</v>
      </c>
      <c r="C25">
        <v>-0.59710987958943651</v>
      </c>
    </row>
    <row r="26" spans="1:3" x14ac:dyDescent="0.3">
      <c r="A26" t="s">
        <v>112</v>
      </c>
      <c r="B26">
        <v>-1.1672445265607925</v>
      </c>
      <c r="C26">
        <v>-0.94399332019090509</v>
      </c>
    </row>
    <row r="27" spans="1:3" x14ac:dyDescent="0.3">
      <c r="A27" t="s">
        <v>108</v>
      </c>
      <c r="B27">
        <v>-1.4376769430599305</v>
      </c>
      <c r="C27">
        <v>-1.2448149943199385</v>
      </c>
    </row>
    <row r="28" spans="1:3" x14ac:dyDescent="0.3">
      <c r="A28" t="s">
        <v>958</v>
      </c>
      <c r="B28">
        <v>-0.53812033029983319</v>
      </c>
      <c r="C28">
        <v>-0.37458277483874092</v>
      </c>
    </row>
    <row r="29" spans="1:3" x14ac:dyDescent="0.3">
      <c r="A29" t="s">
        <v>110</v>
      </c>
      <c r="B29">
        <v>-1.4513975961943322</v>
      </c>
      <c r="C29">
        <v>-1.2600774761609335</v>
      </c>
    </row>
    <row r="30" spans="1:3" x14ac:dyDescent="0.3">
      <c r="A30" t="s">
        <v>959</v>
      </c>
      <c r="B30">
        <v>-8.708345366638022E-2</v>
      </c>
      <c r="C30">
        <v>-0.18058998550451208</v>
      </c>
    </row>
    <row r="31" spans="1:3" x14ac:dyDescent="0.3">
      <c r="A31" t="s">
        <v>960</v>
      </c>
      <c r="B31">
        <v>-0.85798749599970092</v>
      </c>
      <c r="C31">
        <v>-0.63702039001265898</v>
      </c>
    </row>
    <row r="32" spans="1:3" x14ac:dyDescent="0.3">
      <c r="A32" t="s">
        <v>237</v>
      </c>
      <c r="B32">
        <v>-0.93132477175794837</v>
      </c>
      <c r="C32">
        <v>-1.0324890983797095</v>
      </c>
    </row>
    <row r="33" spans="1:3" x14ac:dyDescent="0.3">
      <c r="A33" t="s">
        <v>961</v>
      </c>
      <c r="B33">
        <v>-0.37634733913641827</v>
      </c>
      <c r="C33">
        <v>-0.12821150373371398</v>
      </c>
    </row>
    <row r="34" spans="1:3" x14ac:dyDescent="0.3">
      <c r="A34" t="s">
        <v>127</v>
      </c>
      <c r="B34">
        <v>-0.74825753905036652</v>
      </c>
      <c r="C34">
        <v>-0.97777258972269443</v>
      </c>
    </row>
    <row r="35" spans="1:3" x14ac:dyDescent="0.3">
      <c r="A35" t="s">
        <v>962</v>
      </c>
      <c r="B35">
        <v>-0.43744924985182437</v>
      </c>
      <c r="C35">
        <v>-0.28754638081148381</v>
      </c>
    </row>
    <row r="36" spans="1:3" x14ac:dyDescent="0.3">
      <c r="A36" t="s">
        <v>963</v>
      </c>
      <c r="B36">
        <v>-0.4710809580032711</v>
      </c>
      <c r="C36">
        <v>-0.56619966397998611</v>
      </c>
    </row>
    <row r="37" spans="1:3" x14ac:dyDescent="0.3">
      <c r="A37" t="s">
        <v>131</v>
      </c>
      <c r="B37">
        <v>-0.70710678118654757</v>
      </c>
      <c r="C37">
        <v>-0.70710678118654757</v>
      </c>
    </row>
    <row r="38" spans="1:3" x14ac:dyDescent="0.3">
      <c r="A38" t="s">
        <v>129</v>
      </c>
      <c r="B38">
        <v>-0.18788395077017953</v>
      </c>
      <c r="C38">
        <v>-0.53327701876640476</v>
      </c>
    </row>
    <row r="39" spans="1:3" x14ac:dyDescent="0.3">
      <c r="A39" t="s">
        <v>138</v>
      </c>
      <c r="B39">
        <v>-0.23424935976125261</v>
      </c>
      <c r="C39">
        <v>-0.82605329869820832</v>
      </c>
    </row>
    <row r="40" spans="1:3" x14ac:dyDescent="0.3">
      <c r="A40" t="s">
        <v>107</v>
      </c>
      <c r="B40">
        <v>-1.2351897967675185</v>
      </c>
      <c r="C40">
        <v>-1.3403456005446563</v>
      </c>
    </row>
    <row r="41" spans="1:3" x14ac:dyDescent="0.3">
      <c r="A41" t="s">
        <v>100</v>
      </c>
      <c r="B41">
        <v>-1.0257906959851766</v>
      </c>
      <c r="C41">
        <v>-0.92113282710171651</v>
      </c>
    </row>
    <row r="42" spans="1:3" x14ac:dyDescent="0.3">
      <c r="A42" t="s">
        <v>117</v>
      </c>
      <c r="B42">
        <v>-0.16397950936746786</v>
      </c>
      <c r="C42">
        <v>-0.41248457031167501</v>
      </c>
    </row>
    <row r="43" spans="1:3" x14ac:dyDescent="0.3">
      <c r="A43" t="s">
        <v>964</v>
      </c>
      <c r="B43">
        <v>-0.92281808717580383</v>
      </c>
      <c r="C43">
        <v>-0.67209998858128517</v>
      </c>
    </row>
    <row r="44" spans="1:3" x14ac:dyDescent="0.3">
      <c r="A44" t="s">
        <v>965</v>
      </c>
      <c r="B44">
        <v>-0.60119804115803355</v>
      </c>
      <c r="C44">
        <v>-0.2205851361202068</v>
      </c>
    </row>
    <row r="45" spans="1:3" x14ac:dyDescent="0.3">
      <c r="A45" t="s">
        <v>134</v>
      </c>
      <c r="B45">
        <v>-0.21676788638203981</v>
      </c>
      <c r="C45">
        <v>-0.81330657174373433</v>
      </c>
    </row>
    <row r="46" spans="1:3" x14ac:dyDescent="0.3">
      <c r="A46" t="s">
        <v>254</v>
      </c>
      <c r="B46">
        <v>-0.23556784315713888</v>
      </c>
      <c r="C46">
        <v>-0.57110049834367937</v>
      </c>
    </row>
    <row r="47" spans="1:3" x14ac:dyDescent="0.3">
      <c r="A47" t="s">
        <v>966</v>
      </c>
      <c r="B47">
        <v>-0.19769197364926108</v>
      </c>
      <c r="C47">
        <v>-0.79939724924342137</v>
      </c>
    </row>
    <row r="48" spans="1:3" x14ac:dyDescent="0.3">
      <c r="A48" t="s">
        <v>90</v>
      </c>
      <c r="B48">
        <v>-0.59386069977434564</v>
      </c>
      <c r="C48">
        <v>-0.14189139396954609</v>
      </c>
    </row>
    <row r="49" spans="1:3" x14ac:dyDescent="0.3">
      <c r="A49" t="s">
        <v>967</v>
      </c>
      <c r="B49">
        <v>-0.8300236180254601</v>
      </c>
      <c r="C49">
        <v>-0.4385059563464771</v>
      </c>
    </row>
    <row r="50" spans="1:3" x14ac:dyDescent="0.3">
      <c r="A50" t="s">
        <v>87</v>
      </c>
      <c r="B50">
        <v>-0.50659742388178275</v>
      </c>
      <c r="C50">
        <v>-0.13049274176039319</v>
      </c>
    </row>
    <row r="51" spans="1:3" x14ac:dyDescent="0.3">
      <c r="A51" t="s">
        <v>968</v>
      </c>
      <c r="B51">
        <v>-0.21708555327631535</v>
      </c>
      <c r="C51">
        <v>-0.86178858706435457</v>
      </c>
    </row>
    <row r="52" spans="1:3" x14ac:dyDescent="0.3">
      <c r="A52" t="s">
        <v>969</v>
      </c>
      <c r="B52">
        <v>-0.43883220452224325</v>
      </c>
      <c r="C52">
        <v>-0.13372723963561242</v>
      </c>
    </row>
    <row r="53" spans="1:3" x14ac:dyDescent="0.3">
      <c r="A53" t="s">
        <v>252</v>
      </c>
      <c r="B53">
        <v>-0.14538015736708101</v>
      </c>
      <c r="C53">
        <v>-0.40155942390319571</v>
      </c>
    </row>
    <row r="54" spans="1:3" x14ac:dyDescent="0.3">
      <c r="A54" t="s">
        <v>970</v>
      </c>
      <c r="B54">
        <v>-0.78052201534737631</v>
      </c>
      <c r="C54">
        <v>-0.51381370358797263</v>
      </c>
    </row>
    <row r="55" spans="1:3" x14ac:dyDescent="0.3">
      <c r="A55" t="s">
        <v>971</v>
      </c>
      <c r="B55">
        <v>-0.36286373939851319</v>
      </c>
      <c r="C55">
        <v>-0.34387166579133643</v>
      </c>
    </row>
    <row r="56" spans="1:3" x14ac:dyDescent="0.3">
      <c r="A56" t="s">
        <v>255</v>
      </c>
      <c r="B56">
        <v>-0.87362594456967912</v>
      </c>
      <c r="C56">
        <v>-1.9859408223062742</v>
      </c>
    </row>
    <row r="57" spans="1:3" x14ac:dyDescent="0.3">
      <c r="A57" t="s">
        <v>113</v>
      </c>
      <c r="B57">
        <v>-1.0264504925182127</v>
      </c>
      <c r="C57">
        <v>-0.78737786122944609</v>
      </c>
    </row>
    <row r="58" spans="1:3" x14ac:dyDescent="0.3">
      <c r="A58" t="s">
        <v>972</v>
      </c>
      <c r="B58">
        <v>-0.57674580948580667</v>
      </c>
      <c r="C58">
        <v>-0.19729818343195163</v>
      </c>
    </row>
    <row r="59" spans="1:3" x14ac:dyDescent="0.3">
      <c r="A59" t="s">
        <v>973</v>
      </c>
      <c r="B59">
        <v>-0.56747039176577019</v>
      </c>
      <c r="C59">
        <v>-1.1389373822455313E-3</v>
      </c>
    </row>
    <row r="60" spans="1:3" x14ac:dyDescent="0.3">
      <c r="A60" t="s">
        <v>122</v>
      </c>
      <c r="B60">
        <v>-0.60691663316611666</v>
      </c>
      <c r="C60">
        <v>-0.86565915687281114</v>
      </c>
    </row>
    <row r="61" spans="1:3" x14ac:dyDescent="0.3">
      <c r="A61" t="s">
        <v>241</v>
      </c>
      <c r="B61">
        <v>-0.68863717957144976</v>
      </c>
      <c r="C61">
        <v>-0.72066529946777391</v>
      </c>
    </row>
    <row r="62" spans="1:3" x14ac:dyDescent="0.3">
      <c r="A62" t="s">
        <v>974</v>
      </c>
      <c r="B62">
        <v>-0.78103271913040584</v>
      </c>
      <c r="C62">
        <v>-0.51438179660353545</v>
      </c>
    </row>
    <row r="63" spans="1:3" x14ac:dyDescent="0.3">
      <c r="A63" t="s">
        <v>975</v>
      </c>
      <c r="B63">
        <v>-0.85785590982411641</v>
      </c>
      <c r="C63">
        <v>-0.59983782711787159</v>
      </c>
    </row>
    <row r="64" spans="1:3" x14ac:dyDescent="0.3">
      <c r="A64" t="s">
        <v>976</v>
      </c>
      <c r="B64">
        <v>-0.70710678118654746</v>
      </c>
      <c r="C64">
        <v>-0.3472983836433205</v>
      </c>
    </row>
    <row r="65" spans="1:3" x14ac:dyDescent="0.3">
      <c r="A65" t="s">
        <v>130</v>
      </c>
      <c r="B65">
        <v>-0.68987936911098113</v>
      </c>
      <c r="C65">
        <v>-0.30504032679785442</v>
      </c>
    </row>
    <row r="66" spans="1:3" x14ac:dyDescent="0.3">
      <c r="A66" t="s">
        <v>126</v>
      </c>
      <c r="B66">
        <v>-1.2223845990325628</v>
      </c>
      <c r="C66">
        <v>-1.3538563000192609</v>
      </c>
    </row>
    <row r="67" spans="1:3" x14ac:dyDescent="0.3">
      <c r="A67" t="s">
        <v>977</v>
      </c>
      <c r="B67">
        <v>-0.47457308347925325</v>
      </c>
      <c r="C67">
        <v>-9.9994531624697722E-2</v>
      </c>
    </row>
    <row r="68" spans="1:3" x14ac:dyDescent="0.3">
      <c r="A68" t="s">
        <v>978</v>
      </c>
      <c r="B68">
        <v>-0.3225413569600622</v>
      </c>
      <c r="C68">
        <v>-0.41570889259654437</v>
      </c>
    </row>
    <row r="69" spans="1:3" x14ac:dyDescent="0.3">
      <c r="A69" t="s">
        <v>133</v>
      </c>
      <c r="B69">
        <v>-0.98474351458529241</v>
      </c>
      <c r="C69">
        <v>-1.3732808615560461</v>
      </c>
    </row>
    <row r="70" spans="1:3" x14ac:dyDescent="0.3">
      <c r="A70" t="s">
        <v>979</v>
      </c>
      <c r="B70">
        <v>-0.84886868982498009</v>
      </c>
      <c r="C70">
        <v>-0.52701190368394157</v>
      </c>
    </row>
    <row r="71" spans="1:3" x14ac:dyDescent="0.3">
      <c r="A71" t="s">
        <v>980</v>
      </c>
      <c r="B71">
        <v>-0.67718314050445061</v>
      </c>
      <c r="C71">
        <v>-0.52997126251586713</v>
      </c>
    </row>
    <row r="72" spans="1:3" x14ac:dyDescent="0.3">
      <c r="A72" t="s">
        <v>123</v>
      </c>
      <c r="B72">
        <v>-0.67807477591605869</v>
      </c>
      <c r="C72">
        <v>-0.92210271515487974</v>
      </c>
    </row>
    <row r="73" spans="1:3" x14ac:dyDescent="0.3">
      <c r="A73" t="s">
        <v>114</v>
      </c>
      <c r="B73">
        <v>-1.6620184546808856</v>
      </c>
      <c r="C73">
        <v>-1.2924235489821496</v>
      </c>
    </row>
    <row r="74" spans="1:3" x14ac:dyDescent="0.3">
      <c r="A74" t="s">
        <v>137</v>
      </c>
      <c r="B74">
        <v>-0.59013334994651412</v>
      </c>
      <c r="C74">
        <v>-0.2100477363357339</v>
      </c>
    </row>
    <row r="75" spans="1:3" x14ac:dyDescent="0.3">
      <c r="A75" t="s">
        <v>981</v>
      </c>
      <c r="B75">
        <v>-0.81639658364485912</v>
      </c>
      <c r="C75">
        <v>-0.27145573281889923</v>
      </c>
    </row>
    <row r="76" spans="1:3" x14ac:dyDescent="0.3">
      <c r="A76" t="s">
        <v>98</v>
      </c>
      <c r="B76">
        <v>-1.0026649604924913</v>
      </c>
      <c r="C76">
        <v>-0.89521496776165943</v>
      </c>
    </row>
    <row r="77" spans="1:3" x14ac:dyDescent="0.3">
      <c r="A77" t="s">
        <v>132</v>
      </c>
      <c r="B77">
        <v>-1.1549989424572835</v>
      </c>
      <c r="C77">
        <v>-1.49742368433333</v>
      </c>
    </row>
    <row r="78" spans="1:3" x14ac:dyDescent="0.3">
      <c r="A78" t="s">
        <v>982</v>
      </c>
      <c r="B78">
        <v>-0.25658509955368503</v>
      </c>
      <c r="C78">
        <v>-0.3488862541557477</v>
      </c>
    </row>
    <row r="79" spans="1:3" x14ac:dyDescent="0.3">
      <c r="A79" t="s">
        <v>96</v>
      </c>
      <c r="B79">
        <v>-0.99466799299709452</v>
      </c>
      <c r="C79">
        <v>-0.88625247319545386</v>
      </c>
    </row>
    <row r="80" spans="1:3" x14ac:dyDescent="0.3">
      <c r="A80" t="s">
        <v>983</v>
      </c>
      <c r="B80">
        <v>-0.43509061554832107</v>
      </c>
      <c r="C80">
        <v>-0.52973656349795284</v>
      </c>
    </row>
    <row r="81" spans="1:3" x14ac:dyDescent="0.3">
      <c r="A81" t="s">
        <v>984</v>
      </c>
      <c r="B81">
        <v>-0.65842821622645298</v>
      </c>
      <c r="C81">
        <v>-0.75600785794691394</v>
      </c>
    </row>
    <row r="82" spans="1:3" x14ac:dyDescent="0.3">
      <c r="A82" t="s">
        <v>985</v>
      </c>
      <c r="B82">
        <v>-0.50780863567412426</v>
      </c>
      <c r="C82">
        <v>-0.3406113477281793</v>
      </c>
    </row>
    <row r="83" spans="1:3" x14ac:dyDescent="0.3">
      <c r="A83" t="s">
        <v>986</v>
      </c>
      <c r="B83">
        <v>-0.53738930350328185</v>
      </c>
      <c r="C83">
        <v>-0.63182321561550303</v>
      </c>
    </row>
    <row r="84" spans="1:3" x14ac:dyDescent="0.3">
      <c r="A84" t="s">
        <v>124</v>
      </c>
      <c r="B84">
        <v>-0.18759425102493915</v>
      </c>
      <c r="C84">
        <v>-0.53304722518519454</v>
      </c>
    </row>
    <row r="85" spans="1:3" x14ac:dyDescent="0.3">
      <c r="A85" t="s">
        <v>239</v>
      </c>
      <c r="B85">
        <v>-1.1951399664822429</v>
      </c>
      <c r="C85">
        <v>-1.332245505445385</v>
      </c>
    </row>
    <row r="86" spans="1:3" x14ac:dyDescent="0.3">
      <c r="A86" t="s">
        <v>128</v>
      </c>
      <c r="B86">
        <v>-1.8482552972349151</v>
      </c>
      <c r="C86">
        <v>-1.391983623819361</v>
      </c>
    </row>
    <row r="87" spans="1:3" x14ac:dyDescent="0.3">
      <c r="A87" t="s">
        <v>251</v>
      </c>
      <c r="B87">
        <v>-0.86564593286203151</v>
      </c>
      <c r="C87">
        <v>-1.0708865804999836</v>
      </c>
    </row>
    <row r="88" spans="1:3" x14ac:dyDescent="0.3">
      <c r="A88" t="s">
        <v>125</v>
      </c>
      <c r="B88">
        <v>-0.89401422329995706</v>
      </c>
      <c r="C88">
        <v>-1.0933886750293831</v>
      </c>
    </row>
    <row r="89" spans="1:3" x14ac:dyDescent="0.3">
      <c r="A89" t="s">
        <v>987</v>
      </c>
      <c r="B89">
        <v>-0.69176905236910224</v>
      </c>
      <c r="C89">
        <v>-0.54678252898841628</v>
      </c>
    </row>
    <row r="90" spans="1:3" x14ac:dyDescent="0.3">
      <c r="A90" t="s">
        <v>118</v>
      </c>
      <c r="B90">
        <v>-1.0036643512550996</v>
      </c>
      <c r="C90">
        <v>-0.90571034690928931</v>
      </c>
    </row>
    <row r="91" spans="1:3" x14ac:dyDescent="0.3">
      <c r="A91" t="s">
        <v>988</v>
      </c>
      <c r="B91">
        <v>-0.66362198261574123</v>
      </c>
      <c r="C91">
        <v>-0.33384740161223819</v>
      </c>
    </row>
    <row r="92" spans="1:3" x14ac:dyDescent="0.3">
      <c r="A92" t="s">
        <v>106</v>
      </c>
      <c r="B92">
        <v>-0.96402230653159293</v>
      </c>
      <c r="C92">
        <v>-1.0656161378753339</v>
      </c>
    </row>
    <row r="93" spans="1:3" x14ac:dyDescent="0.3">
      <c r="A93" t="s">
        <v>989</v>
      </c>
      <c r="B93">
        <v>-0.70710678118654924</v>
      </c>
      <c r="C93">
        <v>-0.63216522756427651</v>
      </c>
    </row>
    <row r="94" spans="1:3" x14ac:dyDescent="0.3">
      <c r="A94" t="s">
        <v>990</v>
      </c>
      <c r="B94">
        <v>-1.0735216021457512</v>
      </c>
      <c r="C94">
        <v>-0.67039996552745329</v>
      </c>
    </row>
    <row r="95" spans="1:3" x14ac:dyDescent="0.3">
      <c r="A95" t="s">
        <v>991</v>
      </c>
      <c r="B95">
        <v>-0.38383986315506352</v>
      </c>
      <c r="C95">
        <v>-0.2083509680345699</v>
      </c>
    </row>
    <row r="96" spans="1:3" x14ac:dyDescent="0.3">
      <c r="A96" t="s">
        <v>992</v>
      </c>
      <c r="B96">
        <v>-0.11528027172089841</v>
      </c>
      <c r="C96">
        <v>-0.20572528973000748</v>
      </c>
    </row>
    <row r="97" spans="1:3" x14ac:dyDescent="0.3">
      <c r="A97" t="s">
        <v>993</v>
      </c>
      <c r="B97">
        <v>-0.66524113018769693</v>
      </c>
      <c r="C97">
        <v>-0.40258559601165139</v>
      </c>
    </row>
    <row r="98" spans="1:3" x14ac:dyDescent="0.3">
      <c r="A98" t="s">
        <v>93</v>
      </c>
      <c r="B98">
        <v>-0.70710678118654746</v>
      </c>
      <c r="C98">
        <v>-0.57490433524076368</v>
      </c>
    </row>
    <row r="99" spans="1:3" x14ac:dyDescent="0.3">
      <c r="A99" t="s">
        <v>97</v>
      </c>
      <c r="B99">
        <v>-0.83619508766061346</v>
      </c>
      <c r="C99">
        <v>-0.93610982012174093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Query_Check</vt:lpstr>
      <vt:lpstr>Bottomup_QueryEngine</vt:lpstr>
      <vt:lpstr>BuySecurity</vt:lpstr>
      <vt:lpstr>SellSecurity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 Shen</cp:lastModifiedBy>
  <dcterms:created xsi:type="dcterms:W3CDTF">2021-09-24T19:23:58Z</dcterms:created>
  <dcterms:modified xsi:type="dcterms:W3CDTF">2021-10-18T17:55:48Z</dcterms:modified>
</cp:coreProperties>
</file>