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imeapple/Documents/GitHub/cbp-sys-api/"/>
    </mc:Choice>
  </mc:AlternateContent>
  <xr:revisionPtr revIDLastSave="0" documentId="13_ncr:1_{B5E59B89-443F-B94C-8ADE-4E607CA41006}" xr6:coauthVersionLast="47" xr6:coauthVersionMax="47" xr10:uidLastSave="{00000000-0000-0000-0000-000000000000}"/>
  <bookViews>
    <workbookView xWindow="0" yWindow="500" windowWidth="38400" windowHeight="19340" tabRatio="919" activeTab="6" xr2:uid="{00000000-000D-0000-FFFF-FFFF00000000}"/>
  </bookViews>
  <sheets>
    <sheet name="作業需求收集" sheetId="1" r:id="rId1"/>
    <sheet name="作業流程圖" sheetId="2" r:id="rId2"/>
    <sheet name="Credit balance" sheetId="3" r:id="rId3"/>
    <sheet name="pro-forma invoice" sheetId="4" r:id="rId4"/>
    <sheet name="Liability" sheetId="5" r:id="rId5"/>
    <sheet name="CBP  fee invoice" sheetId="8" r:id="rId6"/>
    <sheet name="開帳發票(draft)" sheetId="6" r:id="rId7"/>
    <sheet name="開帳發票(draft-CBP logo)" sheetId="12" r:id="rId8"/>
    <sheet name="開帳發票(signed)" sheetId="7" r:id="rId9"/>
    <sheet name="開帳發票(signed-CBP logo)" sheetId="13" r:id="rId10"/>
    <sheet name="billing table(to會計)" sheetId="9" r:id="rId11"/>
    <sheet name="廠商發票" sheetId="10" r:id="rId12"/>
    <sheet name="匯款函稿" sheetId="11"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s>
  <definedNames>
    <definedName name="\a">'[1]Riferimento VBA'!#REF!</definedName>
    <definedName name="\b">#REF!</definedName>
    <definedName name="\c">#REF!</definedName>
    <definedName name="\d">#N/A</definedName>
    <definedName name="\e">#N/A</definedName>
    <definedName name="\f">#REF!</definedName>
    <definedName name="\g">#REF!</definedName>
    <definedName name="\h">#REF!</definedName>
    <definedName name="\i">#REF!</definedName>
    <definedName name="\j">#N/A</definedName>
    <definedName name="\k">#N/A</definedName>
    <definedName name="\l">#REF!</definedName>
    <definedName name="\p">#REF!</definedName>
    <definedName name="\q">#REF!</definedName>
    <definedName name="\r">#REF!</definedName>
    <definedName name="\x">#REF!</definedName>
    <definedName name="\y">#REF!</definedName>
    <definedName name="\z">'[1]Riferimento VBA'!#REF!</definedName>
    <definedName name="___pct96">#REF!</definedName>
    <definedName name="___pct97">#REF!</definedName>
    <definedName name="___rev192">'[2]384 SLC2k'!#REF!</definedName>
    <definedName name="___SSE2">'[3]Full system prices'!#REF!</definedName>
    <definedName name="___twp1">#REF!</definedName>
    <definedName name="___twp2">#REF!</definedName>
    <definedName name="___twp3">#REF!</definedName>
    <definedName name="___twp4">#REF!</definedName>
    <definedName name="__123Graph_A" hidden="1">[4]BU21!#REF!</definedName>
    <definedName name="__123Graph_ABRANCHE" hidden="1">[4]BU21!#REF!</definedName>
    <definedName name="__123Graph_ATOTAL" hidden="1">[4]BU21!#REF!</definedName>
    <definedName name="__123Graph_BBRANCHE" hidden="1">[4]BU21!#REF!</definedName>
    <definedName name="__123Graph_CBRANCHE" hidden="1">[4]BU21!#REF!</definedName>
    <definedName name="__123Graph_X" hidden="1">[4]BU21!#REF!</definedName>
    <definedName name="__123Graph_XBRANCHE" hidden="1">[4]BU21!#REF!</definedName>
    <definedName name="__123Graph_XCODEV" hidden="1">[5]MR21!#REF!</definedName>
    <definedName name="__123Graph_XPICCUM" hidden="1">[6]MR21!#REF!</definedName>
    <definedName name="__123Graph_XTOTAL" hidden="1">[4]BU21!#REF!</definedName>
    <definedName name="__1K" hidden="1">'[7]Material Listing'!#REF!</definedName>
    <definedName name="__2S" hidden="1">'[8]MARK-UP'!#REF!</definedName>
    <definedName name="__3S" hidden="1">'[7]Material Listing'!#REF!</definedName>
    <definedName name="__4_0_K" hidden="1">'[7]Material Listing'!#REF!</definedName>
    <definedName name="__5_0_Parse_" hidden="1">[9]MAIN!#REF!</definedName>
    <definedName name="__6_0_S" hidden="1">'[8]MARK-UP'!#REF!</definedName>
    <definedName name="__7_0_S" hidden="1">'[7]Material Listing'!#REF!</definedName>
    <definedName name="__bgp2">#REF!</definedName>
    <definedName name="__FAC1">#REF!</definedName>
    <definedName name="__fac2">'[10]1'!#REF!</definedName>
    <definedName name="__fac3">'[10]1'!#REF!</definedName>
    <definedName name="__IntlFixup" hidden="1">TRUE</definedName>
    <definedName name="__IntlFixupTable" localSheetId="6" hidden="1">#REF!</definedName>
    <definedName name="__IntlFixupTable" localSheetId="11" hidden="1">#REF!</definedName>
    <definedName name="__IntlFixupTable" hidden="1">#REF!</definedName>
    <definedName name="__oc1">#REF!</definedName>
    <definedName name="__OC12">#REF!</definedName>
    <definedName name="__oc3">[11]Linear!$J$2</definedName>
    <definedName name="__pct96">#REF!</definedName>
    <definedName name="__pct97">#REF!</definedName>
    <definedName name="__rev192">'[2]384 SLC2k'!#REF!</definedName>
    <definedName name="__SB1">[9]input_spider!$I$10</definedName>
    <definedName name="__SB2">[9]input_spider!$I$11</definedName>
    <definedName name="__SSE2">'[3]Full system prices'!#REF!</definedName>
    <definedName name="__TRT44">[0]!__TRT44</definedName>
    <definedName name="__twp1">#REF!</definedName>
    <definedName name="__twp2">#REF!</definedName>
    <definedName name="__twp3">#REF!</definedName>
    <definedName name="__twp4">#REF!</definedName>
    <definedName name="__we22">[0]!__we22</definedName>
    <definedName name="_1【作成中】実績注残集計_フォト">#REF!</definedName>
    <definedName name="_1050">#REF!</definedName>
    <definedName name="_1K" hidden="1">'[7]Material Listing'!#REF!</definedName>
    <definedName name="_2■③4Q月別予算用データ__フォト">#REF!</definedName>
    <definedName name="_2S" hidden="1">'[8]MARK-UP'!#REF!</definedName>
    <definedName name="_303ARMDS1">[12]rt!#REF!</definedName>
    <definedName name="_303ARMOC3">[12]rt!#REF!</definedName>
    <definedName name="_303MDSDS1">[12]rt!#REF!</definedName>
    <definedName name="_303MDSOC3">[12]rt!#REF!</definedName>
    <definedName name="_3S" hidden="1">'[7]Material Listing'!#REF!</definedName>
    <definedName name="_3計画書Original_配賦前_予算_計画書">#REF!</definedName>
    <definedName name="_4_0_K" hidden="1">'[7]Material Listing'!#REF!</definedName>
    <definedName name="_5_0_Parse_" hidden="1">[9]MAIN!#REF!</definedName>
    <definedName name="_5_0_S" hidden="1">'[8]MARK-UP'!#REF!</definedName>
    <definedName name="_5001">#REF!</definedName>
    <definedName name="_6_0_S" hidden="1">'[8]MARK-UP'!#REF!</definedName>
    <definedName name="_7_0_S" hidden="1">'[7]Material Listing'!#REF!</definedName>
    <definedName name="_8.6.2">[13]mweqpt!#REF!</definedName>
    <definedName name="_80ACAB">[12]rt!#REF!</definedName>
    <definedName name="_80DCAB">[12]rt!#REF!</definedName>
    <definedName name="_80GCAB">[12]rt!#REF!</definedName>
    <definedName name="_96_Uplift">[14]Contract!$B$3</definedName>
    <definedName name="_all1">#REF!</definedName>
    <definedName name="_bgp2">#REF!</definedName>
    <definedName name="_CNC001">#REF!</definedName>
    <definedName name="_CNC002">#REF!</definedName>
    <definedName name="_CNC003">#REF!</definedName>
    <definedName name="_CNC004">#REF!</definedName>
    <definedName name="_CNC005">#REF!</definedName>
    <definedName name="_CNI001">#REF!</definedName>
    <definedName name="_CNI002">#REF!</definedName>
    <definedName name="_CNI003">#REF!</definedName>
    <definedName name="_CNI004">#REF!</definedName>
    <definedName name="_CNI005">#REF!</definedName>
    <definedName name="_CNI006">#REF!</definedName>
    <definedName name="_CNI007">#REF!</definedName>
    <definedName name="_CNI008">#REF!</definedName>
    <definedName name="_CNI009">#REF!</definedName>
    <definedName name="_CNI010">#REF!</definedName>
    <definedName name="_CNI011">#REF!</definedName>
    <definedName name="_comm_ewsd">#REF!,#REF!,#REF!,#REF!</definedName>
    <definedName name="_DMS5">#REF!</definedName>
    <definedName name="_DMS6">#REF!</definedName>
    <definedName name="_FAC1">#REF!</definedName>
    <definedName name="_fac2">'[10]1'!#REF!</definedName>
    <definedName name="_fac3">'[10]1'!#REF!</definedName>
    <definedName name="_Fill" localSheetId="6" hidden="1">#REF!</definedName>
    <definedName name="_Fill" localSheetId="11" hidden="1">#REF!</definedName>
    <definedName name="_Fill" hidden="1">#REF!</definedName>
    <definedName name="_xlnm._FilterDatabase" localSheetId="6" hidden="1">#REF!</definedName>
    <definedName name="_xlnm._FilterDatabase" localSheetId="11" hidden="1">#REF!</definedName>
    <definedName name="_xlnm._FilterDatabase" hidden="1">#REF!</definedName>
    <definedName name="_Key1" localSheetId="6" hidden="1">#REF!</definedName>
    <definedName name="_Key1" localSheetId="11" hidden="1">#REF!</definedName>
    <definedName name="_Key1" hidden="1">#REF!</definedName>
    <definedName name="_Key2" localSheetId="6" hidden="1">#REF!</definedName>
    <definedName name="_Key2" localSheetId="11" hidden="1">#REF!</definedName>
    <definedName name="_Key2" hidden="1">#REF!</definedName>
    <definedName name="_ML210">#REF!</definedName>
    <definedName name="_oc1">#REF!</definedName>
    <definedName name="_OC12">#REF!</definedName>
    <definedName name="_oc3">[11]Linear!$J$2</definedName>
    <definedName name="_Order1" hidden="1">255</definedName>
    <definedName name="_Order2" localSheetId="6" hidden="1">255</definedName>
    <definedName name="_Order2" localSheetId="11" hidden="1">255</definedName>
    <definedName name="_Order2" hidden="1">0</definedName>
    <definedName name="_Parse_Out" hidden="1">#REF!</definedName>
    <definedName name="_pct96">#REF!</definedName>
    <definedName name="_pct97">#REF!</definedName>
    <definedName name="_pd10" localSheetId="6" hidden="1">{"'Summary'!$A$1:$J$46"}</definedName>
    <definedName name="_pd10" localSheetId="11" hidden="1">{"'Summary'!$A$1:$J$46"}</definedName>
    <definedName name="_pd10" hidden="1">{"'Summary'!$A$1:$J$46"}</definedName>
    <definedName name="_PD11" localSheetId="6" hidden="1">{"'Summary'!$A$1:$J$46"}</definedName>
    <definedName name="_PD11" localSheetId="11" hidden="1">{"'Summary'!$A$1:$J$46"}</definedName>
    <definedName name="_PD11" hidden="1">{"'Summary'!$A$1:$J$46"}</definedName>
    <definedName name="_pd12" localSheetId="6" hidden="1">{"'Summary'!$A$1:$J$46"}</definedName>
    <definedName name="_pd12" localSheetId="11" hidden="1">{"'Summary'!$A$1:$J$46"}</definedName>
    <definedName name="_pd12" hidden="1">{"'Summary'!$A$1:$J$46"}</definedName>
    <definedName name="_pd9" localSheetId="6" hidden="1">{"'Summary'!$A$1:$J$46"}</definedName>
    <definedName name="_pd9" localSheetId="11" hidden="1">{"'Summary'!$A$1:$J$46"}</definedName>
    <definedName name="_pd9" hidden="1">{"'Summary'!$A$1:$J$46"}</definedName>
    <definedName name="_PG1">#REF!</definedName>
    <definedName name="_PG10">#REF!</definedName>
    <definedName name="_PG11">#REF!</definedName>
    <definedName name="_PG12">#REF!</definedName>
    <definedName name="_PG2">#REF!</definedName>
    <definedName name="_PG3">#REF!</definedName>
    <definedName name="_PG4">#REF!</definedName>
    <definedName name="_PG5">#REF!</definedName>
    <definedName name="_PG6">#REF!</definedName>
    <definedName name="_PG7">#REF!</definedName>
    <definedName name="_PG8">#REF!</definedName>
    <definedName name="_PG9">#REF!</definedName>
    <definedName name="_rev192">'[2]384 SLC2k'!#REF!</definedName>
    <definedName name="_SB1">[9]input_spider!$I$10</definedName>
    <definedName name="_SB2">[9]input_spider!$I$11</definedName>
    <definedName name="_SD30" localSheetId="6" hidden="1">{"'Summary'!$A$1:$J$46"}</definedName>
    <definedName name="_SD30" localSheetId="11" hidden="1">{"'Summary'!$A$1:$J$46"}</definedName>
    <definedName name="_SD30" hidden="1">{"'Summary'!$A$1:$J$46"}</definedName>
    <definedName name="_sd31" localSheetId="6" hidden="1">{"'Summary'!$A$1:$J$46"}</definedName>
    <definedName name="_sd31" localSheetId="11" hidden="1">{"'Summary'!$A$1:$J$46"}</definedName>
    <definedName name="_sd31" hidden="1">{"'Summary'!$A$1:$J$46"}</definedName>
    <definedName name="_snr1">#REF!</definedName>
    <definedName name="_Sort" localSheetId="6" hidden="1">#REF!</definedName>
    <definedName name="_Sort" localSheetId="11" hidden="1">#REF!</definedName>
    <definedName name="_Sort" hidden="1">#REF!</definedName>
    <definedName name="_SSE2">'[3]Full system prices'!#REF!</definedName>
    <definedName name="_TEP7">#REF!</definedName>
    <definedName name="_TRT44">[0]!_TRT44</definedName>
    <definedName name="_twp1">#REF!</definedName>
    <definedName name="_twp2">#REF!</definedName>
    <definedName name="_twp3">#REF!</definedName>
    <definedName name="_twp4">#REF!</definedName>
    <definedName name="_TZ1">#REF!</definedName>
    <definedName name="_vas2" localSheetId="6" hidden="1">{#N/A,#N/A,TRUE,"Config1";#N/A,#N/A,TRUE,"Config2";#N/A,#N/A,TRUE,"Config3";#N/A,#N/A,TRUE,"Config4";#N/A,#N/A,TRUE,"Config5";#N/A,#N/A,TRUE,"Config6";#N/A,#N/A,TRUE,"Config7"}</definedName>
    <definedName name="_vas2" localSheetId="11" hidden="1">{#N/A,#N/A,TRUE,"Config1";#N/A,#N/A,TRUE,"Config2";#N/A,#N/A,TRUE,"Config3";#N/A,#N/A,TRUE,"Config4";#N/A,#N/A,TRUE,"Config5";#N/A,#N/A,TRUE,"Config6";#N/A,#N/A,TRUE,"Config7"}</definedName>
    <definedName name="_vas2" hidden="1">{#N/A,#N/A,TRUE,"Config1";#N/A,#N/A,TRUE,"Config2";#N/A,#N/A,TRUE,"Config3";#N/A,#N/A,TRUE,"Config4";#N/A,#N/A,TRUE,"Config5";#N/A,#N/A,TRUE,"Config6";#N/A,#N/A,TRUE,"Config7"}</definedName>
    <definedName name="_we22">[0]!_we22</definedName>
    <definedName name="A">#REF!</definedName>
    <definedName name="A_1">#REF!</definedName>
    <definedName name="A_1_19">#REF!</definedName>
    <definedName name="A_2">#REF!</definedName>
    <definedName name="AA">#REF!</definedName>
    <definedName name="AA_1">#REF!</definedName>
    <definedName name="AA_1_10">'[15]BIU 4-SANANA'!$AH$16</definedName>
    <definedName name="AA_1_11">'[15]BU 4 - BU 5'!$AH$16</definedName>
    <definedName name="AA_1_12">'[15]BU 5 - NAMLEA'!$AH$16</definedName>
    <definedName name="AA_1_13">'[15]AB - BU 5'!$AH$16</definedName>
    <definedName name="AA_1_14">'[15]AMB- KADI'!$AH$16</definedName>
    <definedName name="AA_1_15">'[15]AMB - BU 6)'!$AH$16</definedName>
    <definedName name="AA_1_16">'[15]BU6-MASOHI'!$AH$16</definedName>
    <definedName name="AA_1_17">'[15]BU 6-BU 7'!$AH$16</definedName>
    <definedName name="AA_1_18">'[15]BU 7 BNDR'!$AH$16</definedName>
    <definedName name="AA_1_19">#REF!</definedName>
    <definedName name="AA_1_2">'[15]ALL RPL'!$AH$16</definedName>
    <definedName name="AA_1_21">'[15]BU 8 FAKFAK'!$AH$16</definedName>
    <definedName name="AA_1_22">'[15]FAKFAK-BU 9'!$AH$16</definedName>
    <definedName name="AA_1_23">'[15]BU 9 KAIMANA'!$AH$16</definedName>
    <definedName name="AA_1_24">'[15]BU 9 - TIMIKA'!$AH$16</definedName>
    <definedName name="AA_1_25">'[15]BU 3 - SORONG'!$AH$16</definedName>
    <definedName name="AA_1_26">'[15]BU 10-SORONG'!$AH$16</definedName>
    <definedName name="AA_1_27">'[15]BU 10 - MANUK WARI'!$AH$16</definedName>
    <definedName name="AA_1_28">'[15]BU 10 - BU 11'!$AH$16</definedName>
    <definedName name="AA_1_29">'[15]BU 11 - BU12'!$AH$16</definedName>
    <definedName name="AA_1_3">'[15]BIU 1 -BMH KAUDITAN'!$AH$16</definedName>
    <definedName name="AA_1_30">'[15]BU 11-BIAK'!$AH$16</definedName>
    <definedName name="AA_1_31">'[15]BU 12-SARMI'!$AH$16</definedName>
    <definedName name="AA_1_32">'[15]B12 - JAP'!$AH$16</definedName>
    <definedName name="AA_1_33">'[15]SANANA-MANGOLE '!$AH$16</definedName>
    <definedName name="AA_1_4">'[15]BIU 1 -TNT'!$AH$16</definedName>
    <definedName name="AA_1_5">'[15]TNT- SOFIFI'!$AH$16</definedName>
    <definedName name="AA_1_6">'[15]BIU 1 -BIU 2'!$AH$16</definedName>
    <definedName name="AA_1_7">'[15]BIU 2-BIU 3'!$AH$16</definedName>
    <definedName name="AA_1_8">'[15]BIU 2-LABUHA'!$AH$16</definedName>
    <definedName name="AA_1_9">'[15]BIU 3-=BIU 4'!$AH$16</definedName>
    <definedName name="AA_2">#REF!</definedName>
    <definedName name="aaa" localSheetId="6" hidden="1">{#N/A,#N/A,FALSE,"Executive";#N/A,#N/A,FALSE,"Growth";#N/A,#N/A,FALSE,"Financials"}</definedName>
    <definedName name="aaa" localSheetId="11" hidden="1">{#N/A,#N/A,FALSE,"Executive";#N/A,#N/A,FALSE,"Growth";#N/A,#N/A,FALSE,"Financials"}</definedName>
    <definedName name="aaa" hidden="1">{#N/A,#N/A,TRUE,"MAIN FT TERM";#N/A,#N/A,TRUE,"MCI  FT TERM ";#N/A,#N/A,TRUE,"OC12 EQV"}</definedName>
    <definedName name="aaaaa">[0]!aaaaa</definedName>
    <definedName name="aaaaaaa">[0]!aaaaaaa</definedName>
    <definedName name="AAAAAAAA">#REF!</definedName>
    <definedName name="AAAAAAAA_19">#REF!</definedName>
    <definedName name="aaaaaaaaaaaaa" hidden="1">{#N/A,#N/A,TRUE,"MAIN FT TERM";#N/A,#N/A,TRUE,"MCI  FT TERM ";#N/A,#N/A,TRUE,"OC12 EQV"}</definedName>
    <definedName name="aabc" hidden="1">{"'Edit'!$A$1:$V$2277"}</definedName>
    <definedName name="AAS">[0]!AAS</definedName>
    <definedName name="ABC">'[16]05'!$B$2:$AB$93,'[16]05'!$C$95,'[16]05'!$B$95:$AB$163</definedName>
    <definedName name="AC">[0]!AC</definedName>
    <definedName name="ACC">[0]!ACC</definedName>
    <definedName name="Access_Button" hidden="1">"InstallationToolData_Sheet1_List1"</definedName>
    <definedName name="AccessDatabase" hidden="1">"C:\My Documents\Excel\InstallationToolData.mdb"</definedName>
    <definedName name="ACE">[9]input_spider!$I$7</definedName>
    <definedName name="AdditionalItems">[17]Edit!#REF!</definedName>
    <definedName name="adsdf_sdf">#REF!</definedName>
    <definedName name="AdvancedOptics">[18]Edit!#REF!</definedName>
    <definedName name="ADWEWEW">[0]!ADWEWEW</definedName>
    <definedName name="Algeria">[19]TAXES!$B$215:$F$227</definedName>
    <definedName name="AllItem_Table">#REF!</definedName>
    <definedName name="alphadsf">#REF!</definedName>
    <definedName name="alphadsf2">#REF!</definedName>
    <definedName name="AM">'[20]Cad Map'!$B$9:$G$43</definedName>
    <definedName name="Amp_Config">#REF!</definedName>
    <definedName name="andrew">'[21]9618UH'!$R$5</definedName>
    <definedName name="anel1_dacs">#REF!</definedName>
    <definedName name="ANEL14_ADM16">#REF!</definedName>
    <definedName name="anel14_metropoint">#REF!</definedName>
    <definedName name="ANEL15_ADM16">#REF!</definedName>
    <definedName name="anel15_metropoint">#REF!</definedName>
    <definedName name="ANEL16_ADM16">#REF!</definedName>
    <definedName name="anel16_metropoint">#REF!</definedName>
    <definedName name="ANEL3_ADM16">#REF!</definedName>
    <definedName name="ANEL5_ADM16">#REF!</definedName>
    <definedName name="anel5_dacs">#REF!</definedName>
    <definedName name="anel5_ditech">#REF!</definedName>
    <definedName name="ANEL7_ADM16">#REF!</definedName>
    <definedName name="anel7_dacs">#REF!</definedName>
    <definedName name="APCN2">[0]!APCN2</definedName>
    <definedName name="appl">#REF!</definedName>
    <definedName name="AQE">[0]!AQE</definedName>
    <definedName name="Arklow">#REF!</definedName>
    <definedName name="Arklow_1_a">#REF!</definedName>
    <definedName name="Arklow_1_b">#REF!</definedName>
    <definedName name="Arklow_b">#REF!</definedName>
    <definedName name="ARMDS1">[12]rt!#REF!</definedName>
    <definedName name="ARMOC3">[12]rt!#REF!</definedName>
    <definedName name="array">'[22]Product_LambdaUnite (2)'!$G$4:$AF$384</definedName>
    <definedName name="array1">'[22]Product_LambdaUnite (2)'!$G$4:$AF$384</definedName>
    <definedName name="AS">[9]input_spider!$I$2</definedName>
    <definedName name="ASAQWSQW">[0]!ASAQWSQW</definedName>
    <definedName name="ASASASA">[0]!ASASASA</definedName>
    <definedName name="asdf" hidden="1">{"'Edit'!$A$1:$V$2277"}</definedName>
    <definedName name="asdfasdf" hidden="1">{"'Edit'!$A$1:$V$2277"}</definedName>
    <definedName name="Aside">#REF!</definedName>
    <definedName name="Assumptions">'[23]Data Sheet'!$A$7:$P$34</definedName>
    <definedName name="AsyncTelemetry">[17]Edit!#REF!</definedName>
    <definedName name="AUSDocos">#REF!</definedName>
    <definedName name="AUSDuty">#REF!</definedName>
    <definedName name="AUSGST">#REF!</definedName>
    <definedName name="AUSSales">#REF!</definedName>
    <definedName name="Availability">#REF!</definedName>
    <definedName name="avgcompcd">'[24]Segment Inputs (General)'!$D$32</definedName>
    <definedName name="avgtranscd">'[24]Segment Inputs (General)'!$D$29</definedName>
    <definedName name="AW">[0]!AW</definedName>
    <definedName name="AWQ">[0]!AWQ</definedName>
    <definedName name="az" hidden="1">{#N/A,#N/A,TRUE,"MAIN FT TERM";#N/A,#N/A,TRUE,"MCI  FT TERM ";#N/A,#N/A,TRUE,"OC12 EQV"}</definedName>
    <definedName name="b">'[25]Configuration Inputs'!$P$50</definedName>
    <definedName name="Bankrate">#REF!</definedName>
    <definedName name="Base">#REF!</definedName>
    <definedName name="Base_10T3_IP_EC">#REF!</definedName>
    <definedName name="Base_12T3_IP_EC">#REF!</definedName>
    <definedName name="Base_12T3_IP_EC_M">#REF!</definedName>
    <definedName name="Base_12T3_IP_NoEC">#REF!</definedName>
    <definedName name="Base_12T3_IP_NoEC_M">#REF!</definedName>
    <definedName name="Base_14T3_EC">#REF!</definedName>
    <definedName name="Base_14T3_EC_M">#REF!</definedName>
    <definedName name="Base_14T3_NoEC">#REF!</definedName>
    <definedName name="BaseUnit">#REF!</definedName>
    <definedName name="basic">#REF!</definedName>
    <definedName name="BAY">[12]rt!#REF!</definedName>
    <definedName name="Bay_10G">#REF!</definedName>
    <definedName name="Bay_40G">#REF!</definedName>
    <definedName name="BAYMDS">[12]rt!#REF!</definedName>
    <definedName name="BB_ASW">[9]input_spider!$I$9</definedName>
    <definedName name="bbb" hidden="1">{#N/A,#N/A,TRUE,"MAIN FT TERM";#N/A,#N/A,TRUE,"MCI  FT TERM ";#N/A,#N/A,TRUE,"OC12 EQV"}</definedName>
    <definedName name="bbf1b">'[26]MDP96 OC-3'!$H$2</definedName>
    <definedName name="BdNetcareColNames">[27]BdData!$AA$10:$AA$11</definedName>
    <definedName name="BdNetcareColValues">[27]BdData!$AB$10:$AB$11</definedName>
    <definedName name="BdNetcareCurSel">[27]BdData!$Z$10</definedName>
    <definedName name="Be">[28]Bilan!#REF!</definedName>
    <definedName name="Be_GHz">#REF!</definedName>
    <definedName name="Be_Hz">[29]Parameters!$G$7</definedName>
    <definedName name="BeHz">[30]Parameters!$G$7</definedName>
    <definedName name="Bengladesh">#REF!</definedName>
    <definedName name="bfgg">[0]!bfgg</definedName>
    <definedName name="bgbghghg">[0]!bgbghghg</definedName>
    <definedName name="BGF">[0]!BGF</definedName>
    <definedName name="bgp">[31]Summ!$C$26</definedName>
    <definedName name="bgthhg">[0]!bgthhg</definedName>
    <definedName name="bianchi">#REF!</definedName>
    <definedName name="Body">#REF!,#REF!,#REF!</definedName>
    <definedName name="Boite4">[32]!Boite4</definedName>
    <definedName name="Bopt">[28]Bilan!#REF!</definedName>
    <definedName name="Bopt_1nm">[29]Parameters!$D$10</definedName>
    <definedName name="Bopt_Hz">[29]Parameters!$G$6</definedName>
    <definedName name="Bopt1nm">[30]Parameters!$D$10</definedName>
    <definedName name="BoptHz">[30]Parameters!$G$6</definedName>
    <definedName name="brrw">[0]!brrw</definedName>
    <definedName name="Bside">#REF!</definedName>
    <definedName name="bu_dlstable">OFFSET(#REF!,0,lastsegment,1,1):#REF!</definedName>
    <definedName name="Budget_nile_Ed5f_Inc_Actual_Liste">'[33]Inc Actual'!$A$1:$L$106</definedName>
    <definedName name="burial">#REF!</definedName>
    <definedName name="Button20_Click">[34]!Button20_Click</definedName>
    <definedName name="bvbvvb">[0]!bvbvvb</definedName>
    <definedName name="bvgfg">[0]!bvgfg</definedName>
    <definedName name="c_stm1e">#REF!</definedName>
    <definedName name="CABARMFIB">[12]rt!#REF!</definedName>
    <definedName name="CABARMMET">[12]rt!#REF!</definedName>
    <definedName name="cabinet">[35]discounts!$C$21</definedName>
    <definedName name="CABLE">#REF!</definedName>
    <definedName name="cable_dcr">IF(#REF!="",default_cable_dcr,#REF!)</definedName>
    <definedName name="Cable_Type">IF(#REF!="",#REF!,#REF!)</definedName>
    <definedName name="cables_dscnt">#REF!</definedName>
    <definedName name="CABMDS">[12]rt!#REF!</definedName>
    <definedName name="cambio">'[36]9618UH'!$R$3</definedName>
    <definedName name="CarrickOnShannon">#REF!</definedName>
    <definedName name="CarrickOnShannon_1_a">#REF!</definedName>
    <definedName name="CarrickOnShannon_1_b">#REF!</definedName>
    <definedName name="CarrickOnShannon_2">#REF!</definedName>
    <definedName name="CarrickOnShannon_2_1_a">#REF!</definedName>
    <definedName name="CarrickOnShannon_2_1_b">#REF!</definedName>
    <definedName name="CarrickOnShannon_b">#REF!</definedName>
    <definedName name="CashflowEVA">#REF!</definedName>
    <definedName name="CaSTax">#REF!</definedName>
    <definedName name="CAT">[0]!CAT</definedName>
    <definedName name="CavanShankill">#REF!</definedName>
    <definedName name="CavanShankill_1_a">#REF!</definedName>
    <definedName name="CavanShankill_1_b">#REF!</definedName>
    <definedName name="CavanShankill_b">#REF!</definedName>
    <definedName name="cc" hidden="1">{#N/A,#N/A,TRUE,"MAIN FT TERM";#N/A,#N/A,TRUE,"MCI  FT TERM ";#N/A,#N/A,TRUE,"OC12 EQV"}</definedName>
    <definedName name="ccc" hidden="1">{#N/A,#N/A,TRUE,"MAIN FT TERM";#N/A,#N/A,TRUE,"MCI  FT TERM ";#N/A,#N/A,TRUE,"OC12 EQV"}</definedName>
    <definedName name="ccxcxcx">[0]!ccxcxcx</definedName>
    <definedName name="CDSDS">[0]!CDSDS</definedName>
    <definedName name="cf">#REF!</definedName>
    <definedName name="chaclmqsdf"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clmqsdf"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clmqs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NGE">0.153</definedName>
    <definedName name="channels_unme">IF(#REF!&lt;&gt;"",#REF!,64)</definedName>
    <definedName name="check">#REF!</definedName>
    <definedName name="CHF">#REF!</definedName>
    <definedName name="CIF">#REF!</definedName>
    <definedName name="CITY1_PWRS">IF(OR(LEFT(#REF!,3)&lt;&gt;"BU ",#REF!&lt;&gt;""),TRUE,FALSE)</definedName>
    <definedName name="Clear">[34]!Clear</definedName>
    <definedName name="Cliente">[37]Util!$C$22</definedName>
    <definedName name="CLL">[38]Util!$C$22</definedName>
    <definedName name="CNADD0">#REF!</definedName>
    <definedName name="CNADD1">#REF!</definedName>
    <definedName name="CNADD2">#REF!</definedName>
    <definedName name="CNADD3">#REF!</definedName>
    <definedName name="CNC000">#REF!</definedName>
    <definedName name="CNI000">#REF!</definedName>
    <definedName name="CNP000">#REF!</definedName>
    <definedName name="Coastal_Base">'[39]Shore End Costs'!#REF!</definedName>
    <definedName name="coax">[40]read_me!$F$10</definedName>
    <definedName name="coc">'[41]1'!#REF!</definedName>
    <definedName name="Código">#REF!</definedName>
    <definedName name="CÓDIGO2">#REF!</definedName>
    <definedName name="coef_adm">0.67</definedName>
    <definedName name="coef_av">0.7</definedName>
    <definedName name="coef_discount">0.05</definedName>
    <definedName name="coef_doc">0.67</definedName>
    <definedName name="coef_gest">0.6</definedName>
    <definedName name="coef_inst_gest">2</definedName>
    <definedName name="coef_meca">0.84</definedName>
    <definedName name="coef_oem">1</definedName>
    <definedName name="coef_service">1.61</definedName>
    <definedName name="coef_training">1.45</definedName>
    <definedName name="coef_xc">0.5</definedName>
    <definedName name="Compétition">[0]!Compétition</definedName>
    <definedName name="complen">'[42]Segment Inputs (General)'!$D$26</definedName>
    <definedName name="Component1A">#REF!</definedName>
    <definedName name="Component1B">#REF!</definedName>
    <definedName name="Component4A">#REF!</definedName>
    <definedName name="Component4B">#REF!</definedName>
    <definedName name="Component5A">#REF!</definedName>
    <definedName name="Component5B">#REF!</definedName>
    <definedName name="Component6A">#REF!</definedName>
    <definedName name="Component6B">#REF!</definedName>
    <definedName name="comprenant">#REF!</definedName>
    <definedName name="con_price">#REF!</definedName>
    <definedName name="Config">#REF!</definedName>
    <definedName name="Contract">#REF!</definedName>
    <definedName name="Contracts">[43]Contracts!$A$4:$Y$126</definedName>
    <definedName name="Conversion">#REF!</definedName>
    <definedName name="CorkKilbarry">#REF!</definedName>
    <definedName name="CorkKilbarry_1_a">#REF!</definedName>
    <definedName name="CorkKilbarry_1_b">#REF!</definedName>
    <definedName name="CorkKilbarry_b">#REF!</definedName>
    <definedName name="Cost">#REF!</definedName>
    <definedName name="CosteUnitario">#REF!</definedName>
    <definedName name="COSTFinalCurrency">#REF!</definedName>
    <definedName name="COSTItem">#REF!</definedName>
    <definedName name="COSTSItem">#REF!</definedName>
    <definedName name="counterp">[9]MAIN!$A$79</definedName>
    <definedName name="cover_list_AMP">[44]DB_input_95!$D$54:$D$56</definedName>
    <definedName name="cover_list_Node">[44]DB_input_95!$C$34:$C$37</definedName>
    <definedName name="CPC_1631FXItem">#REF!</definedName>
    <definedName name="CPC_1641_CItem">#REF!</definedName>
    <definedName name="CPC_1641_DItem">#REF!</definedName>
    <definedName name="CPC_1641_TItem">#REF!</definedName>
    <definedName name="CPC_1641SMItem">#REF!</definedName>
    <definedName name="CPC_1651SMItem">#REF!</definedName>
    <definedName name="CPC_1664OAItem">#REF!</definedName>
    <definedName name="CPC_1664SMItem">#REF!</definedName>
    <definedName name="CPC_1686WMItem">#REF!</definedName>
    <definedName name="CPC_axlcpcItem">#REF!</definedName>
    <definedName name="CPC_PCItem">#REF!</definedName>
    <definedName name="CPC_RACKSItem">[45]CPC_N3RACK!#REF!</definedName>
    <definedName name="CPCAxlItem">#REF!</definedName>
    <definedName name="CPCAxlItem1">#REF!</definedName>
    <definedName name="CPCAxlItem7">[45]CPC_1641smt!#REF!</definedName>
    <definedName name="CPCItem">#REF!</definedName>
    <definedName name="_xlnm.Criteria">#REF!</definedName>
    <definedName name="CSet37pin">#REF!</definedName>
    <definedName name="Curr_US_Euro">'[46]Price Schedule'!$B$5</definedName>
    <definedName name="Curr_US_Pound">'[46]Price Schedule'!$B$6</definedName>
    <definedName name="currency">[9]priceinfo!$D$5</definedName>
    <definedName name="CUS">#REF!</definedName>
    <definedName name="cvcad">[0]!cvcad</definedName>
    <definedName name="cvcd">[0]!cvcd</definedName>
    <definedName name="cxcdsd">[0]!cxcdsd</definedName>
    <definedName name="cxcxcxcx">[0]!cxcxcxcx</definedName>
    <definedName name="cxcxxcx">[0]!cxcxxcx</definedName>
    <definedName name="d" localSheetId="6"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d" localSheetId="11"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d">'[25]Configuration Inputs'!$P$67</definedName>
    <definedName name="daf"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f"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t_yn">[9]MAIN!$A$8</definedName>
    <definedName name="Data">'[33]Data-Budget'!$A$3:$G$1000</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'[47]UK Install'!#REF!</definedName>
    <definedName name="data17">'[47]UK Install'!#REF!</definedName>
    <definedName name="data18">'[47]UK Install'!#REF!</definedName>
    <definedName name="data19">#REF!</definedName>
    <definedName name="data2">#REF!</definedName>
    <definedName name="data20">#REF!</definedName>
    <definedName name="data21">'[47]UK Install'!#REF!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'[47]UK Install'!#REF!</definedName>
    <definedName name="data32">'[47]UK Install'!#REF!</definedName>
    <definedName name="data33">'[47]UK Install'!#REF!</definedName>
    <definedName name="data34">'[47]UK Install'!#REF!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'[47]UK Install'!#REF!</definedName>
    <definedName name="data46">'[47]UK Install'!#REF!</definedName>
    <definedName name="data47">'[47]UK Install'!#REF!</definedName>
    <definedName name="data48">'[47]UK Install'!#REF!</definedName>
    <definedName name="data49">#REF!</definedName>
    <definedName name="data5">#REF!</definedName>
    <definedName name="data50">#REF!</definedName>
    <definedName name="data51">#REF!</definedName>
    <definedName name="data52">'[47]UK Install'!#REF!</definedName>
    <definedName name="data53">'[47]UK Install'!#REF!</definedName>
    <definedName name="data54">#REF!</definedName>
    <definedName name="data55">#REF!</definedName>
    <definedName name="data56">#REF!</definedName>
    <definedName name="data57">'[47]UK Install'!#REF!</definedName>
    <definedName name="data58">#REF!</definedName>
    <definedName name="data59">#REF!</definedName>
    <definedName name="data6">#REF!</definedName>
    <definedName name="data60">#REF!</definedName>
    <definedName name="data61">#REF!</definedName>
    <definedName name="data62">#REF!</definedName>
    <definedName name="data63">#REF!</definedName>
    <definedName name="data64">#REF!</definedName>
    <definedName name="data65">#REF!</definedName>
    <definedName name="data66">#REF!</definedName>
    <definedName name="data67">#REF!</definedName>
    <definedName name="data68">#REF!</definedName>
    <definedName name="data69">'[47]UK Install'!#REF!</definedName>
    <definedName name="data7">#REF!</definedName>
    <definedName name="data8">#REF!</definedName>
    <definedName name="data9">#REF!</definedName>
    <definedName name="_xlnm.Database">'[48]RIFERIMENTO VBA'!$A$1:$O$57</definedName>
    <definedName name="datatable1">#REF!:#REF!</definedName>
    <definedName name="datatable2">#REF!:#REF!</definedName>
    <definedName name="DCarrickmines">#REF!</definedName>
    <definedName name="DCarrickmines_1_a">#REF!</definedName>
    <definedName name="DCarrickmines_1_b">#REF!</definedName>
    <definedName name="DCarrickmines_b">#REF!</definedName>
    <definedName name="DCM_module">#REF!</definedName>
    <definedName name="DCN">[17]Edit!#REF!</definedName>
    <definedName name="DCookstown">#REF!</definedName>
    <definedName name="DCookstown_1_a">#REF!</definedName>
    <definedName name="DCookstown_1_b">#REF!</definedName>
    <definedName name="DCookstown_b">#REF!</definedName>
    <definedName name="DCookstown_SXA">#REF!</definedName>
    <definedName name="DCookstown_SXD">#REF!</definedName>
    <definedName name="DCS">[49]내역!$A$7:$G$52</definedName>
    <definedName name="dcs4_hw_dscnt">[50]discount!$B$2</definedName>
    <definedName name="DD">[0]!DD</definedName>
    <definedName name="ddd" localSheetId="6" hidden="1">{#N/A,#N/A,FALSE,"Direct Labour";#N/A,#N/A,FALSE,"Indirect Labour";#N/A,#N/A,FALSE,"PP&amp;E";#N/A,#N/A,FALSE,"IT";#N/A,#N/A,FALSE,"Other";#N/A,#N/A,FALSE,"Implementation"}</definedName>
    <definedName name="ddd" localSheetId="11" hidden="1">{#N/A,#N/A,FALSE,"Direct Labour";#N/A,#N/A,FALSE,"Indirect Labour";#N/A,#N/A,FALSE,"PP&amp;E";#N/A,#N/A,FALSE,"IT";#N/A,#N/A,FALSE,"Other";#N/A,#N/A,FALSE,"Implementation"}</definedName>
    <definedName name="ddd" hidden="1">{#N/A,#N/A,FALSE,"Direct Labour";#N/A,#N/A,FALSE,"Indirect Labour";#N/A,#N/A,FALSE,"PP&amp;E";#N/A,#N/A,FALSE,"IT";#N/A,#N/A,FALSE,"Other";#N/A,#N/A,FALSE,"Implementation"}</definedName>
    <definedName name="ddddd">[0]!ddddd</definedName>
    <definedName name="dddfd"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dfd"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dfd"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fdd">[0]!ddfdd</definedName>
    <definedName name="ddmoc3">[35]discounts!$C$4</definedName>
    <definedName name="DDMPLUS">[12]rt!#REF!</definedName>
    <definedName name="DDP">'[51]BVT3 1'!$L$6</definedName>
    <definedName name="DDrumline_1_a">#REF!</definedName>
    <definedName name="DDrumline_1_b">#REF!</definedName>
    <definedName name="DDrumline_b">#REF!</definedName>
    <definedName name="DDrumline_SXA">#REF!</definedName>
    <definedName name="DDrumline_SXD">#REF!</definedName>
    <definedName name="DE">[0]!DE</definedName>
    <definedName name="DEA">#REF!</definedName>
    <definedName name="default_BU">#REF!</definedName>
    <definedName name="default_cable_dcr">#REF!</definedName>
    <definedName name="default_cable_type">#REF!</definedName>
    <definedName name="default_colors2_equipped">#REF!</definedName>
    <definedName name="default_fp_equipped">#REF!</definedName>
    <definedName name="default_fp_installed">#REF!</definedName>
    <definedName name="default_UFS_type">#REF!</definedName>
    <definedName name="DEQ">[0]!DEQ</definedName>
    <definedName name="DescuentoDLP">#REF!</definedName>
    <definedName name="destCWVCost">#REF!</definedName>
    <definedName name="destFloorPrice">#REF!</definedName>
    <definedName name="destListPrice">#REF!</definedName>
    <definedName name="destMaterialCost">#REF!</definedName>
    <definedName name="destSolCWVCost">#REF!</definedName>
    <definedName name="destSolFloorPrice">#REF!</definedName>
    <definedName name="destSolListPrice">#REF!</definedName>
    <definedName name="destSolMaterialCost">#REF!</definedName>
    <definedName name="destSolTargetCost">#REF!</definedName>
    <definedName name="destSolTargetPrice">#REF!</definedName>
    <definedName name="destTargetCost">#REF!</definedName>
    <definedName name="destTargetPrice">#REF!</definedName>
    <definedName name="Detailed_Material_List__Export_">#REF!</definedName>
    <definedName name="DETAILS">#REF!</definedName>
    <definedName name="df"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f"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f">#REF!</definedName>
    <definedName name="dfddfdfdfdf">[0]!dfddfdfdfdf</definedName>
    <definedName name="dfdfdf">[0]!dfdfdf</definedName>
    <definedName name="dfdfdfdfdfdfd">[0]!dfdfdfdfdfdfd</definedName>
    <definedName name="DFDFQDFSD">[0]!DFDFQDFSD</definedName>
    <definedName name="dfdwew">[0]!dfdwew</definedName>
    <definedName name="DFG">[0]!DFG</definedName>
    <definedName name="DFR">[0]!DFR</definedName>
    <definedName name="dg"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EF">#REF!</definedName>
    <definedName name="dgfdf"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fdf"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f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ics_msdt">[52]Discounts!$B$9</definedName>
    <definedName name="disc">#REF!</definedName>
    <definedName name="Disc._Specials">#REF!</definedName>
    <definedName name="disc_batt">[8]Discounts!$B$34</definedName>
    <definedName name="disc_cables">[52]Discounts!$B$6</definedName>
    <definedName name="Disc_CPS_FE_Material">#REF!</definedName>
    <definedName name="Disc_CPS_FF_Material">#REF!</definedName>
    <definedName name="Disc_DACS2_Cable">#REF!</definedName>
    <definedName name="Disc_DACS2_Material">#REF!</definedName>
    <definedName name="Disc_DACS2_Software">#REF!</definedName>
    <definedName name="Disc_DACS4_Cable">#REF!</definedName>
    <definedName name="Disc_DACS4_Growth_Incentive">#REF!</definedName>
    <definedName name="Disc_Dacs4_Interface">#REF!</definedName>
    <definedName name="Disc_DACS4_Material">#REF!</definedName>
    <definedName name="Disc_DACS4_R4_Software">#REF!</definedName>
    <definedName name="Disc_DACS4_R5_Software">#REF!</definedName>
    <definedName name="Disc_DACS4_Software">#REF!</definedName>
    <definedName name="Disc_DDM1000_Cables">#REF!</definedName>
    <definedName name="Disc_DDM1000_Material">#REF!</definedName>
    <definedName name="Disc_DDM1000_Material_Buy_Back">#REF!</definedName>
    <definedName name="Disc_ED8C801_50__G1_Frame">#REF!</definedName>
    <definedName name="Disc_FExxx_Material">#REF!</definedName>
    <definedName name="Disc_FFxxx_Material">#REF!</definedName>
    <definedName name="disc_frame">[8]Discounts!$B$40</definedName>
    <definedName name="Disc_FT2k_Cable">#REF!</definedName>
    <definedName name="Disc_FT2K_DS3_card">[53]disc!#REF!</definedName>
    <definedName name="Disc_FT2k_EC1_card">#REF!</definedName>
    <definedName name="Disc_FT2k_Material">#REF!</definedName>
    <definedName name="Disc_FT2k_OC3_card">#REF!</definedName>
    <definedName name="Disc_FT2k_Software">#REF!</definedName>
    <definedName name="Disc_FT2k_TOHCTL_card">#REF!</definedName>
    <definedName name="Disc_IR_VR_Unigy_Batteries">#REF!</definedName>
    <definedName name="Disc_ISX_Cable">#REF!</definedName>
    <definedName name="Disc_ISX_Material">#REF!</definedName>
    <definedName name="Disc_ISX_Software">#REF!</definedName>
    <definedName name="Disc_J85500D_2_Material">#REF!</definedName>
    <definedName name="Disc_J85500D_3_Material">#REF!</definedName>
    <definedName name="Disc_J85500E_2_Material">#REF!</definedName>
    <definedName name="Disc_J85500G_2_Material">#REF!</definedName>
    <definedName name="Disc_J85500R_1_Material">#REF!</definedName>
    <definedName name="Disc_J85500S_1_Material">#REF!</definedName>
    <definedName name="Disc_Lightguide_Apparatus">#REF!</definedName>
    <definedName name="Disc_MC80XXX_Material">#REF!</definedName>
    <definedName name="Disc_MC82561_2_3_Material">#REF!</definedName>
    <definedName name="disc_msdt">[52]Discounts!$B$38</definedName>
    <definedName name="Disc_MSDT_Common_Equipment">#REF!</definedName>
    <definedName name="disc_ncs">[52]Discounts!$B$37</definedName>
    <definedName name="Disc_OC1_26GU_OLIU">#REF!</definedName>
    <definedName name="Disc_OC1_BBF5_JP">#REF!</definedName>
    <definedName name="Disc_OC1_BBF6_T1EXT">#REF!</definedName>
    <definedName name="Disc_OC1_BBF7_II">#REF!</definedName>
    <definedName name="Disc_OC1_BBF7_II_Est">#REF!</definedName>
    <definedName name="Disc_OC1_Cable">#REF!</definedName>
    <definedName name="Disc_OC1_ECC1_UP">#REF!</definedName>
    <definedName name="Disc_OC1_Material">#REF!</definedName>
    <definedName name="Disc_OC1_Software">#REF!</definedName>
    <definedName name="Disc_OC1_Wideband_SA_23RR">#REF!</definedName>
    <definedName name="Disc_OC12_BBG11B_3DS3_CP">#REF!</definedName>
    <definedName name="Disc_OC12_BBG12_3EC1_CP">#REF!</definedName>
    <definedName name="Disc_OC12_BCP3_Flex_TSI_CP">#REF!</definedName>
    <definedName name="Disc_OC12_Cable">#REF!</definedName>
    <definedName name="Disc_OC12_Fan">#REF!</definedName>
    <definedName name="Disc_OC12_Material">#REF!</definedName>
    <definedName name="Disc_OC12_R3.1_Software">#REF!</definedName>
    <definedName name="Disc_OC12_Shelf">#REF!</definedName>
    <definedName name="Disc_OC12_Software">#REF!</definedName>
    <definedName name="disc_oc3">[52]Discounts!$B$18</definedName>
    <definedName name="Disc_OC3_BBF3_DS1PM_CP">#REF!</definedName>
    <definedName name="Disc_OC3_Cable">#REF!</definedName>
    <definedName name="Disc_OC3_Material">#REF!</definedName>
    <definedName name="Disc_OC3_Software">#REF!</definedName>
    <definedName name="Disc_Power">#REF!</definedName>
    <definedName name="disc_slc2k">[52]Discounts!$B$26</definedName>
    <definedName name="Disc_SLC2k_Cable">#REF!</definedName>
    <definedName name="Disc_SLC2k_Common_Equipmenet">[14]Contract!$B$79</definedName>
    <definedName name="Disc_SLC2k_Common_Equipment">#REF!</definedName>
    <definedName name="Disc_SLC2K_POTS_SPOTS_CUs">#REF!</definedName>
    <definedName name="Disc_SLC2k_Software">#REF!</definedName>
    <definedName name="Disc_SLC2k_Software__R4.2">#REF!</definedName>
    <definedName name="Disc_SLC2K_Special_CUs">#REF!</definedName>
    <definedName name="disc_slc5">[52]Discounts!$B$30</definedName>
    <definedName name="Disc_SLC5_Cable">#REF!</definedName>
    <definedName name="Disc_SLC5_Channel_Units">#REF!</definedName>
    <definedName name="Disc_SLC5_Common_Equipment">#REF!</definedName>
    <definedName name="Disc_SLC5_Material">#REF!</definedName>
    <definedName name="Disc_SLC5_POTS_SPOTS_CUs">#REF!</definedName>
    <definedName name="Disc_SLC5_Pwr_Equipment">#REF!</definedName>
    <definedName name="Disc_SLC5_Special_CUs">#REF!</definedName>
    <definedName name="disc_software">[52]Discounts!$B$19</definedName>
    <definedName name="Disc_SPQ494_Quad_ISDN_Pack">#REF!</definedName>
    <definedName name="disc_vendor">[8]Discounts!$B$43</definedName>
    <definedName name="disc1">#REF!</definedName>
    <definedName name="disc2">#REF!</definedName>
    <definedName name="disc3">#REF!</definedName>
    <definedName name="disc4">#REF!</definedName>
    <definedName name="disc5">#REF!</definedName>
    <definedName name="Discount">#REF!</definedName>
    <definedName name="Discount_hw">'[54]10G Conf.'!$L$240</definedName>
    <definedName name="Discount_sw">#REF!</definedName>
    <definedName name="Display_Area_2">#REF!</definedName>
    <definedName name="DKK">#REF!</definedName>
    <definedName name="dlr">[55]Upgrade!#REF!</definedName>
    <definedName name="DM">#REF!</definedName>
    <definedName name="DMown">#REF!</definedName>
    <definedName name="DMsub">#REF!</definedName>
    <definedName name="DMsub5">#REF!</definedName>
    <definedName name="Dngarvan">#REF!</definedName>
    <definedName name="Dngarvan_1_a">#REF!</definedName>
    <definedName name="Dngarvan_1_b">#REF!</definedName>
    <definedName name="Dngarvan_b">#REF!</definedName>
    <definedName name="DR">[0]!DR</definedName>
    <definedName name="drr"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rr"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RT">[0]!DRT</definedName>
    <definedName name="DRUCK">#REF!</definedName>
    <definedName name="Druck2">[56]SIPAC!$O$13</definedName>
    <definedName name="ds">[0]!ds</definedName>
    <definedName name="dsderer">[0]!dsderer</definedName>
    <definedName name="DSDSC">[0]!DSDSC</definedName>
    <definedName name="dsdsds">[0]!dsdsds</definedName>
    <definedName name="dsdsdsds">[0]!dsdsdsds</definedName>
    <definedName name="DSDSDSDSDD">[0]!DSDSDSDSDD</definedName>
    <definedName name="DSDSDSDSDSD">[0]!DSDSDSDSDSD</definedName>
    <definedName name="dsdsdsdss">[0]!dsdsdsdss</definedName>
    <definedName name="dsdsdsdsss">[0]!dsdsdsdsss</definedName>
    <definedName name="dsdssds">[0]!dsdssds</definedName>
    <definedName name="dsdssdsddsdsdssd">[0]!dsdssdsddsdsdssd</definedName>
    <definedName name="DSFEEERER">[0]!DSFEEERER</definedName>
    <definedName name="dsfg"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fg"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f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sdsdsdsdsdsd">[0]!dssdsdsdsdsdsd</definedName>
    <definedName name="dssdss">[0]!dssdss</definedName>
    <definedName name="dsssd">[0]!dsssd</definedName>
    <definedName name="DTHK">#REF!</definedName>
    <definedName name="DTJap">#REF!</definedName>
    <definedName name="DTKor">#REF!</definedName>
    <definedName name="DTTai">#REF!</definedName>
    <definedName name="dual">[2]Discounts!$C$9</definedName>
    <definedName name="Dual_Ported_RTU_with_interface_cabinet_and_equipped_capacity">#REF!</definedName>
    <definedName name="Dublin_Finglas">#REF!</definedName>
    <definedName name="Dublin_Finglas_1_a">#REF!</definedName>
    <definedName name="Dublin_Finglas_1_b">#REF!</definedName>
    <definedName name="Dublin_Finglas_b">#REF!</definedName>
    <definedName name="Dundalk">#REF!</definedName>
    <definedName name="Dundalk_1_a">#REF!</definedName>
    <definedName name="Dundalk_1_b">#REF!</definedName>
    <definedName name="Dundalk_b">#REF!</definedName>
    <definedName name="Dungarvan">#REF!</definedName>
    <definedName name="Dut_Cab_Jap">#REF!</definedName>
    <definedName name="Dut_Cab_US">#REF!</definedName>
    <definedName name="Dut_Pow_Jap">#REF!</definedName>
    <definedName name="Dut_Pow_US">#REF!</definedName>
    <definedName name="Dut_TE_Jap">#REF!</definedName>
    <definedName name="Dut_TE_US">#REF!</definedName>
    <definedName name="dweww">[0]!dweww</definedName>
    <definedName name="e" hidden="1">{#N/A,#N/A,TRUE,"MAIN FT TERM";#N/A,#N/A,TRUE,"MCI  FT TERM ";#N/A,#N/A,TRUE,"OC12 EQV"}</definedName>
    <definedName name="ECU">#REF!</definedName>
    <definedName name="Edit_Last_Row">#REF!</definedName>
    <definedName name="EE" localSheetId="6" hidden="1">{"MG-2002-F1",#N/A,FALSE,"PPU-Telemig";"MG-2002-F2",#N/A,FALSE,"PPU-Telemig";"MG-2002-F3",#N/A,FALSE,"PPU-Telemig";"MG-2002-F4",#N/A,FALSE,"PPU-Telemig";"MG-2003-F1",#N/A,FALSE,"PPU-Telemig";"MG-2004-F1",#N/A,FALSE,"PPU-Telemig"}</definedName>
    <definedName name="EE" localSheetId="11" hidden="1">{"MG-2002-F1",#N/A,FALSE,"PPU-Telemig";"MG-2002-F2",#N/A,FALSE,"PPU-Telemig";"MG-2002-F3",#N/A,FALSE,"PPU-Telemig";"MG-2002-F4",#N/A,FALSE,"PPU-Telemig";"MG-2003-F1",#N/A,FALSE,"PPU-Telemig";"MG-2004-F1",#N/A,FALSE,"PPU-Telemig"}</definedName>
    <definedName name="EE">#REF!</definedName>
    <definedName name="EE_1">#REF!</definedName>
    <definedName name="EE_1_10">'[15]BIU 4-SANANA'!$AI$16</definedName>
    <definedName name="EE_1_11">'[15]BU 4 - BU 5'!$AI$16</definedName>
    <definedName name="EE_1_12">'[15]BU 5 - NAMLEA'!$AI$16</definedName>
    <definedName name="EE_1_13">'[15]AB - BU 5'!$AI$16</definedName>
    <definedName name="EE_1_14">'[15]AMB- KADI'!$AI$16</definedName>
    <definedName name="EE_1_15">'[15]AMB - BU 6)'!$AI$16</definedName>
    <definedName name="EE_1_16">'[15]BU6-MASOHI'!$AI$16</definedName>
    <definedName name="EE_1_17">'[15]BU 6-BU 7'!$AI$16</definedName>
    <definedName name="EE_1_18">'[15]BU 7 BNDR'!$AI$16</definedName>
    <definedName name="EE_1_19">#REF!</definedName>
    <definedName name="EE_1_2">'[15]ALL RPL'!$AI$16</definedName>
    <definedName name="EE_1_21">'[15]BU 8 FAKFAK'!$AI$16</definedName>
    <definedName name="EE_1_22">'[15]FAKFAK-BU 9'!$AI$16</definedName>
    <definedName name="EE_1_23">'[15]BU 9 KAIMANA'!$AI$16</definedName>
    <definedName name="EE_1_24">'[15]BU 9 - TIMIKA'!$AI$16</definedName>
    <definedName name="EE_1_25">'[15]BU 3 - SORONG'!$AI$16</definedName>
    <definedName name="EE_1_26">'[15]BU 10-SORONG'!$AI$16</definedName>
    <definedName name="EE_1_27">'[15]BU 10 - MANUK WARI'!$AI$16</definedName>
    <definedName name="EE_1_28">'[15]BU 10 - BU 11'!$AI$16</definedName>
    <definedName name="EE_1_29">'[15]BU 11 - BU12'!$AI$16</definedName>
    <definedName name="EE_1_3">'[15]BIU 1 -BMH KAUDITAN'!$AI$16</definedName>
    <definedName name="EE_1_30">'[15]BU 11-BIAK'!$AI$16</definedName>
    <definedName name="EE_1_31">'[15]BU 12-SARMI'!$AI$16</definedName>
    <definedName name="EE_1_32">'[15]B12 - JAP'!$AI$16</definedName>
    <definedName name="EE_1_33">'[15]SANANA-MANGOLE '!$AI$16</definedName>
    <definedName name="EE_1_4">'[15]BIU 1 -TNT'!$AI$16</definedName>
    <definedName name="EE_1_5">'[15]TNT- SOFIFI'!$AI$16</definedName>
    <definedName name="EE_1_6">'[15]BIU 1 -BIU 2'!$AI$16</definedName>
    <definedName name="EE_1_7">'[15]BIU 2-BIU 3'!$AI$16</definedName>
    <definedName name="EE_1_8">'[15]BIU 2-LABUHA'!$AI$16</definedName>
    <definedName name="EE_1_9">'[15]BIU 3-=BIU 4'!$AI$16</definedName>
    <definedName name="EE_2">#REF!</definedName>
    <definedName name="eee" hidden="1">{#N/A,#N/A,TRUE,"MAIN FT TERM";#N/A,#N/A,TRUE,"MCI  FT TERM ";#N/A,#N/A,TRUE,"OC12 EQV"}</definedName>
    <definedName name="eeee" hidden="1">{#N/A,#N/A,TRUE,"MAIN FT TERM";#N/A,#N/A,TRUE,"MCI  FT TERM ";#N/A,#N/A,TRUE,"OC12 EQV"}</definedName>
    <definedName name="EEPE" localSheetId="6" hidden="1">{"'Summary'!$A$1:$J$46"}</definedName>
    <definedName name="EEPE" localSheetId="11" hidden="1">{"'Summary'!$A$1:$J$46"}</definedName>
    <definedName name="EEPE" hidden="1">{"'Summary'!$A$1:$J$46"}</definedName>
    <definedName name="EEQ" localSheetId="6" hidden="1">{"'Summary'!$A$1:$J$46"}</definedName>
    <definedName name="EEQ" localSheetId="11" hidden="1">{"'Summary'!$A$1:$J$46"}</definedName>
    <definedName name="EEQ" hidden="1">{"'Summary'!$A$1:$J$46"}</definedName>
    <definedName name="eet" hidden="1">{#N/A,#N/A,TRUE,"MAIN FT TERM";#N/A,#N/A,TRUE,"MCI  FT TERM ";#N/A,#N/A,TRUE,"OC12 EQV"}</definedName>
    <definedName name="eett" hidden="1">{#N/A,#N/A,TRUE,"MAIN FT TERM";#N/A,#N/A,TRUE,"MCI  FT TERM ";#N/A,#N/A,TRUE,"OC12 EQV"}</definedName>
    <definedName name="EFGERGEG">[0]!EFGERGEG</definedName>
    <definedName name="EGP_to_FRF_pilot">[57]Assumptions!$D$7</definedName>
    <definedName name="EGP_to_FRF_sp1">[57]Assumptions!$D$8</definedName>
    <definedName name="Egypt">#REF!</definedName>
    <definedName name="ELEAF_DCM">#REF!</definedName>
    <definedName name="End">'[33]Budget Status'!$L$20</definedName>
    <definedName name="Enmis">#REF!</definedName>
    <definedName name="Enmis_1_a">#REF!</definedName>
    <definedName name="Enmis_1_b">#REF!</definedName>
    <definedName name="Enmis_b">#REF!</definedName>
    <definedName name="entryWL1">#REF!</definedName>
    <definedName name="entryWL2">#REF!</definedName>
    <definedName name="eqlen">'[42]System Inputs (General)'!$P$1</definedName>
    <definedName name="eqlen2">'[42]System Inputs (General)'!$P$5</definedName>
    <definedName name="ER">[29]Parameters!$G$4</definedName>
    <definedName name="ERCTION">#REF!</definedName>
    <definedName name="ERECT">#REF!</definedName>
    <definedName name="ERECTION">#REF!</definedName>
    <definedName name="ereere">[0]!ereere</definedName>
    <definedName name="ereq">[0]!ereq</definedName>
    <definedName name="erereee">[0]!erereee</definedName>
    <definedName name="erererere">[0]!erererere</definedName>
    <definedName name="ERERERERQRQ">[0]!ERERERERQRQ</definedName>
    <definedName name="ererew">[0]!ererew</definedName>
    <definedName name="erewewe">[0]!erewewe</definedName>
    <definedName name="ESTSUM">#REF!</definedName>
    <definedName name="ET">#REF!</definedName>
    <definedName name="ET_128">'[3]Full system prices'!#REF!</definedName>
    <definedName name="ET_80">#REF!</definedName>
    <definedName name="EUR">#REF!</definedName>
    <definedName name="EUR_USD">#REF!</definedName>
    <definedName name="EW" localSheetId="6" hidden="1">{"'Summary'!$A$1:$J$46"}</definedName>
    <definedName name="EW" localSheetId="11" hidden="1">{"'Summary'!$A$1:$J$46"}</definedName>
    <definedName name="EW" hidden="1">{"'Summary'!$A$1:$J$46"}</definedName>
    <definedName name="ewewew">[0]!ewewew</definedName>
    <definedName name="ewewewew">[0]!ewewewew</definedName>
    <definedName name="ewewewewew">[0]!ewewewewew</definedName>
    <definedName name="ewsdsds">[0]!ewsdsds</definedName>
    <definedName name="ewwew">[0]!ewwew</definedName>
    <definedName name="ex_rate">[9]priceinfo!$D$4</definedName>
    <definedName name="Exchange_rate">[9]priceinfo!$D$4</definedName>
    <definedName name="ExecutiveSummary">'[58]Executive Summary'!#REF!</definedName>
    <definedName name="EXp_actual">'[33]Exp Actual'!$B$7:$I$71</definedName>
    <definedName name="Exp_for">#REF!</definedName>
    <definedName name="EXR">[30]Parameters!$G$4</definedName>
    <definedName name="_xlnm.Extract">#REF!</definedName>
    <definedName name="extt" hidden="1">{#N/A,#N/A,TRUE,"MAIN FT TERM";#N/A,#N/A,TRUE,"MCI  FT TERM ";#N/A,#N/A,TRUE,"OC12 EQV"}</definedName>
    <definedName name="exttt" hidden="1">{#N/A,#N/A,TRUE,"MAIN FT TERM";#N/A,#N/A,TRUE,"MCI  FT TERM ";#N/A,#N/A,TRUE,"OC12 EQV"}</definedName>
    <definedName name="f">[59]CATV_E!#REF!</definedName>
    <definedName name="FAC">#REF!</definedName>
    <definedName name="fact">#REF!</definedName>
    <definedName name="factor">#REF!</definedName>
    <definedName name="factor1">#REF!</definedName>
    <definedName name="factor2">#REF!</definedName>
    <definedName name="Fases">[60]Util!$C$6</definedName>
    <definedName name="FDFD">[0]!FDFD</definedName>
    <definedName name="FDFDF">[0]!FDFDF</definedName>
    <definedName name="FDFDFDFD">[0]!FDFDFDFD</definedName>
    <definedName name="FDFDFDFDFA">[0]!FDFDFDFDFA</definedName>
    <definedName name="fdfdfdfdfd">[0]!fdfdfdfdfd</definedName>
    <definedName name="FDFDFDFDFDF">[0]!FDFDFDFDFDF</definedName>
    <definedName name="fdfdfdfdfdfwe">[0]!fdfdfdfdfdfwe</definedName>
    <definedName name="fdfdfwqer">[0]!fdfdfwqer</definedName>
    <definedName name="FDFEREEEEE">[0]!FDFEREEEEE</definedName>
    <definedName name="fdfewewww">[0]!fdfewewww</definedName>
    <definedName name="fdffdf">[0]!fdffdf</definedName>
    <definedName name="fdfw">[0]!fdfw</definedName>
    <definedName name="FDGFGFGF">[0]!FDGFGFGF</definedName>
    <definedName name="fdsfdfdfdfd">[0]!fdsfdfdfdfd</definedName>
    <definedName name="features_reminder">#REF!</definedName>
    <definedName name="FedJBTax">#REF!</definedName>
    <definedName name="FedPFETax">#REF!</definedName>
    <definedName name="FedSalesTax">#REF!</definedName>
    <definedName name="FedSoftTax">#REF!</definedName>
    <definedName name="FedTax">#REF!</definedName>
    <definedName name="FedTETax">#REF!</definedName>
    <definedName name="FedTxCable">#REF!</definedName>
    <definedName name="FedTxeCable">#REF!</definedName>
    <definedName name="ff" localSheetId="6"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ff" localSheetId="11"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FF">[0]!FF</definedName>
    <definedName name="ffdbu">ROUNDUP('[61]Wet Plant'!A$129,0)*'[61]Wet Plant'!A$6</definedName>
    <definedName name="ffdfddfdfdfdf">[0]!ffdfddfdfdfdf</definedName>
    <definedName name="FFDFDE">[0]!FFDFDE</definedName>
    <definedName name="FFDFDFDFAQ">[0]!FFDFDFDFAQ</definedName>
    <definedName name="FFF" localSheetId="6" hidden="1">{"MG-2002-F1",#N/A,FALSE,"PPU-Telemig";"MG-2002-F2",#N/A,FALSE,"PPU-Telemig";"MG-2002-F3",#N/A,FALSE,"PPU-Telemig";"MG-2002-F4",#N/A,FALSE,"PPU-Telemig";"MG-2003-F1",#N/A,FALSE,"PPU-Telemig";"MG-2004-F1",#N/A,FALSE,"PPU-Telemig"}</definedName>
    <definedName name="FFF" localSheetId="11" hidden="1">{"MG-2002-F1",#N/A,FALSE,"PPU-Telemig";"MG-2002-F2",#N/A,FALSE,"PPU-Telemig";"MG-2002-F3",#N/A,FALSE,"PPU-Telemig";"MG-2002-F4",#N/A,FALSE,"PPU-Telemig";"MG-2003-F1",#N/A,FALSE,"PPU-Telemig";"MG-2004-F1",#N/A,FALSE,"PPU-Telemig"}</definedName>
    <definedName name="FFF" hidden="1">{"MG-2002-F1",#N/A,FALSE,"PPU-Telemig";"MG-2002-F2",#N/A,FALSE,"PPU-Telemig";"MG-2002-F3",#N/A,FALSE,"PPU-Telemig";"MG-2002-F4",#N/A,FALSE,"PPU-Telemig";"MG-2003-F1",#N/A,FALSE,"PPU-Telemig";"MG-2004-F1",#N/A,FALSE,"PPU-Telemig"}</definedName>
    <definedName name="fffdfd">[0]!fffdfd</definedName>
    <definedName name="fffffff">[0]!fffffff</definedName>
    <definedName name="FFR">#REF!</definedName>
    <definedName name="ffrer">[0]!ffrer</definedName>
    <definedName name="FFRF">[0]!FFRF</definedName>
    <definedName name="fgf">[0]!fgf</definedName>
    <definedName name="FGGHNHNNM">[0]!FGGHNHNNM</definedName>
    <definedName name="FGH">[0]!FGH</definedName>
    <definedName name="fgrttrt">[0]!fgrttrt</definedName>
    <definedName name="FGTR">[0]!FGTR</definedName>
    <definedName name="fiberreach">[35]discounts!$C$8</definedName>
    <definedName name="FiberUnavailKmJaar">#REF!</definedName>
    <definedName name="FIH">#REF!</definedName>
    <definedName name="FijiDuty">#REF!</definedName>
    <definedName name="FijiTEDuty">#REF!</definedName>
    <definedName name="FijiVAT">#REF!</definedName>
    <definedName name="FIM">#REF!</definedName>
    <definedName name="final_line_rate">#REF!</definedName>
    <definedName name="Final_wls_per_fp">#REF!</definedName>
    <definedName name="FinalK">#REF!</definedName>
    <definedName name="FinalKValue">#REF!</definedName>
    <definedName name="FintRate">#REF!</definedName>
    <definedName name="flor">[9]MAIN!$A$9</definedName>
    <definedName name="florry">[9]MAIN!$A$10</definedName>
    <definedName name="florry2">[9]MAIN!$A$51</definedName>
    <definedName name="FlowChart">#REF!</definedName>
    <definedName name="FOB2CIF">#REF!</definedName>
    <definedName name="FOB2DDP">#REF!</definedName>
    <definedName name="FOC">#REF!</definedName>
    <definedName name="FonctionsCritiques">[0]!FonctionsCritiques</definedName>
    <definedName name="FORMULES">#REF!</definedName>
    <definedName name="FP">[62]Total!$F$48</definedName>
    <definedName name="fp_in_bu_cable">HLOOKUP(OFFSET(#REF!,0,#REF!-1+#REF!-1,1,1),bu_dlstable,1+ROW(#REF!)-ROW(#REF!),FALSE)</definedName>
    <definedName name="FP_per_LME1">IF(#REF!&lt;&gt;"",#REF!,4)</definedName>
    <definedName name="FP_per_LME2">IF(#REF!&lt;&gt;"",#REF!,12)</definedName>
    <definedName name="fr">[2]Discounts!$C$7</definedName>
    <definedName name="fraction1">HLOOKUP(#REF!,stationtable1,1+ROW(#REF!)-ROW(#REF!),FALSE)</definedName>
    <definedName name="fraction2">1-HLOOKUP(#REF!,stationtable2,1+ROW(#REF!)-ROW(#REF!),FALSE)</definedName>
    <definedName name="frais_vente">0.1687</definedName>
    <definedName name="France">#REF!</definedName>
    <definedName name="FRC">[63]woc!$C$9</definedName>
    <definedName name="Freemont11_OC12">#REF!</definedName>
    <definedName name="Freemont12_OC12">#REF!</definedName>
    <definedName name="Freight">#REF!</definedName>
    <definedName name="FreightPlusIns">#REF!</definedName>
    <definedName name="FRF_to_EGP_pilot">#REF!</definedName>
    <definedName name="frf_to_egp_pp">[33]Parameters!$G$5</definedName>
    <definedName name="frf_to_egp_sp1">[33]Parameters!$G$7</definedName>
    <definedName name="frf_to_egp_sp2">[33]Parameters!$G$9</definedName>
    <definedName name="FRF_to_EGP_sp3">[33]Parameters!$G$11</definedName>
    <definedName name="frprof">#REF!</definedName>
    <definedName name="frrev">#REF!</definedName>
    <definedName name="FRT">[0]!FRT</definedName>
    <definedName name="FWF">#REF!</definedName>
    <definedName name="G711VoIP">#REF!</definedName>
    <definedName name="Galway">#REF!</definedName>
    <definedName name="Galway_1_a">#REF!</definedName>
    <definedName name="Galway_1_b">#REF!</definedName>
    <definedName name="Galway_b">#REF!</definedName>
    <definedName name="GbE">[64]INPUT!$C$106</definedName>
    <definedName name="GBP">#REF!</definedName>
    <definedName name="gd" localSheetId="6" hidden="1">{#N/A,#N/A,FALSE,"Direct Labour";#N/A,#N/A,FALSE,"Indirect Labour";#N/A,#N/A,FALSE,"PP&amp;E";#N/A,#N/A,FALSE,"IT";#N/A,#N/A,FALSE,"Other";#N/A,#N/A,FALSE,"Implementation"}</definedName>
    <definedName name="gd" localSheetId="11" hidden="1">{#N/A,#N/A,FALSE,"Direct Labour";#N/A,#N/A,FALSE,"Indirect Labour";#N/A,#N/A,FALSE,"PP&amp;E";#N/A,#N/A,FALSE,"IT";#N/A,#N/A,FALSE,"Other";#N/A,#N/A,FALSE,"Implementation"}</definedName>
    <definedName name="gd" hidden="1">{#N/A,#N/A,FALSE,"Direct Labour";#N/A,#N/A,FALSE,"Indirect Labour";#N/A,#N/A,FALSE,"PP&amp;E";#N/A,#N/A,FALSE,"IT";#N/A,#N/A,FALSE,"Other";#N/A,#N/A,FALSE,"Implementation"}</definedName>
    <definedName name="Genesis" localSheetId="6" hidden="1">{"'Quotation'!$A$1:$G$1"}</definedName>
    <definedName name="Genesis" localSheetId="11" hidden="1">{"'Quotation'!$A$1:$G$1"}</definedName>
    <definedName name="Genesis" hidden="1">{"'Quotation'!$A$1:$G$1"}</definedName>
    <definedName name="geral" localSheetId="6" hidden="1">{"MG-2002-F1",#N/A,FALSE,"PPU-Telemig";"MG-2002-F2",#N/A,FALSE,"PPU-Telemig";"MG-2002-F3",#N/A,FALSE,"PPU-Telemig";"MG-2002-F4",#N/A,FALSE,"PPU-Telemig";"MG-2003-F1",#N/A,FALSE,"PPU-Telemig";"MG-2004-F1",#N/A,FALSE,"PPU-Telemig"}</definedName>
    <definedName name="geral" localSheetId="11" hidden="1">{"MG-2002-F1",#N/A,FALSE,"PPU-Telemig";"MG-2002-F2",#N/A,FALSE,"PPU-Telemig";"MG-2002-F3",#N/A,FALSE,"PPU-Telemig";"MG-2002-F4",#N/A,FALSE,"PPU-Telemig";"MG-2003-F1",#N/A,FALSE,"PPU-Telemig";"MG-2004-F1",#N/A,FALSE,"PPU-Telemig"}</definedName>
    <definedName name="geral" hidden="1">{"MG-2002-F1",#N/A,FALSE,"PPU-Telemig";"MG-2002-F2",#N/A,FALSE,"PPU-Telemig";"MG-2002-F3",#N/A,FALSE,"PPU-Telemig";"MG-2002-F4",#N/A,FALSE,"PPU-Telemig";"MG-2003-F1",#N/A,FALSE,"PPU-Telemig";"MG-2004-F1",#N/A,FALSE,"PPU-Telemig"}</definedName>
    <definedName name="gfgfgfg">[0]!gfgfgfg</definedName>
    <definedName name="gfgfsd">[0]!gfgfsd</definedName>
    <definedName name="GFGNN">[0]!GFGNN</definedName>
    <definedName name="gfgrete">[0]!gfgrete</definedName>
    <definedName name="GFR">[0]!GFR</definedName>
    <definedName name="gftrtr">[0]!gftrtr</definedName>
    <definedName name="ggggg">[0]!ggggg</definedName>
    <definedName name="GGRRT">[0]!GGRRT</definedName>
    <definedName name="GH">[0]!GH</definedName>
    <definedName name="ghghghg">[0]!ghghghg</definedName>
    <definedName name="ghgytyt">[0]!ghgytyt</definedName>
    <definedName name="ghj" localSheetId="6" hidden="1">{#N/A,#N/A,TRUE,"Config1";#N/A,#N/A,TRUE,"Config2";#N/A,#N/A,TRUE,"Config3";#N/A,#N/A,TRUE,"Config4";#N/A,#N/A,TRUE,"Config5";#N/A,#N/A,TRUE,"Config6";#N/A,#N/A,TRUE,"Config7"}</definedName>
    <definedName name="ghj" localSheetId="11" hidden="1">{#N/A,#N/A,TRUE,"Config1";#N/A,#N/A,TRUE,"Config2";#N/A,#N/A,TRUE,"Config3";#N/A,#N/A,TRUE,"Config4";#N/A,#N/A,TRUE,"Config5";#N/A,#N/A,TRUE,"Config6";#N/A,#N/A,TRUE,"Config7"}</definedName>
    <definedName name="ghj" hidden="1">{#N/A,#N/A,TRUE,"Config1";#N/A,#N/A,TRUE,"Config2";#N/A,#N/A,TRUE,"Config3";#N/A,#N/A,TRUE,"Config4";#N/A,#N/A,TRUE,"Config5";#N/A,#N/A,TRUE,"Config6";#N/A,#N/A,TRUE,"Config7"}</definedName>
    <definedName name="ghj_new" localSheetId="6" hidden="1">{#N/A,#N/A,TRUE,"Config1";#N/A,#N/A,TRUE,"Config2";#N/A,#N/A,TRUE,"Config3";#N/A,#N/A,TRUE,"Config4";#N/A,#N/A,TRUE,"Config5";#N/A,#N/A,TRUE,"Config6";#N/A,#N/A,TRUE,"Config7"}</definedName>
    <definedName name="ghj_new" localSheetId="11" hidden="1">{#N/A,#N/A,TRUE,"Config1";#N/A,#N/A,TRUE,"Config2";#N/A,#N/A,TRUE,"Config3";#N/A,#N/A,TRUE,"Config4";#N/A,#N/A,TRUE,"Config5";#N/A,#N/A,TRUE,"Config6";#N/A,#N/A,TRUE,"Config7"}</definedName>
    <definedName name="ghj_new" hidden="1">{#N/A,#N/A,TRUE,"Config1";#N/A,#N/A,TRUE,"Config2";#N/A,#N/A,TRUE,"Config3";#N/A,#N/A,TRUE,"Config4";#N/A,#N/A,TRUE,"Config5";#N/A,#N/A,TRUE,"Config6";#N/A,#N/A,TRUE,"Config7"}</definedName>
    <definedName name="ghjk" localSheetId="6" hidden="1">{#N/A,#N/A,TRUE,"Config1";#N/A,#N/A,TRUE,"Config2";#N/A,#N/A,TRUE,"Config3";#N/A,#N/A,TRUE,"Config4";#N/A,#N/A,TRUE,"Config5";#N/A,#N/A,TRUE,"Config6";#N/A,#N/A,TRUE,"Config7"}</definedName>
    <definedName name="ghjk" localSheetId="11" hidden="1">{#N/A,#N/A,TRUE,"Config1";#N/A,#N/A,TRUE,"Config2";#N/A,#N/A,TRUE,"Config3";#N/A,#N/A,TRUE,"Config4";#N/A,#N/A,TRUE,"Config5";#N/A,#N/A,TRUE,"Config6";#N/A,#N/A,TRUE,"Config7"}</definedName>
    <definedName name="ghjk" hidden="1">{#N/A,#N/A,TRUE,"Config1";#N/A,#N/A,TRUE,"Config2";#N/A,#N/A,TRUE,"Config3";#N/A,#N/A,TRUE,"Config4";#N/A,#N/A,TRUE,"Config5";#N/A,#N/A,TRUE,"Config6";#N/A,#N/A,TRUE,"Config7"}</definedName>
    <definedName name="gjv"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Ps_and_PSPCs">#REF!</definedName>
    <definedName name="GNE">#REF!</definedName>
    <definedName name="GPMO_Expenses_Followup">#REF!</definedName>
    <definedName name="GPMO_Expenses_Forecast">#REF!</definedName>
    <definedName name="GPMO_Foreign_Exp_followup">#REF!</definedName>
    <definedName name="GPMO_Incomes_Forecast">#REF!</definedName>
    <definedName name="GPMO_Initial_expenses_forecast">#REF!</definedName>
    <definedName name="GPMO_Initial_Incomes_forecast">#REF!</definedName>
    <definedName name="Group1641SM">#REF!,#REF!,#REF!,#REF!,#REF!,#REF!,#REF!,#REF!,#REF!</definedName>
    <definedName name="Group1641SM2">#REF!,#REF!,#REF!,#REF!,#REF!,#REF!,#REF!,#REF!,#REF!,#REF!</definedName>
    <definedName name="Group1661SMC">#REF!,#REF!,#REF!,#REF!,#REF!,#REF!,#REF!,#REF!,#REF!,#REF!</definedName>
    <definedName name="GroupRN140">#REF!,#REF!,#REF!,#REF!,#REF!,#REF!,#REF!,#REF!,#REF!,#REF!,#REF!,#REF!,#REF!,#REF!,#REF!,#REF!,#REF!,#REF!,#REF!,#REF!,#REF!</definedName>
    <definedName name="GRT">[0]!GRT</definedName>
    <definedName name="GS_1">[9]input_spider!$I$3</definedName>
    <definedName name="GS_2">[9]input_spider!$I$4</definedName>
    <definedName name="GS_3">[9]input_spider!$I$5</definedName>
    <definedName name="GTRE">[0]!GTRE</definedName>
    <definedName name="gtrt">[0]!gtrt</definedName>
    <definedName name="GTYU">[0]!GTYU</definedName>
    <definedName name="gui" localSheetId="6" hidden="1">{#N/A,#N/A,TRUE,"Config1";#N/A,#N/A,TRUE,"Config2";#N/A,#N/A,TRUE,"Config3";#N/A,#N/A,TRUE,"Config4";#N/A,#N/A,TRUE,"Config5";#N/A,#N/A,TRUE,"Config6";#N/A,#N/A,TRUE,"Config7"}</definedName>
    <definedName name="gui" localSheetId="11" hidden="1">{#N/A,#N/A,TRUE,"Config1";#N/A,#N/A,TRUE,"Config2";#N/A,#N/A,TRUE,"Config3";#N/A,#N/A,TRUE,"Config4";#N/A,#N/A,TRUE,"Config5";#N/A,#N/A,TRUE,"Config6";#N/A,#N/A,TRUE,"Config7"}</definedName>
    <definedName name="gui" hidden="1">{#N/A,#N/A,TRUE,"Config1";#N/A,#N/A,TRUE,"Config2";#N/A,#N/A,TRUE,"Config3";#N/A,#N/A,TRUE,"Config4";#N/A,#N/A,TRUE,"Config5";#N/A,#N/A,TRUE,"Config6";#N/A,#N/A,TRUE,"Config7"}</definedName>
    <definedName name="GWERU">#REF!</definedName>
    <definedName name="GX_Nex_Trnks">[65]Constants!$B$58</definedName>
    <definedName name="GX_OC12_Ports">[65]Pricing!$C$4</definedName>
    <definedName name="GX_OC3_Ports">[65]Pricing!$C$3</definedName>
    <definedName name="GX_Slots">[65]Pricing!$C$2</definedName>
    <definedName name="GY">[0]!GY</definedName>
    <definedName name="h" hidden="1">[9]MAIN!#REF!</definedName>
    <definedName name="H89999_B60_V5">#REF!</definedName>
    <definedName name="H89999_B63_V">#REF!</definedName>
    <definedName name="H89999_B63_V8">#REF!</definedName>
    <definedName name="H89999_K89">#REF!</definedName>
    <definedName name="Hardware1">#REF!</definedName>
    <definedName name="HawCableGET">#REF!</definedName>
    <definedName name="HawGET">#REF!</definedName>
    <definedName name="HDSL">#REF!</definedName>
    <definedName name="HDSL총괄">#REF!</definedName>
    <definedName name="hghgyrt">[0]!hghgyrt</definedName>
    <definedName name="HGHRTTY">[0]!HGHRTTY</definedName>
    <definedName name="HGHTHTH">[0]!HGHTHTH</definedName>
    <definedName name="HGRTRTRT">[0]!HGRTRTRT</definedName>
    <definedName name="hhhh" localSheetId="6" hidden="1">{#N/A,#N/A,FALSE,"Executive";#N/A,#N/A,FALSE,"Growth";#N/A,#N/A,FALSE,"Financials"}</definedName>
    <definedName name="hhhh" localSheetId="11" hidden="1">{#N/A,#N/A,FALSE,"Executive";#N/A,#N/A,FALSE,"Growth";#N/A,#N/A,FALSE,"Financials"}</definedName>
    <definedName name="hhhh" hidden="1">{#N/A,#N/A,FALSE,"Executive";#N/A,#N/A,FALSE,"Growth";#N/A,#N/A,FALSE,"Financials"}</definedName>
    <definedName name="hhhhh">[0]!hhhhh</definedName>
    <definedName name="HJ">[0]!HJ</definedName>
    <definedName name="HJU">[0]!HJU</definedName>
    <definedName name="HJUE">[0]!HJUE</definedName>
    <definedName name="Hoja1">#REF!</definedName>
    <definedName name="hold">#REF!</definedName>
    <definedName name="HT">[0]!HT</definedName>
    <definedName name="HTHTT">[0]!HTHTT</definedName>
    <definedName name="HTHTY">[0]!HTHTY</definedName>
    <definedName name="HTML_CodePage" localSheetId="6" hidden="1">950</definedName>
    <definedName name="HTML_CodePage" localSheetId="11" hidden="1">950</definedName>
    <definedName name="HTML_CodePage" hidden="1">1252</definedName>
    <definedName name="HTML_Control" localSheetId="6" hidden="1">{"'Quotation'!$A$1:$G$1"}</definedName>
    <definedName name="HTML_Control" localSheetId="11" hidden="1">{"'Quotation'!$A$1:$G$1"}</definedName>
    <definedName name="HTML_Control" hidden="1">{"'Edit'!$A$1:$V$2277"}</definedName>
    <definedName name="HTML_Description" localSheetId="6" hidden="1">""</definedName>
    <definedName name="HTML_Description" localSheetId="11" hidden="1">""</definedName>
    <definedName name="HTML_Description" hidden="1">"IBN Products"</definedName>
    <definedName name="HTML_Email" hidden="1">""</definedName>
    <definedName name="HTML_Header" localSheetId="6" hidden="1">"Quotation"</definedName>
    <definedName name="HTML_Header" localSheetId="11" hidden="1">"Quotation"</definedName>
    <definedName name="HTML_Header" hidden="1">"Edit"</definedName>
    <definedName name="HTML_LastUpdate" localSheetId="6" hidden="1">"2000/5/18"</definedName>
    <definedName name="HTML_LastUpdate" localSheetId="11" hidden="1">"2000/5/18"</definedName>
    <definedName name="HTML_LastUpdate" hidden="1">"24/05/97"</definedName>
    <definedName name="HTML_LineAfter" hidden="1">FALSE</definedName>
    <definedName name="HTML_LineBefore" localSheetId="6" hidden="1">FALSE</definedName>
    <definedName name="HTML_LineBefore" localSheetId="11" hidden="1">FALSE</definedName>
    <definedName name="HTML_LineBefore" hidden="1">TRUE</definedName>
    <definedName name="HTML_Name" localSheetId="6" hidden="1">"Stephen Chang"</definedName>
    <definedName name="HTML_Name" localSheetId="11" hidden="1">"Stephen Chang"</definedName>
    <definedName name="HTML_Name" hidden="1">"Mike Bibbings"</definedName>
    <definedName name="HTML_OBDlg2" hidden="1">TRUE</definedName>
    <definedName name="HTML_OBDlg3" hidden="1">TRUE</definedName>
    <definedName name="HTML_OBDlg4" hidden="1">TRUE</definedName>
    <definedName name="HTML_OS" hidden="1">0</definedName>
    <definedName name="HTML_PathFile" localSheetId="6" hidden="1">"C:\My Documents\MyHTML.htm"</definedName>
    <definedName name="HTML_PathFile" localSheetId="11" hidden="1">"C:\My Documents\MyHTML.htm"</definedName>
    <definedName name="HTML_PathFile" hidden="1">"C:\My Documents\mmelHTML.htm"</definedName>
    <definedName name="HTML_PathTemplate" hidden="1">"C:\_web\Masters\Page_Web.htm"</definedName>
    <definedName name="HTML_Title" localSheetId="6" hidden="1">"Genesis-Quotation"</definedName>
    <definedName name="HTML_Title" localSheetId="11" hidden="1">"Genesis-Quotation"</definedName>
    <definedName name="HTML_Title" hidden="1">"Master Edit List"</definedName>
    <definedName name="HTMLControl" hidden="1">{"'Edit'!$A$1:$V$2277"}</definedName>
    <definedName name="htytyt">[0]!htytyt</definedName>
    <definedName name="huy" localSheetId="6" hidden="1">{"'Sheet1'!$L$16"}</definedName>
    <definedName name="huy" localSheetId="11" hidden="1">{"'Sheet1'!$L$16"}</definedName>
    <definedName name="huy" hidden="1">{"'Sheet1'!$L$16"}</definedName>
    <definedName name="HWSheet">1</definedName>
    <definedName name="ICEC">#REF!</definedName>
    <definedName name="ICN_FAKTOR">#REF!</definedName>
    <definedName name="Idioma">[60]Util!$C$16</definedName>
    <definedName name="ILA_C_L_100">#REF!</definedName>
    <definedName name="ILA_C88_w_o_Raman">#REF!</definedName>
    <definedName name="ILA_C88_w_Raman">#REF!</definedName>
    <definedName name="ILA_NO">#REF!</definedName>
    <definedName name="IMO">#REF!</definedName>
    <definedName name="import_start">#REF!</definedName>
    <definedName name="in" localSheetId="6" hidden="1">{#N/A,#N/A,FALSE,"Executive";#N/A,#N/A,FALSE,"Growth";#N/A,#N/A,FALSE,"Financials"}</definedName>
    <definedName name="in" localSheetId="11" hidden="1">{#N/A,#N/A,FALSE,"Executive";#N/A,#N/A,FALSE,"Growth";#N/A,#N/A,FALSE,"Financials"}</definedName>
    <definedName name="in" hidden="1">{#N/A,#N/A,FALSE,"Executive";#N/A,#N/A,FALSE,"Growth";#N/A,#N/A,FALSE,"Financials"}</definedName>
    <definedName name="incoterm">[9]priceinfo!$D$6</definedName>
    <definedName name="incurredcost">#REF!</definedName>
    <definedName name="India">#REF!</definedName>
    <definedName name="INFO">#REF!</definedName>
    <definedName name="init_wls">#REF!</definedName>
    <definedName name="initCWVCost">'[25]Configuration Inputs'!$P$82</definedName>
    <definedName name="initFloorPrice">'[25]Configuration Inputs'!$P$16</definedName>
    <definedName name="initial_name">[9]MAIN!$A$40</definedName>
    <definedName name="initLHCWVCost">#REF!</definedName>
    <definedName name="initLHCWVListPrice">#REF!</definedName>
    <definedName name="initLHFloorPrice">#REF!</definedName>
    <definedName name="initLHMaterialCost">#REF!</definedName>
    <definedName name="initListPrice">'[25]Configuration Inputs'!$P$50</definedName>
    <definedName name="initSolCWVCost">#REF!</definedName>
    <definedName name="initSolFloorPrice">#REF!</definedName>
    <definedName name="initSolMaterialCost">#REF!</definedName>
    <definedName name="initSolTargetCost">#REF!</definedName>
    <definedName name="initTargetCost">'[25]Configuration Inputs'!$P$67</definedName>
    <definedName name="initTargetPrice">'[25]Configuration Inputs'!$P$32</definedName>
    <definedName name="input_an">#REF!</definedName>
    <definedName name="input_anal_bcg">#REF!</definedName>
    <definedName name="input_atom">#REF!</definedName>
    <definedName name="input_ba">#REF!</definedName>
    <definedName name="input_ba_bcg">#REF!</definedName>
    <definedName name="input_bill">#REF!</definedName>
    <definedName name="input_billing">#REF!</definedName>
    <definedName name="input_E1">#REF!</definedName>
    <definedName name="input_echo">#REF!</definedName>
    <definedName name="input_file">[9]MAIN!$A$4</definedName>
    <definedName name="input_N7_int">#REF!</definedName>
    <definedName name="input_N7_nat">#REF!</definedName>
    <definedName name="input_pra">#REF!</definedName>
    <definedName name="input_pra_bcg">#REF!</definedName>
    <definedName name="input_R2">#REF!</definedName>
    <definedName name="input_T1">#REF!</definedName>
    <definedName name="input_tof">#REF!</definedName>
    <definedName name="input_V51">#REF!</definedName>
    <definedName name="input_V52">#REF!</definedName>
    <definedName name="input_X25">#REF!</definedName>
    <definedName name="input_X25_bool">#REF!</definedName>
    <definedName name="Inst">#REF!</definedName>
    <definedName name="Inst_EWSD_Host">#REF!,#REF!,#REF!,#REF!,#REF!,#REF!,#REF!,#REF!,#REF!,#REF!,#REF!,#REF!,#REF!,#REF!,#REF!,#REF!,#REF!,#REF!</definedName>
    <definedName name="Install_A_Charges_Percent">[14]Contract!$B$168</definedName>
    <definedName name="Insurance">#REF!</definedName>
    <definedName name="Internal_Price_List__Export_">#REF!</definedName>
    <definedName name="IP_Set">#REF!</definedName>
    <definedName name="IQ" localSheetId="6" hidden="1">{"'Summary'!$A$1:$J$46"}</definedName>
    <definedName name="IQ" localSheetId="11" hidden="1">{"'Summary'!$A$1:$J$46"}</definedName>
    <definedName name="IQ" hidden="1">{"'Summary'!$A$1:$J$46"}</definedName>
    <definedName name="IROPTICS">[12]rt!#REF!</definedName>
    <definedName name="IRP">#REF!</definedName>
    <definedName name="IS3_IW">[12]rt!#REF!</definedName>
    <definedName name="ISM">#REF!</definedName>
    <definedName name="Italy">#REF!</definedName>
    <definedName name="ITE">#REF!</definedName>
    <definedName name="Item">#REF!</definedName>
    <definedName name="item_list">#REF!</definedName>
    <definedName name="Item_nr">#REF!</definedName>
    <definedName name="ITEM12.RMP">'[66]1515'!#REF!</definedName>
    <definedName name="ITEM13.M1">'[66]1515'!#REF!</definedName>
    <definedName name="ITEM13.M10">'[66]1515'!#REF!</definedName>
    <definedName name="ITEM13.M3">'[66]1515'!#REF!</definedName>
    <definedName name="ITEM14.M12">'[66]1515'!#REF!</definedName>
    <definedName name="ITEM14.M13">'[66]1515'!#REF!</definedName>
    <definedName name="ITEM14.M14">'[66]1515'!#REF!</definedName>
    <definedName name="ITEM14.M15">'[66]1515'!#REF!</definedName>
    <definedName name="ITEM14.M16">'[66]1515'!#REF!</definedName>
    <definedName name="ITEM14.M2">'[66]1515'!#REF!</definedName>
    <definedName name="ITEM14.M3">'[66]1515'!#REF!</definedName>
    <definedName name="ITEM2.1.MUXM5">'[66]1515'!#REF!</definedName>
    <definedName name="ITEM2.2.M11">'[66]1515'!#REF!</definedName>
    <definedName name="ITEM2.2.M15">'[66]1515'!#REF!</definedName>
    <definedName name="ITEM2.2.M16">'[66]1515'!#REF!</definedName>
    <definedName name="ITEM2.2.M18">'[66]1515'!#REF!</definedName>
    <definedName name="ITEM2.2.M2">'[66]1515'!#REF!</definedName>
    <definedName name="ITEM2.2.M3">'[66]1515'!#REF!</definedName>
    <definedName name="ITEM2.2.M4">'[66]1515'!#REF!</definedName>
    <definedName name="ITEM2.2.M5">'[66]1515'!#REF!</definedName>
    <definedName name="ITEM2.2.M6">'[66]1515'!#REF!</definedName>
    <definedName name="ITEM2.2.M7">'[66]1515'!#REF!</definedName>
    <definedName name="ITEM2.2.M8">'[66]1515'!#REF!</definedName>
    <definedName name="ITEM2.2.M9">'[66]1515'!#REF!</definedName>
    <definedName name="ITEM2.2.MUXM1">'[66]1515'!#REF!</definedName>
    <definedName name="ITEM2.2.MUXM2">'[66]1515'!#REF!</definedName>
    <definedName name="ITEM2.2.MUXM3">'[66]1515'!#REF!</definedName>
    <definedName name="ITEM2.2.MUXM4">'[66]1515'!#REF!</definedName>
    <definedName name="ITEM2.2.MUXM5">'[66]1515'!#REF!</definedName>
    <definedName name="ITEM2.2.MUXM6">'[66]1515'!#REF!</definedName>
    <definedName name="ITEM2.2.PV">'[66]1515'!#REF!</definedName>
    <definedName name="ITEM2.2.RMP">'[66]1515'!#REF!</definedName>
    <definedName name="ITEM2.3">'[66]1515'!#REF!</definedName>
    <definedName name="ITEM2.3.M1">'[66]1515'!#REF!</definedName>
    <definedName name="ITEM2.3.M10">'[66]1515'!#REF!</definedName>
    <definedName name="ITEM2.3.M11">'[66]1515'!#REF!</definedName>
    <definedName name="ITEM2.3.M12">'[66]1515'!#REF!</definedName>
    <definedName name="ITEM2.3.M13">'[66]1515'!#REF!</definedName>
    <definedName name="ITEM2.3.M14">'[66]1515'!#REF!</definedName>
    <definedName name="ITEM2.3.M15">'[66]1515'!#REF!</definedName>
    <definedName name="ITEM2.3.M16">'[66]1515'!#REF!</definedName>
    <definedName name="ITEM2.3.M17">'[66]1515'!#REF!</definedName>
    <definedName name="ITEM2.3.M18">'[66]1515'!#REF!</definedName>
    <definedName name="ITEM2.3.M2">'[66]1515'!#REF!</definedName>
    <definedName name="ITEM2.3.M3">'[66]1515'!#REF!</definedName>
    <definedName name="ITEM2.3.M4">'[66]1515'!#REF!</definedName>
    <definedName name="ITEM2.3.M5">'[66]1515'!#REF!</definedName>
    <definedName name="ITEM2.3.M6">'[66]1515'!#REF!</definedName>
    <definedName name="ITEM2.3.M7">'[66]1515'!#REF!</definedName>
    <definedName name="ITEM2.3.M8">'[66]1515'!#REF!</definedName>
    <definedName name="ITEM2.3.M9">'[66]1515'!#REF!</definedName>
    <definedName name="ITEM2.3.MUXM1">'[66]1515'!#REF!</definedName>
    <definedName name="ITEM2.3.MUXM2">'[66]1515'!#REF!</definedName>
    <definedName name="ITEM2.3.MUXM3">'[66]1515'!#REF!</definedName>
    <definedName name="ITEM2.3.MUXM4">'[66]1515'!#REF!</definedName>
    <definedName name="ITEM2.3.MUXM5">'[66]1515'!#REF!</definedName>
    <definedName name="ITEM2.3.MUXM6">'[66]1515'!#REF!</definedName>
    <definedName name="ITEM2.3.PV">'[66]1515'!#REF!</definedName>
    <definedName name="ITEM2.3.RMP">'[66]1515'!#REF!</definedName>
    <definedName name="ITEM2.4">'[66]1515'!#REF!</definedName>
    <definedName name="ITEM2.4.M1">'[66]1515'!#REF!</definedName>
    <definedName name="ITEM2.4.M10">'[66]1515'!#REF!</definedName>
    <definedName name="ITEM2.4.M11">'[66]1515'!#REF!</definedName>
    <definedName name="ITEM2.4.M12">'[66]1515'!#REF!</definedName>
    <definedName name="ITEM2.4.M13">'[66]1515'!#REF!</definedName>
    <definedName name="ITEM2.4.M14">'[66]1515'!#REF!</definedName>
    <definedName name="ITEM2.4.M15">'[66]1515'!#REF!</definedName>
    <definedName name="ITEM2.4.M16">'[66]1515'!#REF!</definedName>
    <definedName name="ITEM2.4.M17">'[66]1515'!#REF!</definedName>
    <definedName name="ITEM2.4.M18">'[66]1515'!#REF!</definedName>
    <definedName name="ITEM2.4.M2">'[66]1515'!#REF!</definedName>
    <definedName name="ITEM2.4.M3">'[66]1515'!#REF!</definedName>
    <definedName name="ITEM2.4.M4">'[66]1515'!#REF!</definedName>
    <definedName name="ITEM2.4.M5">'[66]1515'!#REF!</definedName>
    <definedName name="ITEM2.4.M6">'[66]1515'!#REF!</definedName>
    <definedName name="ITEM2.4.M7">'[66]1515'!#REF!</definedName>
    <definedName name="ITEM2.4.M8">'[66]1515'!#REF!</definedName>
    <definedName name="ITEM2.4.M9">'[66]1515'!#REF!</definedName>
    <definedName name="ITEM2.4.MUXM1">'[66]1515'!#REF!</definedName>
    <definedName name="ITEM2.4.MUXM2">'[66]1515'!#REF!</definedName>
    <definedName name="ITEM2.4.MUXM3">'[66]1515'!#REF!</definedName>
    <definedName name="ITEM2.4.MUXM4">'[66]1515'!#REF!</definedName>
    <definedName name="ITEM2.4.MUXM5">'[66]1515'!#REF!</definedName>
    <definedName name="ITEM2.4.MUXM6">'[66]1515'!#REF!</definedName>
    <definedName name="ITEM2.4.PV">'[66]1515'!#REF!</definedName>
    <definedName name="ITEM2.4.RMP">'[66]1515'!#REF!</definedName>
    <definedName name="ITEM2.5">'[66]1515'!#REF!</definedName>
    <definedName name="ITEM2.5.M14">'[66]1515'!#REF!</definedName>
    <definedName name="ITEM2.5.M15">'[66]1515'!#REF!</definedName>
    <definedName name="ITEM2.5.M16">'[66]1515'!#REF!</definedName>
    <definedName name="ITEM2.5.M17">'[66]1515'!#REF!</definedName>
    <definedName name="ITEM2.5.M18">'[66]1515'!#REF!</definedName>
    <definedName name="ITEM2.5.MUXM4">'[66]1515'!#REF!</definedName>
    <definedName name="ITEM2.5.MUXM5">'[66]1515'!#REF!</definedName>
    <definedName name="ITEM2.5.MUXM6">'[66]1515'!#REF!</definedName>
    <definedName name="ITEM2.5.PV">'[66]1515'!#REF!</definedName>
    <definedName name="ITEM2.5.RMP">'[66]1515'!#REF!</definedName>
    <definedName name="ITEM3">'[66]1515'!#REF!</definedName>
    <definedName name="ITEM3.3">'[66]1515'!#REF!</definedName>
    <definedName name="ITEM3.3.MUXM1">'[66]1515'!#REF!</definedName>
    <definedName name="ITEM3.3.MUXM2">'[66]1515'!#REF!</definedName>
    <definedName name="ITEM3.3.MUXM3">'[66]1515'!#REF!</definedName>
    <definedName name="ITEM3.3.MUXM3A">'[67]1515'!#REF!</definedName>
    <definedName name="ITEM3.3.MUXM4">'[66]1515'!#REF!</definedName>
    <definedName name="ITEM3.3.MUXM5">'[66]1515'!#REF!</definedName>
    <definedName name="ITEM3.3.MUXM6">'[66]1515'!#REF!</definedName>
    <definedName name="ITEM3.3.PV">'[66]1515'!#REF!</definedName>
    <definedName name="ITEM3.3.RMP">'[66]1515'!#REF!</definedName>
    <definedName name="ITEM3.M1">'[66]1515'!#REF!</definedName>
    <definedName name="ITEM3.M10">'[66]1515'!#REF!</definedName>
    <definedName name="ITEM3.M11">'[66]1515'!#REF!</definedName>
    <definedName name="ITEM3.M12">'[66]1515'!#REF!</definedName>
    <definedName name="ITEM3.M13">'[66]1515'!#REF!</definedName>
    <definedName name="ITEM3.M14">'[66]1515'!#REF!</definedName>
    <definedName name="ITEM3.M15">'[66]1515'!#REF!</definedName>
    <definedName name="ITEM3.M16">'[66]1515'!#REF!</definedName>
    <definedName name="ITEM3.M17">'[66]1515'!#REF!</definedName>
    <definedName name="ITEM3.M17A">'[67]1515'!#REF!</definedName>
    <definedName name="ITEM3.M18">'[66]1515'!#REF!</definedName>
    <definedName name="ITEM3.M2">'[66]1515'!#REF!</definedName>
    <definedName name="ITEM3.M2A">'[67]1515'!#REF!</definedName>
    <definedName name="ITEM3.M3">'[66]1515'!#REF!</definedName>
    <definedName name="ITEM3.M4">'[66]1515'!#REF!</definedName>
    <definedName name="ITEM3.M4A">'[67]1515'!#REF!</definedName>
    <definedName name="ITEM3.M5">'[66]1515'!#REF!</definedName>
    <definedName name="ITEM3.M5A">'[67]1515'!#REF!</definedName>
    <definedName name="ITEM3.M6">'[66]1515'!#REF!</definedName>
    <definedName name="ITEM3.M6A">'[67]1515'!#REF!</definedName>
    <definedName name="ITEM3.M7">'[66]1515'!#REF!</definedName>
    <definedName name="ITEM3.M8">'[66]1515'!#REF!</definedName>
    <definedName name="ITEM3.M9">'[66]1515'!#REF!</definedName>
    <definedName name="ITEM3.MUXM1">'[66]1515'!#REF!</definedName>
    <definedName name="ITEM3.MUXM2">'[66]1515'!#REF!</definedName>
    <definedName name="ITEM3.MUXM3">'[66]1515'!#REF!</definedName>
    <definedName name="ITEM3.MUXM4">'[66]1515'!#REF!</definedName>
    <definedName name="ITEM3.MUXM5">'[66]1515'!#REF!</definedName>
    <definedName name="ITEM3.MUXM6">'[66]1515'!#REF!</definedName>
    <definedName name="ITEM3.PV">'[66]1515'!#REF!</definedName>
    <definedName name="ITEM3.RMP">'[66]1515'!#REF!</definedName>
    <definedName name="ITEM4">'[66]1515'!#REF!</definedName>
    <definedName name="ITEM4.M1">'[66]1515'!#REF!</definedName>
    <definedName name="ITEM4.M10">'[66]1515'!#REF!</definedName>
    <definedName name="ITEM4.M11">'[66]1515'!#REF!</definedName>
    <definedName name="ITEM4.M12">'[66]1515'!#REF!</definedName>
    <definedName name="ITEM4.M13">'[66]1515'!#REF!</definedName>
    <definedName name="ITEM4.M14">'[66]1515'!#REF!</definedName>
    <definedName name="ITEM4.M15">'[66]1515'!#REF!</definedName>
    <definedName name="ITEM4.M16">'[66]1515'!#REF!</definedName>
    <definedName name="ITEM4.M17">'[66]1515'!#REF!</definedName>
    <definedName name="ITEM4.M18">'[66]1515'!#REF!</definedName>
    <definedName name="ITEM4.M2">'[66]1515'!#REF!</definedName>
    <definedName name="ITEM4.M3">'[66]1515'!#REF!</definedName>
    <definedName name="ITEM4.M4">'[66]1515'!#REF!</definedName>
    <definedName name="ITEM4.M5">'[66]1515'!#REF!</definedName>
    <definedName name="ITEM4.M6">'[66]1515'!#REF!</definedName>
    <definedName name="ITEM4.M7">'[66]1515'!#REF!</definedName>
    <definedName name="ITEM4.M8">'[66]1515'!#REF!</definedName>
    <definedName name="ITEM4.M9">'[66]1515'!#REF!</definedName>
    <definedName name="ITEM4.MUXM1">'[66]1515'!#REF!</definedName>
    <definedName name="ITEM4.MUXM2">'[66]1515'!#REF!</definedName>
    <definedName name="ITEM4.MUXM3">'[66]1515'!#REF!</definedName>
    <definedName name="ITEM4.MUXM4">'[66]1515'!#REF!</definedName>
    <definedName name="ITEM4.MUXM5">'[66]1515'!#REF!</definedName>
    <definedName name="ITEM4.MUXM6">'[66]1515'!#REF!</definedName>
    <definedName name="ITEM4.PV">'[66]1515'!#REF!</definedName>
    <definedName name="ITEM4.RMP">'[66]1515'!#REF!</definedName>
    <definedName name="ITEM5">'[66]1515'!#REF!</definedName>
    <definedName name="ITEM6.1">'[66]1515'!$A$62:$B$68</definedName>
    <definedName name="ITEM6.1.M1">'[66]1515'!$J$62:$J$68</definedName>
    <definedName name="ITEM6.1.M10">'[66]1515'!#REF!</definedName>
    <definedName name="ITEM6.1.M11">'[66]1515'!#REF!</definedName>
    <definedName name="ITEM6.1.M12">'[66]1515'!#REF!</definedName>
    <definedName name="ITEM6.1.M13">'[66]1515'!#REF!</definedName>
    <definedName name="ITEM6.1.M14">'[66]1515'!#REF!</definedName>
    <definedName name="ITEM6.1.M15">'[66]1515'!#REF!</definedName>
    <definedName name="ITEM6.1.M16">'[66]1515'!#REF!</definedName>
    <definedName name="ITEM6.1.M17">'[66]1515'!#REF!</definedName>
    <definedName name="ITEM6.1.M18">'[66]1515'!#REF!</definedName>
    <definedName name="ITEM6.1.M2">'[66]1515'!$K$62:$K$68</definedName>
    <definedName name="ITEM6.1.M3">'[66]1515'!$L$62:$L$68</definedName>
    <definedName name="ITEM6.1.M4">'[66]1515'!$M$62:$M$68</definedName>
    <definedName name="ITEM6.1.M5">'[66]1515'!$N$62:$N$68</definedName>
    <definedName name="ITEM6.1.M6">'[66]1515'!$O$62:$O$68</definedName>
    <definedName name="ITEM6.1.M7">'[66]1515'!#REF!</definedName>
    <definedName name="ITEM6.1.M8">'[66]1515'!#REF!</definedName>
    <definedName name="ITEM6.1.M9">'[66]1515'!#REF!</definedName>
    <definedName name="ITEM6.1.MUXM1">'[66]1515'!#REF!</definedName>
    <definedName name="ITEM6.1.MUXM2">'[66]1515'!#REF!</definedName>
    <definedName name="ITEM6.1.MUXM3">'[66]1515'!#REF!</definedName>
    <definedName name="ITEM6.1.MUXM4">'[66]1515'!#REF!</definedName>
    <definedName name="ITEM6.1.MUXM5">'[66]1515'!#REF!</definedName>
    <definedName name="ITEM6.1.MUXM6">'[66]1515'!#REF!</definedName>
    <definedName name="ITEM6.1.PV">'[66]1515'!$H$62:$H$68</definedName>
    <definedName name="ITEM6.1.RMP">'[66]1515'!#REF!</definedName>
    <definedName name="ITEM6.2">'[66]1515'!$A$69:$B$70</definedName>
    <definedName name="ITEM6.2.M1">'[66]1515'!$J$69:$J$70</definedName>
    <definedName name="ITEM6.2.M10">'[66]1515'!#REF!</definedName>
    <definedName name="ITEM6.2.M11">'[66]1515'!#REF!</definedName>
    <definedName name="ITEM6.2.M12">'[66]1515'!#REF!</definedName>
    <definedName name="ITEM6.2.M13">'[66]1515'!#REF!</definedName>
    <definedName name="ITEM6.2.M14">'[66]1515'!#REF!</definedName>
    <definedName name="ITEM6.2.M15">'[66]1515'!#REF!</definedName>
    <definedName name="ITEM6.2.M16">'[66]1515'!#REF!</definedName>
    <definedName name="ITEM6.2.M17">'[66]1515'!#REF!</definedName>
    <definedName name="ITEM6.2.M18">'[66]1515'!#REF!</definedName>
    <definedName name="ITEM6.2.M2">'[66]1515'!$K$69:$K$70</definedName>
    <definedName name="ITEM6.2.M3">'[66]1515'!$L$69:$L$70</definedName>
    <definedName name="ITEM6.2.M4">'[66]1515'!$M$69:$M$70</definedName>
    <definedName name="ITEM6.2.M5">'[66]1515'!$N$69:$N$70</definedName>
    <definedName name="ITEM6.2.M6">'[66]1515'!$O$69:$O$70</definedName>
    <definedName name="ITEM6.2.M7">'[66]1515'!#REF!</definedName>
    <definedName name="ITEM6.2.M8">'[66]1515'!#REF!</definedName>
    <definedName name="ITEM6.2.M9">'[66]1515'!#REF!</definedName>
    <definedName name="ITEM6.2.MUXM1">'[66]1515'!#REF!</definedName>
    <definedName name="ITEM6.2.MUXM2">'[66]1515'!#REF!</definedName>
    <definedName name="ITEM6.2.MUXM3">'[66]1515'!#REF!</definedName>
    <definedName name="ITEM6.2.MUXM4">'[66]1515'!#REF!</definedName>
    <definedName name="ITEM6.2.MUXM5">'[66]1515'!#REF!</definedName>
    <definedName name="ITEM6.2.MUXM6">'[66]1515'!#REF!</definedName>
    <definedName name="ITEM6.2.PV">'[66]1515'!$H$69:$H$70</definedName>
    <definedName name="ITEM6.2.RMP">'[66]1515'!#REF!</definedName>
    <definedName name="ITEM7.1">'[66]1515'!#REF!</definedName>
    <definedName name="ITEM7.1.M1">'[66]1515'!#REF!</definedName>
    <definedName name="ITEM7.1.M10">'[66]1515'!#REF!</definedName>
    <definedName name="ITEM7.1.M11">'[66]1515'!#REF!</definedName>
    <definedName name="ITEM7.1.M12">'[66]1515'!#REF!</definedName>
    <definedName name="ITEM7.1.M13">'[66]1515'!#REF!</definedName>
    <definedName name="ITEM7.1.M14">'[66]1515'!#REF!</definedName>
    <definedName name="ITEM7.1.M15">'[66]1515'!#REF!</definedName>
    <definedName name="ITEM7.1.M16">'[66]1515'!#REF!</definedName>
    <definedName name="ITEM7.1.M17">'[66]1515'!#REF!</definedName>
    <definedName name="ITEM7.1.M18">'[66]1515'!#REF!</definedName>
    <definedName name="ITEM7.1.M2">'[66]1515'!#REF!</definedName>
    <definedName name="ITEM7.1.M3">'[66]1515'!#REF!</definedName>
    <definedName name="ITEM7.1.M4">'[66]1515'!#REF!</definedName>
    <definedName name="ITEM7.1.M5">'[66]1515'!#REF!</definedName>
    <definedName name="ITEM7.1.M6">'[66]1515'!#REF!</definedName>
    <definedName name="ITEM7.1.M7">'[66]1515'!#REF!</definedName>
    <definedName name="ITEM7.1.M8">'[66]1515'!#REF!</definedName>
    <definedName name="ITEM7.1.M9">'[66]1515'!#REF!</definedName>
    <definedName name="ITEM7.1.MUXM1">'[66]1515'!#REF!</definedName>
    <definedName name="ITEM7.1.MUXM2">'[66]1515'!#REF!</definedName>
    <definedName name="ITEM7.1.MUXM3">'[66]1515'!#REF!</definedName>
    <definedName name="ITEM7.1.MUXM4">'[66]1515'!#REF!</definedName>
    <definedName name="ITEM7.1.MUXM5">'[66]1515'!#REF!</definedName>
    <definedName name="ITEM7.1.MUXM6">'[66]1515'!#REF!</definedName>
    <definedName name="ITEM7.1.PV">'[66]1515'!#REF!</definedName>
    <definedName name="ITEM7.1.RMP">'[66]1515'!#REF!</definedName>
    <definedName name="ITEM7.2">'[66]1515'!#REF!</definedName>
    <definedName name="ITEM7.2.M1">'[66]1515'!#REF!</definedName>
    <definedName name="ITEM7.2.M10">'[66]1515'!#REF!</definedName>
    <definedName name="ITEM7.2.M11">'[66]1515'!#REF!</definedName>
    <definedName name="ITEM7.2.M12">'[66]1515'!#REF!</definedName>
    <definedName name="ITEM7.2.M13">'[66]1515'!#REF!</definedName>
    <definedName name="ITEM7.2.M14">'[66]1515'!#REF!</definedName>
    <definedName name="ITEM7.2.M15">'[66]1515'!#REF!</definedName>
    <definedName name="ITEM7.2.M16">'[66]1515'!#REF!</definedName>
    <definedName name="ITEM7.2.M17">'[66]1515'!#REF!</definedName>
    <definedName name="ITEM7.2.M18">'[66]1515'!#REF!</definedName>
    <definedName name="ITEM7.2.M2">'[66]1515'!#REF!</definedName>
    <definedName name="ITEM7.2.M3">'[66]1515'!#REF!</definedName>
    <definedName name="ITEM7.2.M4">'[66]1515'!#REF!</definedName>
    <definedName name="ITEM7.2.M5">'[66]1515'!#REF!</definedName>
    <definedName name="ITEM7.2.M6">'[66]1515'!#REF!</definedName>
    <definedName name="ITEM7.2.M7">'[66]1515'!#REF!</definedName>
    <definedName name="ITEM7.2.M8">'[66]1515'!#REF!</definedName>
    <definedName name="ITEM7.2.M9">'[66]1515'!#REF!</definedName>
    <definedName name="ITEM7.2.MUXM1">'[66]1515'!#REF!</definedName>
    <definedName name="ITEM7.2.MUXM2">'[66]1515'!#REF!</definedName>
    <definedName name="ITEM7.2.MUXM3">'[66]1515'!#REF!</definedName>
    <definedName name="ITEM7.2.MUXM4">'[66]1515'!#REF!</definedName>
    <definedName name="ITEM7.2.MUXM5">'[66]1515'!#REF!</definedName>
    <definedName name="ITEM7.2.MUXM6">'[66]1515'!#REF!</definedName>
    <definedName name="ITEM7.2.PV">'[66]1515'!#REF!</definedName>
    <definedName name="ITEM7.2.RMP">'[66]1515'!#REF!</definedName>
    <definedName name="ITEM7.3">'[66]1515'!#REF!</definedName>
    <definedName name="ITEM7.3.M1">'[66]1515'!#REF!</definedName>
    <definedName name="ITEM7.3.M10">'[66]1515'!#REF!</definedName>
    <definedName name="ITEM7.3.M11">'[66]1515'!#REF!</definedName>
    <definedName name="ITEM7.3.M12">'[66]1515'!#REF!</definedName>
    <definedName name="ITEM7.3.M13">'[66]1515'!#REF!</definedName>
    <definedName name="ITEM7.3.M14">'[66]1515'!#REF!</definedName>
    <definedName name="ITEM7.3.M15">'[66]1515'!#REF!</definedName>
    <definedName name="ITEM7.3.M16">'[66]1515'!#REF!</definedName>
    <definedName name="ITEM7.3.M17">'[66]1515'!#REF!</definedName>
    <definedName name="ITEM7.3.M18">'[66]1515'!#REF!</definedName>
    <definedName name="ITEM7.3.M2">'[66]1515'!#REF!</definedName>
    <definedName name="ITEM7.3.M3">'[66]1515'!#REF!</definedName>
    <definedName name="ITEM7.3.M4">'[66]1515'!#REF!</definedName>
    <definedName name="ITEM7.3.M5">'[66]1515'!#REF!</definedName>
    <definedName name="ITEM7.3.M6">'[66]1515'!#REF!</definedName>
    <definedName name="ITEM7.3.M7">'[66]1515'!#REF!</definedName>
    <definedName name="ITEM7.3.M8">'[66]1515'!#REF!</definedName>
    <definedName name="ITEM7.3.M9">'[66]1515'!#REF!</definedName>
    <definedName name="ITEM7.3.MUXM1">'[66]1515'!#REF!</definedName>
    <definedName name="ITEM7.3.MUXM2">'[66]1515'!#REF!</definedName>
    <definedName name="ITEM7.3.MUXM3">'[66]1515'!#REF!</definedName>
    <definedName name="ITEM7.3.MUXM4">'[66]1515'!#REF!</definedName>
    <definedName name="ITEM7.3.MUXM5">'[66]1515'!#REF!</definedName>
    <definedName name="ITEM7.3.MUXM6">'[66]1515'!#REF!</definedName>
    <definedName name="ITEM7.3.PV">'[66]1515'!#REF!</definedName>
    <definedName name="ITEM7.3.RMP">'[66]1515'!#REF!</definedName>
    <definedName name="ITEM7.4">'[66]1515'!#REF!</definedName>
    <definedName name="ITEM7.4.M1">'[66]1515'!#REF!</definedName>
    <definedName name="ITEM7.4.M10">'[66]1515'!#REF!</definedName>
    <definedName name="ITEM7.4.M11">'[66]1515'!#REF!</definedName>
    <definedName name="ITEM7.4.M12">'[66]1515'!#REF!</definedName>
    <definedName name="ITEM7.4.M13">'[66]1515'!#REF!</definedName>
    <definedName name="ITEM7.4.M14">'[66]1515'!#REF!</definedName>
    <definedName name="ITEM7.4.M15">'[66]1515'!#REF!</definedName>
    <definedName name="ITEM7.4.M16">'[66]1515'!#REF!</definedName>
    <definedName name="ITEM7.4.M17">'[66]1515'!#REF!</definedName>
    <definedName name="ITEM7.4.M18">'[66]1515'!#REF!</definedName>
    <definedName name="ITEM7.4.M2">'[66]1515'!#REF!</definedName>
    <definedName name="ITEM7.4.M3">'[66]1515'!#REF!</definedName>
    <definedName name="ITEM7.4.M4">'[66]1515'!#REF!</definedName>
    <definedName name="ITEM7.4.M5">'[66]1515'!#REF!</definedName>
    <definedName name="ITEM7.4.M6">'[66]1515'!#REF!</definedName>
    <definedName name="ITEM7.4.M7">'[66]1515'!#REF!</definedName>
    <definedName name="ITEM7.4.M8">'[66]1515'!#REF!</definedName>
    <definedName name="ITEM7.4.M9">'[66]1515'!#REF!</definedName>
    <definedName name="ITEM7.4.MUXM1">'[66]1515'!#REF!</definedName>
    <definedName name="ITEM7.4.MUXM2">'[66]1515'!#REF!</definedName>
    <definedName name="ITEM7.4.MUXM3">'[66]1515'!#REF!</definedName>
    <definedName name="ITEM7.4.MUXM4">'[66]1515'!#REF!</definedName>
    <definedName name="ITEM7.4.MUXM5">'[66]1515'!#REF!</definedName>
    <definedName name="ITEM7.4.MUXM6">'[66]1515'!#REF!</definedName>
    <definedName name="ITEM7.4.PV">'[66]1515'!#REF!</definedName>
    <definedName name="ITEM7.4.RMP">'[66]1515'!#REF!</definedName>
    <definedName name="ITEM8">'[66]1515'!#REF!</definedName>
    <definedName name="ITEM8.M1">'[66]1515'!#REF!</definedName>
    <definedName name="ITEM8.M10">'[66]1515'!#REF!</definedName>
    <definedName name="ITEM8.M11">'[66]1515'!#REF!</definedName>
    <definedName name="ITEM8.M12">'[66]1515'!#REF!</definedName>
    <definedName name="ITEM8.M13">'[66]1515'!#REF!</definedName>
    <definedName name="ITEM8.M14">'[66]1515'!#REF!</definedName>
    <definedName name="ITEM8.M15">'[66]1515'!#REF!</definedName>
    <definedName name="ITEM8.M16">'[66]1515'!#REF!</definedName>
    <definedName name="ITEM8.M17">'[66]1515'!#REF!</definedName>
    <definedName name="ITEM8.M18">'[66]1515'!#REF!</definedName>
    <definedName name="ITEM8.M2">'[66]1515'!#REF!</definedName>
    <definedName name="ITEM8.M3">'[66]1515'!#REF!</definedName>
    <definedName name="ITEM8.M4">'[66]1515'!#REF!</definedName>
    <definedName name="ITEM8.M5">'[66]1515'!#REF!</definedName>
    <definedName name="ITEM8.M6">'[66]1515'!#REF!</definedName>
    <definedName name="ITEM8.M7">'[66]1515'!#REF!</definedName>
    <definedName name="ITEM8.M8">'[66]1515'!#REF!</definedName>
    <definedName name="ITEM8.M9">'[66]1515'!#REF!</definedName>
    <definedName name="ITEM8.MUXM1">'[66]1515'!#REF!</definedName>
    <definedName name="ITEM8.MUXM2">'[66]1515'!#REF!</definedName>
    <definedName name="ITEM8.MUXM3">'[66]1515'!#REF!</definedName>
    <definedName name="ITEM8.MUXM4">'[66]1515'!#REF!</definedName>
    <definedName name="ITEM8.MUXM5">'[66]1515'!#REF!</definedName>
    <definedName name="ITEM8.MUXM6">'[66]1515'!#REF!</definedName>
    <definedName name="ITEM8.PV">'[66]1515'!#REF!</definedName>
    <definedName name="ITEM8.RMP">'[66]1515'!#REF!</definedName>
    <definedName name="ITEM9">'[66]1515'!#REF!</definedName>
    <definedName name="ITEMSItem">#REF!</definedName>
    <definedName name="ITEMSTable">[68]ITEMS!$A$7:$B$53</definedName>
    <definedName name="ITH">[12]rt!#REF!</definedName>
    <definedName name="iuiuuiu">[0]!iuiuuiu</definedName>
    <definedName name="IWLK">[9]input_spider!$I$12</definedName>
    <definedName name="Japan" localSheetId="6" hidden="1">{#N/A,#N/A,FALSE,"Direct Labour";#N/A,#N/A,FALSE,"Indirect Labour";#N/A,#N/A,FALSE,"PP&amp;E";#N/A,#N/A,FALSE,"IT";#N/A,#N/A,FALSE,"Other";#N/A,#N/A,FALSE,"Implementation"}</definedName>
    <definedName name="Japan" localSheetId="11" hidden="1">{#N/A,#N/A,FALSE,"Direct Labour";#N/A,#N/A,FALSE,"Indirect Labour";#N/A,#N/A,FALSE,"PP&amp;E";#N/A,#N/A,FALSE,"IT";#N/A,#N/A,FALSE,"Other";#N/A,#N/A,FALSE,"Implementation"}</definedName>
    <definedName name="Japan" hidden="1">{#N/A,#N/A,FALSE,"Direct Labour";#N/A,#N/A,FALSE,"Indirect Labour";#N/A,#N/A,FALSE,"PP&amp;E";#N/A,#N/A,FALSE,"IT";#N/A,#N/A,FALSE,"Other";#N/A,#N/A,FALSE,"Implementation"}</definedName>
    <definedName name="jhgj" localSheetId="6" hidden="1">{"COST",#N/A,FALSE,"SYNTHESE";"MARGIN",#N/A,FALSE,"SYNTHESE";"LOT_COM",#N/A,FALSE,"SYNTHESE"}</definedName>
    <definedName name="jhgj" localSheetId="11" hidden="1">{"COST",#N/A,FALSE,"SYNTHESE";"MARGIN",#N/A,FALSE,"SYNTHESE";"LOT_COM",#N/A,FALSE,"SYNTHESE"}</definedName>
    <definedName name="jhgj" hidden="1">{"COST",#N/A,FALSE,"SYNTHESE";"MARGIN",#N/A,FALSE,"SYNTHESE";"LOT_COM",#N/A,FALSE,"SYNTHESE"}</definedName>
    <definedName name="jhgj_loc" localSheetId="6" hidden="1">{"COST",#N/A,FALSE,"SYNTHESE";"MARGIN",#N/A,FALSE,"SYNTHESE";"LOT_COM",#N/A,FALSE,"SYNTHESE"}</definedName>
    <definedName name="jhgj_loc" localSheetId="11" hidden="1">{"COST",#N/A,FALSE,"SYNTHESE";"MARGIN",#N/A,FALSE,"SYNTHESE";"LOT_COM",#N/A,FALSE,"SYNTHESE"}</definedName>
    <definedName name="jhgj_loc" hidden="1">{"COST",#N/A,FALSE,"SYNTHESE";"MARGIN",#N/A,FALSE,"SYNTHESE";"LOT_COM",#N/A,FALSE,"SYNTHESE"}</definedName>
    <definedName name="jhjyt">[0]!jhjyt</definedName>
    <definedName name="JJ">[0]!JJ</definedName>
    <definedName name="jjjj">[0]!jjjj</definedName>
    <definedName name="jmhjj">[0]!jmhjj</definedName>
    <definedName name="JPY">#REF!</definedName>
    <definedName name="jump">[40]read_me!$F$11</definedName>
    <definedName name="JUY">[0]!JUY</definedName>
    <definedName name="jyuyu">[0]!jyuyu</definedName>
    <definedName name="K">#REF!</definedName>
    <definedName name="K_1">'[66]1515'!#REF!</definedName>
    <definedName name="K_2">'[66]1515'!#REF!</definedName>
    <definedName name="k_centralized">[69]Koeff!$B$29</definedName>
    <definedName name="K_Dev_XEU">6.55957</definedName>
    <definedName name="K_ECUNEW">#REF!</definedName>
    <definedName name="k_EN">#REF!</definedName>
    <definedName name="K_IF">'[66]1515'!#REF!</definedName>
    <definedName name="K_Inst.">#REF!</definedName>
    <definedName name="K_L">'[66]1515'!#REF!</definedName>
    <definedName name="K_RATE">#REF!</definedName>
    <definedName name="K_S">'[66]1515'!#REF!</definedName>
    <definedName name="K_SP">[70]COMPLETE!$L$2</definedName>
    <definedName name="K_Synch">'[71]Local Ring 1'!#REF!</definedName>
    <definedName name="kad">#REF!</definedName>
    <definedName name="kadm">[72]COEFF!$D$11</definedName>
    <definedName name="KAP">#REF!</definedName>
    <definedName name="KD">'[66]1515'!#REF!</definedName>
    <definedName name="KIUT">[0]!KIUT</definedName>
    <definedName name="KJHY">[0]!KJHY</definedName>
    <definedName name="kjkjkjkjkjkj">[0]!kjkjkjkjkjkj</definedName>
    <definedName name="kjkjkjkjkjkjkj">[0]!kjkjkjkjkjkjkj</definedName>
    <definedName name="kkk" hidden="1">{#N/A,#N/A,FALSE,"DAOCM 2차 검토"}</definedName>
    <definedName name="KL">#N/A</definedName>
    <definedName name="kLit">#REF!</definedName>
    <definedName name="KLO">[0]!KLO</definedName>
    <definedName name="kpn_disc_dwdm">'[73]total PTT DWDM'!#REF!</definedName>
    <definedName name="KPOW">[74]COEFF!$D$16</definedName>
    <definedName name="KSDH">'[66]1515'!#REF!</definedName>
    <definedName name="KTOT">'[36]9618UH'!$R$5</definedName>
    <definedName name="kuiuuuiuuu">[0]!kuiuuuiuuu</definedName>
    <definedName name="kurs">'[75]Tax, Duty, Clearing, Reg., Ins.'!#REF!</definedName>
    <definedName name="kuuyu">[0]!kuuyu</definedName>
    <definedName name="land_1">#REF!</definedName>
    <definedName name="land_2">#REF!</definedName>
    <definedName name="land_3">#REF!</definedName>
    <definedName name="land_4">#REF!</definedName>
    <definedName name="land_5">#REF!</definedName>
    <definedName name="land_6">#REF!</definedName>
    <definedName name="land_7">#REF!</definedName>
    <definedName name="land_8">#REF!</definedName>
    <definedName name="land_sum">#REF!</definedName>
    <definedName name="landa">'[42]System Inputs (General)'!$F$1</definedName>
    <definedName name="landb">'[42]System Inputs (General)'!$G$1</definedName>
    <definedName name="Lanesboro_1_a">#REF!</definedName>
    <definedName name="Lanesboro_1_b">#REF!</definedName>
    <definedName name="Lanesboro_b">#REF!</definedName>
    <definedName name="Lanesboro_SLD">#REF!</definedName>
    <definedName name="Lanesboro_SLR">#REF!</definedName>
    <definedName name="lastsegment">#REF!</definedName>
    <definedName name="lblBFuncPage2">#REF!</definedName>
    <definedName name="lblCFuncPage2">#REF!</definedName>
    <definedName name="lblClusterConnection">#REF!</definedName>
    <definedName name="lblClusterDirection">#REF!</definedName>
    <definedName name="lblClusterPCM24">#REF!</definedName>
    <definedName name="lblClusterPCM30">#REF!</definedName>
    <definedName name="lblClusterPcmQuantity">#REF!</definedName>
    <definedName name="lblDCI">'[76]Replacement of DLUA'!#REF!</definedName>
    <definedName name="lblDirectionTrunking">#REF!</definedName>
    <definedName name="lblErlTrunking">#REF!</definedName>
    <definedName name="lblExistCluster">#REF!</definedName>
    <definedName name="lblExistFP">#REF!</definedName>
    <definedName name="lblExistPage2">#REF!</definedName>
    <definedName name="lblExistTrunking">#REF!</definedName>
    <definedName name="lblFastfile">'[76]Replacement of DLUA'!#REF!</definedName>
    <definedName name="lblFMTChapter">#REF!</definedName>
    <definedName name="lblHeaderEWSDCluster">#REF!</definedName>
    <definedName name="lblHeaderEWSDFP">#REF!</definedName>
    <definedName name="lblHeaderEWSDTrunking">#REF!</definedName>
    <definedName name="lblHSL2MBit">'[76]Replacement of DLUA'!#REF!</definedName>
    <definedName name="lblHSLTrunking">#REF!</definedName>
    <definedName name="lblIncomingTrunking">#REF!</definedName>
    <definedName name="lblInwardLTG">'[76]Replacement of DLUA'!#REF!</definedName>
    <definedName name="lblLicPairs">'[76]Replacement of DLUA'!#REF!</definedName>
    <definedName name="lblLocalDLUPage2">#REF!</definedName>
    <definedName name="lblLTG2DLU">#REF!</definedName>
    <definedName name="lblLTGAPage2">#REF!</definedName>
    <definedName name="lblLTGBPage2">#REF!</definedName>
    <definedName name="lblLTGCPage2">#REF!</definedName>
    <definedName name="lblLTGDPage2">#REF!</definedName>
    <definedName name="lblLTGFPage2">#REF!</definedName>
    <definedName name="lblLTGGPage2">#REF!</definedName>
    <definedName name="lblLTGHPage2">#REF!</definedName>
    <definedName name="lblLTGMPage2">#REF!</definedName>
    <definedName name="lblLTGNPage2">#REF!</definedName>
    <definedName name="lblLTGPPage2">#REF!</definedName>
    <definedName name="lblMBDA">'[76]Replacement of DLUA'!#REF!</definedName>
    <definedName name="lblMBDH">'[76]Replacement of DLUA'!#REF!</definedName>
    <definedName name="lblMP">'[76]Replacement of DLUA'!#REF!</definedName>
    <definedName name="lblMuxSCTrunking">#REF!</definedName>
    <definedName name="lblNBSL64KBit">'[76]Replacement of DLUA'!#REF!</definedName>
    <definedName name="lblNewExtCluster">#REF!</definedName>
    <definedName name="lblNewExtFP">#REF!</definedName>
    <definedName name="lblNewExtPage2">#REF!</definedName>
    <definedName name="lblNewExtTrunking">#REF!</definedName>
    <definedName name="lblOutgoingTrunking">#REF!</definedName>
    <definedName name="lblPaPoPPage2">#REF!</definedName>
    <definedName name="lblPCMTrunking">#REF!</definedName>
    <definedName name="lblPrinter">'[76]Replacement of DLUA'!#REF!</definedName>
    <definedName name="lblRemoteDLUPage2">#REF!</definedName>
    <definedName name="lblRemoteV52Page2">#REF!</definedName>
    <definedName name="lblSignalingMethodTrunking">#REF!</definedName>
    <definedName name="lblSNMAT">'[76]Replacement of DLUA'!#REF!</definedName>
    <definedName name="lblSS7linksTrunking">#REF!</definedName>
    <definedName name="lblSummaryPage2">#REF!</definedName>
    <definedName name="lblSwitchTrunking">#REF!</definedName>
    <definedName name="lblSYSD">'[76]Replacement of DLUA'!#REF!</definedName>
    <definedName name="lblTotalCluster">#REF!</definedName>
    <definedName name="lblTotalFP">#REF!</definedName>
    <definedName name="lblTotalPage2">#REF!</definedName>
    <definedName name="lblTotalTrunking">#REF!</definedName>
    <definedName name="lblTransmissionTrunking">#REF!</definedName>
    <definedName name="lblTrunksPage2">#REF!</definedName>
    <definedName name="lblUNI">'[76]Replacement of DLUA'!#REF!</definedName>
    <definedName name="lblUpdate">#REF!</definedName>
    <definedName name="lblUserLicences">#REF!</definedName>
    <definedName name="lblUserType">#REF!</definedName>
    <definedName name="lblWithCCS">#REF!</definedName>
    <definedName name="lblWithoutCCS">#REF!</definedName>
    <definedName name="lengt_det_f">[9]MAIN!$A$11</definedName>
    <definedName name="lengt_fun_s">[9]MAIN!$A$12</definedName>
    <definedName name="lg1_out">#REF!</definedName>
    <definedName name="lg2_out">#REF!</definedName>
    <definedName name="lg3_out">#REF!</definedName>
    <definedName name="lg4_out">#REF!</definedName>
    <definedName name="li_pri_p_MI">#REF!</definedName>
    <definedName name="li_pri_total">#REF!</definedName>
    <definedName name="lightguide">[35]discounts!$C$23</definedName>
    <definedName name="LIGNESUIVANTE">#REF!</definedName>
    <definedName name="Limerick">#REF!</definedName>
    <definedName name="Limerick_1_a">#REF!</definedName>
    <definedName name="Limerick_1_b">#REF!</definedName>
    <definedName name="Limerick_b">#REF!</definedName>
    <definedName name="List_of_Material">#REF!</definedName>
    <definedName name="List1">#REF!</definedName>
    <definedName name="listaCTC">#REF!</definedName>
    <definedName name="listaCTCTNX">#REF!</definedName>
    <definedName name="ListaDePrecios">#REF!</definedName>
    <definedName name="ListeRéférence_QuandChangement">[77]!ListeRéférence_QuandChangement</definedName>
    <definedName name="LIT">'[1]Riferimento VBA'!#REF!</definedName>
    <definedName name="LIUADD">[12]rt!#REF!</definedName>
    <definedName name="LJI">[0]!LJI</definedName>
    <definedName name="LK">[0]!LK</definedName>
    <definedName name="llll">[0]!llll</definedName>
    <definedName name="LME_type">IF(#REF!="",#REF!,#REF!)</definedName>
    <definedName name="Load_out_file">[0]!Load_out_file</definedName>
    <definedName name="Lodi_OC48">#REF!</definedName>
    <definedName name="LOI">[0]!LOI</definedName>
    <definedName name="loss">#REF!</definedName>
    <definedName name="LOUY">[0]!LOUY</definedName>
    <definedName name="M_Synth_Tech.SynthéseTechnique">[0]!M_Synth_Tech.SynthéseTechnique</definedName>
    <definedName name="m_up_alc">[9]priceinfo!$D$2</definedName>
    <definedName name="m_up_nal">[9]priceinfo!$D$3</definedName>
    <definedName name="MA">[20]MAT_SUM!#REF!</definedName>
    <definedName name="Mablow">#REF!</definedName>
    <definedName name="Mablow_1_a">#REF!</definedName>
    <definedName name="Mablow_1_b">#REF!</definedName>
    <definedName name="Mablow_b">#REF!</definedName>
    <definedName name="MACROA">#REF!</definedName>
    <definedName name="MACROB">#REF!</definedName>
    <definedName name="Make_Summary">#REF!</definedName>
    <definedName name="Makro1">[0]!Makro1</definedName>
    <definedName name="Malaysia">#REF!</definedName>
    <definedName name="MargenUnitario">#REF!</definedName>
    <definedName name="markup">[52]Markup!$D$3</definedName>
    <definedName name="Max_repeater_spans">#REF!</definedName>
    <definedName name="MDSDS1">[12]rt!#REF!</definedName>
    <definedName name="MDSOC3">[12]rt!#REF!</definedName>
    <definedName name="Mean">[33]Parameters!$G$26</definedName>
    <definedName name="memspares">[9]MAIN!$A$33</definedName>
    <definedName name="merando">#REF!</definedName>
    <definedName name="Mgmt_Redundant">#REF!</definedName>
    <definedName name="mhhjyj">[0]!mhhjyj</definedName>
    <definedName name="misc_dscnt">#REF!</definedName>
    <definedName name="MIX">IF(#REF!&lt;&gt;"n","y","n")</definedName>
    <definedName name="MJ">#REF!</definedName>
    <definedName name="mjj">[0]!mjj</definedName>
    <definedName name="mmk">#REF!</definedName>
    <definedName name="mmm" localSheetId="6" hidden="1">{"MG-2002-F1",#N/A,FALSE,"PPU-Telemig";"MG-2002-F2",#N/A,FALSE,"PPU-Telemig";"MG-2002-F3",#N/A,FALSE,"PPU-Telemig";"MG-2002-F4",#N/A,FALSE,"PPU-Telemig";"MG-2003-F1",#N/A,FALSE,"PPU-Telemig";"MG-2004-F1",#N/A,FALSE,"PPU-Telemig"}</definedName>
    <definedName name="mmm" localSheetId="11" hidden="1">{"MG-2002-F1",#N/A,FALSE,"PPU-Telemig";"MG-2002-F2",#N/A,FALSE,"PPU-Telemig";"MG-2002-F3",#N/A,FALSE,"PPU-Telemig";"MG-2002-F4",#N/A,FALSE,"PPU-Telemig";"MG-2003-F1",#N/A,FALSE,"PPU-Telemig";"MG-2004-F1",#N/A,FALSE,"PPU-Telemig"}</definedName>
    <definedName name="mmm" hidden="1">{"MG-2002-F1",#N/A,FALSE,"PPU-Telemig";"MG-2002-F2",#N/A,FALSE,"PPU-Telemig";"MG-2002-F3",#N/A,FALSE,"PPU-Telemig";"MG-2002-F4",#N/A,FALSE,"PPU-Telemig";"MG-2003-F1",#N/A,FALSE,"PPU-Telemig";"MG-2004-F1",#N/A,FALSE,"PPU-Telemig"}</definedName>
    <definedName name="mmmmm">[0]!mmmmm</definedName>
    <definedName name="MNMNMNMNMN">[0]!MNMNMNMNMN</definedName>
    <definedName name="MOD">'[66]1515'!#REF!</definedName>
    <definedName name="Mode">[78]Input!$AC$130</definedName>
    <definedName name="Moeda">[60]Util!$C$2</definedName>
    <definedName name="mon">#REF!</definedName>
    <definedName name="MonedaCambio">#REF!</definedName>
    <definedName name="month1">#REF!</definedName>
    <definedName name="month10">#REF!</definedName>
    <definedName name="month11">#REF!</definedName>
    <definedName name="month12">#REF!</definedName>
    <definedName name="month13">#REF!</definedName>
    <definedName name="month14">#REF!</definedName>
    <definedName name="month15">#REF!</definedName>
    <definedName name="month16">#REF!</definedName>
    <definedName name="month17">#REF!</definedName>
    <definedName name="month18">#REF!</definedName>
    <definedName name="month2">#REF!</definedName>
    <definedName name="month3">#REF!</definedName>
    <definedName name="month4">#REF!</definedName>
    <definedName name="month5">#REF!</definedName>
    <definedName name="month6">#REF!</definedName>
    <definedName name="month7">#REF!</definedName>
    <definedName name="month8">#REF!</definedName>
    <definedName name="month9">#REF!</definedName>
    <definedName name="MSDTEQdiscnt">#REF!</definedName>
    <definedName name="MSP">#REF!</definedName>
    <definedName name="MTBF">#REF!</definedName>
    <definedName name="MTHTRHERH">[0]!MTHTRHERH</definedName>
    <definedName name="MTTRFiberUur">#REF!</definedName>
    <definedName name="mux">#REF!</definedName>
    <definedName name="muyju">[0]!muyju</definedName>
    <definedName name="mx_OTH">#REF!</definedName>
    <definedName name="mx_SDH">#REF!</definedName>
    <definedName name="name" hidden="1">{#N/A,#N/A,FALSE,"DAOCM 2차 검토"}</definedName>
    <definedName name="name45" hidden="1">{#N/A,#N/A,FALSE,"DAOCM 2차 검토"}</definedName>
    <definedName name="nbnbnbnb">[0]!nbnbnbnb</definedName>
    <definedName name="Nenagh">#REF!</definedName>
    <definedName name="Nenagh_1_a">#REF!</definedName>
    <definedName name="Nenagh_1_b">#REF!</definedName>
    <definedName name="Nenagh_b">#REF!</definedName>
    <definedName name="NET">'[66]1515'!#REF!</definedName>
    <definedName name="Net_kat">[79]Kalkulation!$C$24</definedName>
    <definedName name="NetMBootTxt">'[76]Replacement of DLUA'!#REF!</definedName>
    <definedName name="NewDCILng">'[76]Replacement of DLUA'!#REF!</definedName>
    <definedName name="NewFastfileLng">'[76]Replacement of DLUA'!#REF!</definedName>
    <definedName name="NewHSL2MBitLng">'[76]Replacement of DLUA'!#REF!</definedName>
    <definedName name="NewHTIConnLng">'[76]Replacement of DLUA'!#REF!</definedName>
    <definedName name="NewInwardLTGLng">'[76]Replacement of DLUA'!#REF!</definedName>
    <definedName name="NewLicPairsLng">'[76]Replacement of DLUA'!#REF!</definedName>
    <definedName name="NewLTGNLocalDLULng">#REF!</definedName>
    <definedName name="NewLTGNPaPOPLng">#REF!</definedName>
    <definedName name="NewLTGNRemDLULng">#REF!</definedName>
    <definedName name="NewLTGNTrunksLng">#REF!</definedName>
    <definedName name="NewLTGNV52Lng">#REF!</definedName>
    <definedName name="NewLTGPLocalDLULng">#REF!</definedName>
    <definedName name="NewLTGPPaPOPLng">#REF!</definedName>
    <definedName name="NewLTGPRemDLULng">#REF!</definedName>
    <definedName name="NewLTGPTrunksLng">#REF!</definedName>
    <definedName name="NewLTGPV52Lng">#REF!</definedName>
    <definedName name="NewMBDALng">'[76]Replacement of DLUA'!#REF!</definedName>
    <definedName name="NewMBDHLng">'[76]Replacement of DLUA'!#REF!</definedName>
    <definedName name="NewMPLng">'[76]Replacement of DLUA'!#REF!</definedName>
    <definedName name="NewNBSL64KBitLng">'[76]Replacement of DLUA'!#REF!</definedName>
    <definedName name="NewPrinterLng">'[76]Replacement of DLUA'!#REF!</definedName>
    <definedName name="NewSNMATLng">'[76]Replacement of DLUA'!#REF!</definedName>
    <definedName name="NewSYSDLng">'[76]Replacement of DLUA'!#REF!</definedName>
    <definedName name="NewUNILng">'[76]Replacement of DLUA'!#REF!</definedName>
    <definedName name="Nexabit_DS3_Count">[65]Pricing!$C$28</definedName>
    <definedName name="Nexabit_OC12_Count">[65]Pricing!$C$30</definedName>
    <definedName name="Nexabit_OC192_Count">[65]Pricing!$C$32</definedName>
    <definedName name="Nexabit_OC3_Count">[65]Pricing!$C$29</definedName>
    <definedName name="Nexabit_OC48_Count">[65]Pricing!$C$31</definedName>
    <definedName name="Nexabit_Slot_Count">[65]Pricing!$C$27</definedName>
    <definedName name="nga" localSheetId="6" hidden="1">{"COST",#N/A,FALSE,"SYNTHESE";"MARGIN",#N/A,FALSE,"SYNTHESE";"LOT_COM",#N/A,FALSE,"SYNTHESE"}</definedName>
    <definedName name="nga" localSheetId="11" hidden="1">{"COST",#N/A,FALSE,"SYNTHESE";"MARGIN",#N/A,FALSE,"SYNTHESE";"LOT_COM",#N/A,FALSE,"SYNTHESE"}</definedName>
    <definedName name="nga" hidden="1">{"COST",#N/A,FALSE,"SYNTHESE";"MARGIN",#N/A,FALSE,"SYNTHESE";"LOT_COM",#N/A,FALSE,"SYNTHESE"}</definedName>
    <definedName name="NHF">[0]!NHF</definedName>
    <definedName name="NHNYHHJY">[0]!NHNYHHJY</definedName>
    <definedName name="njhgjj">[0]!njhgjj</definedName>
    <definedName name="NLG">#REF!</definedName>
    <definedName name="NMGHE">[0]!NMGHE</definedName>
    <definedName name="nngh">[0]!nngh</definedName>
    <definedName name="nnnnn">[0]!nnnnn</definedName>
    <definedName name="nnnnnnnn">[0]!nnnnnnnn</definedName>
    <definedName name="NO">#REF!</definedName>
    <definedName name="Node_OA">#REF!</definedName>
    <definedName name="Node1_Amps">#REF!</definedName>
    <definedName name="Node1_BTUs">#REF!</definedName>
    <definedName name="Node1_ChassisCount">#REF!</definedName>
    <definedName name="Node1_DescType">#REF!</definedName>
    <definedName name="Node1_Discount">#REF!</definedName>
    <definedName name="Node1_IntlDisc">#REF!</definedName>
    <definedName name="Node1_IntlList">#REF!</definedName>
    <definedName name="Node1_IntlTotal">#REF!</definedName>
    <definedName name="Node1_Name">#REF!</definedName>
    <definedName name="Node1_RackSpace">#REF!</definedName>
    <definedName name="Node1_Watts">#REF!</definedName>
    <definedName name="Node10_Amps">#REF!</definedName>
    <definedName name="Node10_BTUs">#REF!</definedName>
    <definedName name="Node10_ChassisCount">#REF!</definedName>
    <definedName name="Node10_DescType">#REF!</definedName>
    <definedName name="Node10_Discount">#REF!</definedName>
    <definedName name="Node10_IntlDisc">#REF!</definedName>
    <definedName name="Node10_IntlList">#REF!</definedName>
    <definedName name="Node10_IntlTotal">#REF!</definedName>
    <definedName name="Node10_Name">#REF!</definedName>
    <definedName name="Node10_RackSpace">#REF!</definedName>
    <definedName name="Node10_Watts">#REF!</definedName>
    <definedName name="node2">'[80]Equipment list of CNC SD'!#REF!</definedName>
    <definedName name="Node2_Amps">#REF!</definedName>
    <definedName name="Node2_BTUs">'[80]Equipment list of CNC SD'!#REF!</definedName>
    <definedName name="Node2_ChassisCount">#REF!</definedName>
    <definedName name="Node2_DescType">'[80]Equipment list of CNC SD'!#REF!</definedName>
    <definedName name="Node2_Discount">'[80]Equipment list of CNC SD'!#REF!</definedName>
    <definedName name="Node2_IntlDisc">'[80]Equipment list of CNC SD'!#REF!</definedName>
    <definedName name="Node2_IntlList">#REF!</definedName>
    <definedName name="Node2_IntlTotal">'[80]Equipment list of CNC SD'!#REF!</definedName>
    <definedName name="Node2_Name">'[80]Equipment list of CNC SD'!#REF!</definedName>
    <definedName name="Node2_RackSpace">#REF!</definedName>
    <definedName name="Node2_Watts">#REF!</definedName>
    <definedName name="Node3_Amps">#REF!</definedName>
    <definedName name="Node3_BTUs">#REF!</definedName>
    <definedName name="Node3_ChassisCount">#REF!</definedName>
    <definedName name="Node3_DescType">#REF!</definedName>
    <definedName name="Node3_Discount">#REF!</definedName>
    <definedName name="Node3_IntlDisc">#REF!</definedName>
    <definedName name="Node3_IntlList">#REF!</definedName>
    <definedName name="Node3_IntlTotal">#REF!</definedName>
    <definedName name="Node3_Name">#REF!</definedName>
    <definedName name="Node3_RackSpace">#REF!</definedName>
    <definedName name="Node3_Watts">#REF!</definedName>
    <definedName name="Node4_Amps">#REF!</definedName>
    <definedName name="Node4_BTUs">#REF!</definedName>
    <definedName name="Node4_ChassisCount">#REF!</definedName>
    <definedName name="Node4_DescType">#REF!</definedName>
    <definedName name="Node4_Discount">#REF!</definedName>
    <definedName name="Node4_IntlDisc">#REF!</definedName>
    <definedName name="Node4_IntlList">#REF!</definedName>
    <definedName name="Node4_IntlTotal">#REF!</definedName>
    <definedName name="Node4_Name">#REF!</definedName>
    <definedName name="Node4_RackSpace">#REF!</definedName>
    <definedName name="Node4_Watts">#REF!</definedName>
    <definedName name="Node5_Amps">#REF!</definedName>
    <definedName name="Node5_BTUs">#REF!</definedName>
    <definedName name="Node5_ChassisCount">#REF!</definedName>
    <definedName name="Node5_DescType">#REF!</definedName>
    <definedName name="Node5_Discount">#REF!</definedName>
    <definedName name="Node5_IntlDisc">#REF!</definedName>
    <definedName name="Node5_IntlList">#REF!</definedName>
    <definedName name="Node5_IntlTotal">#REF!</definedName>
    <definedName name="Node5_Name">#REF!</definedName>
    <definedName name="Node5_RackSpace">#REF!</definedName>
    <definedName name="Node5_Watts">#REF!</definedName>
    <definedName name="Node6_Amps">#REF!</definedName>
    <definedName name="Node6_BTUs">#REF!</definedName>
    <definedName name="Node6_ChassisCount">#REF!</definedName>
    <definedName name="Node6_DescType">#REF!</definedName>
    <definedName name="Node6_Discount">#REF!</definedName>
    <definedName name="Node6_IntlDisc">#REF!</definedName>
    <definedName name="Node6_IntlList">#REF!</definedName>
    <definedName name="Node6_IntlTotal">#REF!</definedName>
    <definedName name="Node6_Name">#REF!</definedName>
    <definedName name="Node6_RackSpace">#REF!</definedName>
    <definedName name="Node6_Watts">#REF!</definedName>
    <definedName name="Node7_Amps">#REF!</definedName>
    <definedName name="Node7_BTUs">#REF!</definedName>
    <definedName name="Node7_ChassisCount">#REF!</definedName>
    <definedName name="Node7_DescType">#REF!</definedName>
    <definedName name="Node7_Discount">#REF!</definedName>
    <definedName name="Node7_IntlDisc">#REF!</definedName>
    <definedName name="Node7_IntlList">#REF!</definedName>
    <definedName name="Node7_IntlTotal">#REF!</definedName>
    <definedName name="Node7_Name">#REF!</definedName>
    <definedName name="Node7_RackSpace">#REF!</definedName>
    <definedName name="Node7_Watts">#REF!</definedName>
    <definedName name="Node8_Amps">#REF!</definedName>
    <definedName name="Node8_BTUs">#REF!</definedName>
    <definedName name="Node8_ChassisCount">#REF!</definedName>
    <definedName name="Node8_DescType">#REF!</definedName>
    <definedName name="Node8_Discount">#REF!</definedName>
    <definedName name="Node8_IntlDisc">#REF!</definedName>
    <definedName name="Node8_IntlList">#REF!</definedName>
    <definedName name="Node8_IntlTotal">#REF!</definedName>
    <definedName name="Node8_Name">#REF!</definedName>
    <definedName name="Node8_RackSpace">#REF!</definedName>
    <definedName name="Node8_Watts">#REF!</definedName>
    <definedName name="Node9_Amps">#REF!</definedName>
    <definedName name="Node9_BTUs">#REF!</definedName>
    <definedName name="Node9_ChassisCount">#REF!</definedName>
    <definedName name="Node9_DescType">#REF!</definedName>
    <definedName name="Node9_Discount">#REF!</definedName>
    <definedName name="Node9_IntlDisc">#REF!</definedName>
    <definedName name="Node9_IntlList">#REF!</definedName>
    <definedName name="Node9_IntlTotal">#REF!</definedName>
    <definedName name="Node9_Name">#REF!</definedName>
    <definedName name="Node9_RackSpace">#REF!</definedName>
    <definedName name="Node9_Watts">#REF!</definedName>
    <definedName name="NOK">#REF!</definedName>
    <definedName name="NonConformité">[0]!NonConformité</definedName>
    <definedName name="NPV">#REF!</definedName>
    <definedName name="nr_of_fils">'[9]PROJECT '!$C$4</definedName>
    <definedName name="nr_switches">[9]rtu_master!$O$41</definedName>
    <definedName name="NRM">[17]Edit!#REF!</definedName>
    <definedName name="nrtt">[0]!nrtt</definedName>
    <definedName name="NTT">#REF!</definedName>
    <definedName name="ntw">[81]!ntw</definedName>
    <definedName name="NU">#REF!</definedName>
    <definedName name="num_decimal_dig">[9]layoutinfo!$D$7</definedName>
    <definedName name="num_repairs">#REF!</definedName>
    <definedName name="NZDuty">#REF!</definedName>
    <definedName name="NZGST">#REF!</definedName>
    <definedName name="NZPFEDuty">#REF!</definedName>
    <definedName name="oa">#REF!</definedName>
    <definedName name="OADM_128">#REF!</definedName>
    <definedName name="OADM_56">#REF!</definedName>
    <definedName name="oadmbu">ROUNDUP('[61]Wet Plant'!A$126,0)*'[61]Wet Plant'!A$6</definedName>
    <definedName name="Oakland_OC48">#REF!</definedName>
    <definedName name="OC_12_Disc.">#REF!</definedName>
    <definedName name="OC_3">[0]!OC_3</definedName>
    <definedName name="OC_48_Trib">#REF!</definedName>
    <definedName name="OC192miles">#REF!</definedName>
    <definedName name="oc3_cables_dscnt">[82]discount!$B$6</definedName>
    <definedName name="oc3_com_dscnt">[83]discount!$B$4</definedName>
    <definedName name="oc3_hw_dscnt">[84]Discounts!$B$2</definedName>
    <definedName name="oc3_intfc_dscnt">[83]discount!$B$5</definedName>
    <definedName name="oc3_shelf_dscnt">[83]discount!$B$3</definedName>
    <definedName name="oc3_sw_dscnt">[83]discount!$B$7</definedName>
    <definedName name="oc48_hw_dscnt">[85]Discounts!$B$3</definedName>
    <definedName name="ogppalarm">IF(#REF!,1,0)</definedName>
    <definedName name="OKDKDKD">[0]!OKDKDKD</definedName>
    <definedName name="Old_new">#REF!</definedName>
    <definedName name="olsib">#REF!</definedName>
    <definedName name="ÖNSFAK">#REF!</definedName>
    <definedName name="OP">[0]!OP</definedName>
    <definedName name="OPO">[0]!OPO</definedName>
    <definedName name="Option">[0]!Option</definedName>
    <definedName name="Option1">[34]!Option1</definedName>
    <definedName name="Option2">[34]!Option2</definedName>
    <definedName name="Option3">[34]!Option3</definedName>
    <definedName name="Option4">[34]!Option4</definedName>
    <definedName name="Option5">[34]!Option5</definedName>
    <definedName name="Option6">[34]!Option6</definedName>
    <definedName name="Option7">[34]!Option7</definedName>
    <definedName name="Option8">[34]!Option8</definedName>
    <definedName name="Optional_IP">#REF!</definedName>
    <definedName name="Optional_Mgmt_Redundant">#REF!</definedName>
    <definedName name="Options">#REF!</definedName>
    <definedName name="OrigenMoneda">#REF!</definedName>
    <definedName name="otib">#REF!</definedName>
    <definedName name="OtrosGastos">#REF!</definedName>
    <definedName name="out_range">[9]input_spider!#REF!</definedName>
    <definedName name="outfile">[86]DIMEXP_OUT!#REF!</definedName>
    <definedName name="OUUY">[0]!OUUY</definedName>
    <definedName name="ouv_Bulle">[0]!ouv_Bulle</definedName>
    <definedName name="ovar">#REF!</definedName>
    <definedName name="OWE">#REF!</definedName>
    <definedName name="own">#REF!</definedName>
    <definedName name="owncom">#REF!</definedName>
    <definedName name="owncom6">#REF!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17">#REF!</definedName>
    <definedName name="Page18">#REF!</definedName>
    <definedName name="Page19">#REF!</definedName>
    <definedName name="Page2">#REF!</definedName>
    <definedName name="Page20">#REF!</definedName>
    <definedName name="Page21">#REF!</definedName>
    <definedName name="Page22">#REF!</definedName>
    <definedName name="Page23">#REF!</definedName>
    <definedName name="Page24">#REF!</definedName>
    <definedName name="Page25">#REF!</definedName>
    <definedName name="Page26">#REF!</definedName>
    <definedName name="Page27">#REF!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kistan">#REF!</definedName>
    <definedName name="PDMXE">[17]Edit!#REF!</definedName>
    <definedName name="PDO" localSheetId="6" hidden="1">{"'Summary'!$A$1:$J$46"}</definedName>
    <definedName name="PDO" localSheetId="11" hidden="1">{"'Summary'!$A$1:$J$46"}</definedName>
    <definedName name="PDO" hidden="1">{"'Summary'!$A$1:$J$46"}</definedName>
    <definedName name="pdq" localSheetId="6" hidden="1">{"'Summary'!$A$1:$J$46"}</definedName>
    <definedName name="pdq" localSheetId="11" hidden="1">{"'Summary'!$A$1:$J$46"}</definedName>
    <definedName name="pdq" hidden="1">{"'Summary'!$A$1:$J$46"}</definedName>
    <definedName name="pe">#REF!</definedName>
    <definedName name="Percent_Disc">#REF!</definedName>
    <definedName name="PEU">[87]Schéma!$C$4</definedName>
    <definedName name="PF">#REF!</definedName>
    <definedName name="PF_L">#REF!</definedName>
    <definedName name="PIPPO">#REF!</definedName>
    <definedName name="PK">#REF!</definedName>
    <definedName name="PL">#REF!</definedName>
    <definedName name="pl_fee">[40]read_me!$F$9</definedName>
    <definedName name="Plan" localSheetId="6" hidden="1">{#N/A,#N/A,FALSE,"Direct Labour";#N/A,#N/A,FALSE,"Indirect Labour";#N/A,#N/A,FALSE,"PP&amp;E";#N/A,#N/A,FALSE,"IT";#N/A,#N/A,FALSE,"Other";#N/A,#N/A,FALSE,"Implementation"}</definedName>
    <definedName name="Plan" localSheetId="11" hidden="1">{#N/A,#N/A,FALSE,"Direct Labour";#N/A,#N/A,FALSE,"Indirect Labour";#N/A,#N/A,FALSE,"PP&amp;E";#N/A,#N/A,FALSE,"IT";#N/A,#N/A,FALSE,"Other";#N/A,#N/A,FALSE,"Implementation"}</definedName>
    <definedName name="Plan" hidden="1">{#N/A,#N/A,FALSE,"Direct Labour";#N/A,#N/A,FALSE,"Indirect Labour";#N/A,#N/A,FALSE,"PP&amp;E";#N/A,#N/A,FALSE,"IT";#N/A,#N/A,FALSE,"Other";#N/A,#N/A,FALSE,"Implementation"}</definedName>
    <definedName name="PLUTO">#REF!</definedName>
    <definedName name="PO">[0]!PO</definedName>
    <definedName name="Portlaoise">#REF!</definedName>
    <definedName name="Portlaoise_1_a">#REF!</definedName>
    <definedName name="Portlaoise_1_b">#REF!</definedName>
    <definedName name="Portlaoise_b">#REF!</definedName>
    <definedName name="postamp1">IF(#REF!="","y",#REF!)</definedName>
    <definedName name="POTS">[12]rt!#REF!</definedName>
    <definedName name="Power">#REF!</definedName>
    <definedName name="powerman">[35]discounts!$C$19</definedName>
    <definedName name="powerpur">[35]discounts!$C$18</definedName>
    <definedName name="PR_TI">#REF!</definedName>
    <definedName name="PrecioReferencia">#REF!</definedName>
    <definedName name="PRECIOS_RETEV">#REF!</definedName>
    <definedName name="PRECIOS_TP">#REF!</definedName>
    <definedName name="PrecioUnitario">#REF!</definedName>
    <definedName name="PRICE">#REF!</definedName>
    <definedName name="PRICEItem">#REF!</definedName>
    <definedName name="PRICEKDescr">#REF!</definedName>
    <definedName name="PRICEKValue">#REF!</definedName>
    <definedName name="PRICESItem">#REF!</definedName>
    <definedName name="PRICESKa">#REF!</definedName>
    <definedName name="PRICESKb">#REF!</definedName>
    <definedName name="PRICESUnitOfferedPrice">#REF!</definedName>
    <definedName name="PRICEUnitPrice">#REF!</definedName>
    <definedName name="Pricing_Summary_Discount">#REF!</definedName>
    <definedName name="Pricing_Used">#REF!</definedName>
    <definedName name="Principle">#REF!</definedName>
    <definedName name="print">[0]!print</definedName>
    <definedName name="_xlnm.Print_Area" localSheetId="11">廠商發票!$A$1:$E$100</definedName>
    <definedName name="_xlnm.Print_Area">#REF!</definedName>
    <definedName name="PRINT_AREA_MI">#REF!</definedName>
    <definedName name="print_combi">[9]MAIN!$A$34</definedName>
    <definedName name="print_det">[9]MAIN!$A$36</definedName>
    <definedName name="print_exc">[9]MAIN!$A$38</definedName>
    <definedName name="print_fun">[9]MAIN!$A$35</definedName>
    <definedName name="print_rtu">[9]MAIN!$A$42</definedName>
    <definedName name="PRINT_TITLE">#REF!</definedName>
    <definedName name="_xlnm.Print_Titles">#REF!</definedName>
    <definedName name="print_tsu">[9]MAIN!$A$37</definedName>
    <definedName name="Print3">[34]!Print3</definedName>
    <definedName name="printfile">[86]DIMEXP_OUT!#REF!</definedName>
    <definedName name="prio">[0]!prio</definedName>
    <definedName name="prob">[9]priceinfo!$D$15</definedName>
    <definedName name="Procedencia">#REF!</definedName>
    <definedName name="prof192">'[2]384 SLC2k'!#REF!</definedName>
    <definedName name="progress">#REF!</definedName>
    <definedName name="Project_footer">[0]!Project_footer</definedName>
    <definedName name="PROJECT_NAME">'[88]MW8100 China List'!$B$3</definedName>
    <definedName name="project_start">[33]Parameters!$C$7</definedName>
    <definedName name="ProjectFinancials">#REF!</definedName>
    <definedName name="ProjectVariables">#REF!</definedName>
    <definedName name="Proposta">[37]Util!$C$20</definedName>
    <definedName name="PS">#REF!</definedName>
    <definedName name="PSAX_DS3_ATM_Ports">[65]Pricing!$C$11</definedName>
    <definedName name="PSAX_Enh_DS1_Ports">[65]Pricing!$C$15</definedName>
    <definedName name="PSAX_Slots">[65]Pricing!$C$9</definedName>
    <definedName name="PSAX_Trunks">[65]Constants!$B$43</definedName>
    <definedName name="psbu">ROUNDUP('[61]Wet Plant'!A$127,0)</definedName>
    <definedName name="ptrans">'[24]Segment Inputs (General)'!$I$37</definedName>
    <definedName name="PV_TOT">'[66]1515'!$I$18:$I$77</definedName>
    <definedName name="PV_UNIT">'[66]1515'!$H$18:$H$77</definedName>
    <definedName name="pwr_fe_dscnt">[89]Discounts!$B$9</definedName>
    <definedName name="pwr_ff_dscnt">[90]Discounts!$B$10</definedName>
    <definedName name="Q_発注印刷_伝無_B">'[91]IM JED Actual'!#REF!</definedName>
    <definedName name="Q_発注印刷_伝無_C">'[92]Sheet 1'!#REF!</definedName>
    <definedName name="QLAccura" localSheetId="6" hidden="1">{"Complete Spreadsheet",#N/A,FALSE,"BASIC"}</definedName>
    <definedName name="QLAccura" localSheetId="11" hidden="1">{"Complete Spreadsheet",#N/A,FALSE,"BASIC"}</definedName>
    <definedName name="QLAccura" hidden="1">{"Complete Spreadsheet",#N/A,FALSE,"BASIC"}</definedName>
    <definedName name="qqqqq" localSheetId="6" hidden="1">{#N/A,#N/A,TRUE,"Config1";#N/A,#N/A,TRUE,"Config2";#N/A,#N/A,TRUE,"Config3";#N/A,#N/A,TRUE,"Config4";#N/A,#N/A,TRUE,"Config5";#N/A,#N/A,TRUE,"Config6";#N/A,#N/A,TRUE,"Config7"}</definedName>
    <definedName name="qqqqq" localSheetId="11" hidden="1">{#N/A,#N/A,TRUE,"Config1";#N/A,#N/A,TRUE,"Config2";#N/A,#N/A,TRUE,"Config3";#N/A,#N/A,TRUE,"Config4";#N/A,#N/A,TRUE,"Config5";#N/A,#N/A,TRUE,"Config6";#N/A,#N/A,TRUE,"Config7"}</definedName>
    <definedName name="qqqqq" hidden="1">{#N/A,#N/A,TRUE,"Config1";#N/A,#N/A,TRUE,"Config2";#N/A,#N/A,TRUE,"Config3";#N/A,#N/A,TRUE,"Config4";#N/A,#N/A,TRUE,"Config5";#N/A,#N/A,TRUE,"Config6";#N/A,#N/A,TRUE,"Config7"}</definedName>
    <definedName name="qqqqqqq">[0]!qqqqqqq</definedName>
    <definedName name="QRREREREWRQRQRRRRRR">[0]!QRREREREWRQRQRRRRRR</definedName>
    <definedName name="qsqs"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qs"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q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té">'[66]1515'!$G$18:$G$77</definedName>
    <definedName name="QTE_TOT">'[66]1515'!#REF!</definedName>
    <definedName name="Qty_ACEB">#REF!</definedName>
    <definedName name="quad">[2]Discounts!$C$8</definedName>
    <definedName name="QUANTITIESItem">#REF!</definedName>
    <definedName name="QUANTITIESRoute1">#REF!</definedName>
    <definedName name="QUANTITIESSites">#REF!</definedName>
    <definedName name="QUANTITIESUnitPrice">#REF!</definedName>
    <definedName name="rack">#REF!</definedName>
    <definedName name="Racks">[17]Edit!#REF!</definedName>
    <definedName name="Raman">#REF!</definedName>
    <definedName name="range">#REF!</definedName>
    <definedName name="RATE">#REF!</definedName>
    <definedName name="redundancy">IF(#REF!="",#REF!,#REF!)</definedName>
    <definedName name="reerere">[0]!reerere</definedName>
    <definedName name="reerreererererre">[0]!reerreererererre</definedName>
    <definedName name="REF">'[66]1515'!#REF!</definedName>
    <definedName name="REF_A35_DISC38165049">#REF!</definedName>
    <definedName name="REF_A35_DISC38329114">#REF!</definedName>
    <definedName name="REF_A35_DISC52742333">#REF!</definedName>
    <definedName name="REF_A37_DISC38165049">#REF!</definedName>
    <definedName name="REF_A37_DISC38329114">#REF!</definedName>
    <definedName name="REF_A37_DISC52742333">#REF!</definedName>
    <definedName name="REF_A40_DISC38165049">#REF!</definedName>
    <definedName name="REF_A40_DISC38329114">#REF!</definedName>
    <definedName name="REF_A40_DISC52742333">#REF!</definedName>
    <definedName name="REF_B_DISC38165049">#REF!</definedName>
    <definedName name="REF_B_DISC38329114">#REF!</definedName>
    <definedName name="REF_B_DISC52742333">#REF!</definedName>
    <definedName name="REF_C40_DISC38165049">#REF!</definedName>
    <definedName name="REF_C40_DISC38329114">#REF!</definedName>
    <definedName name="REF_C40_DISC52742333">#REF!</definedName>
    <definedName name="REF_D_DISC44204101">#REF!</definedName>
    <definedName name="REF_D_DISC45340465">#REF!</definedName>
    <definedName name="REG_C_L_100">#REF!</definedName>
    <definedName name="REG_C88_w_o_Raman">#REF!</definedName>
    <definedName name="REG_C88_w_Raman">#REF!</definedName>
    <definedName name="REG_NO">#REF!</definedName>
    <definedName name="rel">[64]INPUT!$C$13</definedName>
    <definedName name="Rel.1.00">#REF!,#REF!,#REF!,#REF!,#REF!,#REF!,#REF!,#REF!,#REF!,#REF!,#REF!,#REF!,#REF!,#REF!</definedName>
    <definedName name="Rel.2.00">#REF!,#REF!,#REF!,#REF!,#REF!,#REF!,#REF!,#REF!,#REF!,#REF!,#REF!,#REF!,#REF!,#REF!,#REF!,#REF!,#REF!,#REF!</definedName>
    <definedName name="Release">[0]!Release</definedName>
    <definedName name="Repeater_Type">IF(#REF!="",#REF!,#REF!)</definedName>
    <definedName name="required_DCM">[93]DCMs!#REF!</definedName>
    <definedName name="RER">[0]!RER</definedName>
    <definedName name="rerereere">[0]!rerereere</definedName>
    <definedName name="rererer">[0]!rererer</definedName>
    <definedName name="rererere">[0]!rererere</definedName>
    <definedName name="RERERERERERE">[0]!RERERERERERE</definedName>
    <definedName name="RERERERQRQR">[0]!RERERERQRQR</definedName>
    <definedName name="RERRGHH">[0]!RERRGHH</definedName>
    <definedName name="res" localSheetId="6" hidden="1">{"MG-2002-F1",#N/A,FALSE,"PPU-Telemig";"MG-2002-F2",#N/A,FALSE,"PPU-Telemig";"MG-2002-F3",#N/A,FALSE,"PPU-Telemig";"MG-2002-F4",#N/A,FALSE,"PPU-Telemig";"MG-2003-F1",#N/A,FALSE,"PPU-Telemig";"MG-2004-F1",#N/A,FALSE,"PPU-Telemig"}</definedName>
    <definedName name="res" localSheetId="11" hidden="1">{"MG-2002-F1",#N/A,FALSE,"PPU-Telemig";"MG-2002-F2",#N/A,FALSE,"PPU-Telemig";"MG-2002-F3",#N/A,FALSE,"PPU-Telemig";"MG-2002-F4",#N/A,FALSE,"PPU-Telemig";"MG-2003-F1",#N/A,FALSE,"PPU-Telemig";"MG-2004-F1",#N/A,FALSE,"PPU-Telemig"}</definedName>
    <definedName name="res" hidden="1">{"MG-2002-F1",#N/A,FALSE,"PPU-Telemig";"MG-2002-F2",#N/A,FALSE,"PPU-Telemig";"MG-2002-F3",#N/A,FALSE,"PPU-Telemig";"MG-2002-F4",#N/A,FALSE,"PPU-Telemig";"MG-2003-F1",#N/A,FALSE,"PPU-Telemig";"MG-2004-F1",#N/A,FALSE,"PPU-Telemig"}</definedName>
    <definedName name="reset_default_values">[0]!reset_default_values</definedName>
    <definedName name="ret_to_mainmenue">[0]!ret_to_mainmenue</definedName>
    <definedName name="RICC">#REF!</definedName>
    <definedName name="RICCValue">#REF!</definedName>
    <definedName name="RMP">'[66]1515'!#REF!</definedName>
    <definedName name="rptr1">'[61]Wet Plant'!A$60*'[61]Wet Plant'!A$6</definedName>
    <definedName name="rptr2">'[61]Wet Plant'!A$70*'[61]Wet Plant'!A$6</definedName>
    <definedName name="rptr3">'[61]Wet Plant'!A$80*'[61]Wet Plant'!A$6</definedName>
    <definedName name="rr" localSheetId="6" hidden="1">{#N/A,#N/A,FALSE,"Executive";#N/A,#N/A,FALSE,"Growth";#N/A,#N/A,FALSE,"Financials"}</definedName>
    <definedName name="rr" localSheetId="11" hidden="1">{#N/A,#N/A,FALSE,"Executive";#N/A,#N/A,FALSE,"Growth";#N/A,#N/A,FALSE,"Financials"}</definedName>
    <definedName name="rr" hidden="1">{#N/A,#N/A,FALSE,"Executive";#N/A,#N/A,FALSE,"Growth";#N/A,#N/A,FALSE,"Financials"}</definedName>
    <definedName name="RT">[0]!RT</definedName>
    <definedName name="RTFJI9">[0]!RTFJI9</definedName>
    <definedName name="RTRTR">[0]!RTRTR</definedName>
    <definedName name="RTRTRTR">[0]!RTRTRTR</definedName>
    <definedName name="rttrtrtr">[0]!rttrtrtr</definedName>
    <definedName name="RTY">[0]!RTY</definedName>
    <definedName name="RTYU">[0]!RTYU</definedName>
    <definedName name="SA">[62]Total!$F$50</definedName>
    <definedName name="SAASSASASASA">[0]!SAASSASASASA</definedName>
    <definedName name="Sacr_Lodi_OC48">#REF!</definedName>
    <definedName name="Sacr_Suis_OC48">#REF!</definedName>
    <definedName name="same" localSheetId="6" hidden="1">{#N/A,#N/A,FALSE,"Direct Labour";#N/A,#N/A,FALSE,"Indirect Labour";#N/A,#N/A,FALSE,"PP&amp;E";#N/A,#N/A,FALSE,"IT";#N/A,#N/A,FALSE,"Other";#N/A,#N/A,FALSE,"Implementation"}</definedName>
    <definedName name="same" localSheetId="11" hidden="1">{#N/A,#N/A,FALSE,"Direct Labour";#N/A,#N/A,FALSE,"Indirect Labour";#N/A,#N/A,FALSE,"PP&amp;E";#N/A,#N/A,FALSE,"IT";#N/A,#N/A,FALSE,"Other";#N/A,#N/A,FALSE,"Implementation"}</definedName>
    <definedName name="same" hidden="1">{#N/A,#N/A,FALSE,"Direct Labour";#N/A,#N/A,FALSE,"Indirect Labour";#N/A,#N/A,FALSE,"PP&amp;E";#N/A,#N/A,FALSE,"IT";#N/A,#N/A,FALSE,"Other";#N/A,#N/A,FALSE,"Implementation"}</definedName>
    <definedName name="SanJose_OC12">#REF!</definedName>
    <definedName name="SanJose_OC48">#REF!</definedName>
    <definedName name="SAR">#REF!</definedName>
    <definedName name="sasasas">[0]!sasasas</definedName>
    <definedName name="SASWW">[0]!SASWW</definedName>
    <definedName name="Saudi_arabia">#REF!</definedName>
    <definedName name="save_combi">[9]MAIN!$A$62</definedName>
    <definedName name="save_detail">[9]MAIN!$A$61</definedName>
    <definedName name="save_exc">[9]MAIN!$A$64</definedName>
    <definedName name="save_from">[9]MAIN!$A$70</definedName>
    <definedName name="save_func">[9]MAIN!$A$60</definedName>
    <definedName name="save_rtu">[9]MAIN!$A$65</definedName>
    <definedName name="save_tsu">[9]MAIN!$A$63</definedName>
    <definedName name="SAW">[0]!SAW</definedName>
    <definedName name="SB">[62]Total!$F$51</definedName>
    <definedName name="SC">[62]Total!$F$52</definedName>
    <definedName name="scenari">#REF!</definedName>
    <definedName name="sd">[0]!sd</definedName>
    <definedName name="SDADASASA">[0]!SDADASASA</definedName>
    <definedName name="SDDDSDSDSDSSD">[0]!SDDDSDSDSDSSD</definedName>
    <definedName name="sddssd">[0]!sddssd</definedName>
    <definedName name="SDE">[0]!SDE</definedName>
    <definedName name="SDF">[0]!SDF</definedName>
    <definedName name="SDFSSDAA">[0]!SDFSSDAA</definedName>
    <definedName name="SDFWTRERRT">[0]!SDFWTRERRT</definedName>
    <definedName name="sdgf" localSheetId="6" hidden="1">{"COST",#N/A,FALSE,"SYNTHESE";"MARGIN",#N/A,FALSE,"SYNTHESE";"LOT_COM",#N/A,FALSE,"SYNTHESE"}</definedName>
    <definedName name="sdgf" localSheetId="11" hidden="1">{"COST",#N/A,FALSE,"SYNTHESE";"MARGIN",#N/A,FALSE,"SYNTHESE";"LOT_COM",#N/A,FALSE,"SYNTHESE"}</definedName>
    <definedName name="sdgf" hidden="1">{"COST",#N/A,FALSE,"SYNTHESE";"MARGIN",#N/A,FALSE,"SYNTHESE";"LOT_COM",#N/A,FALSE,"SYNTHESE"}</definedName>
    <definedName name="sdggdsdgg" hidden="1">{#N/A,#N/A,TRUE,"MAIN FT TERM";#N/A,#N/A,TRUE,"MCI  FT TERM ";#N/A,#N/A,TRUE,"OC12 EQV"}</definedName>
    <definedName name="SDH_detail" localSheetId="6" hidden="1">{"COST",#N/A,FALSE,"SYNTHESE";"MARGIN",#N/A,FALSE,"SYNTHESE";"LOT_COM",#N/A,FALSE,"SYNTHESE"}</definedName>
    <definedName name="SDH_detail" localSheetId="11" hidden="1">{"COST",#N/A,FALSE,"SYNTHESE";"MARGIN",#N/A,FALSE,"SYNTHESE";"LOT_COM",#N/A,FALSE,"SYNTHESE"}</definedName>
    <definedName name="SDH_detail" hidden="1">{"COST",#N/A,FALSE,"SYNTHESE";"MARGIN",#N/A,FALSE,"SYNTHESE";"LOT_COM",#N/A,FALSE,"SYNTHESE"}</definedName>
    <definedName name="sdsds">[0]!sdsds</definedName>
    <definedName name="sdsdsds">[0]!sdsdsds</definedName>
    <definedName name="SDSDSDSD">[0]!SDSDSDSD</definedName>
    <definedName name="SDSDSDSDS">[0]!SDSDSDSDS</definedName>
    <definedName name="sdsdsdsdsdsdsss">[0]!sdsdsdsdsdsdsss</definedName>
    <definedName name="SDSS">[0]!SDSS</definedName>
    <definedName name="SDX">[0]!SDX</definedName>
    <definedName name="SE">[62]Total!$F$54</definedName>
    <definedName name="se_1">#REF!</definedName>
    <definedName name="se_2">#REF!</definedName>
    <definedName name="se_3">#REF!</definedName>
    <definedName name="se_4">#REF!</definedName>
    <definedName name="se_5">#REF!</definedName>
    <definedName name="se_6">#REF!</definedName>
    <definedName name="se_7">#REF!</definedName>
    <definedName name="se_8">#REF!</definedName>
    <definedName name="se_sum">#REF!</definedName>
    <definedName name="seg_index">#REF!</definedName>
    <definedName name="SEGAMAT">#REF!</definedName>
    <definedName name="sek">#REF!</definedName>
    <definedName name="SelectDésignation_QuandChangement">[77]!SelectDésignation_QuandChangement</definedName>
    <definedName name="SélectProduit_QuandChangement">[77]!SélectProduit_QuandChangement</definedName>
    <definedName name="Sélectréférence_QuandChangement">[77]!Sélectréférence_QuandChangement</definedName>
    <definedName name="Selecttypeproduit_QuandChangement">[77]!Selecttypeproduit_QuandChangement</definedName>
    <definedName name="sep_spare">[9]MAIN!$A$44</definedName>
    <definedName name="sete" hidden="1">{#N/A,#N/A,TRUE,"MAIN FT TERM";#N/A,#N/A,TRUE,"MCI  FT TERM ";#N/A,#N/A,TRUE,"OC12 EQV"}</definedName>
    <definedName name="SHELF821T">#REF!</definedName>
    <definedName name="SHELF822IM16">#REF!</definedName>
    <definedName name="SHELF822T">#REF!</definedName>
    <definedName name="SHELF823IM16">#REF!</definedName>
    <definedName name="SHELF823T">#REF!</definedName>
    <definedName name="SHELF824IM16">#REF!</definedName>
    <definedName name="SHELF824T">#REF!</definedName>
    <definedName name="SHELF831I">#REF!</definedName>
    <definedName name="SHELF831T">#REF!</definedName>
    <definedName name="SHELF832I">#REF!</definedName>
    <definedName name="SHELF832T">#REF!</definedName>
    <definedName name="SHELF833I">#REF!</definedName>
    <definedName name="SHELF833T">#REF!</definedName>
    <definedName name="SHELF834I">#REF!</definedName>
    <definedName name="SHELF834T">#REF!</definedName>
    <definedName name="SHELF835IM16">#REF!</definedName>
    <definedName name="SHELF835T">#REF!</definedName>
    <definedName name="SHELF841I">#REF!</definedName>
    <definedName name="SHELF841T">#REF!</definedName>
    <definedName name="SHELF842I">#REF!</definedName>
    <definedName name="SHELF842T">#REF!</definedName>
    <definedName name="SHLEF821IM16">#REF!</definedName>
    <definedName name="shorea">'[42]System Inputs (General)'!$D$1</definedName>
    <definedName name="shoreb">'[42]System Inputs (General)'!$E$1</definedName>
    <definedName name="Sichtbarmachen">[0]!Sichtbarmachen</definedName>
    <definedName name="Singapore">#REF!</definedName>
    <definedName name="sla_in">#REF!</definedName>
    <definedName name="slb_in">#REF!</definedName>
    <definedName name="SLC2kEQdiscnt">[14]Contract!$B$79</definedName>
    <definedName name="slc5commons">[35]discounts!$C$16</definedName>
    <definedName name="slc5pots">[35]discounts!$C$15</definedName>
    <definedName name="Sligo">#REF!</definedName>
    <definedName name="Sligo_1_a">#REF!</definedName>
    <definedName name="Sligo_1_b">#REF!</definedName>
    <definedName name="Sligo_2">#REF!</definedName>
    <definedName name="Sligo_2_1_1">#REF!</definedName>
    <definedName name="Sligo_2_1_a">#REF!</definedName>
    <definedName name="Sligo_2_1_b">#REF!</definedName>
    <definedName name="Sligo_b">#REF!</definedName>
    <definedName name="sma_in">#REF!</definedName>
    <definedName name="smb_in">#REF!</definedName>
    <definedName name="SMC_overview">#REF!</definedName>
    <definedName name="SNR">#REF!</definedName>
    <definedName name="SOKO">#REF!</definedName>
    <definedName name="SOKO_L">#REF!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119121</definedName>
    <definedName name="SONET">[12]rt!#REF!</definedName>
    <definedName name="SONET2">[12]rt!#REF!</definedName>
    <definedName name="Sous_Total_Bati">#REF!</definedName>
    <definedName name="South" hidden="1">{#N/A,#N/A,TRUE,"MAIN FT TERM";#N/A,#N/A,TRUE,"MCI  FT TERM ";#N/A,#N/A,TRUE,"OC12 EQV"}</definedName>
    <definedName name="Southxx" hidden="1">{#N/A,#N/A,TRUE,"MAIN FT TERM";#N/A,#N/A,TRUE,"MCI  FT TERM ";#N/A,#N/A,TRUE,"OC12 EQV"}</definedName>
    <definedName name="Space">#REF!</definedName>
    <definedName name="SPACE_" localSheetId="6" hidden="1">{#N/A,#N/A,FALSE,"Direct Labour";#N/A,#N/A,FALSE,"Indirect Labour";#N/A,#N/A,FALSE,"PP&amp;E";#N/A,#N/A,FALSE,"IT";#N/A,#N/A,FALSE,"Other";#N/A,#N/A,FALSE,"Implementation"}</definedName>
    <definedName name="SPACE_" localSheetId="11" hidden="1">{#N/A,#N/A,FALSE,"Direct Labour";#N/A,#N/A,FALSE,"Indirect Labour";#N/A,#N/A,FALSE,"PP&amp;E";#N/A,#N/A,FALSE,"IT";#N/A,#N/A,FALSE,"Other";#N/A,#N/A,FALSE,"Implementation"}</definedName>
    <definedName name="SPACE_" hidden="1">{#N/A,#N/A,FALSE,"Direct Labour";#N/A,#N/A,FALSE,"Indirect Labour";#N/A,#N/A,FALSE,"PP&amp;E";#N/A,#N/A,FALSE,"IT";#N/A,#N/A,FALSE,"Other";#N/A,#N/A,FALSE,"Implementation"}</definedName>
    <definedName name="SPARING">IF(#REF!="",#REF!,#REF!)</definedName>
    <definedName name="SpecDISC">#REF!</definedName>
    <definedName name="Sri_lanka">#REF!</definedName>
    <definedName name="ssaghg">[0]!ssaghg</definedName>
    <definedName name="SSS">[0]!SSS</definedName>
    <definedName name="ssss" localSheetId="6" hidden="1">{#N/A,#N/A,TRUE,"Config1";#N/A,#N/A,TRUE,"Config2";#N/A,#N/A,TRUE,"Config3";#N/A,#N/A,TRUE,"Config4";#N/A,#N/A,TRUE,"Config5";#N/A,#N/A,TRUE,"Config6";#N/A,#N/A,TRUE,"Config7"}</definedName>
    <definedName name="ssss" localSheetId="11" hidden="1">{#N/A,#N/A,TRUE,"Config1";#N/A,#N/A,TRUE,"Config2";#N/A,#N/A,TRUE,"Config3";#N/A,#N/A,TRUE,"Config4";#N/A,#N/A,TRUE,"Config5";#N/A,#N/A,TRUE,"Config6";#N/A,#N/A,TRUE,"Config7"}</definedName>
    <definedName name="ssss" hidden="1">{#N/A,#N/A,TRUE,"Config1";#N/A,#N/A,TRUE,"Config2";#N/A,#N/A,TRUE,"Config3";#N/A,#N/A,TRUE,"Config4";#N/A,#N/A,TRUE,"Config5";#N/A,#N/A,TRUE,"Config6";#N/A,#N/A,TRUE,"Config7"}</definedName>
    <definedName name="STAMPA">#REF!</definedName>
    <definedName name="STAMPA12">#REF!</definedName>
    <definedName name="standard">#REF!</definedName>
    <definedName name="Standardfooter">[0]!Standardfooter</definedName>
    <definedName name="Start">#REF!</definedName>
    <definedName name="start_scanning1.0">#REF!</definedName>
    <definedName name="start_scanning1.3">#REF!</definedName>
    <definedName name="start_scanning2.0">#REF!</definedName>
    <definedName name="start_scanning2.1">#REF!</definedName>
    <definedName name="start_scanning3.0B">#REF!</definedName>
    <definedName name="start_scanning3.1">#REF!</definedName>
    <definedName name="start_scanning4.0">#REF!</definedName>
    <definedName name="start_scanning4.1">#REF!</definedName>
    <definedName name="start_scanning4.1B">'[94]1670 4.1B (0) order'!#REF!</definedName>
    <definedName name="start_scanning6.3">'[94]tmn 6.3 (0) order'!#REF!</definedName>
    <definedName name="startdate">IF([95]Revisions!A1048576=0,NOW()-1,IF([95]Revisions!A1048576="DATE",NOW()-3,[95]Revisions!A1048576))</definedName>
    <definedName name="STAT_01">'[66]1515'!$J$18:$J$77</definedName>
    <definedName name="STAT_02">'[66]1515'!$K$18:$K$77</definedName>
    <definedName name="STAT_03">'[66]1515'!$L$18:$L$77</definedName>
    <definedName name="STAT_04">'[66]1515'!$M$18:$M$77</definedName>
    <definedName name="STAT_05">'[66]1515'!$N$18:$N$77</definedName>
    <definedName name="STAT_06">'[66]1515'!$O$18:$O$77</definedName>
    <definedName name="STAT_07">'[66]1515'!#REF!</definedName>
    <definedName name="STAT_08">'[66]1515'!#REF!</definedName>
    <definedName name="STAT_09">'[66]1515'!#REF!</definedName>
    <definedName name="STAT_10">'[66]1515'!#REF!</definedName>
    <definedName name="STAT_11">'[66]1515'!#REF!</definedName>
    <definedName name="STAT_12">'[66]1515'!#REF!</definedName>
    <definedName name="STAT_13">'[66]1515'!#REF!</definedName>
    <definedName name="STAT_14">'[66]1515'!#REF!</definedName>
    <definedName name="STAT_15">'[66]1515'!#REF!</definedName>
    <definedName name="STAT_16">'[66]1515'!#REF!</definedName>
    <definedName name="STAT_17">'[66]1515'!#REF!</definedName>
    <definedName name="STAT_18">'[66]1515'!#REF!</definedName>
    <definedName name="STAT_19">'[66]1515'!#REF!</definedName>
    <definedName name="STAT_20">'[66]1515'!#REF!</definedName>
    <definedName name="STAT_21">'[66]1515'!#REF!</definedName>
    <definedName name="STAT_22">'[66]1515'!#REF!</definedName>
    <definedName name="STAT_23">'[66]1515'!#REF!</definedName>
    <definedName name="STAT_24">'[66]1515'!#REF!</definedName>
    <definedName name="STAT_25">'[66]1515'!#REF!</definedName>
    <definedName name="STAT_26">'[66]1515'!#REF!</definedName>
    <definedName name="STAT_27">'[66]1515'!#REF!</definedName>
    <definedName name="STAT_28">'[66]1515'!#REF!</definedName>
    <definedName name="STAT_29">'[66]1515'!#REF!</definedName>
    <definedName name="STAT_30">'[66]1515'!#REF!</definedName>
    <definedName name="STAT_31">'[66]1515'!#REF!</definedName>
    <definedName name="STAT_32">'[66]1515'!#REF!</definedName>
    <definedName name="STAT_33">'[66]1515'!#REF!</definedName>
    <definedName name="STAT_34">'[66]1515'!#REF!</definedName>
    <definedName name="STAT_35">'[66]1515'!#REF!</definedName>
    <definedName name="STAT_36">'[66]1515'!#REF!</definedName>
    <definedName name="STAT_37">'[66]1515'!#REF!</definedName>
    <definedName name="STAT_38">'[66]1515'!#REF!</definedName>
    <definedName name="STAT_39">'[66]1515'!#REF!</definedName>
    <definedName name="STAT_40">'[66]1515'!#REF!</definedName>
    <definedName name="STAT_41">'[66]1515'!#REF!</definedName>
    <definedName name="STAT_42">'[66]1515'!#REF!</definedName>
    <definedName name="stationtable1">#REF!</definedName>
    <definedName name="stationtable2">#REF!</definedName>
    <definedName name="Status">'[43]Payments Status'!$E$19</definedName>
    <definedName name="STH">[62]Total!$F$49</definedName>
    <definedName name="Stockton_OC48">#REF!</definedName>
    <definedName name="stp">#REF!</definedName>
    <definedName name="strart_scanning4.1">#REF!</definedName>
    <definedName name="strat_scanning4.0">#REF!</definedName>
    <definedName name="strate">#REF!</definedName>
    <definedName name="sub">#REF!</definedName>
    <definedName name="Suison_OC48">#REF!</definedName>
    <definedName name="sum">[96]sum!$B$4:$H$32</definedName>
    <definedName name="surface">[97]Costs!$H$9</definedName>
    <definedName name="surv_BAS">#REF!</definedName>
    <definedName name="surv_estimate">#REF!</definedName>
    <definedName name="surv_rep">#REF!</definedName>
    <definedName name="surv_route_eng">#REF!</definedName>
    <definedName name="surv_sum">#REF!</definedName>
    <definedName name="surv_travel">#REF!</definedName>
    <definedName name="sw" localSheetId="6" hidden="1">{#N/A,#N/A,FALSE,"Direct Labour";#N/A,#N/A,FALSE,"Indirect Labour";#N/A,#N/A,FALSE,"PP&amp;E";#N/A,#N/A,FALSE,"IT";#N/A,#N/A,FALSE,"Other";#N/A,#N/A,FALSE,"Implementation"}</definedName>
    <definedName name="sw" localSheetId="11" hidden="1">{#N/A,#N/A,FALSE,"Direct Labour";#N/A,#N/A,FALSE,"Indirect Labour";#N/A,#N/A,FALSE,"PP&amp;E";#N/A,#N/A,FALSE,"IT";#N/A,#N/A,FALSE,"Other";#N/A,#N/A,FALSE,"Implementation"}</definedName>
    <definedName name="sw" hidden="1">{#N/A,#N/A,FALSE,"Direct Labour";#N/A,#N/A,FALSE,"Indirect Labour";#N/A,#N/A,FALSE,"PP&amp;E";#N/A,#N/A,FALSE,"IT";#N/A,#N/A,FALSE,"Other";#N/A,#N/A,FALSE,"Implementation"}</definedName>
    <definedName name="System_Def">#REF!</definedName>
    <definedName name="Systems">#REF!</definedName>
    <definedName name="t" localSheetId="6"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t" localSheetId="11"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t"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T1_Card">#REF!</definedName>
    <definedName name="T3_EC">#REF!</definedName>
    <definedName name="T3_NoEC">#REF!</definedName>
    <definedName name="Table">[43]Contracts!$A$4:$Y$126</definedName>
    <definedName name="Table_months">[33]Parameters!#REF!</definedName>
    <definedName name="Table1">#REF!</definedName>
    <definedName name="TAC">[0]!TAC</definedName>
    <definedName name="Tasaold">'[98]Res-Pre ANILLO 1'!#REF!</definedName>
    <definedName name="tcomp">'[42]Segment Inputs (General)'!$I$36</definedName>
    <definedName name="TCSC">#REF!</definedName>
    <definedName name="TDM_EC">#REF!</definedName>
    <definedName name="TDM_No_EC">#REF!</definedName>
    <definedName name="tdta_TransferOFFIT">#REF!</definedName>
    <definedName name="TE">'[99]SMA TE special tools'!$L$8</definedName>
    <definedName name="Teneo_base">'[39]Shore End Costs'!#REF!</definedName>
    <definedName name="TEPCOM">#REF!</definedName>
    <definedName name="TEPMM">#REF!</definedName>
    <definedName name="Term">#REF!</definedName>
    <definedName name="TERM_C_L_100">#REF!</definedName>
    <definedName name="TERM_C88_w_o_Raman">#REF!</definedName>
    <definedName name="TERM_C88_w_Raman">#REF!</definedName>
    <definedName name="TERM_NO">#REF!</definedName>
    <definedName name="TERRER">[0]!TERRER</definedName>
    <definedName name="test" localSheetId="6" hidden="1">{#N/A,#N/A,FALSE,"Direct Labour";#N/A,#N/A,FALSE,"Indirect Labour";#N/A,#N/A,FALSE,"PP&amp;E";#N/A,#N/A,FALSE,"IT";#N/A,#N/A,FALSE,"Other";#N/A,#N/A,FALSE,"Implementation"}</definedName>
    <definedName name="test" localSheetId="11" hidden="1">{#N/A,#N/A,FALSE,"Direct Labour";#N/A,#N/A,FALSE,"Indirect Labour";#N/A,#N/A,FALSE,"PP&amp;E";#N/A,#N/A,FALSE,"IT";#N/A,#N/A,FALSE,"Other";#N/A,#N/A,FALSE,"Implementation"}</definedName>
    <definedName name="test">[9]input_spider!#REF!</definedName>
    <definedName name="TEST1" localSheetId="6"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TEST1" localSheetId="11"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test1" hidden="1">{#N/A,#N/A,TRUE,"MAIN FT TERM";#N/A,#N/A,TRUE,"MCI  FT TERM ";#N/A,#N/A,TRUE,"OC12 EQV"}</definedName>
    <definedName name="test2" hidden="1">{#N/A,#N/A,TRUE,"MAIN FT TERM";#N/A,#N/A,TRUE,"MCI  FT TERM ";#N/A,#N/A,TRUE,"OC12 EQV"}</definedName>
    <definedName name="test4" hidden="1">{#N/A,#N/A,TRUE,"MAIN FT TERM";#N/A,#N/A,TRUE,"MCI  FT TERM ";#N/A,#N/A,TRUE,"OC12 EQV"}</definedName>
    <definedName name="test5" hidden="1">{#N/A,#N/A,FALSE,"DAOCM 2차 검토"}</definedName>
    <definedName name="TEU">#REF!</definedName>
    <definedName name="Thailand">#REF!</definedName>
    <definedName name="THTHT">[0]!THTHT</definedName>
    <definedName name="timing">#REF!</definedName>
    <definedName name="TipoPrecio">#REF!</definedName>
    <definedName name="title">[9]rtu_master!$B$38</definedName>
    <definedName name="Titoli_stampe">#REF!</definedName>
    <definedName name="TN164F">[18]Edit!#REF!</definedName>
    <definedName name="TN16X">[17]Edit!#REF!</definedName>
    <definedName name="TN16X_DISCOUNTS">#REF!</definedName>
    <definedName name="TN1C">[17]Edit!#REF!</definedName>
    <definedName name="TN1P">[17]Edit!#REF!</definedName>
    <definedName name="TN1X">[17]Edit!#REF!</definedName>
    <definedName name="TN1XS">[17]Edit!#REF!</definedName>
    <definedName name="TN4X">[17]Edit!#REF!</definedName>
    <definedName name="TN4XE">[17]Edit!#REF!</definedName>
    <definedName name="TN64X">[18]Edit!#REF!</definedName>
    <definedName name="TNMSCoreVersion">[100]Kalkulation!$C$27</definedName>
    <definedName name="TOM" localSheetId="6" hidden="1">{#N/A,#N/A,FALSE,"Direct Labour";#N/A,#N/A,FALSE,"Indirect Labour";#N/A,#N/A,FALSE,"PP&amp;E";#N/A,#N/A,FALSE,"IT";#N/A,#N/A,FALSE,"Other";#N/A,#N/A,FALSE,"Implementation"}</definedName>
    <definedName name="TOM" localSheetId="11" hidden="1">{#N/A,#N/A,FALSE,"Direct Labour";#N/A,#N/A,FALSE,"Indirect Labour";#N/A,#N/A,FALSE,"PP&amp;E";#N/A,#N/A,FALSE,"IT";#N/A,#N/A,FALSE,"Other";#N/A,#N/A,FALSE,"Implementation"}</definedName>
    <definedName name="TOM" hidden="1">{#N/A,#N/A,FALSE,"Direct Labour";#N/A,#N/A,FALSE,"Indirect Labour";#N/A,#N/A,FALSE,"PP&amp;E";#N/A,#N/A,FALSE,"IT";#N/A,#N/A,FALSE,"Other";#N/A,#N/A,FALSE,"Implementation"}</definedName>
    <definedName name="TOT">#REF!</definedName>
    <definedName name="TOTAL">#REF!</definedName>
    <definedName name="Totals">#REF!</definedName>
    <definedName name="totot.xls" localSheetId="6" hidden="1">{#N/A,#N/A,TRUE,"Config1";#N/A,#N/A,TRUE,"Config2";#N/A,#N/A,TRUE,"Config3";#N/A,#N/A,TRUE,"Config4";#N/A,#N/A,TRUE,"Config5";#N/A,#N/A,TRUE,"Config6";#N/A,#N/A,TRUE,"Config7"}</definedName>
    <definedName name="totot.xls" localSheetId="11" hidden="1">{#N/A,#N/A,TRUE,"Config1";#N/A,#N/A,TRUE,"Config2";#N/A,#N/A,TRUE,"Config3";#N/A,#N/A,TRUE,"Config4";#N/A,#N/A,TRUE,"Config5";#N/A,#N/A,TRUE,"Config6";#N/A,#N/A,TRUE,"Config7"}</definedName>
    <definedName name="totot.xls" hidden="1">{#N/A,#N/A,TRUE,"Config1";#N/A,#N/A,TRUE,"Config2";#N/A,#N/A,TRUE,"Config3";#N/A,#N/A,TRUE,"Config4";#N/A,#N/A,TRUE,"Config5";#N/A,#N/A,TRUE,"Config6";#N/A,#N/A,TRUE,"Config7"}</definedName>
    <definedName name="TPV_1322">'[66]1515'!#REF!</definedName>
    <definedName name="TPV_1631">'[66]1515'!#REF!</definedName>
    <definedName name="TPV_1631MX">'[66]1515'!#REF!</definedName>
    <definedName name="TPV_EOW">'[66]1515'!#REF!</definedName>
    <definedName name="TPV_MAT">'[66]1515'!#REF!</definedName>
    <definedName name="TPV_MECA">'[66]1515'!#REF!</definedName>
    <definedName name="TPV_SERV">'[66]1515'!#REF!</definedName>
    <definedName name="TPV_SF140">'[66]1515'!#REF!</definedName>
    <definedName name="TPV_SMX43">'[66]1515'!#REF!</definedName>
    <definedName name="Traffic__10_Gbps">#REF!</definedName>
    <definedName name="TRAIN_TSD">[0]!TRAIN_TSD</definedName>
    <definedName name="Traitement">[101]!Traitement</definedName>
    <definedName name="Traitement.Traitement">[102]!Traitement.Traitement</definedName>
    <definedName name="tran_war">#REF!</definedName>
    <definedName name="translen">'[42]Segment Inputs (General)'!$D$25</definedName>
    <definedName name="TRERERE">[0]!TRERERE</definedName>
    <definedName name="TRETT">[0]!TRETT</definedName>
    <definedName name="TRFD">[0]!TRFD</definedName>
    <definedName name="TRMP_1322">'[66]1515'!#REF!</definedName>
    <definedName name="TRMP_1631">'[66]1515'!#REF!</definedName>
    <definedName name="TRMP_1631MX">'[66]1515'!#REF!</definedName>
    <definedName name="TRMP_EOW">'[66]1515'!#REF!</definedName>
    <definedName name="TRMP_MAT">'[66]1515'!#REF!</definedName>
    <definedName name="TRMP_MECA">'[66]1515'!#REF!</definedName>
    <definedName name="TRMP_SERV">'[66]1515'!#REF!</definedName>
    <definedName name="TRMP_SF140">'[66]1515'!#REF!</definedName>
    <definedName name="TRMP_SMX43">'[66]1515'!#REF!</definedName>
    <definedName name="TRRG">[0]!TRRG</definedName>
    <definedName name="TRRRTRTR">[0]!TRRRTRTR</definedName>
    <definedName name="TRSPAN3">'[103]Western - Central'!$G$5</definedName>
    <definedName name="TRSPAN5">'[103]Western - Central'!$G$7</definedName>
    <definedName name="trtr">[0]!trtr</definedName>
    <definedName name="TRTRRTR">[0]!TRTRRTR</definedName>
    <definedName name="trtrtr">[0]!trtrtr</definedName>
    <definedName name="TRTRTRTR">[0]!TRTRTRTR</definedName>
    <definedName name="true_ring">IF(#REF!="y",TRUE,FALSE)</definedName>
    <definedName name="trunk_branch">#REF!</definedName>
    <definedName name="tt" hidden="1">{#N/A,#N/A,TRUE,"MAIN FT TERM";#N/A,#N/A,TRUE,"MCI  FT TERM ";#N/A,#N/A,TRUE,"OC12 EQV"}</definedName>
    <definedName name="TTE">#REF!</definedName>
    <definedName name="TTRTR">[0]!TTRTR</definedName>
    <definedName name="tts" hidden="1">{#N/A,#N/A,TRUE,"MAIN FT TERM";#N/A,#N/A,TRUE,"MCI  FT TERM ";#N/A,#N/A,TRUE,"OC12 EQV"}</definedName>
    <definedName name="Tunisia">#REF!</definedName>
    <definedName name="turn">[9]priceinfo!$D$16</definedName>
    <definedName name="tutu">#REF!</definedName>
    <definedName name="TWRS_DCM">#REF!</definedName>
    <definedName name="txtNewVersion1">#REF!</definedName>
    <definedName name="txtNewVersion2">#REF!</definedName>
    <definedName name="txtOldVersion">#REF!</definedName>
    <definedName name="txusd">1/5.7</definedName>
    <definedName name="TY">[0]!TY</definedName>
    <definedName name="TYTYT">[0]!TYTYT</definedName>
    <definedName name="TZ">#REF!</definedName>
    <definedName name="U_1">'[66]1515'!#REF!</definedName>
    <definedName name="U_2">'[66]1515'!#REF!</definedName>
    <definedName name="U_3">'[66]1515'!#REF!</definedName>
    <definedName name="U_4">'[66]1515'!$L$7</definedName>
    <definedName name="UAE">#REF!</definedName>
    <definedName name="uiuiuiuiuiu">[0]!uiuiuiuiuiu</definedName>
    <definedName name="UJY">[0]!UJY</definedName>
    <definedName name="UP821I">#REF!</definedName>
    <definedName name="UP821T">#REF!</definedName>
    <definedName name="UP822I">#REF!</definedName>
    <definedName name="UP822T">#REF!</definedName>
    <definedName name="UP823I">#REF!</definedName>
    <definedName name="UP823T">#REF!</definedName>
    <definedName name="UP824I">#REF!</definedName>
    <definedName name="UP824T">#REF!</definedName>
    <definedName name="UP831I">#REF!</definedName>
    <definedName name="UP831T">#REF!</definedName>
    <definedName name="UP832I">#REF!</definedName>
    <definedName name="UP832T">#REF!</definedName>
    <definedName name="UP833I">#REF!</definedName>
    <definedName name="UP833T">#REF!</definedName>
    <definedName name="UP834I">#REF!</definedName>
    <definedName name="UP834T">#REF!</definedName>
    <definedName name="UP835I">#REF!</definedName>
    <definedName name="UP835T">#REF!</definedName>
    <definedName name="UP841I">#REF!</definedName>
    <definedName name="UP841T">#REF!</definedName>
    <definedName name="UP842I">#REF!</definedName>
    <definedName name="UP842T">#REF!</definedName>
    <definedName name="upgr._Contr.">[100]Kalkulation!$E$32</definedName>
    <definedName name="UpgradePfeil">#REF!</definedName>
    <definedName name="URF">[0]!URF</definedName>
    <definedName name="URTY">[0]!URTY</definedName>
    <definedName name="USA__California">#REF!</definedName>
    <definedName name="USD">#REF!</definedName>
    <definedName name="usd_nlg_rate">#REF!</definedName>
    <definedName name="UT">[0]!UT</definedName>
    <definedName name="UUP821I">#REF!</definedName>
    <definedName name="UUP821T">#REF!</definedName>
    <definedName name="UUP822I">#REF!</definedName>
    <definedName name="UUP822T">#REF!</definedName>
    <definedName name="UUP823I">#REF!</definedName>
    <definedName name="UUP823T">#REF!</definedName>
    <definedName name="UUP824I">#REF!</definedName>
    <definedName name="UUP824T">#REF!</definedName>
    <definedName name="UUP831I">#REF!</definedName>
    <definedName name="UUP831T">#REF!</definedName>
    <definedName name="UUP832I">#REF!</definedName>
    <definedName name="UUP832T">#REF!</definedName>
    <definedName name="UUP833I">#REF!</definedName>
    <definedName name="UUP833T">#REF!</definedName>
    <definedName name="UUP834I">#REF!</definedName>
    <definedName name="UUP834T">#REF!</definedName>
    <definedName name="UUP835I">#REF!</definedName>
    <definedName name="UUP835T">#REF!</definedName>
    <definedName name="UUP841I">#REF!</definedName>
    <definedName name="UUP841T">#REF!</definedName>
    <definedName name="UUP842I">#REF!</definedName>
    <definedName name="UUP842T">#REF!</definedName>
    <definedName name="UYT">[0]!UYT</definedName>
    <definedName name="VAT_Cal">#REF!</definedName>
    <definedName name="VAT_Haw">#REF!</definedName>
    <definedName name="VAT_Jap">#REF!</definedName>
    <definedName name="vbfef">[0]!vbfef</definedName>
    <definedName name="VCVADA">[0]!VCVADA</definedName>
    <definedName name="vcvvcvcv">[0]!vcvvcvcv</definedName>
    <definedName name="VentaUnitaria">#REF!</definedName>
    <definedName name="Ver">#REF!</definedName>
    <definedName name="vfgfgfg">[0]!vfgfgfg</definedName>
    <definedName name="VG">[0]!VG</definedName>
    <definedName name="voa_64">[40]read_me!$F$12</definedName>
    <definedName name="VOO">'[39]Shore End Costs'!#REF!</definedName>
    <definedName name="VTUADD">[12]rt!#REF!</definedName>
    <definedName name="wad">#REF!</definedName>
    <definedName name="war.all1._.sheets" hidden="1">{#N/A,#N/A,TRUE,"MAIN FT TERM";#N/A,#N/A,TRUE,"MCI  FT TERM ";#N/A,#N/A,TRUE,"OC12 EQV"}</definedName>
    <definedName name="warn3">[104]INPUT!$W$97</definedName>
    <definedName name="Waterford">#REF!</definedName>
    <definedName name="Waterford_1_a">#REF!</definedName>
    <definedName name="Waterford_1_b">#REF!</definedName>
    <definedName name="Waterford_b">#REF!</definedName>
    <definedName name="wd">#REF!</definedName>
    <definedName name="WERD">[0]!WERD</definedName>
    <definedName name="Wet_Plant_Unit_Prices">'[105]Price Wet Plant'!$B$4:$AB$69</definedName>
    <definedName name="wewewwewewew">[0]!wewewwewewew</definedName>
    <definedName name="wewwewewew">[0]!wewwewewew</definedName>
    <definedName name="wewww">[0]!wewww</definedName>
    <definedName name="Wexford">#REF!</definedName>
    <definedName name="Wexford_1_a">#REF!</definedName>
    <definedName name="Wexford_1_b">#REF!</definedName>
    <definedName name="Wexford_b">#REF!</definedName>
    <definedName name="which_out">[9]MAIN!$A$30</definedName>
    <definedName name="wrn.all._.sheet." localSheetId="6" hidden="1">{#N/A,#N/A,TRUE,"MAIN FT TERM";#N/A,#N/A,TRUE,"MCI  FT TERM ";#N/A,#N/A,TRUE,"OC12 EQV"}</definedName>
    <definedName name="wrn.all._.sheet." localSheetId="11" hidden="1">{#N/A,#N/A,TRUE,"MAIN FT TERM";#N/A,#N/A,TRUE,"MCI  FT TERM ";#N/A,#N/A,TRUE,"OC12 EQV"}</definedName>
    <definedName name="wrn.all._.sheet." hidden="1">{#N/A,#N/A,TRUE,"MAIN FT TERM";#N/A,#N/A,TRUE,"MCI  FT TERM ";#N/A,#N/A,TRUE,"OC12 EQV"}</definedName>
    <definedName name="wrn.all._.sheets." localSheetId="6" hidden="1">{#N/A,#N/A,TRUE,"MAIN FT TERM";#N/A,#N/A,TRUE,"MCI  FT TERM ";#N/A,#N/A,TRUE,"OC12 EQV"}</definedName>
    <definedName name="wrn.all._.sheets." localSheetId="11" hidden="1">{#N/A,#N/A,TRUE,"MAIN FT TERM";#N/A,#N/A,TRUE,"MCI  FT TERM ";#N/A,#N/A,TRUE,"OC12 EQV"}</definedName>
    <definedName name="wrn.all._.sheets." hidden="1">{#N/A,#N/A,TRUE,"MAIN FT TERM";#N/A,#N/A,TRUE,"MCI  FT TERM ";#N/A,#N/A,TRUE,"OC12 EQV"}</definedName>
    <definedName name="wrn.BSS."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localSheetId="6" hidden="1">{#N/A,#N/A,TRUE,"Config1";#N/A,#N/A,TRUE,"Config2";#N/A,#N/A,TRUE,"Config3";#N/A,#N/A,TRUE,"Config4";#N/A,#N/A,TRUE,"Config5";#N/A,#N/A,TRUE,"Config6";#N/A,#N/A,TRUE,"Config7"}</definedName>
    <definedName name="wrn.BTS." localSheetId="11" hidden="1">{#N/A,#N/A,TRUE,"Config1";#N/A,#N/A,TRUE,"Config2";#N/A,#N/A,TRUE,"Config3";#N/A,#N/A,TRUE,"Config4";#N/A,#N/A,TRUE,"Config5";#N/A,#N/A,TRUE,"Config6";#N/A,#N/A,TRUE,"Config7"}</definedName>
    <definedName name="wrn.BTS." hidden="1">{#N/A,#N/A,TRUE,"Config1";#N/A,#N/A,TRUE,"Config2";#N/A,#N/A,TRUE,"Config3";#N/A,#N/A,TRUE,"Config4";#N/A,#N/A,TRUE,"Config5";#N/A,#N/A,TRUE,"Config6";#N/A,#N/A,TRUE,"Config7"}</definedName>
    <definedName name="wrn.BTS._loc" localSheetId="6" hidden="1">{#N/A,#N/A,TRUE,"Config1";#N/A,#N/A,TRUE,"Config2";#N/A,#N/A,TRUE,"Config3";#N/A,#N/A,TRUE,"Config4";#N/A,#N/A,TRUE,"Config5";#N/A,#N/A,TRUE,"Config6";#N/A,#N/A,TRUE,"Config7"}</definedName>
    <definedName name="wrn.BTS._loc" localSheetId="11"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udget._.Plan." localSheetId="6" hidden="1">{#N/A,#N/A,TRUE,"Sheet1"}</definedName>
    <definedName name="wrn.Budget._.Plan." localSheetId="11" hidden="1">{#N/A,#N/A,TRUE,"Sheet1"}</definedName>
    <definedName name="wrn.Budget._.Plan." hidden="1">{#N/A,#N/A,TRUE,"Sheet1"}</definedName>
    <definedName name="wrn.Complete._.Spreadsheet." localSheetId="6" hidden="1">{"Complete Spreadsheet",#N/A,FALSE,"BASIC"}</definedName>
    <definedName name="wrn.Complete._.Spreadsheet." localSheetId="11" hidden="1">{"Complete Spreadsheet",#N/A,FALSE,"BASIC"}</definedName>
    <definedName name="wrn.Complete._.Spreadsheet." hidden="1">{"Complete Spreadsheet",#N/A,FALSE,"BASIC"}</definedName>
    <definedName name="wrn.Costing._.Details." localSheetId="6" hidden="1">{#N/A,#N/A,FALSE,"Direct Labour";#N/A,#N/A,FALSE,"Indirect Labour";#N/A,#N/A,FALSE,"PP&amp;E";#N/A,#N/A,FALSE,"IT";#N/A,#N/A,FALSE,"Other";#N/A,#N/A,FALSE,"Implementation"}</definedName>
    <definedName name="wrn.Costing._.Details." localSheetId="11" hidden="1">{#N/A,#N/A,FALSE,"Direct Labour";#N/A,#N/A,FALSE,"Indirect Labour";#N/A,#N/A,FALSE,"PP&amp;E";#N/A,#N/A,FALSE,"IT";#N/A,#N/A,FALSE,"Other";#N/A,#N/A,FALSE,"Implementation"}</definedName>
    <definedName name="wrn.Costing._.Details." hidden="1">{#N/A,#N/A,FALSE,"Direct Labour";#N/A,#N/A,FALSE,"Indirect Labour";#N/A,#N/A,FALSE,"PP&amp;E";#N/A,#N/A,FALSE,"IT";#N/A,#N/A,FALSE,"Other";#N/A,#N/A,FALSE,"Implementation"}</definedName>
    <definedName name="wrn.Customer._.with._.Site._.Equipment." localSheetId="6" hidden="1">{"Customer with Site Equipment",#N/A,FALSE,"BASIC"}</definedName>
    <definedName name="wrn.Customer._.with._.Site._.Equipment." localSheetId="11" hidden="1">{"Customer with Site Equipment",#N/A,FALSE,"BASIC"}</definedName>
    <definedName name="wrn.Customer._.with._.Site._.Equipment." hidden="1">{"Customer with Site Equipment",#N/A,FALSE,"BASIC"}</definedName>
    <definedName name="wrn.Customer._.with._.Site._.Pricing." localSheetId="6" hidden="1">{"Customer with Site Pricing",#N/A,FALSE,"BASIC"}</definedName>
    <definedName name="wrn.Customer._.with._.Site._.Pricing." localSheetId="11" hidden="1">{"Customer with Site Pricing",#N/A,FALSE,"BASIC"}</definedName>
    <definedName name="wrn.Customer._.with._.Site._.Pricing." hidden="1">{"Customer with Site Pricing",#N/A,FALSE,"BASIC"}</definedName>
    <definedName name="wrn.DACOM._.광전송장치._.투찰가._.검토." localSheetId="6" hidden="1">{#N/A,#N/A,FALSE,"DAOCM 2차 검토"}</definedName>
    <definedName name="wrn.DACOM._.광전송장치._.투찰가._.검토." localSheetId="11" hidden="1">{#N/A,#N/A,FALSE,"DAOCM 2차 검토"}</definedName>
    <definedName name="wrn.DACOM._.광전송장치._.투찰가._.검토." hidden="1">{#N/A,#N/A,FALSE,"DAOCM 2차 검토"}</definedName>
    <definedName name="wrn.DEV_SYNTHESE." localSheetId="6" hidden="1">{"COST",#N/A,FALSE,"SYNTHESE";"MARGIN",#N/A,FALSE,"SYNTHESE";"LOT_COM",#N/A,FALSE,"SYNTHESE"}</definedName>
    <definedName name="wrn.DEV_SYNTHESE." localSheetId="11" hidden="1">{"COST",#N/A,FALSE,"SYNTHESE";"MARGIN",#N/A,FALSE,"SYNTHESE";"LOT_COM",#N/A,FALSE,"SYNTHESE"}</definedName>
    <definedName name="wrn.DEV_SYNTHESE." hidden="1">{"COST",#N/A,FALSE,"SYNTHESE";"MARGIN",#N/A,FALSE,"SYNTHESE";"LOT_COM",#N/A,FALSE,"SYNTHESE"}</definedName>
    <definedName name="wrn.DEV_SYNTHESE._loc" localSheetId="6" hidden="1">{"COST",#N/A,FALSE,"SYNTHESE";"MARGIN",#N/A,FALSE,"SYNTHESE";"LOT_COM",#N/A,FALSE,"SYNTHESE"}</definedName>
    <definedName name="wrn.DEV_SYNTHESE._loc" localSheetId="11" hidden="1">{"COST",#N/A,FALSE,"SYNTHESE";"MARGIN",#N/A,FALSE,"SYNTHESE";"LOT_COM",#N/A,FALSE,"SYNTHESE"}</definedName>
    <definedName name="wrn.DEV_SYNTHESE._loc" hidden="1">{"COST",#N/A,FALSE,"SYNTHESE";"MARGIN",#N/A,FALSE,"SYNTHESE";"LOT_COM",#N/A,FALSE,"SYNTHESE"}</definedName>
    <definedName name="wrn.Entire._.Costmodel." localSheetId="6"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wrn.Entire._.Costmodel." localSheetId="11"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wrn.Entire._.Costmodel." hidden="1">{#N/A,#N/A,TRUE,"Narrative Summary";#N/A,#N/A,TRUE,"Assumptions";#N/A,#N/A,TRUE,"Warehouse Space";#N/A,#N/A,TRUE,"Direct Labour";#N/A,#N/A,TRUE,"Indirect Labour";#N/A,#N/A,TRUE,"PP&amp;E";#N/A,#N/A,TRUE,"IT";#N/A,#N/A,TRUE,"Other";#N/A,#N/A,TRUE,"Implementation";#N/A,#N/A,TRUE,"Summary";#N/A,#N/A,TRUE,"Executive";#N/A,#N/A,TRUE,"Quotation";#N/A,#N/A,TRUE,"Growth";#N/A,#N/A,TRUE,"AP";#N/A,#N/A,TRUE,"Financials";#N/A,#N/A,TRUE,"Balance Sheet";#N/A,#N/A,TRUE,"ETS"}</definedName>
    <definedName name="wrn.Equipment._.List." localSheetId="6" hidden="1">{"Equipment List",#N/A,FALSE,"BASIC"}</definedName>
    <definedName name="wrn.Equipment._.List." localSheetId="11" hidden="1">{"Equipment List",#N/A,FALSE,"BASIC"}</definedName>
    <definedName name="wrn.Equipment._.List." hidden="1">{"Equipment List",#N/A,FALSE,"BASIC"}</definedName>
    <definedName name="wrn.Executive._.and._.Financials." localSheetId="6" hidden="1">{#N/A,#N/A,FALSE,"Executive";#N/A,#N/A,FALSE,"Growth";#N/A,#N/A,FALSE,"Financials"}</definedName>
    <definedName name="wrn.Executive._.and._.Financials." localSheetId="11" hidden="1">{#N/A,#N/A,FALSE,"Executive";#N/A,#N/A,FALSE,"Growth";#N/A,#N/A,FALSE,"Financials"}</definedName>
    <definedName name="wrn.Executive._.and._.Financials." hidden="1">{#N/A,#N/A,FALSE,"Executive";#N/A,#N/A,FALSE,"Growth";#N/A,#N/A,FALSE,"Financials"}</definedName>
    <definedName name="wrn.INSTALLATION." localSheetId="6" hidden="1">{#N/A,#N/A,FALSE,"Sheet1"}</definedName>
    <definedName name="wrn.INSTALLATION." localSheetId="11" hidden="1">{#N/A,#N/A,FALSE,"Sheet1"}</definedName>
    <definedName name="wrn.INSTALLATION." hidden="1">{#N/A,#N/A,FALSE,"Sheet1"}</definedName>
    <definedName name="wrn.LPU._.MG." localSheetId="6" hidden="1">{"MG-2002-F1",#N/A,FALSE,"PPU-Telemig";"MG-2002-F2",#N/A,FALSE,"PPU-Telemig";"MG-2002-F3",#N/A,FALSE,"PPU-Telemig";"MG-2002-F4",#N/A,FALSE,"PPU-Telemig";"MG-2003-F1",#N/A,FALSE,"PPU-Telemig";"MG-2004-F1",#N/A,FALSE,"PPU-Telemig"}</definedName>
    <definedName name="wrn.LPU._.MG." localSheetId="11" hidden="1">{"MG-2002-F1",#N/A,FALSE,"PPU-Telemig";"MG-2002-F2",#N/A,FALSE,"PPU-Telemig";"MG-2002-F3",#N/A,FALSE,"PPU-Telemig";"MG-2002-F4",#N/A,FALSE,"PPU-Telemig";"MG-2003-F1",#N/A,FALSE,"PPU-Telemig";"MG-2004-F1",#N/A,FALSE,"PPU-Telemig"}</definedName>
    <definedName name="wrn.LPU._.MG." hidden="1">{"MG-2002-F1",#N/A,FALSE,"PPU-Telemig";"MG-2002-F2",#N/A,FALSE,"PPU-Telemig";"MG-2002-F3",#N/A,FALSE,"PPU-Telemig";"MG-2002-F4",#N/A,FALSE,"PPU-Telemig";"MG-2003-F1",#N/A,FALSE,"PPU-Telemig";"MG-2004-F1",#N/A,FALSE,"PPU-Telemig"}</definedName>
    <definedName name="wrn.recap." localSheetId="6" hidden="1">{#N/A,#N/A,FALSE,"RECAP";#N/A,#N/A,FALSE,"CW_B";#N/A,#N/A,FALSE,"CW_M";#N/A,#N/A,FALSE,"CW_E";#N/A,#N/A,FALSE,"CW_F";#N/A,#N/A,FALSE,"FC_B";#N/A,#N/A,FALSE,"FC_M";#N/A,#N/A,FALSE,"FC_E";#N/A,#N/A,FALSE,"FC_F";#N/A,#N/A,FALSE,"CS"}</definedName>
    <definedName name="wrn.recap." localSheetId="11" hidden="1">{#N/A,#N/A,FALSE,"RECAP";#N/A,#N/A,FALSE,"CW_B";#N/A,#N/A,FALSE,"CW_M";#N/A,#N/A,FALSE,"CW_E";#N/A,#N/A,FALSE,"CW_F";#N/A,#N/A,FALSE,"FC_B";#N/A,#N/A,FALSE,"FC_M";#N/A,#N/A,FALSE,"FC_E";#N/A,#N/A,FALSE,"FC_F";#N/A,#N/A,FALSE,"CS"}</definedName>
    <definedName name="wrn.recap." hidden="1">{#N/A,#N/A,FALSE,"RECAP";#N/A,#N/A,FALSE,"CW_B";#N/A,#N/A,FALSE,"CW_M";#N/A,#N/A,FALSE,"CW_E";#N/A,#N/A,FALSE,"CW_F";#N/A,#N/A,FALSE,"FC_B";#N/A,#N/A,FALSE,"FC_M";#N/A,#N/A,FALSE,"FC_E";#N/A,#N/A,FALSE,"FC_F";#N/A,#N/A,FALSE,"CS"}</definedName>
    <definedName name="wrn.Total._.Printout." hidden="1">{#N/A,#N/A,FALSE,"System Totals";#N/A,#N/A,FALSE,"SegA";#N/A,#N/A,FALSE,"SegB";#N/A,#N/A,FALSE,"SegC";#N/A,#N/A,FALSE,"SegD";#N/A,#N/A,FALSE,"SegE";#N/A,#N/A,FALSE,"SegF";#N/A,#N/A,FALSE,"SegG"}</definedName>
    <definedName name="WrnBSS"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localSheetId="6" hidden="1">{#N/A,#N/A,TRUE,"Config1";#N/A,#N/A,TRUE,"Config2";#N/A,#N/A,TRUE,"Config3";#N/A,#N/A,TRUE,"Config4";#N/A,#N/A,TRUE,"Config5";#N/A,#N/A,TRUE,"Config6";#N/A,#N/A,TRUE,"Config7"}</definedName>
    <definedName name="WrnBTS" localSheetId="11" hidden="1">{#N/A,#N/A,TRUE,"Config1";#N/A,#N/A,TRUE,"Config2";#N/A,#N/A,TRUE,"Config3";#N/A,#N/A,TRUE,"Config4";#N/A,#N/A,TRUE,"Config5";#N/A,#N/A,TRUE,"Config6";#N/A,#N/A,TRUE,"Config7"}</definedName>
    <definedName name="WrnBTS" hidden="1">{#N/A,#N/A,TRUE,"Config1";#N/A,#N/A,TRUE,"Config2";#N/A,#N/A,TRUE,"Config3";#N/A,#N/A,TRUE,"Config4";#N/A,#N/A,TRUE,"Config5";#N/A,#N/A,TRUE,"Config6";#N/A,#N/A,TRUE,"Config7"}</definedName>
    <definedName name="WrnBTS_loc" localSheetId="6" hidden="1">{#N/A,#N/A,TRUE,"Config1";#N/A,#N/A,TRUE,"Config2";#N/A,#N/A,TRUE,"Config3";#N/A,#N/A,TRUE,"Config4";#N/A,#N/A,TRUE,"Config5";#N/A,#N/A,TRUE,"Config6";#N/A,#N/A,TRUE,"Config7"}</definedName>
    <definedName name="WrnBTS_loc" localSheetId="11"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TS2" localSheetId="6" hidden="1">{#N/A,#N/A,TRUE,"Config1";#N/A,#N/A,TRUE,"Config2";#N/A,#N/A,TRUE,"Config3";#N/A,#N/A,TRUE,"Config4";#N/A,#N/A,TRUE,"Config5";#N/A,#N/A,TRUE,"Config6";#N/A,#N/A,TRUE,"Config7"}</definedName>
    <definedName name="WrnBTS2" localSheetId="11"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BTS2_loc" localSheetId="6" hidden="1">{#N/A,#N/A,TRUE,"Config1";#N/A,#N/A,TRUE,"Config2";#N/A,#N/A,TRUE,"Config3";#N/A,#N/A,TRUE,"Config4";#N/A,#N/A,TRUE,"Config5";#N/A,#N/A,TRUE,"Config6";#N/A,#N/A,TRUE,"Config7"}</definedName>
    <definedName name="WrnBTS2_loc" localSheetId="11" hidden="1">{#N/A,#N/A,TRUE,"Config1";#N/A,#N/A,TRUE,"Config2";#N/A,#N/A,TRUE,"Config3";#N/A,#N/A,TRUE,"Config4";#N/A,#N/A,TRUE,"Config5";#N/A,#N/A,TRUE,"Config6";#N/A,#N/A,TRUE,"Config7"}</definedName>
    <definedName name="WrnBTS2_loc" hidden="1">{#N/A,#N/A,TRUE,"Config1";#N/A,#N/A,TRUE,"Config2";#N/A,#N/A,TRUE,"Config3";#N/A,#N/A,TRUE,"Config4";#N/A,#N/A,TRUE,"Config5";#N/A,#N/A,TRUE,"Config6";#N/A,#N/A,TRUE,"Config7"}</definedName>
    <definedName name="WrnDevSynthese" localSheetId="6" hidden="1">{"COST",#N/A,FALSE,"SYNTHESE";"MARGIN",#N/A,FALSE,"SYNTHESE";"LOT_COM",#N/A,FALSE,"SYNTHESE"}</definedName>
    <definedName name="WrnDevSynthese" localSheetId="11" hidden="1">{"COST",#N/A,FALSE,"SYNTHESE";"MARGIN",#N/A,FALSE,"SYNTHESE";"LOT_COM",#N/A,FALSE,"SYNTHESE"}</definedName>
    <definedName name="WrnDevSynthese" hidden="1">{"COST",#N/A,FALSE,"SYNTHESE";"MARGIN",#N/A,FALSE,"SYNTHESE";"LOT_COM",#N/A,FALSE,"SYNTHESE"}</definedName>
    <definedName name="WrnDevSynthese2" localSheetId="6" hidden="1">{"COST",#N/A,FALSE,"SYNTHESE";"MARGIN",#N/A,FALSE,"SYNTHESE";"LOT_COM",#N/A,FALSE,"SYNTHESE"}</definedName>
    <definedName name="WrnDevSynthese2" localSheetId="11" hidden="1">{"COST",#N/A,FALSE,"SYNTHESE";"MARGIN",#N/A,FALSE,"SYNTHESE";"LOT_COM",#N/A,FALSE,"SYNTHESE"}</definedName>
    <definedName name="WrnDevSynthese2" hidden="1">{"COST",#N/A,FALSE,"SYNTHESE";"MARGIN",#N/A,FALSE,"SYNTHESE";"LOT_COM",#N/A,FALSE,"SYNTHESE"}</definedName>
    <definedName name="ws_special_port_dscnt">#REF!</definedName>
    <definedName name="ws10g_hw_dscnt">#REF!</definedName>
    <definedName name="ws10g_sw_dscnt">#REF!</definedName>
    <definedName name="ws25g_hw_dscnt">#REF!</definedName>
    <definedName name="ws25g_sw_dscnt">#REF!</definedName>
    <definedName name="wsetg" localSheetId="6"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setg" localSheetId="1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set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W" localSheetId="6" hidden="1">{"MG-2002-F1",#N/A,FALSE,"PPU-Telemig";"MG-2002-F2",#N/A,FALSE,"PPU-Telemig";"MG-2002-F3",#N/A,FALSE,"PPU-Telemig";"MG-2002-F4",#N/A,FALSE,"PPU-Telemig";"MG-2003-F1",#N/A,FALSE,"PPU-Telemig";"MG-2004-F1",#N/A,FALSE,"PPU-Telemig"}</definedName>
    <definedName name="WW" localSheetId="11" hidden="1">{"MG-2002-F1",#N/A,FALSE,"PPU-Telemig";"MG-2002-F2",#N/A,FALSE,"PPU-Telemig";"MG-2002-F3",#N/A,FALSE,"PPU-Telemig";"MG-2002-F4",#N/A,FALSE,"PPU-Telemig";"MG-2003-F1",#N/A,FALSE,"PPU-Telemig";"MG-2004-F1",#N/A,FALSE,"PPU-Telemig"}</definedName>
    <definedName name="WW" hidden="1">{"MG-2002-F1",#N/A,FALSE,"PPU-Telemig";"MG-2002-F2",#N/A,FALSE,"PPU-Telemig";"MG-2002-F3",#N/A,FALSE,"PPU-Telemig";"MG-2002-F4",#N/A,FALSE,"PPU-Telemig";"MG-2003-F1",#N/A,FALSE,"PPU-Telemig";"MG-2004-F1",#N/A,FALSE,"PPU-Telemig"}</definedName>
    <definedName name="wwewe">[0]!wwewe</definedName>
    <definedName name="wwewew">[0]!wwewew</definedName>
    <definedName name="wws">#REF!</definedName>
    <definedName name="wwww">[0]!wwww</definedName>
    <definedName name="xcdfdfd">[0]!xcdfdfd</definedName>
    <definedName name="XCVDXDSDA">[0]!XCVDXDSDA</definedName>
    <definedName name="XCXCSDS">[0]!XCXCSDS</definedName>
    <definedName name="XCXCXC">[0]!XCXCXC</definedName>
    <definedName name="XG">#REF!</definedName>
    <definedName name="XstDCILng">'[76]Replacement of DLUA'!#REF!</definedName>
    <definedName name="XstFastfileLng">'[76]Replacement of DLUA'!#REF!</definedName>
    <definedName name="XstHSL2MBitLng">'[76]Replacement of DLUA'!#REF!</definedName>
    <definedName name="XstHTIConnLng">'[76]Replacement of DLUA'!#REF!</definedName>
    <definedName name="XstInwardLTGLng">'[76]Replacement of DLUA'!#REF!</definedName>
    <definedName name="XstLicPairsLng">'[76]Replacement of DLUA'!#REF!</definedName>
    <definedName name="xstLTGALocalDLULng">#REF!</definedName>
    <definedName name="XstLTGAPaPOPLng">#REF!</definedName>
    <definedName name="XstLTGARemDLULng">#REF!</definedName>
    <definedName name="XstLTGATrunksLng">#REF!</definedName>
    <definedName name="XstLTGAV52Lng">#REF!</definedName>
    <definedName name="xstLTGBLocalDLULng">#REF!</definedName>
    <definedName name="XstLTGBPaPOPLng">#REF!</definedName>
    <definedName name="XstLTGBRemDLULng">#REF!</definedName>
    <definedName name="XstLTGBTrunksLng">#REF!</definedName>
    <definedName name="XstLTGBV52Lng">#REF!</definedName>
    <definedName name="xstLTGCLocalDLULng">#REF!</definedName>
    <definedName name="XstLTGCPaPOPLng">#REF!</definedName>
    <definedName name="XstLTGCRemDLULng">#REF!</definedName>
    <definedName name="XstLTGCTrunksLng">#REF!</definedName>
    <definedName name="XstLTGCV52Lng">#REF!</definedName>
    <definedName name="xstLTGDLocalDLULng">#REF!</definedName>
    <definedName name="XstLTGDPaPOPLng">#REF!</definedName>
    <definedName name="XstLTGDRemDLULng">#REF!</definedName>
    <definedName name="XstLTGDTrunksLng">#REF!</definedName>
    <definedName name="XstLTGDV52Lng">#REF!</definedName>
    <definedName name="xstLTGFLocalDLULng">#REF!</definedName>
    <definedName name="XstLTGFPaPOPLng">#REF!</definedName>
    <definedName name="XstLTGFRemDLULng">#REF!</definedName>
    <definedName name="XstLTGFTrunksLng">#REF!</definedName>
    <definedName name="XstLTGFV52Lng">#REF!</definedName>
    <definedName name="xstLTGGLocalDLULng">#REF!</definedName>
    <definedName name="XstLTGGPaPOPLng">#REF!</definedName>
    <definedName name="XstLTGGRemDLULng">#REF!</definedName>
    <definedName name="XstLTGGTrunksLng">#REF!</definedName>
    <definedName name="XstLTGGV52Lng">#REF!</definedName>
    <definedName name="xstLTGMLocalDLULng">#REF!</definedName>
    <definedName name="XstLTGMPaPOPLng">#REF!</definedName>
    <definedName name="XstLTGMRemDLULng">#REF!</definedName>
    <definedName name="XstLTGMTrunksLng">#REF!</definedName>
    <definedName name="XstLTGMV52Lng">#REF!</definedName>
    <definedName name="xstLTGNLocalDLULng">#REF!</definedName>
    <definedName name="XstLTGNPaPOPLng">#REF!</definedName>
    <definedName name="XstLTGNRemDLULng">#REF!</definedName>
    <definedName name="XstLTGNTrunksLng">#REF!</definedName>
    <definedName name="XstLTGNV52Lng">#REF!</definedName>
    <definedName name="xstLTGPLocalDLULng">#REF!</definedName>
    <definedName name="XstLTGPPaPOPLng">#REF!</definedName>
    <definedName name="XstLTGPRemDLULng">#REF!</definedName>
    <definedName name="XstLTGPTrunksLng">#REF!</definedName>
    <definedName name="XstLTGPV52Lng">#REF!</definedName>
    <definedName name="XstMBDALng">'[76]Replacement of DLUA'!#REF!</definedName>
    <definedName name="XstMBDHLng">'[76]Replacement of DLUA'!#REF!</definedName>
    <definedName name="XstMPLng">'[76]Replacement of DLUA'!#REF!</definedName>
    <definedName name="XstNBSL64KBitLng">'[76]Replacement of DLUA'!#REF!</definedName>
    <definedName name="XstPrinterLng">'[76]Replacement of DLUA'!#REF!</definedName>
    <definedName name="XstSNMATLng">'[76]Replacement of DLUA'!#REF!</definedName>
    <definedName name="XstSYSDLng">'[76]Replacement of DLUA'!#REF!</definedName>
    <definedName name="XstUNILng">'[76]Replacement of DLUA'!#REF!</definedName>
    <definedName name="XX">[0]!XX</definedName>
    <definedName name="XZXZDSA">[0]!XZXZDSA</definedName>
    <definedName name="xzxzxX">[0]!xzxzxX</definedName>
    <definedName name="YEN">[106]PM!#REF!</definedName>
    <definedName name="YEN1">#REF!</definedName>
    <definedName name="YesNo">#REF!</definedName>
    <definedName name="YGHJ">[0]!YGHJ</definedName>
    <definedName name="YJHMH">[0]!YJHMH</definedName>
    <definedName name="yos">#REF!</definedName>
    <definedName name="yrryry">[0]!yrryry</definedName>
    <definedName name="yrtee">[0]!yrtee</definedName>
    <definedName name="yrty">[0]!yrty</definedName>
    <definedName name="YTR">[0]!YTR</definedName>
    <definedName name="YTRE">[0]!YTRE</definedName>
    <definedName name="ytrrtr">[0]!ytrrtr</definedName>
    <definedName name="ytrtr">[0]!ytrtr</definedName>
    <definedName name="ytygd">[0]!ytygd</definedName>
    <definedName name="YTYT">[0]!YTYT</definedName>
    <definedName name="ytytyt">[0]!ytytyt</definedName>
    <definedName name="ytytytyt">[0]!ytytytyt</definedName>
    <definedName name="ytytytytyty">[0]!ytytytytyty</definedName>
    <definedName name="YTYY">[0]!YTYY</definedName>
    <definedName name="YUIO">[0]!YUIO</definedName>
    <definedName name="YYRRR">[0]!YYRRR</definedName>
    <definedName name="YYTYT">[0]!YYTYT</definedName>
    <definedName name="z188.">'[107]Summary (hs32)'!#REF!</definedName>
    <definedName name="Zelle_Installation">#REF!</definedName>
    <definedName name="Zone_impres_MI">#REF!</definedName>
    <definedName name="ZZXCZXCZ">[0]!ZZXCZXCZ</definedName>
    <definedName name="かいい">#REF!</definedName>
    <definedName name="クエリー1">#REF!</definedName>
    <definedName name="ﾏｸﾛ">#REF!</definedName>
    <definedName name="一般国">#REF!</definedName>
    <definedName name="上期末用">#REF!</definedName>
    <definedName name="下期末用">#REF!</definedName>
    <definedName name="北米">#REF!</definedName>
    <definedName name="印刷A">#REF!</definedName>
    <definedName name="印刷B">#REF!</definedName>
    <definedName name="印刷BB">#REF!</definedName>
    <definedName name="印刷C">#REF!</definedName>
    <definedName name="印刷月予当累計">#REF!</definedName>
    <definedName name="印刷月実績予比">#REF!</definedName>
    <definedName name="当月実績">#REF!</definedName>
    <definedName name="売上1">#REF!</definedName>
    <definedName name="売上及原価率">[108]UG伝送下田課長説明ベース!#REF!</definedName>
    <definedName name="接入层一">#REF!</definedName>
    <definedName name="梶">[109]STP!#REF!</definedName>
    <definedName name="梶２">[110]STP!#REF!</definedName>
    <definedName name="細">#REF!</definedName>
    <definedName name="提出用" hidden="1">{#N/A,#N/A,TRUE,"MAIN FT TERM";#N/A,#N/A,TRUE,"MCI  FT TERM ";#N/A,#N/A,TRUE,"OC12 EQV"}</definedName>
    <definedName name="総">#REF!</definedName>
    <definedName name="삼성">#REF!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10" l="1"/>
  <c r="E79" i="10" s="1"/>
  <c r="B78" i="10"/>
  <c r="E58" i="10"/>
  <c r="E30" i="10"/>
  <c r="E29" i="10"/>
  <c r="D24" i="10"/>
  <c r="B24" i="10"/>
  <c r="B74" i="10" s="1"/>
  <c r="E9" i="10"/>
  <c r="E59" i="10" s="1"/>
  <c r="K9" i="9"/>
  <c r="J9" i="9"/>
  <c r="I9" i="9"/>
  <c r="H9" i="9"/>
  <c r="G9" i="9"/>
  <c r="F9" i="9"/>
  <c r="E9" i="9"/>
  <c r="D9" i="9"/>
  <c r="C9" i="9"/>
  <c r="B9" i="9"/>
  <c r="L9" i="9" s="1"/>
  <c r="L8" i="9"/>
  <c r="L7" i="9"/>
  <c r="L6" i="9"/>
  <c r="L5" i="9"/>
  <c r="L4" i="9"/>
  <c r="D74" i="10" l="1"/>
  <c r="E26" i="10"/>
  <c r="E76" i="10"/>
  <c r="E75" i="10"/>
  <c r="E80" i="10"/>
  <c r="E25" i="10"/>
  <c r="E32" i="10" s="1"/>
  <c r="E82" i="10" l="1"/>
  <c r="G14" i="10" s="1"/>
  <c r="F21" i="6" l="1"/>
  <c r="F20" i="6"/>
  <c r="F19" i="6"/>
  <c r="F22" i="6" s="1"/>
  <c r="F157" i="5" l="1"/>
  <c r="E157" i="5"/>
  <c r="F156" i="5"/>
  <c r="E156" i="5"/>
  <c r="F155" i="5"/>
  <c r="E155" i="5"/>
  <c r="F154" i="5"/>
  <c r="E154" i="5"/>
  <c r="F153" i="5"/>
  <c r="E153" i="5"/>
  <c r="F152" i="5"/>
  <c r="E152" i="5"/>
  <c r="F151" i="5"/>
  <c r="E151" i="5"/>
  <c r="F150" i="5"/>
  <c r="E150" i="5"/>
  <c r="F149" i="5"/>
  <c r="E149" i="5"/>
  <c r="F148" i="5"/>
  <c r="E148" i="5"/>
  <c r="W87" i="5"/>
  <c r="V87" i="5"/>
  <c r="Q87" i="5"/>
  <c r="P87" i="5"/>
  <c r="O87" i="5"/>
  <c r="K87" i="5"/>
  <c r="G87" i="5"/>
  <c r="F87" i="5"/>
  <c r="E87" i="5"/>
  <c r="D87" i="5"/>
  <c r="C87" i="5"/>
  <c r="B87" i="5"/>
  <c r="U86" i="5"/>
  <c r="S86" i="5"/>
  <c r="R86" i="5"/>
  <c r="M86" i="5"/>
  <c r="L86" i="5"/>
  <c r="J86" i="5"/>
  <c r="I86" i="5"/>
  <c r="U85" i="5"/>
  <c r="S85" i="5"/>
  <c r="R85" i="5"/>
  <c r="M85" i="5"/>
  <c r="L85" i="5"/>
  <c r="J85" i="5"/>
  <c r="I85" i="5"/>
  <c r="U84" i="5"/>
  <c r="S84" i="5"/>
  <c r="R84" i="5"/>
  <c r="M84" i="5"/>
  <c r="L84" i="5"/>
  <c r="J84" i="5"/>
  <c r="I84" i="5"/>
  <c r="U83" i="5"/>
  <c r="S83" i="5"/>
  <c r="R83" i="5"/>
  <c r="N83" i="5"/>
  <c r="M83" i="5"/>
  <c r="L83" i="5"/>
  <c r="J83" i="5"/>
  <c r="I83" i="5"/>
  <c r="H83" i="5"/>
  <c r="U82" i="5"/>
  <c r="S82" i="5"/>
  <c r="R82" i="5"/>
  <c r="N82" i="5"/>
  <c r="M82" i="5"/>
  <c r="L82" i="5"/>
  <c r="J82" i="5"/>
  <c r="I82" i="5"/>
  <c r="H82" i="5"/>
  <c r="U81" i="5"/>
  <c r="S81" i="5"/>
  <c r="R81" i="5"/>
  <c r="N81" i="5"/>
  <c r="M81" i="5"/>
  <c r="L81" i="5"/>
  <c r="J81" i="5"/>
  <c r="I81" i="5"/>
  <c r="H81" i="5"/>
  <c r="U80" i="5"/>
  <c r="S80" i="5"/>
  <c r="R80" i="5"/>
  <c r="N80" i="5"/>
  <c r="M80" i="5"/>
  <c r="L80" i="5"/>
  <c r="J80" i="5"/>
  <c r="I80" i="5"/>
  <c r="H80" i="5"/>
  <c r="U79" i="5"/>
  <c r="S79" i="5"/>
  <c r="R79" i="5"/>
  <c r="M79" i="5"/>
  <c r="L79" i="5"/>
  <c r="J79" i="5"/>
  <c r="I79" i="5"/>
  <c r="U78" i="5"/>
  <c r="S78" i="5"/>
  <c r="R78" i="5"/>
  <c r="M78" i="5"/>
  <c r="L78" i="5"/>
  <c r="J78" i="5"/>
  <c r="I78" i="5"/>
  <c r="U77" i="5"/>
  <c r="S77" i="5"/>
  <c r="S87" i="5" s="1"/>
  <c r="R77" i="5"/>
  <c r="R87" i="5" s="1"/>
  <c r="N77" i="5"/>
  <c r="N87" i="5" s="1"/>
  <c r="M77" i="5"/>
  <c r="M87" i="5" s="1"/>
  <c r="L77" i="5"/>
  <c r="L87" i="5" s="1"/>
  <c r="J77" i="5"/>
  <c r="J87" i="5" s="1"/>
  <c r="I77" i="5"/>
  <c r="I87" i="5" s="1"/>
  <c r="H77" i="5"/>
  <c r="H87" i="5" s="1"/>
  <c r="Q73" i="5"/>
  <c r="M73" i="5"/>
  <c r="P72" i="5"/>
  <c r="B157" i="5" s="1"/>
  <c r="O72" i="5"/>
  <c r="N72" i="5"/>
  <c r="L72" i="5"/>
  <c r="K72" i="5"/>
  <c r="I72" i="5"/>
  <c r="H72" i="5"/>
  <c r="G72" i="5"/>
  <c r="E72" i="5"/>
  <c r="D72" i="5"/>
  <c r="C72" i="5"/>
  <c r="B72" i="5"/>
  <c r="D157" i="5" s="1"/>
  <c r="P71" i="5"/>
  <c r="B156" i="5" s="1"/>
  <c r="O71" i="5"/>
  <c r="N71" i="5"/>
  <c r="L71" i="5"/>
  <c r="K71" i="5"/>
  <c r="I71" i="5"/>
  <c r="H71" i="5"/>
  <c r="G71" i="5"/>
  <c r="E71" i="5"/>
  <c r="D71" i="5"/>
  <c r="C71" i="5"/>
  <c r="B71" i="5"/>
  <c r="O70" i="5"/>
  <c r="N70" i="5"/>
  <c r="L70" i="5"/>
  <c r="K70" i="5"/>
  <c r="H70" i="5"/>
  <c r="G70" i="5"/>
  <c r="D70" i="5"/>
  <c r="C70" i="5"/>
  <c r="B70" i="5"/>
  <c r="D155" i="5" s="1"/>
  <c r="P69" i="5"/>
  <c r="B154" i="5" s="1"/>
  <c r="O69" i="5"/>
  <c r="N69" i="5"/>
  <c r="L69" i="5"/>
  <c r="K69" i="5"/>
  <c r="J69" i="5"/>
  <c r="I69" i="5"/>
  <c r="H69" i="5"/>
  <c r="G69" i="5"/>
  <c r="F69" i="5"/>
  <c r="E69" i="5"/>
  <c r="D69" i="5"/>
  <c r="C69" i="5"/>
  <c r="B69" i="5"/>
  <c r="D154" i="5" s="1"/>
  <c r="P68" i="5"/>
  <c r="B153" i="5" s="1"/>
  <c r="O68" i="5"/>
  <c r="N68" i="5"/>
  <c r="L68" i="5"/>
  <c r="L73" i="5" s="1"/>
  <c r="K68" i="5"/>
  <c r="J68" i="5"/>
  <c r="I68" i="5"/>
  <c r="H68" i="5"/>
  <c r="G68" i="5"/>
  <c r="F68" i="5"/>
  <c r="E68" i="5"/>
  <c r="D68" i="5"/>
  <c r="C68" i="5"/>
  <c r="B68" i="5"/>
  <c r="D153" i="5" s="1"/>
  <c r="P67" i="5"/>
  <c r="B152" i="5" s="1"/>
  <c r="O67" i="5"/>
  <c r="N67" i="5"/>
  <c r="K67" i="5"/>
  <c r="K73" i="5" s="1"/>
  <c r="J67" i="5"/>
  <c r="J73" i="5" s="1"/>
  <c r="I67" i="5"/>
  <c r="H67" i="5"/>
  <c r="G67" i="5"/>
  <c r="F67" i="5"/>
  <c r="E67" i="5"/>
  <c r="D67" i="5"/>
  <c r="C67" i="5"/>
  <c r="B67" i="5"/>
  <c r="D152" i="5" s="1"/>
  <c r="P66" i="5"/>
  <c r="B151" i="5" s="1"/>
  <c r="O66" i="5"/>
  <c r="N66" i="5"/>
  <c r="F66" i="5"/>
  <c r="E66" i="5"/>
  <c r="D66" i="5"/>
  <c r="C66" i="5"/>
  <c r="B66" i="5"/>
  <c r="P65" i="5"/>
  <c r="O65" i="5"/>
  <c r="I65" i="5"/>
  <c r="E65" i="5"/>
  <c r="D65" i="5"/>
  <c r="B65" i="5"/>
  <c r="P64" i="5"/>
  <c r="B149" i="5" s="1"/>
  <c r="O64" i="5"/>
  <c r="N64" i="5"/>
  <c r="I64" i="5"/>
  <c r="E64" i="5"/>
  <c r="D64" i="5"/>
  <c r="C64" i="5"/>
  <c r="B64" i="5"/>
  <c r="P63" i="5"/>
  <c r="B148" i="5" s="1"/>
  <c r="O63" i="5"/>
  <c r="N63" i="5"/>
  <c r="N73" i="5" s="1"/>
  <c r="I63" i="5"/>
  <c r="I73" i="5" s="1"/>
  <c r="H63" i="5"/>
  <c r="G63" i="5"/>
  <c r="G73" i="5" s="1"/>
  <c r="F63" i="5"/>
  <c r="F73" i="5" s="1"/>
  <c r="E63" i="5"/>
  <c r="D63" i="5"/>
  <c r="D73" i="5" s="1"/>
  <c r="C63" i="5"/>
  <c r="C73" i="5" s="1"/>
  <c r="B63" i="5"/>
  <c r="B73" i="5" s="1"/>
  <c r="C59" i="5"/>
  <c r="F32" i="5"/>
  <c r="E32" i="5"/>
  <c r="D32" i="5"/>
  <c r="C32" i="5"/>
  <c r="B32" i="5"/>
  <c r="G32" i="5" s="1"/>
  <c r="B28" i="5"/>
  <c r="M7" i="5"/>
  <c r="L7" i="5"/>
  <c r="K7" i="5"/>
  <c r="J7" i="5"/>
  <c r="I7" i="5"/>
  <c r="H7" i="5"/>
  <c r="G7" i="5"/>
  <c r="F7" i="5"/>
  <c r="E7" i="5"/>
  <c r="D7" i="5"/>
  <c r="C7" i="5"/>
  <c r="B7" i="5"/>
  <c r="N7" i="5" l="1"/>
  <c r="D149" i="5"/>
  <c r="C149" i="5"/>
  <c r="E73" i="5"/>
  <c r="D150" i="5"/>
  <c r="C150" i="5"/>
  <c r="P73" i="5"/>
  <c r="C151" i="5"/>
  <c r="D151" i="5"/>
  <c r="O73" i="5"/>
  <c r="D156" i="5"/>
  <c r="C156" i="5"/>
  <c r="H73" i="5"/>
  <c r="U87" i="5"/>
  <c r="C148" i="5"/>
  <c r="C153" i="5"/>
  <c r="D148" i="5"/>
  <c r="C155" i="5"/>
  <c r="C152" i="5"/>
  <c r="C157" i="5"/>
  <c r="C154" i="5"/>
  <c r="G7" i="4" l="1"/>
  <c r="G6" i="4"/>
  <c r="G5" i="4"/>
  <c r="G8" i="4" s="1"/>
  <c r="G5" i="3" l="1"/>
  <c r="G6" i="3" s="1"/>
  <c r="G7" i="3" s="1"/>
  <c r="G8" i="3" s="1"/>
  <c r="G9" i="3" s="1"/>
  <c r="G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Ponparis Gurdsapsri</author>
  </authors>
  <commentList>
    <comment ref="Q62" authorId="0" shapeId="0" xr:uid="{00000000-0006-0000-0400-000001000000}">
      <text>
        <r>
          <rPr>
            <sz val="11"/>
            <color rgb="FF000000"/>
            <rFont val="Calibri"/>
            <family val="2"/>
          </rPr>
          <t>Ponparis Gurdsapsri:</t>
        </r>
        <r>
          <rPr>
            <b/>
            <sz val="10.5"/>
            <color rgb="FF000000"/>
            <rFont val="Calibri"/>
            <family val="2"/>
          </rPr>
          <t xml:space="preserve">
</t>
        </r>
        <r>
          <rPr>
            <b/>
            <sz val="10.5"/>
            <color rgb="FF000000"/>
            <rFont val="Calibri"/>
            <family val="2"/>
          </rPr>
          <t>Percentage of total non-supply contract of each parties. Derived from cell C298 (Summary worksheet) of each parties</t>
        </r>
      </text>
    </comment>
    <comment ref="P76" authorId="0" shapeId="0" xr:uid="{00000000-0006-0000-0400-000002000000}">
      <text>
        <r>
          <rPr>
            <b/>
            <sz val="9"/>
            <color rgb="FF000000"/>
            <rFont val="Tahoma"/>
            <family val="2"/>
          </rPr>
          <t>Ponparis Gurdsapsri:</t>
        </r>
        <r>
          <rPr>
            <sz val="9"/>
            <color rgb="FF000000"/>
            <rFont val="Tahoma"/>
            <family val="2"/>
          </rPr>
          <t xml:space="preserve">
</t>
        </r>
        <r>
          <rPr>
            <sz val="9"/>
            <color rgb="FF000000"/>
            <rFont val="Tahoma"/>
            <family val="2"/>
          </rPr>
          <t>calculate from CV#8 attachment 1</t>
        </r>
      </text>
    </comment>
    <comment ref="Q76" authorId="0" shapeId="0" xr:uid="{00000000-0006-0000-0400-000003000000}">
      <text>
        <r>
          <rPr>
            <b/>
            <sz val="9"/>
            <color indexed="81"/>
            <rFont val="Tahoma"/>
            <family val="2"/>
          </rPr>
          <t>Ponparis Gurdsapsri:</t>
        </r>
        <r>
          <rPr>
            <sz val="9"/>
            <color indexed="81"/>
            <rFont val="Tahoma"/>
            <family val="2"/>
          </rPr>
          <t xml:space="preserve">
calculate from CV#9 attachment 3</t>
        </r>
      </text>
    </comment>
  </commentList>
</comments>
</file>

<file path=xl/sharedStrings.xml><?xml version="1.0" encoding="utf-8"?>
<sst xmlns="http://schemas.openxmlformats.org/spreadsheetml/2006/main" count="535" uniqueCount="322">
  <si>
    <t>*以SCJ2海纜 Construction CBP作業流程為例</t>
    <phoneticPr fontId="1" type="noConversion"/>
  </si>
  <si>
    <t>廠商請款作業</t>
    <phoneticPr fontId="1" type="noConversion"/>
  </si>
  <si>
    <t>投資比例設定作業</t>
    <phoneticPr fontId="1" type="noConversion"/>
  </si>
  <si>
    <t>預付款處理作業</t>
    <phoneticPr fontId="1" type="noConversion"/>
  </si>
  <si>
    <t>帳單產製作業</t>
    <phoneticPr fontId="1" type="noConversion"/>
  </si>
  <si>
    <t>會員匯款&amp;銷帳作業</t>
    <phoneticPr fontId="1" type="noConversion"/>
  </si>
  <si>
    <t>順序</t>
    <phoneticPr fontId="1" type="noConversion"/>
  </si>
  <si>
    <t>人員角色</t>
    <phoneticPr fontId="1" type="noConversion"/>
  </si>
  <si>
    <t>動作</t>
    <phoneticPr fontId="1" type="noConversion"/>
  </si>
  <si>
    <t>執行內容</t>
    <phoneticPr fontId="1" type="noConversion"/>
  </si>
  <si>
    <t>相關表單</t>
    <phoneticPr fontId="1" type="noConversion"/>
  </si>
  <si>
    <t>廠商</t>
    <phoneticPr fontId="1" type="noConversion"/>
  </si>
  <si>
    <t>傳送發票</t>
    <phoneticPr fontId="1" type="noConversion"/>
  </si>
  <si>
    <t>透過email將發票寄送至聯盟窗口</t>
    <phoneticPr fontId="1" type="noConversion"/>
  </si>
  <si>
    <r>
      <t>1.廠商資訊</t>
    </r>
    <r>
      <rPr>
        <sz val="8"/>
        <color rgb="FF000099"/>
        <rFont val="微軟正黑體"/>
        <family val="2"/>
        <charset val="136"/>
      </rPr>
      <t>(表單待補)</t>
    </r>
    <r>
      <rPr>
        <sz val="8"/>
        <color theme="1"/>
        <rFont val="微軟正黑體"/>
        <family val="2"/>
        <charset val="136"/>
      </rPr>
      <t xml:space="preserve">
2.發票電子檔，</t>
    </r>
    <r>
      <rPr>
        <b/>
        <sz val="8"/>
        <color rgb="FF000099"/>
        <rFont val="微軟正黑體"/>
        <family val="2"/>
        <charset val="136"/>
      </rPr>
      <t>詳sheet_廠商發票</t>
    </r>
    <phoneticPr fontId="1" type="noConversion"/>
  </si>
  <si>
    <t>海纜CWG主席</t>
    <phoneticPr fontId="1" type="noConversion"/>
  </si>
  <si>
    <t>傳送聯盟CWG主席確認開帳資訊</t>
    <phoneticPr fontId="1" type="noConversion"/>
  </si>
  <si>
    <t>1. 透過email提供budget file
2. 透過email確認當次開帳內容(含SC及NSC各項開帳項目、各海纜會員相應投資比例及金額)
註：同次SC及NSC可能因開帳項目不同，抓取各海纜會員不同投資比例計算2</t>
    <phoneticPr fontId="1" type="noConversion"/>
  </si>
  <si>
    <t>1. budget file 
2. SC billing invoice 
3. NSC billing table (including biling item,amount..etc)AXIOM 
4. Pro-forma invoice</t>
    <phoneticPr fontId="1" type="noConversion"/>
  </si>
  <si>
    <t>聯盟窗口</t>
    <phoneticPr fontId="1" type="noConversion"/>
  </si>
  <si>
    <t>發票收單</t>
    <phoneticPr fontId="1" type="noConversion"/>
  </si>
  <si>
    <t>1.依據聯盟主席email確認資訊設定開帳內容，產製發票</t>
    <phoneticPr fontId="1" type="noConversion"/>
  </si>
  <si>
    <t>設定開帳內容</t>
    <phoneticPr fontId="1" type="noConversion"/>
  </si>
  <si>
    <t>設定開帳內容:
1. billing milestone
2. 本次開帳SC及NSC 各會員國分配之liability及金額</t>
    <phoneticPr fontId="1" type="noConversion"/>
  </si>
  <si>
    <t>1.billing milestone表格待補
2.詳sheet_Liability</t>
    <phoneticPr fontId="1" type="noConversion"/>
  </si>
  <si>
    <t>因應會員國要求提供預付發票(pro-forma invoice)</t>
    <phoneticPr fontId="1" type="noConversion"/>
  </si>
  <si>
    <t>依照會員國要求開立'之工程預付款發票產製pro-forma invoice</t>
    <phoneticPr fontId="1" type="noConversion"/>
  </si>
  <si>
    <r>
      <t xml:space="preserve">
預付發票</t>
    </r>
    <r>
      <rPr>
        <b/>
        <sz val="8"/>
        <color rgb="FF000099"/>
        <rFont val="微軟正黑體"/>
        <family val="2"/>
        <charset val="136"/>
      </rPr>
      <t>詳pro-forma invoice</t>
    </r>
    <phoneticPr fontId="1" type="noConversion"/>
  </si>
  <si>
    <t>依照開帳內容產製發票</t>
    <phoneticPr fontId="1" type="noConversion"/>
  </si>
  <si>
    <t xml:space="preserve">1. 產製CBP FEE發票
2. 需先確認會員國是否有credit balance留放於CBP帳戶，確認發票付款方式：credit balance/全額付款/部分抵扣credit balance部分付款
3. 產製各會員國草稿發票，內容須分SC、NSC兩大項目
3. draft invoicevm需email給各會員國一天確認
</t>
    <phoneticPr fontId="1" type="noConversion"/>
  </si>
  <si>
    <r>
      <rPr>
        <sz val="8"/>
        <color rgb="FF000000"/>
        <rFont val="微軟正黑體"/>
        <family val="2"/>
        <charset val="136"/>
      </rPr>
      <t>1. CBP FEE發票詳</t>
    </r>
    <r>
      <rPr>
        <b/>
        <sz val="8"/>
        <color rgb="FF000099"/>
        <rFont val="微軟正黑體"/>
        <family val="2"/>
        <charset val="136"/>
      </rPr>
      <t xml:space="preserve">sheet_CBP  fee invoice
2.各會員Credit balance明細表格
(詳sheet_Credit balance)
</t>
    </r>
    <r>
      <rPr>
        <sz val="8"/>
        <color rgb="FF000000"/>
        <rFont val="微軟正黑體"/>
        <family val="2"/>
        <charset val="136"/>
      </rPr>
      <t>3.</t>
    </r>
    <r>
      <rPr>
        <b/>
        <sz val="8"/>
        <color rgb="FF000099"/>
        <rFont val="微軟正黑體"/>
        <family val="2"/>
        <charset val="136"/>
      </rPr>
      <t xml:space="preserve">詳sheet_開帳發票(draft), </t>
    </r>
    <r>
      <rPr>
        <b/>
        <sz val="8"/>
        <color rgb="FFFF0000"/>
        <rFont val="微軟正黑體"/>
        <family val="2"/>
        <charset val="136"/>
      </rPr>
      <t xml:space="preserve">新增第二種版本(logo不同): 詳sheet_開帳發票(draft-CBP logo)
</t>
    </r>
    <r>
      <rPr>
        <sz val="8"/>
        <color rgb="FF000000"/>
        <rFont val="微軟正黑體"/>
        <family val="2"/>
        <charset val="136"/>
      </rPr>
      <t xml:space="preserve">
</t>
    </r>
  </si>
  <si>
    <t>CBP Director</t>
    <phoneticPr fontId="1" type="noConversion"/>
  </si>
  <si>
    <r>
      <t>會員國確認草稿發票內容後，請CBP Director 簽名(</t>
    </r>
    <r>
      <rPr>
        <b/>
        <sz val="8"/>
        <color rgb="FFFF0000"/>
        <rFont val="微軟正黑體"/>
        <family val="2"/>
        <charset val="136"/>
      </rPr>
      <t>待建立線上簽核流程</t>
    </r>
    <r>
      <rPr>
        <sz val="8"/>
        <color theme="1"/>
        <rFont val="微軟正黑體"/>
        <family val="2"/>
        <charset val="136"/>
      </rPr>
      <t>)</t>
    </r>
    <phoneticPr fontId="1" type="noConversion"/>
  </si>
  <si>
    <r>
      <rPr>
        <b/>
        <sz val="8"/>
        <color rgb="FF000099"/>
        <rFont val="微軟正黑體"/>
        <family val="2"/>
        <charset val="136"/>
      </rPr>
      <t xml:space="preserve">詳sheet_開帳發票(signed)
</t>
    </r>
    <r>
      <rPr>
        <b/>
        <sz val="8"/>
        <color rgb="FFFF0000"/>
        <rFont val="微軟正黑體"/>
        <family val="2"/>
        <charset val="136"/>
      </rPr>
      <t>詳第二種版本(logo不同): sheet_開帳發票(signed-CBP log)</t>
    </r>
  </si>
  <si>
    <t>1. 寄送CBP Director signed 發票給各會員國以收款
2. 本次開帳總表及發票電子檔寄送給會計建檔
3. 寄送正本發票及相關佐證文件給各會員國，於EPIS請購DHL運費</t>
    <phoneticPr fontId="1" type="noConversion"/>
  </si>
  <si>
    <r>
      <t>寄送開帳總表及發票電子檔給會計，</t>
    </r>
    <r>
      <rPr>
        <b/>
        <sz val="8"/>
        <color rgb="FF000099"/>
        <rFont val="微軟正黑體"/>
        <family val="2"/>
        <charset val="136"/>
      </rPr>
      <t>詳sheet_billing table</t>
    </r>
    <phoneticPr fontId="1" type="noConversion"/>
  </si>
  <si>
    <t>會計人員/出納</t>
    <phoneticPr fontId="1" type="noConversion"/>
  </si>
  <si>
    <t>確認收款
(會員國匯款至CBP's account)</t>
    <phoneticPr fontId="1" type="noConversion"/>
  </si>
  <si>
    <t>製作傳票</t>
    <phoneticPr fontId="1" type="noConversion"/>
  </si>
  <si>
    <t>確認會員國付款狀況</t>
    <phoneticPr fontId="1" type="noConversion"/>
  </si>
  <si>
    <r>
      <t>1.與會計確認是否已收款
2.於發票到期日前兩周，針對尚未付款會員國需發email提醒(</t>
    </r>
    <r>
      <rPr>
        <b/>
        <sz val="8"/>
        <color rgb="FFFF0000"/>
        <rFont val="微軟正黑體"/>
        <family val="2"/>
        <charset val="136"/>
      </rPr>
      <t>待建立發票到期日未收款alert機制</t>
    </r>
    <r>
      <rPr>
        <sz val="8"/>
        <color theme="1"/>
        <rFont val="微軟正黑體"/>
        <family val="2"/>
        <charset val="136"/>
      </rPr>
      <t>)</t>
    </r>
    <phoneticPr fontId="1" type="noConversion"/>
  </si>
  <si>
    <t>透過email通知</t>
    <phoneticPr fontId="1" type="noConversion"/>
  </si>
  <si>
    <t>確認會員國皆完成付款，進行廠商發票匯款作業</t>
    <phoneticPr fontId="1" type="noConversion"/>
  </si>
  <si>
    <r>
      <t>1.與會計確認已完成所有會員國收款作業
2.製作匯款含稿，執行廠商發票付款流程(</t>
    </r>
    <r>
      <rPr>
        <b/>
        <sz val="8"/>
        <color rgb="FFFF0000"/>
        <rFont val="微軟正黑體"/>
        <family val="2"/>
        <charset val="136"/>
      </rPr>
      <t>待建立簽核流程：CBP Director決行-&gt;會計-&gt;出納</t>
    </r>
    <r>
      <rPr>
        <sz val="8"/>
        <color theme="1"/>
        <rFont val="微軟正黑體"/>
        <family val="2"/>
        <charset val="136"/>
      </rPr>
      <t>)
3. CBP account 帳號＆廠商基本資料建立
(</t>
    </r>
    <r>
      <rPr>
        <b/>
        <sz val="8"/>
        <color rgb="FFFF0000"/>
        <rFont val="微軟正黑體"/>
        <family val="2"/>
        <charset val="136"/>
      </rPr>
      <t>a.待建立鎖定CBP account&amp;廠商匯款帳號鎖定功能</t>
    </r>
    <r>
      <rPr>
        <sz val="8"/>
        <color theme="1"/>
        <rFont val="微軟正黑體"/>
        <family val="2"/>
        <charset val="136"/>
      </rPr>
      <t xml:space="preserve">，避免人為操作造成匯款帳號更動
</t>
    </r>
    <r>
      <rPr>
        <b/>
        <sz val="8"/>
        <color rgb="FFFF0000"/>
        <rFont val="微軟正黑體"/>
        <family val="2"/>
        <charset val="136"/>
      </rPr>
      <t>b. 待建立廠商匯款帳號異動審核機制，若有更改廠商匯款帳號需求需提供相關佐證、bank confirmation等文件經線上審核通過</t>
    </r>
    <r>
      <rPr>
        <sz val="8"/>
        <color theme="1"/>
        <rFont val="微軟正黑體"/>
        <family val="2"/>
        <charset val="136"/>
      </rPr>
      <t>)</t>
    </r>
    <phoneticPr fontId="1" type="noConversion"/>
  </si>
  <si>
    <r>
      <t>1.匯款函稿詳</t>
    </r>
    <r>
      <rPr>
        <b/>
        <sz val="8"/>
        <color rgb="FF000099"/>
        <rFont val="微軟正黑體"/>
        <family val="2"/>
        <charset val="136"/>
      </rPr>
      <t>sheet_匯款函稿</t>
    </r>
    <phoneticPr fontId="1" type="noConversion"/>
  </si>
  <si>
    <t>行管(出納)</t>
    <phoneticPr fontId="1" type="noConversion"/>
  </si>
  <si>
    <t>執行廠商發票付款流程</t>
    <phoneticPr fontId="1" type="noConversion"/>
  </si>
  <si>
    <t>1.依據匯款函稿執行廠商發票付款流程
2.提供銀行匯款手續費給CBP請款</t>
    <phoneticPr fontId="1" type="noConversion"/>
  </si>
  <si>
    <t>執行銀行匯款手續費請款</t>
    <phoneticPr fontId="1" type="noConversion"/>
  </si>
  <si>
    <t>於EPIS請款進行銀行匯款手續費請款流程</t>
    <phoneticPr fontId="1" type="noConversion"/>
  </si>
  <si>
    <t>紙本銀行匯款水單</t>
    <phoneticPr fontId="1" type="noConversion"/>
  </si>
  <si>
    <t>會計人員</t>
  </si>
  <si>
    <t>製作傳票(待確認)</t>
    <phoneticPr fontId="1" type="noConversion"/>
  </si>
  <si>
    <t>向聯盟主席/會員報告收付款狀況</t>
    <phoneticPr fontId="1" type="noConversion"/>
  </si>
  <si>
    <t>產製收支明細、各會員國credit balance明細及應收應付明細</t>
    <phoneticPr fontId="1" type="noConversion"/>
  </si>
  <si>
    <t>收支明細表格待補</t>
    <phoneticPr fontId="1" type="noConversion"/>
  </si>
  <si>
    <t>SJC2 Credit balance_CHT</t>
    <phoneticPr fontId="1" type="noConversion"/>
  </si>
  <si>
    <t>Currency: USD</t>
    <phoneticPr fontId="1" type="noConversion"/>
  </si>
  <si>
    <t>Billing Cycle</t>
    <phoneticPr fontId="1" type="noConversion"/>
  </si>
  <si>
    <t>Ref. No.</t>
    <phoneticPr fontId="1" type="noConversion"/>
  </si>
  <si>
    <t>Description</t>
  </si>
  <si>
    <t>Debit</t>
    <phoneticPr fontId="1" type="noConversion"/>
  </si>
  <si>
    <t>Credit</t>
    <phoneticPr fontId="1" type="noConversion"/>
  </si>
  <si>
    <t>Balance</t>
    <phoneticPr fontId="1" type="noConversion"/>
  </si>
  <si>
    <t>SJC2-Credit-CHT-01</t>
    <phoneticPr fontId="1" type="noConversion"/>
  </si>
  <si>
    <t>Park in SJC2 CBP account</t>
    <phoneticPr fontId="1" type="noConversion"/>
  </si>
  <si>
    <t>CHT-SJC2-CBP-2021-1</t>
    <phoneticPr fontId="1" type="noConversion"/>
  </si>
  <si>
    <t>Payment for CBP Handling Fee (2021 June 1 ~ 2021 Nov 30)</t>
    <phoneticPr fontId="1" type="noConversion"/>
  </si>
  <si>
    <t>SJC2-CBP-CHT-13A</t>
    <phoneticPr fontId="1" type="noConversion"/>
  </si>
  <si>
    <t>Payment for BM5a Route Survey</t>
    <phoneticPr fontId="1" type="noConversion"/>
  </si>
  <si>
    <t>CHT-SJC2-CBP-2021-2</t>
  </si>
  <si>
    <t>Payment for CBP Handling Fee (2021 Dec 1 ~ 2022 May 31)</t>
    <phoneticPr fontId="1" type="noConversion"/>
  </si>
  <si>
    <t>SJC2 NSC-BM Jun 2022</t>
  </si>
  <si>
    <t>Payment for MWG cost</t>
    <phoneticPr fontId="1" type="noConversion"/>
  </si>
  <si>
    <t xml:space="preserve"> Credit Balance</t>
    <phoneticPr fontId="1" type="noConversion"/>
  </si>
  <si>
    <r>
      <rPr>
        <sz val="12"/>
        <rFont val="Calibri"/>
        <family val="2"/>
      </rPr>
      <t>No. 31, Ai-kuo East Road,
Taipei, 106, Taiwan
Tel:+886-2-2344-3711
Fax:+886-2-2397-2654</t>
    </r>
  </si>
  <si>
    <r>
      <rPr>
        <b/>
        <sz val="14.5"/>
        <rFont val="Times New Roman"/>
        <family val="1"/>
      </rPr>
      <t>SJC2 Cable Network Central Billing Party Invoice</t>
    </r>
  </si>
  <si>
    <r>
      <t xml:space="preserve">TO:     SK Broadband Co., Ltd. (SKB)
 Addr:   8F, SK Namsan Green Bldg., 24, Toegye-ro, Jung-gu, Seoul 04637, Korea
ATTN:    Jinkuk (Chris) Sun
E-Mail:  </t>
    </r>
    <r>
      <rPr>
        <u/>
        <sz val="12"/>
        <rFont val="Calibri"/>
        <family val="2"/>
      </rPr>
      <t xml:space="preserve">submarinecable@sk.com
</t>
    </r>
    <r>
      <rPr>
        <sz val="12"/>
        <rFont val="Calibri"/>
        <family val="2"/>
      </rPr>
      <t>Tel:  +82-10-3702-0461</t>
    </r>
    <phoneticPr fontId="22" type="noConversion"/>
  </si>
  <si>
    <r>
      <t xml:space="preserve">Invoice No.: </t>
    </r>
    <r>
      <rPr>
        <b/>
        <sz val="12"/>
        <rFont val="Calibri"/>
        <family val="2"/>
      </rPr>
      <t xml:space="preserve">SJC2-CBP-SKB-11P
</t>
    </r>
    <r>
      <rPr>
        <sz val="12"/>
        <rFont val="Calibri"/>
        <family val="2"/>
      </rPr>
      <t>(Please Refer To This Invoice No. on Remittance)
Issue Date: December 11, 2020
Due Date: January</t>
    </r>
    <r>
      <rPr>
        <b/>
        <sz val="12"/>
        <rFont val="Calibri"/>
        <family val="2"/>
      </rPr>
      <t xml:space="preserve"> 26, 2021
</t>
    </r>
    <r>
      <rPr>
        <sz val="12"/>
        <rFont val="Calibri"/>
        <family val="2"/>
      </rPr>
      <t>(Currency: USD)</t>
    </r>
    <phoneticPr fontId="22" type="noConversion"/>
  </si>
  <si>
    <t>Supplier</t>
  </si>
  <si>
    <t>Amount Billed</t>
  </si>
  <si>
    <t xml:space="preserve">% </t>
    <phoneticPr fontId="22" type="noConversion"/>
  </si>
  <si>
    <t>Your share</t>
  </si>
  <si>
    <t>NEC</t>
    <phoneticPr fontId="22" type="noConversion"/>
  </si>
  <si>
    <t>BM9 Sea cable manufactured (100%)  :
Equipment (off-shore Korea)</t>
    <phoneticPr fontId="22" type="noConversion"/>
  </si>
  <si>
    <t>BM9 Sea cable manufactured (100%)  : 
Equipment (on-shore Korea)</t>
    <phoneticPr fontId="22" type="noConversion"/>
  </si>
  <si>
    <t>BM9 Sea cable manufactured (100%) : 
Service (off-shore Korea)</t>
    <phoneticPr fontId="22" type="noConversion"/>
  </si>
  <si>
    <t>Total</t>
  </si>
  <si>
    <r>
      <rPr>
        <b/>
        <sz val="12"/>
        <rFont val="Calibri"/>
        <family val="2"/>
      </rPr>
      <t>Certified by:
___________________________
Lawrence Wei</t>
    </r>
    <r>
      <rPr>
        <sz val="12"/>
        <rFont val="Calibri"/>
        <family val="2"/>
      </rPr>
      <t xml:space="preserve">
Director, SJC2 CBP International Business Group, Chunghwa Telecom Co., Ltd.
Tel: +886-2-2344-3711
Fax: +886-2-2344-2654</t>
    </r>
    <phoneticPr fontId="22" type="noConversion"/>
  </si>
  <si>
    <r>
      <t xml:space="preserve">     Payment by Telegraphic Transfer to
</t>
    </r>
    <r>
      <rPr>
        <b/>
        <sz val="12"/>
        <rFont val="Calibri"/>
        <family val="2"/>
      </rPr>
      <t xml:space="preserve">     A/C Name: SJC2 Central Billing Party of Chunghwa Telecom           
     (International Business Group)
     A/C No. :    054007501968 
     SWIFT Code: BKTWTWTP054
     Bank Name:  Bank of Taiwan, Hsinyi Branch 
     Bank Address:  88, Sec. 2, Sinyi Road, Taipe</t>
    </r>
    <r>
      <rPr>
        <sz val="12"/>
        <rFont val="Calibri"/>
        <family val="2"/>
      </rPr>
      <t>i</t>
    </r>
    <phoneticPr fontId="22" type="noConversion"/>
  </si>
  <si>
    <t>SCHEDULE C - THE FINANCIAL LIABILITY OF EACH OF THE PURCHASERS</t>
  </si>
  <si>
    <t>Supply Contract Price Liability Table (without equipment light up)</t>
  </si>
  <si>
    <t>Purchasers</t>
  </si>
  <si>
    <t>FP#1</t>
  </si>
  <si>
    <t>FP#2</t>
  </si>
  <si>
    <t>FP#3</t>
  </si>
  <si>
    <t>FP#4</t>
  </si>
  <si>
    <t>FP#5</t>
  </si>
  <si>
    <t>FP#6</t>
  </si>
  <si>
    <t>FP#7</t>
  </si>
  <si>
    <t>Trunk</t>
  </si>
  <si>
    <t>CMI</t>
  </si>
  <si>
    <t>Edge</t>
  </si>
  <si>
    <t>Singtel</t>
  </si>
  <si>
    <t>KDDI</t>
  </si>
  <si>
    <t>SKB</t>
    <phoneticPr fontId="27"/>
  </si>
  <si>
    <t>VNPT</t>
  </si>
  <si>
    <t>CHT</t>
  </si>
  <si>
    <t>DHT</t>
  </si>
  <si>
    <t>Telin</t>
  </si>
  <si>
    <t>Singapore - Hong Kong - Japan</t>
  </si>
  <si>
    <t>Purchaser</t>
  </si>
  <si>
    <t>Thailand Branches</t>
  </si>
  <si>
    <t>BU1 - Songkhla</t>
  </si>
  <si>
    <t>Vietnam Branches</t>
  </si>
  <si>
    <t>BU2 - Quy Nhon</t>
  </si>
  <si>
    <t>Taiwan Branches</t>
  </si>
  <si>
    <t>BU4 - Tanshui</t>
  </si>
  <si>
    <t>BU4A - Fangshan</t>
  </si>
  <si>
    <t>China Branches</t>
  </si>
  <si>
    <t>BU5 - Lingang</t>
  </si>
  <si>
    <t>South Korea Branch</t>
  </si>
  <si>
    <t>SKB</t>
  </si>
  <si>
    <t>BU6 - Busan</t>
    <phoneticPr fontId="27"/>
  </si>
  <si>
    <t>Japan Branch</t>
  </si>
  <si>
    <t>KDDI</t>
    <phoneticPr fontId="27"/>
  </si>
  <si>
    <t>BU7 - Shima</t>
  </si>
  <si>
    <t>Note*:</t>
  </si>
  <si>
    <t>Sub-segments S1.1, S1.2, S1.3</t>
  </si>
  <si>
    <t>Sub-segments S1.4A, S1.4, S1.5, S1.6, S1.7, S1.8</t>
  </si>
  <si>
    <t>Segment S4</t>
  </si>
  <si>
    <t>Party</t>
  </si>
  <si>
    <t>Trunk Ownership</t>
  </si>
  <si>
    <t>For Non Supply Contract Cost Calculation</t>
  </si>
  <si>
    <t>Seg T Common Facilities Ownership</t>
  </si>
  <si>
    <t>Seg T Common SLTE Ownership</t>
  </si>
  <si>
    <t>Seg L Ownership</t>
  </si>
  <si>
    <t>DHT-Telin case liability</t>
  </si>
  <si>
    <t>All Parties</t>
  </si>
  <si>
    <t>Changi</t>
  </si>
  <si>
    <t>Chung Hom Kok</t>
  </si>
  <si>
    <t>Chikura</t>
  </si>
  <si>
    <t>Shima</t>
  </si>
  <si>
    <t>Cable Length</t>
  </si>
  <si>
    <t>North</t>
  </si>
  <si>
    <t>HK</t>
  </si>
  <si>
    <t>South</t>
  </si>
  <si>
    <t>Liability of total NSC</t>
  </si>
  <si>
    <t>For Supply Contract Cost Calculation</t>
  </si>
  <si>
    <t>Branch Ownership</t>
  </si>
  <si>
    <t>CV#3</t>
  </si>
  <si>
    <t>CV#4</t>
  </si>
  <si>
    <t>CV#5</t>
  </si>
  <si>
    <t>CV#6-1</t>
  </si>
  <si>
    <t>CV#6-2</t>
  </si>
  <si>
    <t>CV#7</t>
  </si>
  <si>
    <t>CV#8</t>
  </si>
  <si>
    <t>CV#9</t>
  </si>
  <si>
    <t>CV#10</t>
  </si>
  <si>
    <t>CV#11</t>
  </si>
  <si>
    <t>CV#12</t>
  </si>
  <si>
    <t>CV#13</t>
  </si>
  <si>
    <t>CV#test equipment</t>
  </si>
  <si>
    <t>CV#BU2relocation</t>
  </si>
  <si>
    <t>S2</t>
  </si>
  <si>
    <t>S3</t>
  </si>
  <si>
    <t>S5A</t>
  </si>
  <si>
    <t>S5</t>
  </si>
  <si>
    <t>S6</t>
  </si>
  <si>
    <t>S7</t>
  </si>
  <si>
    <t>S8</t>
  </si>
  <si>
    <t>Liability</t>
  </si>
  <si>
    <t>attachment 6.2 SC - Trunk</t>
  </si>
  <si>
    <t>EDGE</t>
  </si>
  <si>
    <t>BM 0</t>
  </si>
  <si>
    <t>BM 1</t>
  </si>
  <si>
    <t>BM 2</t>
  </si>
  <si>
    <t>BM 3</t>
  </si>
  <si>
    <t>BM 4</t>
  </si>
  <si>
    <t>BM 5</t>
  </si>
  <si>
    <t>BM 6</t>
  </si>
  <si>
    <t>BM 7</t>
  </si>
  <si>
    <t>BM 8</t>
  </si>
  <si>
    <t>BM 9</t>
  </si>
  <si>
    <t>BM 10</t>
  </si>
  <si>
    <t>BM 11</t>
  </si>
  <si>
    <t>BM12</t>
  </si>
  <si>
    <t>BM 13</t>
  </si>
  <si>
    <t>BM 14</t>
  </si>
  <si>
    <t>BM 15</t>
  </si>
  <si>
    <t>BM 16</t>
  </si>
  <si>
    <t>BM 17</t>
  </si>
  <si>
    <t>BM 18</t>
  </si>
  <si>
    <t>BM 19</t>
  </si>
  <si>
    <t>attachment 6.2 SC - Branch</t>
  </si>
  <si>
    <t>Branch Taxes</t>
  </si>
  <si>
    <t>Taxes (USD)</t>
  </si>
  <si>
    <t xml:space="preserve">Pipeline Crossing Agreement Liability </t>
  </si>
  <si>
    <t>MEDCO*</t>
  </si>
  <si>
    <t>HKE (direct)**</t>
  </si>
  <si>
    <t>HKE (indirect)***</t>
  </si>
  <si>
    <t>PVgas (direct)</t>
  </si>
  <si>
    <t>PVgas (indirect)</t>
  </si>
  <si>
    <t>*MEDCO limited liability increase 5% annualy from 2019)</t>
  </si>
  <si>
    <t>** direct -&gt; (a)	costs incurred by HK Electric and any Affiliates of HK Electric in connection with any repair to or replacement of the Pipeline or any part of it within the Notification Area and any work consequent thereto if any damage whatsoever occurs to the Pipeline caused directly by an incident or series of incidents connected with the Work or Future Work carried out by the Purchasers; and</t>
  </si>
  <si>
    <t>** indirect -&gt; (b)	demand, claim, suit, or proceeding brought against HK Electric and Affiliates of HK Electric by any other person not a party to this Agreement (“Third Party Claims”) and against any losses, damages and/or costs (including reasonable legal fees) incurred by HK Electric and any Affiliates of HK Electric as a result of such Third Party Claims if such Third Party Claims arises out of or in connection with the Work or Future Work carried out by the Purchasers.</t>
  </si>
  <si>
    <t>INV. Ref. No.</t>
  </si>
  <si>
    <t xml:space="preserve">% </t>
    <phoneticPr fontId="1" type="noConversion"/>
  </si>
  <si>
    <t>CHT-SJC2-CBP-2021-2</t>
    <phoneticPr fontId="1" type="noConversion"/>
  </si>
  <si>
    <t>CBP Handling Fee (2021 Dec 1 ~ 2022 May 31)</t>
    <phoneticPr fontId="1" type="noConversion"/>
  </si>
  <si>
    <t>MWG cost</t>
  </si>
  <si>
    <t>Prepaid bank charge for SJC2-CBP-CMI-14A-2</t>
    <phoneticPr fontId="1" type="noConversion"/>
  </si>
  <si>
    <t>Total</t>
    <phoneticPr fontId="1" type="noConversion"/>
  </si>
  <si>
    <t>No. 31, Ai-kuo East Road,</t>
  </si>
  <si>
    <t>Taipei, 106, Taiwan</t>
  </si>
  <si>
    <t>Tel: +886-2-2344-5280</t>
  </si>
  <si>
    <t>Fax: +886-2-2322-5940</t>
  </si>
  <si>
    <t xml:space="preserve">TPE Cable Network Upgrade #12 Central Billing Party </t>
  </si>
  <si>
    <t>Invoice</t>
  </si>
  <si>
    <t>TO: China United Network Communications</t>
  </si>
  <si>
    <t>Invoice No.: TPEUPG12-CU-00</t>
  </si>
  <si>
    <t xml:space="preserve">       Group Company Limited, International Dept.</t>
  </si>
  <si>
    <t>(Please Refer To This Invoice No. on Remittance)</t>
  </si>
  <si>
    <t>ADDR: No 21 Jinrong St., Xicheng District, Beijing 100033</t>
  </si>
  <si>
    <t xml:space="preserve">Issue Date: </t>
  </si>
  <si>
    <t>ATTN: Mr. Wang Kai</t>
  </si>
  <si>
    <t xml:space="preserve">Due Date: </t>
  </si>
  <si>
    <t>E-mail: wangkai@chinaunicom.cn</t>
  </si>
  <si>
    <t>Tel.: +86-10-66259017</t>
  </si>
  <si>
    <t xml:space="preserve">        +86-15611112768</t>
  </si>
  <si>
    <t>Inv. Number</t>
  </si>
  <si>
    <t>Your share (USD)</t>
  </si>
  <si>
    <t>CIENA</t>
  </si>
  <si>
    <t xml:space="preserve">BM0: Contract Agreement </t>
  </si>
  <si>
    <t>Services Tax of Japan</t>
  </si>
  <si>
    <t>TPE-UPG12-221021</t>
  </si>
  <si>
    <t>CBP Fee for UPG#12 (BM0)</t>
  </si>
  <si>
    <t>Certified by:</t>
  </si>
  <si>
    <t>Payment shall be paid in full by wire transfer to,</t>
  </si>
  <si>
    <t>Bank Name: Mega International Commercial Bank Co., Ltd</t>
  </si>
  <si>
    <t>Branch Name: Head Office Foreign Department</t>
  </si>
  <si>
    <t xml:space="preserve">                             </t>
  </si>
  <si>
    <t>Branch Address: 100 Chi Lin Rd., Taipei, Taiwan, 104</t>
  </si>
  <si>
    <t xml:space="preserve">                               </t>
  </si>
  <si>
    <t xml:space="preserve">A/C Name: </t>
  </si>
  <si>
    <t>Hsuan-Lung Liu</t>
  </si>
  <si>
    <t>International Business Group Chunghwa Telecom Co., Ltd.</t>
  </si>
  <si>
    <t>Director, TPE Upgrade CBP</t>
  </si>
  <si>
    <t>Company Addr: 31 Aikuo E. Rd., Taipei, Taiwan, 106</t>
  </si>
  <si>
    <t>International Business Group,</t>
  </si>
  <si>
    <t>AC No.: 00753-110022</t>
  </si>
  <si>
    <t>Chunghwa Telecom Co., Ltd.</t>
  </si>
  <si>
    <t>Swift Code: ICBCTWTP007</t>
  </si>
  <si>
    <t>Tel: +886-2-2344-3912</t>
  </si>
  <si>
    <t>Fax: +886-2-2344-5940</t>
  </si>
  <si>
    <t>E-Mail: lsl008@cht.com.tw</t>
  </si>
  <si>
    <t>SJC2 Billing of June billing cycle(NSC)</t>
    <phoneticPr fontId="1" type="noConversion"/>
  </si>
  <si>
    <t>CMI</t>
    <phoneticPr fontId="1" type="noConversion"/>
  </si>
  <si>
    <t>CHT</t>
    <phoneticPr fontId="1" type="noConversion"/>
  </si>
  <si>
    <t>DHT</t>
    <phoneticPr fontId="1" type="noConversion"/>
  </si>
  <si>
    <t>EDGE</t>
    <phoneticPr fontId="1" type="noConversion"/>
  </si>
  <si>
    <t>KDDI</t>
    <phoneticPr fontId="1" type="noConversion"/>
  </si>
  <si>
    <t>Singtel</t>
    <phoneticPr fontId="1" type="noConversion"/>
  </si>
  <si>
    <t>SKB</t>
    <phoneticPr fontId="1" type="noConversion"/>
  </si>
  <si>
    <t>Telin</t>
    <phoneticPr fontId="1" type="noConversion"/>
  </si>
  <si>
    <t>TICC</t>
    <phoneticPr fontId="1" type="noConversion"/>
  </si>
  <si>
    <t>VNPT</t>
    <phoneticPr fontId="1" type="noConversion"/>
  </si>
  <si>
    <t>CBP Handling Fee 
(2021 Dec 1 ~ 2022 May 31)</t>
    <phoneticPr fontId="1" type="noConversion"/>
  </si>
  <si>
    <t>MWG cost</t>
    <phoneticPr fontId="1" type="noConversion"/>
  </si>
  <si>
    <t>S2 Vietnam RoW</t>
    <phoneticPr fontId="1" type="noConversion"/>
  </si>
  <si>
    <t>Bank Charge fee</t>
    <phoneticPr fontId="1" type="noConversion"/>
  </si>
  <si>
    <t>deducted amount</t>
    <phoneticPr fontId="1" type="noConversion"/>
  </si>
  <si>
    <t>Total for Each Party</t>
    <phoneticPr fontId="1" type="noConversion"/>
  </si>
  <si>
    <r>
      <t>7/28 DHT</t>
    </r>
    <r>
      <rPr>
        <sz val="12"/>
        <color theme="1"/>
        <rFont val="細明體"/>
        <family val="3"/>
        <charset val="136"/>
      </rPr>
      <t xml:space="preserve">通知匯款
</t>
    </r>
    <r>
      <rPr>
        <sz val="12"/>
        <color theme="1"/>
        <rFont val="Calibri"/>
        <family val="2"/>
      </rPr>
      <t>(</t>
    </r>
    <r>
      <rPr>
        <sz val="12"/>
        <color theme="1"/>
        <rFont val="細明體"/>
        <family val="3"/>
        <charset val="136"/>
      </rPr>
      <t>已收款</t>
    </r>
    <r>
      <rPr>
        <sz val="12"/>
        <color theme="1"/>
        <rFont val="Calibri"/>
        <family val="2"/>
      </rPr>
      <t>)</t>
    </r>
    <phoneticPr fontId="1" type="noConversion"/>
  </si>
  <si>
    <t>refund back to VNPT</t>
    <phoneticPr fontId="1" type="noConversion"/>
  </si>
  <si>
    <r>
      <t xml:space="preserve">NEC Corporation
</t>
    </r>
    <r>
      <rPr>
        <sz val="8"/>
        <rFont val="Arial"/>
        <family val="2"/>
      </rPr>
      <t>Submarine Network Division
7-1, Shiba 5-chome. Minato-ku
Tokyo 108-8001, Japan</t>
    </r>
    <phoneticPr fontId="58"/>
  </si>
  <si>
    <t>COMMERCIAL INVOICE</t>
    <phoneticPr fontId="58"/>
  </si>
  <si>
    <t>for SJC2 CABLE SYSTEM</t>
    <phoneticPr fontId="58"/>
  </si>
  <si>
    <r>
      <t>Please always quote our I</t>
    </r>
    <r>
      <rPr>
        <sz val="12"/>
        <color theme="1"/>
        <rFont val="新細明體"/>
        <family val="2"/>
        <charset val="136"/>
        <scheme val="minor"/>
      </rPr>
      <t>nvoice No. on remittance advice.</t>
    </r>
    <phoneticPr fontId="58"/>
  </si>
  <si>
    <t>Addresses</t>
  </si>
  <si>
    <t>Invoice No.</t>
  </si>
  <si>
    <t>TBA</t>
    <phoneticPr fontId="58"/>
  </si>
  <si>
    <t>To</t>
    <phoneticPr fontId="58"/>
  </si>
  <si>
    <r>
      <t>S</t>
    </r>
    <r>
      <rPr>
        <sz val="12"/>
        <color theme="1"/>
        <rFont val="新細明體"/>
        <family val="2"/>
        <charset val="136"/>
        <scheme val="minor"/>
      </rPr>
      <t>JC2 Central Billing Party</t>
    </r>
    <phoneticPr fontId="58"/>
  </si>
  <si>
    <t xml:space="preserve">Issue Date </t>
  </si>
  <si>
    <t>Name</t>
    <phoneticPr fontId="58"/>
  </si>
  <si>
    <r>
      <t>M</t>
    </r>
    <r>
      <rPr>
        <sz val="12"/>
        <color theme="1"/>
        <rFont val="新細明體"/>
        <family val="2"/>
        <charset val="136"/>
        <scheme val="minor"/>
      </rPr>
      <t>r. Francis Chao</t>
    </r>
    <phoneticPr fontId="58"/>
  </si>
  <si>
    <t>Payment Due Date</t>
    <phoneticPr fontId="1" type="noConversion"/>
  </si>
  <si>
    <t>Company</t>
    <phoneticPr fontId="58"/>
  </si>
  <si>
    <r>
      <t>C</t>
    </r>
    <r>
      <rPr>
        <sz val="12"/>
        <color theme="1"/>
        <rFont val="新細明體"/>
        <family val="2"/>
        <charset val="136"/>
        <scheme val="minor"/>
      </rPr>
      <t>hunghwa Telecom Co., Ltd.</t>
    </r>
    <phoneticPr fontId="58"/>
  </si>
  <si>
    <r>
      <t>I</t>
    </r>
    <r>
      <rPr>
        <sz val="12"/>
        <color theme="1"/>
        <rFont val="新細明體"/>
        <family val="2"/>
        <charset val="136"/>
        <scheme val="minor"/>
      </rPr>
      <t>nternational Business Group</t>
    </r>
    <phoneticPr fontId="58"/>
  </si>
  <si>
    <t>Remit Payment by Wire to:</t>
  </si>
  <si>
    <t>Address</t>
    <phoneticPr fontId="58"/>
  </si>
  <si>
    <t>No. 31 Aikuo East Road, Taipei 106, Taiwan</t>
    <phoneticPr fontId="58"/>
  </si>
  <si>
    <t>Sumitomo Mitsui Banking Corporation</t>
    <phoneticPr fontId="58"/>
  </si>
  <si>
    <t>Tel:</t>
    <phoneticPr fontId="58"/>
  </si>
  <si>
    <t>+886-2-23443894</t>
    <phoneticPr fontId="58"/>
  </si>
  <si>
    <t>Tokyo Main Office (211)</t>
    <phoneticPr fontId="58"/>
  </si>
  <si>
    <t>E-mail:</t>
    <phoneticPr fontId="58"/>
  </si>
  <si>
    <r>
      <t>f</t>
    </r>
    <r>
      <rPr>
        <sz val="12"/>
        <color theme="1"/>
        <rFont val="新細明體"/>
        <family val="2"/>
        <charset val="136"/>
        <scheme val="minor"/>
      </rPr>
      <t>cch0603@cht.com.tw</t>
    </r>
    <phoneticPr fontId="58"/>
  </si>
  <si>
    <r>
      <t>3-2, Marunou</t>
    </r>
    <r>
      <rPr>
        <sz val="12"/>
        <color theme="1"/>
        <rFont val="新細明體"/>
        <family val="2"/>
        <charset val="136"/>
        <scheme val="minor"/>
      </rPr>
      <t>c</t>
    </r>
    <r>
      <rPr>
        <sz val="12"/>
        <color theme="1"/>
        <rFont val="新細明體"/>
        <family val="2"/>
        <charset val="136"/>
        <scheme val="minor"/>
      </rPr>
      <t>hi 1-chome, Chiyoda-ku, Tokyo, Japan</t>
    </r>
    <phoneticPr fontId="58"/>
  </si>
  <si>
    <r>
      <t>N</t>
    </r>
    <r>
      <rPr>
        <sz val="12"/>
        <color theme="1"/>
        <rFont val="新細明體"/>
        <family val="2"/>
        <charset val="136"/>
        <scheme val="minor"/>
      </rPr>
      <t>EC Corporation</t>
    </r>
    <phoneticPr fontId="58"/>
  </si>
  <si>
    <t>Saving Account No. 258008</t>
    <phoneticPr fontId="58"/>
  </si>
  <si>
    <t>SWIFT Code: SMBCJPJT</t>
    <phoneticPr fontId="58"/>
  </si>
  <si>
    <t>China Mobile International Ltd.</t>
    <phoneticPr fontId="58"/>
  </si>
  <si>
    <t xml:space="preserve">  Description</t>
    <phoneticPr fontId="58"/>
  </si>
  <si>
    <t>% of Contract Price</t>
  </si>
  <si>
    <r>
      <t>US$ Amount</t>
    </r>
    <r>
      <rPr>
        <b/>
        <u/>
        <sz val="11"/>
        <rFont val="ＭＳ Ｐゴシック"/>
        <family val="3"/>
        <charset val="128"/>
      </rPr>
      <t>　</t>
    </r>
    <phoneticPr fontId="58"/>
  </si>
  <si>
    <t>BM 9a</t>
    <phoneticPr fontId="58"/>
  </si>
  <si>
    <t xml:space="preserve">  Equipment</t>
    <phoneticPr fontId="58"/>
  </si>
  <si>
    <t xml:space="preserve">  Service</t>
    <phoneticPr fontId="58"/>
  </si>
  <si>
    <t>BM 12</t>
    <phoneticPr fontId="58"/>
  </si>
  <si>
    <t>Branching Units (100%)</t>
  </si>
  <si>
    <t>Total Amount</t>
    <phoneticPr fontId="58"/>
  </si>
  <si>
    <t>Yuta Yamazaki</t>
    <phoneticPr fontId="58"/>
  </si>
  <si>
    <t>Manager</t>
    <phoneticPr fontId="58"/>
  </si>
  <si>
    <t>Submarine Network Division</t>
    <phoneticPr fontId="58"/>
  </si>
  <si>
    <t>NEC Corporation</t>
    <phoneticPr fontId="58"/>
  </si>
  <si>
    <t>Payment Due Date</t>
  </si>
  <si>
    <t>CV#2 BM 9a</t>
    <phoneticPr fontId="58"/>
  </si>
  <si>
    <t>CV#2 BM 12</t>
    <phoneticPr fontId="58"/>
  </si>
  <si>
    <t>BM 13</t>
    <phoneticPr fontId="5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</si>
</sst>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3" formatCode="_(* #,##0.00_);_(* \(#,##0.00\);_(* &quot;-&quot;??_);_(@_)"/>
    <numFmt numFmtId="176" formatCode="_-* #,##0.00_-;\-* #,##0.00_-;_-* &quot;-&quot;??_-;_-@_-"/>
    <numFmt numFmtId="177" formatCode="&quot;$&quot;#,##0.00"/>
    <numFmt numFmtId="178" formatCode="\$#,##0.00"/>
    <numFmt numFmtId="179" formatCode="0.00000%"/>
    <numFmt numFmtId="180" formatCode="0.0000%"/>
    <numFmt numFmtId="181" formatCode="0.0000000000000%"/>
    <numFmt numFmtId="182" formatCode="0.000%"/>
    <numFmt numFmtId="183" formatCode="&quot;$&quot;#,##0"/>
    <numFmt numFmtId="184" formatCode="#,##0.00_ "/>
    <numFmt numFmtId="185" formatCode="d\ mmmm\ yyyy"/>
    <numFmt numFmtId="186" formatCode="_-* #,##0\ _€_-;\-* #,##0\ _€_-;_-* &quot;-&quot;\ _€_-;_-@_-"/>
    <numFmt numFmtId="187" formatCode="0.00000000%"/>
  </numFmts>
  <fonts count="81">
    <font>
      <sz val="12"/>
      <color theme="1"/>
      <name val="新細明體"/>
      <family val="2"/>
      <charset val="136"/>
      <scheme val="minor"/>
    </font>
    <font>
      <sz val="9"/>
      <name val="新細明體"/>
      <family val="2"/>
      <charset val="136"/>
      <scheme val="minor"/>
    </font>
    <font>
      <sz val="12"/>
      <color theme="1"/>
      <name val="新細明體"/>
      <family val="2"/>
      <charset val="136"/>
      <scheme val="minor"/>
    </font>
    <font>
      <b/>
      <sz val="12"/>
      <color theme="1"/>
      <name val="新細明體"/>
      <family val="2"/>
      <charset val="136"/>
      <scheme val="minor"/>
    </font>
    <font>
      <sz val="8"/>
      <color theme="1"/>
      <name val="微軟正黑體"/>
      <family val="2"/>
      <charset val="136"/>
    </font>
    <font>
      <sz val="8"/>
      <color theme="1"/>
      <name val="新細明體"/>
      <family val="2"/>
      <charset val="136"/>
      <scheme val="minor"/>
    </font>
    <font>
      <b/>
      <sz val="8"/>
      <color rgb="FF0070C0"/>
      <name val="微軟正黑體"/>
      <family val="2"/>
      <charset val="136"/>
    </font>
    <font>
      <sz val="8"/>
      <color rgb="FF000099"/>
      <name val="微軟正黑體"/>
      <family val="2"/>
      <charset val="136"/>
    </font>
    <font>
      <b/>
      <sz val="8"/>
      <color rgb="FF000099"/>
      <name val="微軟正黑體"/>
      <family val="2"/>
      <charset val="136"/>
    </font>
    <font>
      <b/>
      <sz val="9"/>
      <color rgb="FF000099"/>
      <name val="微軟正黑體"/>
      <family val="2"/>
      <charset val="136"/>
    </font>
    <font>
      <b/>
      <sz val="16"/>
      <color theme="1"/>
      <name val="Calibri"/>
      <family val="2"/>
    </font>
    <font>
      <sz val="12"/>
      <color theme="1"/>
      <name val="Calibri"/>
      <family val="2"/>
    </font>
    <font>
      <b/>
      <sz val="12"/>
      <color rgb="FF000000"/>
      <name val="Calibri"/>
      <family val="2"/>
    </font>
    <font>
      <sz val="12"/>
      <color rgb="FF000000"/>
      <name val="Calibri"/>
      <family val="2"/>
    </font>
    <font>
      <sz val="10"/>
      <name val="Arial"/>
      <family val="2"/>
    </font>
    <font>
      <b/>
      <sz val="12"/>
      <color theme="1"/>
      <name val="Calibri"/>
      <family val="2"/>
    </font>
    <font>
      <b/>
      <sz val="12"/>
      <color rgb="FFFF0000"/>
      <name val="Calibri"/>
      <family val="2"/>
    </font>
    <font>
      <sz val="10"/>
      <color rgb="FF000000"/>
      <name val="Times New Roman"/>
      <family val="1"/>
    </font>
    <font>
      <sz val="12"/>
      <color rgb="FF000000"/>
      <name val="Times New Roman"/>
      <family val="1"/>
    </font>
    <font>
      <sz val="12"/>
      <name val="Calibri"/>
      <family val="2"/>
    </font>
    <font>
      <b/>
      <sz val="14.5"/>
      <name val="Times New Roman"/>
      <family val="1"/>
    </font>
    <font>
      <u/>
      <sz val="12"/>
      <name val="Calibri"/>
      <family val="2"/>
    </font>
    <font>
      <sz val="9"/>
      <name val="細明體"/>
      <family val="3"/>
      <charset val="136"/>
    </font>
    <font>
      <b/>
      <sz val="12"/>
      <name val="Calibri"/>
      <family val="2"/>
    </font>
    <font>
      <b/>
      <sz val="10"/>
      <name val="Arial"/>
      <family val="2"/>
    </font>
    <font>
      <sz val="10"/>
      <color rgb="FF000000"/>
      <name val="Arial"/>
      <family val="2"/>
    </font>
    <font>
      <b/>
      <sz val="10"/>
      <color rgb="FF000000"/>
      <name val="Arial"/>
      <family val="2"/>
    </font>
    <font>
      <sz val="11"/>
      <color theme="1"/>
      <name val="新細明體"/>
      <family val="2"/>
      <scheme val="minor"/>
    </font>
    <font>
      <b/>
      <u/>
      <sz val="12"/>
      <name val="Times New Roman"/>
      <family val="1"/>
    </font>
    <font>
      <sz val="12"/>
      <name val="Times New Roman"/>
      <family val="1"/>
    </font>
    <font>
      <b/>
      <sz val="12"/>
      <color rgb="FFFF0000"/>
      <name val="新細明體"/>
      <family val="2"/>
      <scheme val="minor"/>
    </font>
    <font>
      <b/>
      <sz val="11"/>
      <color theme="1"/>
      <name val="新細明體"/>
      <family val="2"/>
      <scheme val="minor"/>
    </font>
    <font>
      <sz val="11"/>
      <color theme="1"/>
      <name val="Trebuchet MS"/>
      <family val="2"/>
    </font>
    <font>
      <sz val="11"/>
      <color rgb="FF000000"/>
      <name val="Calibri"/>
      <family val="2"/>
    </font>
    <font>
      <b/>
      <sz val="10.5"/>
      <color rgb="FF000000"/>
      <name val="Calibri"/>
      <family val="2"/>
    </font>
    <font>
      <b/>
      <sz val="11"/>
      <color rgb="FF000000"/>
      <name val="Calibri"/>
      <family val="2"/>
    </font>
    <font>
      <b/>
      <sz val="9"/>
      <color rgb="FF000000"/>
      <name val="Tahoma"/>
      <family val="2"/>
    </font>
    <font>
      <sz val="9"/>
      <color rgb="FF000000"/>
      <name val="Tahoma"/>
      <family val="2"/>
    </font>
    <font>
      <b/>
      <sz val="9"/>
      <color indexed="81"/>
      <name val="Tahoma"/>
      <family val="2"/>
    </font>
    <font>
      <sz val="9"/>
      <color indexed="81"/>
      <name val="Tahoma"/>
      <family val="2"/>
    </font>
    <font>
      <sz val="12"/>
      <color theme="1"/>
      <name val="Arial"/>
      <family val="2"/>
    </font>
    <font>
      <b/>
      <sz val="10"/>
      <color rgb="FF000000"/>
      <name val="Arial Unicode MS"/>
      <family val="2"/>
      <charset val="136"/>
    </font>
    <font>
      <sz val="10"/>
      <color theme="1"/>
      <name val="Arial Unicode MS"/>
      <family val="2"/>
      <charset val="136"/>
    </font>
    <font>
      <b/>
      <sz val="11"/>
      <color rgb="FF000000"/>
      <name val="Arial Unicode MS"/>
      <family val="2"/>
      <charset val="136"/>
    </font>
    <font>
      <b/>
      <sz val="12"/>
      <color theme="1"/>
      <name val="Arial Unicode MS"/>
      <family val="2"/>
      <charset val="136"/>
    </font>
    <font>
      <sz val="9"/>
      <color rgb="FF000000"/>
      <name val="Century"/>
      <family val="1"/>
    </font>
    <font>
      <sz val="9"/>
      <color theme="1"/>
      <name val="Century"/>
      <family val="1"/>
    </font>
    <font>
      <b/>
      <sz val="9"/>
      <color rgb="FF000000"/>
      <name val="Century"/>
      <family val="1"/>
    </font>
    <font>
      <b/>
      <sz val="14"/>
      <color theme="1"/>
      <name val="Calibri"/>
      <family val="2"/>
    </font>
    <font>
      <sz val="12"/>
      <color theme="0" tint="-0.34998626667073579"/>
      <name val="Calibri"/>
      <family val="2"/>
    </font>
    <font>
      <sz val="12"/>
      <color theme="1"/>
      <name val="細明體"/>
      <family val="3"/>
      <charset val="136"/>
    </font>
    <font>
      <sz val="12"/>
      <color rgb="FFFF0000"/>
      <name val="Calibri"/>
      <family val="2"/>
    </font>
    <font>
      <b/>
      <sz val="8"/>
      <color rgb="FFFF0000"/>
      <name val="微軟正黑體"/>
      <family val="2"/>
      <charset val="136"/>
    </font>
    <font>
      <sz val="12"/>
      <name val="Osaka"/>
      <family val="3"/>
      <charset val="128"/>
    </font>
    <font>
      <b/>
      <sz val="11"/>
      <name val="Arial"/>
      <family val="2"/>
    </font>
    <font>
      <sz val="11"/>
      <name val="Arial"/>
      <family val="2"/>
    </font>
    <font>
      <b/>
      <sz val="8"/>
      <name val="Arial"/>
      <family val="2"/>
    </font>
    <font>
      <sz val="8"/>
      <name val="Arial"/>
      <family val="2"/>
    </font>
    <font>
      <sz val="6"/>
      <name val="ＭＳ Ｐゴシック"/>
      <family val="3"/>
      <charset val="128"/>
    </font>
    <font>
      <b/>
      <sz val="14"/>
      <name val="Arial"/>
      <family val="2"/>
    </font>
    <font>
      <sz val="13"/>
      <name val="Arial"/>
      <family val="2"/>
    </font>
    <font>
      <u/>
      <sz val="10"/>
      <name val="Arial"/>
      <family val="2"/>
    </font>
    <font>
      <b/>
      <sz val="12"/>
      <color rgb="FF333333"/>
      <name val="Arial Unicode MS"/>
      <family val="3"/>
      <charset val="128"/>
    </font>
    <font>
      <b/>
      <u/>
      <sz val="11"/>
      <name val="Arial"/>
      <family val="2"/>
    </font>
    <font>
      <b/>
      <u/>
      <sz val="11"/>
      <name val="ＭＳ Ｐゴシック"/>
      <family val="3"/>
      <charset val="128"/>
    </font>
    <font>
      <u/>
      <sz val="11"/>
      <name val="Arial"/>
      <family val="2"/>
    </font>
    <font>
      <sz val="12"/>
      <color rgb="FF000000"/>
      <name val="新細明體"/>
      <family val="1"/>
      <charset val="136"/>
    </font>
    <font>
      <sz val="12"/>
      <color rgb="FF000000"/>
      <name val="Arial Unicode MS"/>
      <family val="1"/>
      <charset val="136"/>
    </font>
    <font>
      <sz val="11"/>
      <color rgb="FF000000"/>
      <name val="Microsoft JhengHei UI"/>
      <family val="2"/>
      <charset val="136"/>
    </font>
    <font>
      <b/>
      <sz val="24"/>
      <color rgb="FF000000"/>
      <name val="Cambria"/>
      <family val="1"/>
    </font>
    <font>
      <b/>
      <sz val="30"/>
      <color rgb="FF000000"/>
      <name val="Cambria"/>
      <family val="1"/>
    </font>
    <font>
      <sz val="11"/>
      <name val="Microsoft JhengHei UI"/>
      <family val="2"/>
      <charset val="136"/>
    </font>
    <font>
      <sz val="9"/>
      <name val="Microsoft JhengHei UI"/>
      <family val="2"/>
      <charset val="136"/>
    </font>
    <font>
      <b/>
      <sz val="12"/>
      <color rgb="FF000000"/>
      <name val="Microsoft JhengHei UI"/>
      <family val="2"/>
      <charset val="136"/>
    </font>
    <font>
      <sz val="12"/>
      <color rgb="FF000000"/>
      <name val="Microsoft JhengHei UI"/>
      <family val="2"/>
      <charset val="136"/>
    </font>
    <font>
      <sz val="12"/>
      <name val="Microsoft JhengHei UI"/>
      <family val="2"/>
      <charset val="136"/>
    </font>
    <font>
      <b/>
      <sz val="14"/>
      <color rgb="FF000000"/>
      <name val="Microsoft JhengHei UI"/>
      <family val="2"/>
      <charset val="136"/>
    </font>
    <font>
      <b/>
      <sz val="12"/>
      <name val="Microsoft JhengHei UI"/>
      <family val="2"/>
      <charset val="136"/>
    </font>
    <font>
      <sz val="8"/>
      <color rgb="FF000000"/>
      <name val="微軟正黑體"/>
      <family val="2"/>
      <charset val="136"/>
    </font>
    <font>
      <b/>
      <sz val="8"/>
      <color rgb="FF000099"/>
      <name val="微軟正黑體"/>
      <family val="2"/>
      <charset val="136"/>
    </font>
    <font>
      <sz val="8"/>
      <color theme="1"/>
      <name val="微軟正黑體"/>
      <family val="2"/>
      <charset val="136"/>
    </font>
  </fonts>
  <fills count="11">
    <fill>
      <patternFill patternType="none"/>
    </fill>
    <fill>
      <patternFill patternType="gray125"/>
    </fill>
    <fill>
      <patternFill patternType="solid">
        <fgColor theme="9"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rgb="FF000000"/>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rgb="FF000000"/>
      </right>
      <top style="thin">
        <color auto="1"/>
      </top>
      <bottom style="thin">
        <color auto="1"/>
      </bottom>
      <diagonal/>
    </border>
    <border>
      <left/>
      <right/>
      <top/>
      <bottom style="thin">
        <color auto="1"/>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auto="1"/>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top/>
      <bottom style="medium">
        <color auto="1"/>
      </bottom>
      <diagonal/>
    </border>
    <border>
      <left/>
      <right/>
      <top style="double">
        <color auto="1"/>
      </top>
      <bottom/>
      <diagonal/>
    </border>
    <border>
      <left style="thick">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bottom style="thick">
        <color indexed="64"/>
      </bottom>
      <diagonal/>
    </border>
  </borders>
  <cellStyleXfs count="15">
    <xf numFmtId="0" fontId="0" fillId="0" borderId="0">
      <alignment vertical="center"/>
    </xf>
    <xf numFmtId="176" fontId="2" fillId="0" borderId="0" applyFont="0" applyFill="0" applyBorder="0" applyAlignment="0" applyProtection="0">
      <alignment vertical="center"/>
    </xf>
    <xf numFmtId="0" fontId="2" fillId="0" borderId="0">
      <alignment vertical="center"/>
    </xf>
    <xf numFmtId="176" fontId="2" fillId="0" borderId="0" applyFont="0" applyFill="0" applyBorder="0" applyAlignment="0" applyProtection="0">
      <alignment vertical="center"/>
    </xf>
    <xf numFmtId="0" fontId="14" fillId="0" borderId="0">
      <alignment vertical="center"/>
    </xf>
    <xf numFmtId="0" fontId="1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43" fontId="27" fillId="0" borderId="0" applyFont="0" applyFill="0" applyBorder="0" applyAlignment="0" applyProtection="0"/>
    <xf numFmtId="0" fontId="53" fillId="0" borderId="0"/>
    <xf numFmtId="9" fontId="14" fillId="0" borderId="0" applyFont="0" applyFill="0" applyBorder="0" applyAlignment="0" applyProtection="0">
      <alignment vertical="center"/>
    </xf>
    <xf numFmtId="186" fontId="32" fillId="0" borderId="0" applyFont="0" applyFill="0" applyBorder="0" applyAlignment="0" applyProtection="0"/>
    <xf numFmtId="0" fontId="14" fillId="0" borderId="0">
      <alignment vertical="center"/>
    </xf>
  </cellStyleXfs>
  <cellXfs count="279">
    <xf numFmtId="0" fontId="0" fillId="0" borderId="0" xfId="0">
      <alignment vertical="center"/>
    </xf>
    <xf numFmtId="0" fontId="4" fillId="0" borderId="1" xfId="0" applyFont="1" applyBorder="1">
      <alignment vertical="center"/>
    </xf>
    <xf numFmtId="0" fontId="5" fillId="0" borderId="0" xfId="0" applyFont="1">
      <alignment vertical="center"/>
    </xf>
    <xf numFmtId="0" fontId="4" fillId="7"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6"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5" xfId="2" applyFont="1" applyBorder="1" applyAlignment="1">
      <alignment horizontal="center" vertical="center" wrapText="1"/>
    </xf>
    <xf numFmtId="0" fontId="12" fillId="0" borderId="6" xfId="2" applyFont="1" applyBorder="1" applyAlignment="1">
      <alignment horizontal="center" vertical="center" wrapText="1"/>
    </xf>
    <xf numFmtId="0" fontId="12" fillId="0" borderId="7" xfId="2" applyFont="1" applyBorder="1" applyAlignment="1">
      <alignment horizontal="center" vertical="center" wrapText="1"/>
    </xf>
    <xf numFmtId="17" fontId="13" fillId="0" borderId="8"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3" fillId="0" borderId="9" xfId="0" applyFont="1" applyBorder="1" applyAlignment="1">
      <alignment horizontal="left" vertical="top" wrapText="1"/>
    </xf>
    <xf numFmtId="176" fontId="13" fillId="0" borderId="9" xfId="1" applyFont="1" applyBorder="1" applyAlignment="1">
      <alignment horizontal="center" vertical="center" wrapText="1"/>
    </xf>
    <xf numFmtId="40" fontId="12" fillId="0" borderId="10" xfId="3" applyNumberFormat="1" applyFont="1" applyBorder="1" applyAlignment="1">
      <alignment horizontal="right" vertical="center" wrapText="1"/>
    </xf>
    <xf numFmtId="176" fontId="12" fillId="0" borderId="10" xfId="3" applyFont="1" applyBorder="1" applyAlignment="1">
      <alignment horizontal="right" vertical="center" wrapText="1"/>
    </xf>
    <xf numFmtId="49" fontId="13" fillId="0" borderId="1" xfId="0" applyNumberFormat="1" applyFont="1" applyBorder="1" applyAlignment="1">
      <alignment horizontal="center" vertical="center" wrapText="1"/>
    </xf>
    <xf numFmtId="0" fontId="11" fillId="8" borderId="1" xfId="4" applyFont="1" applyFill="1" applyBorder="1" applyAlignment="1" applyProtection="1">
      <alignment horizontal="left" vertical="center" wrapText="1"/>
      <protection locked="0"/>
    </xf>
    <xf numFmtId="176" fontId="13" fillId="0" borderId="1" xfId="1" applyFont="1" applyBorder="1" applyAlignment="1">
      <alignment horizontal="center" vertical="center" wrapText="1"/>
    </xf>
    <xf numFmtId="0" fontId="13" fillId="0" borderId="11" xfId="0" applyFont="1" applyBorder="1" applyAlignment="1">
      <alignment horizontal="center" vertical="center" wrapText="1"/>
    </xf>
    <xf numFmtId="0" fontId="13" fillId="0" borderId="9" xfId="0" applyFont="1" applyBorder="1" applyAlignment="1">
      <alignment horizontal="center" vertical="center" wrapText="1"/>
    </xf>
    <xf numFmtId="0" fontId="11" fillId="0" borderId="8" xfId="0" applyFont="1" applyBorder="1" applyAlignment="1">
      <alignment horizontal="center" vertical="center"/>
    </xf>
    <xf numFmtId="0" fontId="11" fillId="0" borderId="0" xfId="2" applyFont="1">
      <alignment vertical="center"/>
    </xf>
    <xf numFmtId="4" fontId="16" fillId="0" borderId="14" xfId="2" applyNumberFormat="1" applyFont="1" applyBorder="1" applyAlignment="1">
      <alignment horizontal="right" vertical="center" wrapText="1"/>
    </xf>
    <xf numFmtId="0" fontId="17" fillId="0" borderId="0" xfId="5" applyAlignment="1">
      <alignment horizontal="left" vertical="top"/>
    </xf>
    <xf numFmtId="0" fontId="18" fillId="0" borderId="0" xfId="5" applyFont="1" applyAlignment="1">
      <alignment vertical="top" wrapText="1"/>
    </xf>
    <xf numFmtId="0" fontId="24" fillId="0" borderId="16" xfId="5" applyFont="1" applyBorder="1" applyAlignment="1">
      <alignment horizontal="left" vertical="top" wrapText="1" indent="1"/>
    </xf>
    <xf numFmtId="0" fontId="24" fillId="0" borderId="20" xfId="5" applyFont="1" applyBorder="1" applyAlignment="1">
      <alignment horizontal="left" vertical="top" wrapText="1" indent="1"/>
    </xf>
    <xf numFmtId="0" fontId="24" fillId="0" borderId="16" xfId="5" applyFont="1" applyBorder="1" applyAlignment="1">
      <alignment horizontal="center" vertical="center" wrapText="1"/>
    </xf>
    <xf numFmtId="0" fontId="24" fillId="0" borderId="16" xfId="5" applyFont="1" applyBorder="1" applyAlignment="1">
      <alignment horizontal="left" vertical="top" wrapText="1" indent="3"/>
    </xf>
    <xf numFmtId="0" fontId="25" fillId="0" borderId="21" xfId="5" applyFont="1" applyBorder="1" applyAlignment="1">
      <alignment horizontal="left" vertical="center" wrapText="1"/>
    </xf>
    <xf numFmtId="177" fontId="25" fillId="0" borderId="1" xfId="5" applyNumberFormat="1" applyFont="1" applyBorder="1" applyAlignment="1">
      <alignment horizontal="right" vertical="center" shrinkToFit="1"/>
    </xf>
    <xf numFmtId="10" fontId="25" fillId="0" borderId="22" xfId="5" applyNumberFormat="1" applyFont="1" applyBorder="1" applyAlignment="1">
      <alignment horizontal="right" vertical="center" shrinkToFit="1"/>
    </xf>
    <xf numFmtId="8" fontId="26" fillId="0" borderId="16" xfId="5" applyNumberFormat="1" applyFont="1" applyBorder="1" applyAlignment="1">
      <alignment horizontal="right" vertical="center" shrinkToFit="1"/>
    </xf>
    <xf numFmtId="178" fontId="25" fillId="0" borderId="1" xfId="5" applyNumberFormat="1" applyFont="1" applyBorder="1" applyAlignment="1">
      <alignment horizontal="right" vertical="center" shrinkToFit="1"/>
    </xf>
    <xf numFmtId="8" fontId="26" fillId="0" borderId="16" xfId="5" applyNumberFormat="1" applyFont="1" applyBorder="1" applyAlignment="1">
      <alignment horizontal="right" vertical="top" shrinkToFit="1"/>
    </xf>
    <xf numFmtId="0" fontId="28" fillId="0" borderId="0" xfId="6" applyFont="1" applyAlignment="1">
      <alignment vertical="center"/>
    </xf>
    <xf numFmtId="0" fontId="29" fillId="0" borderId="0" xfId="6" applyFont="1" applyAlignment="1">
      <alignment horizontal="center" vertical="center"/>
    </xf>
    <xf numFmtId="0" fontId="27" fillId="0" borderId="0" xfId="6"/>
    <xf numFmtId="0" fontId="30" fillId="0" borderId="0" xfId="6" applyFont="1"/>
    <xf numFmtId="0" fontId="27" fillId="0" borderId="0" xfId="6" applyAlignment="1">
      <alignment horizontal="center"/>
    </xf>
    <xf numFmtId="0" fontId="31" fillId="0" borderId="1" xfId="6" applyFont="1" applyBorder="1"/>
    <xf numFmtId="0" fontId="27" fillId="0" borderId="1" xfId="6" applyBorder="1" applyAlignment="1">
      <alignment horizontal="center"/>
    </xf>
    <xf numFmtId="0" fontId="27" fillId="0" borderId="1" xfId="6" applyBorder="1" applyAlignment="1">
      <alignment horizontal="center" vertical="center"/>
    </xf>
    <xf numFmtId="0" fontId="27" fillId="0" borderId="1" xfId="6" applyBorder="1"/>
    <xf numFmtId="179" fontId="32" fillId="0" borderId="1" xfId="7" applyNumberFormat="1" applyFont="1" applyBorder="1" applyAlignment="1">
      <alignment horizontal="center"/>
    </xf>
    <xf numFmtId="179" fontId="32" fillId="9" borderId="1" xfId="7" applyNumberFormat="1" applyFont="1" applyFill="1" applyBorder="1" applyAlignment="1">
      <alignment horizontal="center"/>
    </xf>
    <xf numFmtId="179" fontId="27" fillId="0" borderId="1" xfId="6" applyNumberFormat="1" applyBorder="1" applyAlignment="1">
      <alignment horizontal="center"/>
    </xf>
    <xf numFmtId="179" fontId="32" fillId="0" borderId="0" xfId="7" applyNumberFormat="1" applyFont="1" applyAlignment="1">
      <alignment horizontal="center"/>
    </xf>
    <xf numFmtId="0" fontId="27" fillId="0" borderId="1" xfId="6" applyBorder="1" applyAlignment="1">
      <alignment horizontal="center" wrapText="1"/>
    </xf>
    <xf numFmtId="0" fontId="27" fillId="0" borderId="0" xfId="6" applyAlignment="1">
      <alignment horizontal="center" wrapText="1"/>
    </xf>
    <xf numFmtId="180" fontId="27" fillId="0" borderId="0" xfId="8" applyNumberFormat="1" applyFont="1" applyAlignment="1">
      <alignment horizontal="center"/>
    </xf>
    <xf numFmtId="0" fontId="12" fillId="9" borderId="0" xfId="9" applyFont="1" applyFill="1"/>
    <xf numFmtId="0" fontId="34" fillId="9" borderId="1" xfId="9" applyFont="1" applyFill="1" applyBorder="1"/>
    <xf numFmtId="0" fontId="33" fillId="9" borderId="4" xfId="9" applyFont="1" applyFill="1" applyBorder="1" applyAlignment="1">
      <alignment horizontal="center"/>
    </xf>
    <xf numFmtId="179" fontId="33" fillId="9" borderId="4" xfId="9" applyNumberFormat="1" applyFont="1" applyFill="1" applyBorder="1" applyAlignment="1">
      <alignment horizontal="center"/>
    </xf>
    <xf numFmtId="0" fontId="33" fillId="9" borderId="0" xfId="9" applyFont="1" applyFill="1"/>
    <xf numFmtId="179" fontId="33" fillId="9" borderId="9" xfId="9" applyNumberFormat="1" applyFont="1" applyFill="1" applyBorder="1" applyAlignment="1">
      <alignment horizontal="center"/>
    </xf>
    <xf numFmtId="0" fontId="33" fillId="9" borderId="0" xfId="9" applyFont="1" applyFill="1" applyAlignment="1">
      <alignment horizontal="center"/>
    </xf>
    <xf numFmtId="0" fontId="33" fillId="9" borderId="25" xfId="9" applyFont="1" applyFill="1" applyBorder="1" applyAlignment="1">
      <alignment horizontal="center"/>
    </xf>
    <xf numFmtId="179" fontId="33" fillId="9" borderId="25" xfId="9" applyNumberFormat="1" applyFont="1" applyFill="1" applyBorder="1" applyAlignment="1">
      <alignment horizontal="center"/>
    </xf>
    <xf numFmtId="0" fontId="35" fillId="9" borderId="1" xfId="9" applyFont="1" applyFill="1" applyBorder="1"/>
    <xf numFmtId="181" fontId="27" fillId="0" borderId="0" xfId="6" applyNumberFormat="1" applyAlignment="1">
      <alignment horizontal="center"/>
    </xf>
    <xf numFmtId="0" fontId="27" fillId="0" borderId="0" xfId="9"/>
    <xf numFmtId="0" fontId="31" fillId="0" borderId="0" xfId="6" applyFont="1" applyAlignment="1">
      <alignment horizontal="center"/>
    </xf>
    <xf numFmtId="0" fontId="31" fillId="0" borderId="1" xfId="6" applyFont="1" applyBorder="1" applyAlignment="1">
      <alignment horizontal="center"/>
    </xf>
    <xf numFmtId="0" fontId="31" fillId="0" borderId="23" xfId="6" applyFont="1" applyBorder="1" applyAlignment="1">
      <alignment horizontal="center"/>
    </xf>
    <xf numFmtId="180" fontId="27" fillId="0" borderId="1" xfId="6" applyNumberFormat="1" applyBorder="1" applyAlignment="1">
      <alignment horizontal="center"/>
    </xf>
    <xf numFmtId="182" fontId="27" fillId="0" borderId="1" xfId="6" applyNumberFormat="1" applyBorder="1" applyAlignment="1">
      <alignment horizontal="center"/>
    </xf>
    <xf numFmtId="10" fontId="27" fillId="0" borderId="1" xfId="6" applyNumberFormat="1" applyBorder="1" applyAlignment="1">
      <alignment horizontal="center"/>
    </xf>
    <xf numFmtId="9" fontId="27" fillId="0" borderId="1" xfId="8" applyFont="1" applyBorder="1" applyAlignment="1">
      <alignment horizontal="center"/>
    </xf>
    <xf numFmtId="9" fontId="27" fillId="0" borderId="0" xfId="6" applyNumberFormat="1" applyAlignment="1">
      <alignment horizontal="center"/>
    </xf>
    <xf numFmtId="9" fontId="27" fillId="0" borderId="0" xfId="8" applyFont="1" applyAlignment="1">
      <alignment horizontal="center"/>
    </xf>
    <xf numFmtId="183" fontId="27" fillId="0" borderId="1" xfId="6" applyNumberFormat="1" applyBorder="1" applyAlignment="1">
      <alignment horizontal="center"/>
    </xf>
    <xf numFmtId="43" fontId="31" fillId="0" borderId="1" xfId="10" applyFont="1" applyBorder="1" applyAlignment="1">
      <alignment horizontal="center"/>
    </xf>
    <xf numFmtId="0" fontId="27" fillId="0" borderId="23" xfId="6" applyBorder="1" applyAlignment="1">
      <alignment horizontal="center"/>
    </xf>
    <xf numFmtId="4" fontId="27" fillId="0" borderId="1" xfId="6" applyNumberFormat="1" applyBorder="1" applyAlignment="1">
      <alignment horizontal="center"/>
    </xf>
    <xf numFmtId="0" fontId="27" fillId="0" borderId="0" xfId="6" applyAlignment="1">
      <alignment horizontal="left"/>
    </xf>
    <xf numFmtId="0" fontId="40" fillId="0" borderId="0" xfId="0" applyFont="1" applyAlignment="1">
      <alignment horizontal="left" vertical="center" indent="15"/>
    </xf>
    <xf numFmtId="0" fontId="41" fillId="0" borderId="5" xfId="0" applyFont="1" applyBorder="1" applyAlignment="1">
      <alignment horizontal="center" vertical="center" wrapText="1"/>
    </xf>
    <xf numFmtId="0" fontId="41" fillId="0" borderId="6" xfId="0" applyFont="1" applyBorder="1" applyAlignment="1">
      <alignment horizontal="center" vertical="center" wrapText="1"/>
    </xf>
    <xf numFmtId="0" fontId="41" fillId="0" borderId="7" xfId="0" applyFont="1" applyBorder="1" applyAlignment="1">
      <alignment horizontal="center" vertical="center" wrapText="1"/>
    </xf>
    <xf numFmtId="0" fontId="42" fillId="8" borderId="28" xfId="0" applyFont="1" applyFill="1" applyBorder="1" applyAlignment="1">
      <alignment horizontal="center" vertical="center"/>
    </xf>
    <xf numFmtId="0" fontId="42" fillId="8" borderId="1" xfId="0" applyFont="1" applyFill="1" applyBorder="1" applyAlignment="1">
      <alignment horizontal="center" vertical="center" wrapText="1"/>
    </xf>
    <xf numFmtId="0" fontId="42" fillId="8" borderId="1" xfId="4" applyFont="1" applyFill="1" applyBorder="1" applyAlignment="1" applyProtection="1">
      <alignment horizontal="left" vertical="center" wrapText="1"/>
      <protection locked="0"/>
    </xf>
    <xf numFmtId="184" fontId="42" fillId="8" borderId="1" xfId="0" applyNumberFormat="1" applyFont="1" applyFill="1" applyBorder="1">
      <alignment vertical="center"/>
    </xf>
    <xf numFmtId="180" fontId="42" fillId="0" borderId="1" xfId="0" applyNumberFormat="1" applyFont="1" applyBorder="1">
      <alignment vertical="center"/>
    </xf>
    <xf numFmtId="176" fontId="43" fillId="0" borderId="10" xfId="1" applyFont="1" applyBorder="1" applyAlignment="1">
      <alignment horizontal="right" vertical="center" wrapText="1"/>
    </xf>
    <xf numFmtId="184" fontId="42" fillId="8" borderId="29" xfId="0" applyNumberFormat="1" applyFont="1" applyFill="1" applyBorder="1">
      <alignment vertical="center"/>
    </xf>
    <xf numFmtId="0" fontId="42" fillId="8" borderId="29" xfId="0" applyFont="1" applyFill="1" applyBorder="1" applyAlignment="1">
      <alignment horizontal="center" vertical="center" wrapText="1"/>
    </xf>
    <xf numFmtId="0" fontId="42" fillId="8" borderId="29" xfId="4" applyFont="1" applyFill="1" applyBorder="1" applyAlignment="1" applyProtection="1">
      <alignment horizontal="left" vertical="center" wrapText="1"/>
      <protection locked="0"/>
    </xf>
    <xf numFmtId="10" fontId="42" fillId="0" borderId="1" xfId="0" applyNumberFormat="1" applyFont="1" applyBorder="1">
      <alignment vertical="center"/>
    </xf>
    <xf numFmtId="184" fontId="43" fillId="0" borderId="14" xfId="1" applyNumberFormat="1" applyFont="1" applyBorder="1" applyAlignment="1">
      <alignment horizontal="right" vertical="center" wrapText="1"/>
    </xf>
    <xf numFmtId="4" fontId="0" fillId="0" borderId="0" xfId="0" applyNumberFormat="1">
      <alignment vertical="center"/>
    </xf>
    <xf numFmtId="0" fontId="45" fillId="0" borderId="0" xfId="0" applyFont="1" applyAlignment="1">
      <alignment horizontal="center" vertical="center" wrapText="1"/>
    </xf>
    <xf numFmtId="0" fontId="46" fillId="0" borderId="0" xfId="0" applyFont="1" applyAlignment="1">
      <alignment vertical="center" wrapText="1"/>
    </xf>
    <xf numFmtId="0" fontId="45" fillId="0" borderId="0" xfId="0" applyFont="1" applyAlignment="1">
      <alignment vertical="center" wrapText="1"/>
    </xf>
    <xf numFmtId="4" fontId="46" fillId="0" borderId="0" xfId="0" applyNumberFormat="1" applyFont="1" applyAlignment="1">
      <alignment horizontal="right" vertical="center" wrapText="1"/>
    </xf>
    <xf numFmtId="10" fontId="46" fillId="0" borderId="0" xfId="0" applyNumberFormat="1" applyFont="1" applyAlignment="1">
      <alignment horizontal="center" vertical="center" wrapText="1"/>
    </xf>
    <xf numFmtId="4" fontId="47" fillId="0" borderId="0" xfId="0" applyNumberFormat="1" applyFont="1" applyAlignment="1">
      <alignment horizontal="right" vertical="center" wrapText="1"/>
    </xf>
    <xf numFmtId="0" fontId="48" fillId="0" borderId="0" xfId="0" applyFont="1">
      <alignment vertical="center"/>
    </xf>
    <xf numFmtId="0" fontId="11" fillId="0" borderId="0" xfId="0" applyFont="1" applyAlignment="1">
      <alignment horizontal="center" vertical="center"/>
    </xf>
    <xf numFmtId="0" fontId="49" fillId="0" borderId="0" xfId="0" applyFont="1" applyAlignment="1">
      <alignment horizontal="center" vertical="center"/>
    </xf>
    <xf numFmtId="0" fontId="11" fillId="0" borderId="5" xfId="0" applyFont="1" applyBorder="1">
      <alignment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vertical="center" wrapText="1"/>
    </xf>
    <xf numFmtId="176" fontId="11" fillId="0" borderId="1" xfId="1" applyFont="1" applyBorder="1">
      <alignment vertical="center"/>
    </xf>
    <xf numFmtId="176" fontId="11" fillId="7" borderId="1" xfId="1" applyFont="1" applyFill="1" applyBorder="1">
      <alignment vertical="center"/>
    </xf>
    <xf numFmtId="176" fontId="11" fillId="0" borderId="1" xfId="1" applyFont="1" applyFill="1" applyBorder="1">
      <alignment vertical="center"/>
    </xf>
    <xf numFmtId="176" fontId="11" fillId="0" borderId="10" xfId="0" applyNumberFormat="1" applyFont="1" applyBorder="1">
      <alignment vertical="center"/>
    </xf>
    <xf numFmtId="39" fontId="11" fillId="0" borderId="1" xfId="1" applyNumberFormat="1" applyFont="1" applyFill="1" applyBorder="1">
      <alignment vertical="center"/>
    </xf>
    <xf numFmtId="0" fontId="11" fillId="0" borderId="1" xfId="0" applyFont="1" applyBorder="1">
      <alignment vertical="center"/>
    </xf>
    <xf numFmtId="176" fontId="11" fillId="0" borderId="1" xfId="1" applyFont="1" applyBorder="1" applyAlignment="1">
      <alignment vertical="center"/>
    </xf>
    <xf numFmtId="0" fontId="11" fillId="0" borderId="8" xfId="0" applyFont="1" applyBorder="1">
      <alignment vertical="center"/>
    </xf>
    <xf numFmtId="39" fontId="11" fillId="0" borderId="1" xfId="1" applyNumberFormat="1" applyFont="1" applyBorder="1">
      <alignment vertical="center"/>
    </xf>
    <xf numFmtId="39" fontId="19" fillId="0" borderId="1" xfId="1" applyNumberFormat="1" applyFont="1" applyBorder="1">
      <alignment vertical="center"/>
    </xf>
    <xf numFmtId="39" fontId="11" fillId="0" borderId="10" xfId="0" applyNumberFormat="1" applyFont="1" applyBorder="1">
      <alignment vertical="center"/>
    </xf>
    <xf numFmtId="0" fontId="11" fillId="0" borderId="12" xfId="0" applyFont="1" applyBorder="1" applyAlignment="1">
      <alignment horizontal="left" vertical="center"/>
    </xf>
    <xf numFmtId="184" fontId="11" fillId="0" borderId="13" xfId="0" applyNumberFormat="1" applyFont="1" applyBorder="1">
      <alignment vertical="center"/>
    </xf>
    <xf numFmtId="40" fontId="11" fillId="0" borderId="13" xfId="0" applyNumberFormat="1" applyFont="1" applyBorder="1">
      <alignment vertical="center"/>
    </xf>
    <xf numFmtId="39" fontId="11" fillId="0" borderId="14" xfId="0" applyNumberFormat="1" applyFont="1" applyBorder="1">
      <alignment vertical="center"/>
    </xf>
    <xf numFmtId="0" fontId="11" fillId="0" borderId="0" xfId="0" applyFont="1" applyAlignment="1">
      <alignment horizontal="center" vertical="center" wrapText="1"/>
    </xf>
    <xf numFmtId="0" fontId="51" fillId="0" borderId="0" xfId="0" applyFont="1">
      <alignment vertical="center"/>
    </xf>
    <xf numFmtId="0" fontId="5" fillId="0" borderId="1" xfId="0" applyFont="1" applyBorder="1">
      <alignment vertical="center"/>
    </xf>
    <xf numFmtId="0" fontId="8" fillId="0" borderId="1" xfId="0" applyFont="1" applyBorder="1" applyAlignment="1">
      <alignment vertical="center" wrapText="1"/>
    </xf>
    <xf numFmtId="0" fontId="54" fillId="0" borderId="0" xfId="11" applyFont="1" applyAlignment="1" applyProtection="1">
      <alignment horizontal="centerContinuous" vertical="center"/>
      <protection locked="0"/>
    </xf>
    <xf numFmtId="0" fontId="55" fillId="0" borderId="0" xfId="11" applyFont="1" applyAlignment="1" applyProtection="1">
      <alignment horizontal="centerContinuous" vertical="center"/>
      <protection locked="0"/>
    </xf>
    <xf numFmtId="0" fontId="55" fillId="0" borderId="0" xfId="4" applyFont="1" applyProtection="1">
      <alignment vertical="center"/>
      <protection locked="0"/>
    </xf>
    <xf numFmtId="0" fontId="56" fillId="0" borderId="0" xfId="11" applyFont="1" applyAlignment="1" applyProtection="1">
      <alignment vertical="center" wrapText="1"/>
      <protection locked="0"/>
    </xf>
    <xf numFmtId="0" fontId="59" fillId="0" borderId="0" xfId="11" applyFont="1" applyAlignment="1" applyProtection="1">
      <alignment horizontal="centerContinuous" vertical="center"/>
      <protection locked="0"/>
    </xf>
    <xf numFmtId="0" fontId="60" fillId="0" borderId="0" xfId="11" applyFont="1" applyAlignment="1" applyProtection="1">
      <alignment horizontal="centerContinuous" vertical="center"/>
      <protection locked="0"/>
    </xf>
    <xf numFmtId="40" fontId="60" fillId="0" borderId="0" xfId="11" applyNumberFormat="1" applyFont="1" applyAlignment="1" applyProtection="1">
      <alignment horizontal="centerContinuous" vertical="center"/>
      <protection locked="0"/>
    </xf>
    <xf numFmtId="0" fontId="60" fillId="0" borderId="0" xfId="4" applyFont="1" applyProtection="1">
      <alignment vertical="center"/>
      <protection locked="0"/>
    </xf>
    <xf numFmtId="0" fontId="55" fillId="0" borderId="0" xfId="11" applyFont="1" applyAlignment="1" applyProtection="1">
      <alignment vertical="center"/>
      <protection locked="0"/>
    </xf>
    <xf numFmtId="0" fontId="55" fillId="0" borderId="0" xfId="11" applyFont="1" applyAlignment="1" applyProtection="1">
      <alignment horizontal="right" vertical="center"/>
      <protection locked="0"/>
    </xf>
    <xf numFmtId="0" fontId="0" fillId="0" borderId="0" xfId="11" applyFont="1" applyAlignment="1" applyProtection="1">
      <alignment horizontal="right" vertical="center"/>
      <protection locked="0"/>
    </xf>
    <xf numFmtId="0" fontId="14" fillId="0" borderId="30" xfId="11" applyFont="1" applyBorder="1" applyAlignment="1" applyProtection="1">
      <alignment horizontal="centerContinuous" vertical="center"/>
      <protection locked="0"/>
    </xf>
    <xf numFmtId="0" fontId="14" fillId="0" borderId="2" xfId="11" applyFont="1" applyBorder="1" applyAlignment="1" applyProtection="1">
      <alignment horizontal="centerContinuous" vertical="center"/>
      <protection locked="0"/>
    </xf>
    <xf numFmtId="0" fontId="14" fillId="0" borderId="0" xfId="4" applyProtection="1">
      <alignment vertical="center"/>
      <protection locked="0"/>
    </xf>
    <xf numFmtId="0" fontId="14" fillId="0" borderId="30" xfId="11" applyFont="1" applyBorder="1" applyAlignment="1" applyProtection="1">
      <alignment vertical="center"/>
      <protection locked="0"/>
    </xf>
    <xf numFmtId="40" fontId="0" fillId="0" borderId="2" xfId="11" applyNumberFormat="1" applyFont="1" applyBorder="1" applyAlignment="1" applyProtection="1">
      <alignment horizontal="right" vertical="center"/>
      <protection locked="0"/>
    </xf>
    <xf numFmtId="0" fontId="14" fillId="7" borderId="0" xfId="4" applyFill="1" applyProtection="1">
      <alignment vertical="center"/>
      <protection locked="0"/>
    </xf>
    <xf numFmtId="0" fontId="14" fillId="0" borderId="30" xfId="11" applyFont="1" applyBorder="1" applyAlignment="1" applyProtection="1">
      <alignment horizontal="left" vertical="center"/>
      <protection locked="0"/>
    </xf>
    <xf numFmtId="0" fontId="0" fillId="0" borderId="2" xfId="11" applyFont="1" applyBorder="1" applyAlignment="1" applyProtection="1">
      <alignment vertical="center"/>
      <protection locked="0"/>
    </xf>
    <xf numFmtId="185" fontId="14" fillId="0" borderId="2" xfId="11" applyNumberFormat="1" applyFont="1" applyBorder="1" applyAlignment="1" applyProtection="1">
      <alignment horizontal="right" vertical="center"/>
      <protection locked="0"/>
    </xf>
    <xf numFmtId="0" fontId="14" fillId="0" borderId="0" xfId="11" applyFont="1" applyAlignment="1" applyProtection="1">
      <alignment vertical="center"/>
      <protection locked="0"/>
    </xf>
    <xf numFmtId="0" fontId="14" fillId="0" borderId="31" xfId="11" applyFont="1" applyBorder="1" applyAlignment="1" applyProtection="1">
      <alignment vertical="center"/>
      <protection locked="0"/>
    </xf>
    <xf numFmtId="0" fontId="0" fillId="0" borderId="3" xfId="11" applyFont="1" applyBorder="1" applyAlignment="1" applyProtection="1">
      <alignment vertical="center"/>
      <protection locked="0"/>
    </xf>
    <xf numFmtId="0" fontId="14" fillId="0" borderId="23" xfId="11" applyFont="1" applyBorder="1" applyAlignment="1" applyProtection="1">
      <alignment vertical="center"/>
      <protection locked="0"/>
    </xf>
    <xf numFmtId="185" fontId="14" fillId="0" borderId="25" xfId="11" applyNumberFormat="1" applyFont="1" applyBorder="1" applyAlignment="1" applyProtection="1">
      <alignment horizontal="right" vertical="center"/>
      <protection locked="0"/>
    </xf>
    <xf numFmtId="185" fontId="14" fillId="0" borderId="0" xfId="11" applyNumberFormat="1" applyFont="1" applyAlignment="1" applyProtection="1">
      <alignment horizontal="right" vertical="center"/>
      <protection locked="0"/>
    </xf>
    <xf numFmtId="0" fontId="0" fillId="0" borderId="0" xfId="4" applyFont="1" applyProtection="1">
      <alignment vertical="center"/>
      <protection locked="0"/>
    </xf>
    <xf numFmtId="0" fontId="14" fillId="0" borderId="30" xfId="4" applyBorder="1" applyAlignment="1" applyProtection="1">
      <alignment horizontal="left" vertical="center"/>
      <protection locked="0"/>
    </xf>
    <xf numFmtId="0" fontId="14" fillId="0" borderId="2" xfId="4" applyBorder="1" applyAlignment="1" applyProtection="1">
      <alignment horizontal="left" vertical="center"/>
      <protection locked="0"/>
    </xf>
    <xf numFmtId="0" fontId="0" fillId="0" borderId="0" xfId="4" applyFont="1" applyAlignment="1" applyProtection="1">
      <alignment horizontal="center" vertical="center"/>
      <protection locked="0"/>
    </xf>
    <xf numFmtId="0" fontId="14" fillId="0" borderId="0" xfId="4" applyAlignment="1" applyProtection="1">
      <alignment horizontal="center" vertical="center"/>
      <protection locked="0"/>
    </xf>
    <xf numFmtId="0" fontId="14" fillId="0" borderId="31" xfId="11" applyFont="1" applyBorder="1" applyAlignment="1" applyProtection="1">
      <alignment horizontal="left" vertical="center"/>
      <protection locked="0"/>
    </xf>
    <xf numFmtId="0" fontId="14" fillId="0" borderId="3" xfId="11" applyFont="1" applyBorder="1" applyAlignment="1" applyProtection="1">
      <alignment horizontal="left" vertical="center"/>
      <protection locked="0"/>
    </xf>
    <xf numFmtId="9" fontId="14" fillId="0" borderId="0" xfId="12" applyFont="1" applyAlignment="1" applyProtection="1">
      <alignment horizontal="center" vertical="center"/>
      <protection locked="0"/>
    </xf>
    <xf numFmtId="0" fontId="0" fillId="0" borderId="3" xfId="11" quotePrefix="1" applyFont="1" applyBorder="1" applyAlignment="1" applyProtection="1">
      <alignment vertical="center"/>
      <protection locked="0"/>
    </xf>
    <xf numFmtId="0" fontId="14" fillId="0" borderId="31" xfId="4" applyBorder="1" applyProtection="1">
      <alignment vertical="center"/>
      <protection locked="0"/>
    </xf>
    <xf numFmtId="4" fontId="55" fillId="0" borderId="0" xfId="13" applyNumberFormat="1" applyFont="1" applyBorder="1" applyAlignment="1" applyProtection="1">
      <alignment horizontal="right" vertical="center" indent="1"/>
      <protection locked="0"/>
    </xf>
    <xf numFmtId="0" fontId="14" fillId="0" borderId="32" xfId="4" applyBorder="1" applyProtection="1">
      <alignment vertical="center"/>
      <protection locked="0"/>
    </xf>
    <xf numFmtId="0" fontId="14" fillId="0" borderId="32" xfId="11" applyFont="1" applyBorder="1" applyAlignment="1" applyProtection="1">
      <alignment vertical="center"/>
      <protection locked="0"/>
    </xf>
    <xf numFmtId="0" fontId="55" fillId="0" borderId="34" xfId="11" applyFont="1" applyBorder="1" applyAlignment="1" applyProtection="1">
      <alignment vertical="center"/>
      <protection locked="0"/>
    </xf>
    <xf numFmtId="0" fontId="55" fillId="0" borderId="34" xfId="4" applyFont="1" applyBorder="1" applyProtection="1">
      <alignment vertical="center"/>
      <protection locked="0"/>
    </xf>
    <xf numFmtId="40" fontId="55" fillId="0" borderId="34" xfId="4" applyNumberFormat="1" applyFont="1" applyBorder="1" applyProtection="1">
      <alignment vertical="center"/>
      <protection locked="0"/>
    </xf>
    <xf numFmtId="40" fontId="55" fillId="0" borderId="0" xfId="4" applyNumberFormat="1" applyFont="1" applyProtection="1">
      <alignment vertical="center"/>
      <protection locked="0"/>
    </xf>
    <xf numFmtId="0" fontId="54" fillId="0" borderId="0" xfId="4" applyFont="1" applyAlignment="1" applyProtection="1">
      <alignment horizontal="left" vertical="center"/>
      <protection locked="0"/>
    </xf>
    <xf numFmtId="0" fontId="61" fillId="0" borderId="0" xfId="4" applyFont="1" applyAlignment="1" applyProtection="1">
      <alignment horizontal="center" vertical="center"/>
      <protection locked="0"/>
    </xf>
    <xf numFmtId="40" fontId="14" fillId="0" borderId="0" xfId="4" applyNumberFormat="1" applyProtection="1">
      <alignment vertical="center"/>
      <protection locked="0"/>
    </xf>
    <xf numFmtId="0" fontId="62" fillId="0" borderId="0" xfId="14" applyFont="1" applyAlignment="1">
      <alignment horizontal="left" vertical="center" indent="1"/>
    </xf>
    <xf numFmtId="0" fontId="54" fillId="0" borderId="0" xfId="4" applyFont="1" applyProtection="1">
      <alignment vertical="center"/>
      <protection locked="0"/>
    </xf>
    <xf numFmtId="0" fontId="63" fillId="0" borderId="0" xfId="4" applyFont="1" applyAlignment="1" applyProtection="1">
      <alignment horizontal="left" vertical="center"/>
      <protection locked="0"/>
    </xf>
    <xf numFmtId="0" fontId="63" fillId="0" borderId="0" xfId="4" applyFont="1" applyAlignment="1" applyProtection="1">
      <alignment horizontal="center" vertical="center"/>
      <protection locked="0"/>
    </xf>
    <xf numFmtId="40" fontId="63" fillId="0" borderId="0" xfId="4" applyNumberFormat="1" applyFont="1" applyAlignment="1" applyProtection="1">
      <alignment horizontal="right" vertical="center" indent="1"/>
      <protection locked="0"/>
    </xf>
    <xf numFmtId="0" fontId="65" fillId="0" borderId="0" xfId="4" applyFont="1" applyAlignment="1" applyProtection="1">
      <alignment horizontal="left" vertical="center"/>
      <protection locked="0"/>
    </xf>
    <xf numFmtId="0" fontId="65" fillId="0" borderId="0" xfId="4" applyFont="1" applyAlignment="1" applyProtection="1">
      <alignment horizontal="center" vertical="center"/>
      <protection locked="0"/>
    </xf>
    <xf numFmtId="40" fontId="65" fillId="0" borderId="0" xfId="4" applyNumberFormat="1" applyFont="1" applyAlignment="1" applyProtection="1">
      <alignment horizontal="right" vertical="center" indent="1"/>
      <protection locked="0"/>
    </xf>
    <xf numFmtId="38" fontId="63" fillId="0" borderId="0" xfId="4" applyNumberFormat="1" applyFont="1" applyAlignment="1" applyProtection="1">
      <alignment horizontal="center" vertical="center"/>
      <protection locked="0"/>
    </xf>
    <xf numFmtId="0" fontId="54" fillId="0" borderId="0" xfId="4" applyFont="1" applyAlignment="1" applyProtection="1">
      <alignment vertical="center" wrapText="1"/>
      <protection locked="0"/>
    </xf>
    <xf numFmtId="10" fontId="54" fillId="0" borderId="0" xfId="12" applyNumberFormat="1" applyFont="1" applyFill="1" applyAlignment="1" applyProtection="1">
      <alignment horizontal="center" vertical="center"/>
      <protection locked="0"/>
    </xf>
    <xf numFmtId="4" fontId="55" fillId="0" borderId="0" xfId="13" applyNumberFormat="1" applyFont="1" applyFill="1" applyBorder="1" applyAlignment="1" applyProtection="1">
      <alignment horizontal="right" vertical="center" indent="1"/>
      <protection locked="0"/>
    </xf>
    <xf numFmtId="38" fontId="65" fillId="0" borderId="0" xfId="4" applyNumberFormat="1" applyFont="1" applyAlignment="1" applyProtection="1">
      <alignment horizontal="center" vertical="center"/>
      <protection locked="0"/>
    </xf>
    <xf numFmtId="0" fontId="0" fillId="0" borderId="0" xfId="4" applyFont="1" applyAlignment="1" applyProtection="1">
      <alignment vertical="center" wrapText="1"/>
      <protection locked="0"/>
    </xf>
    <xf numFmtId="9" fontId="14" fillId="0" borderId="0" xfId="4" applyNumberFormat="1" applyAlignment="1" applyProtection="1">
      <alignment horizontal="center" vertical="center" wrapText="1"/>
      <protection locked="0"/>
    </xf>
    <xf numFmtId="0" fontId="14" fillId="0" borderId="0" xfId="4" applyAlignment="1" applyProtection="1">
      <alignment vertical="center" wrapText="1"/>
      <protection locked="0"/>
    </xf>
    <xf numFmtId="9" fontId="55" fillId="0" borderId="0" xfId="12" applyFont="1" applyFill="1" applyAlignment="1" applyProtection="1">
      <alignment horizontal="center" vertical="center"/>
      <protection locked="0"/>
    </xf>
    <xf numFmtId="0" fontId="55" fillId="0" borderId="0" xfId="4" applyFont="1" applyAlignment="1" applyProtection="1">
      <alignment horizontal="left" vertical="center"/>
      <protection locked="0"/>
    </xf>
    <xf numFmtId="9" fontId="54" fillId="0" borderId="0" xfId="12" applyFont="1" applyFill="1" applyAlignment="1" applyProtection="1">
      <alignment horizontal="left" vertical="center"/>
      <protection locked="0"/>
    </xf>
    <xf numFmtId="4" fontId="54" fillId="0" borderId="0" xfId="13" applyNumberFormat="1" applyFont="1" applyFill="1" applyBorder="1" applyAlignment="1" applyProtection="1">
      <alignment horizontal="right" vertical="center" indent="1"/>
      <protection locked="0"/>
    </xf>
    <xf numFmtId="0" fontId="54" fillId="0" borderId="35" xfId="4" applyFont="1" applyBorder="1" applyProtection="1">
      <alignment vertical="center"/>
      <protection locked="0"/>
    </xf>
    <xf numFmtId="0" fontId="55" fillId="0" borderId="35" xfId="4" applyFont="1" applyBorder="1" applyProtection="1">
      <alignment vertical="center"/>
      <protection locked="0"/>
    </xf>
    <xf numFmtId="4" fontId="54" fillId="0" borderId="35" xfId="13" applyNumberFormat="1" applyFont="1" applyFill="1" applyBorder="1" applyAlignment="1" applyProtection="1">
      <alignment horizontal="right" vertical="center" indent="1"/>
      <protection locked="0"/>
    </xf>
    <xf numFmtId="40" fontId="54" fillId="0" borderId="27" xfId="4" applyNumberFormat="1" applyFont="1" applyBorder="1" applyAlignment="1" applyProtection="1">
      <alignment horizontal="right" vertical="center"/>
      <protection locked="0"/>
    </xf>
    <xf numFmtId="40" fontId="0" fillId="0" borderId="0" xfId="4" applyNumberFormat="1" applyFont="1" applyProtection="1">
      <alignment vertical="center"/>
      <protection locked="0"/>
    </xf>
    <xf numFmtId="10" fontId="54" fillId="0" borderId="0" xfId="12" applyNumberFormat="1" applyFont="1" applyFill="1" applyAlignment="1" applyProtection="1">
      <alignment horizontal="center" vertical="center" wrapText="1"/>
      <protection locked="0"/>
    </xf>
    <xf numFmtId="0" fontId="4" fillId="7" borderId="1" xfId="0" applyFont="1" applyFill="1" applyBorder="1" applyAlignment="1">
      <alignment vertical="center" wrapText="1"/>
    </xf>
    <xf numFmtId="0" fontId="66" fillId="0" borderId="0" xfId="0" applyFont="1">
      <alignment vertical="center"/>
    </xf>
    <xf numFmtId="0" fontId="67" fillId="0" borderId="0" xfId="0" applyFont="1">
      <alignment vertical="center"/>
    </xf>
    <xf numFmtId="0" fontId="68" fillId="0" borderId="0" xfId="0" applyFont="1">
      <alignment vertical="center"/>
    </xf>
    <xf numFmtId="0" fontId="13" fillId="0" borderId="0" xfId="0" applyFont="1">
      <alignment vertical="center"/>
    </xf>
    <xf numFmtId="0" fontId="71" fillId="0" borderId="0" xfId="0" applyFont="1">
      <alignment vertical="center"/>
    </xf>
    <xf numFmtId="0" fontId="72" fillId="0" borderId="0" xfId="0" applyFont="1">
      <alignment vertical="center"/>
    </xf>
    <xf numFmtId="15" fontId="71" fillId="0" borderId="0" xfId="0" applyNumberFormat="1" applyFont="1">
      <alignment vertical="center"/>
    </xf>
    <xf numFmtId="0" fontId="73" fillId="0" borderId="36" xfId="0" applyFont="1" applyBorder="1" applyAlignment="1">
      <alignment vertical="center" wrapText="1"/>
    </xf>
    <xf numFmtId="0" fontId="73" fillId="0" borderId="37" xfId="0" applyFont="1" applyBorder="1" applyAlignment="1">
      <alignment vertical="center" wrapText="1"/>
    </xf>
    <xf numFmtId="0" fontId="73" fillId="0" borderId="38" xfId="0" applyFont="1" applyBorder="1" applyAlignment="1">
      <alignment vertical="center" wrapText="1"/>
    </xf>
    <xf numFmtId="0" fontId="74" fillId="0" borderId="39" xfId="0" applyFont="1" applyBorder="1">
      <alignment vertical="center"/>
    </xf>
    <xf numFmtId="0" fontId="74" fillId="0" borderId="4" xfId="0" applyFont="1" applyBorder="1" applyAlignment="1">
      <alignment vertical="center" wrapText="1"/>
    </xf>
    <xf numFmtId="4" fontId="74" fillId="0" borderId="4" xfId="0" applyNumberFormat="1" applyFont="1" applyBorder="1">
      <alignment vertical="center"/>
    </xf>
    <xf numFmtId="0" fontId="73" fillId="0" borderId="40" xfId="0" applyFont="1" applyBorder="1" applyAlignment="1">
      <alignment vertical="center" wrapText="1"/>
    </xf>
    <xf numFmtId="4" fontId="73" fillId="0" borderId="40" xfId="0" applyNumberFormat="1" applyFont="1" applyBorder="1" applyAlignment="1">
      <alignment vertical="center" wrapText="1"/>
    </xf>
    <xf numFmtId="0" fontId="75" fillId="0" borderId="4" xfId="0" applyFont="1" applyBorder="1" applyAlignment="1">
      <alignment vertical="center" wrapText="1"/>
    </xf>
    <xf numFmtId="0" fontId="74" fillId="0" borderId="39" xfId="0" applyFont="1" applyBorder="1" applyAlignment="1">
      <alignment vertical="center" wrapText="1"/>
    </xf>
    <xf numFmtId="4" fontId="74" fillId="0" borderId="4" xfId="0" applyNumberFormat="1" applyFont="1" applyBorder="1" applyAlignment="1">
      <alignment vertical="center" wrapText="1"/>
    </xf>
    <xf numFmtId="4" fontId="76" fillId="0" borderId="44" xfId="0" applyNumberFormat="1" applyFont="1" applyBorder="1" applyAlignment="1">
      <alignment vertical="center" wrapText="1"/>
    </xf>
    <xf numFmtId="0" fontId="73" fillId="0" borderId="0" xfId="0" applyFont="1">
      <alignment vertical="center"/>
    </xf>
    <xf numFmtId="0" fontId="74" fillId="0" borderId="0" xfId="0" applyFont="1">
      <alignment vertical="center"/>
    </xf>
    <xf numFmtId="0" fontId="74" fillId="0" borderId="34" xfId="0" applyFont="1" applyBorder="1">
      <alignment vertical="center"/>
    </xf>
    <xf numFmtId="0" fontId="77" fillId="0" borderId="0" xfId="0" applyFont="1">
      <alignment vertical="center"/>
    </xf>
    <xf numFmtId="187" fontId="75" fillId="10" borderId="4" xfId="0" applyNumberFormat="1" applyFont="1" applyFill="1" applyBorder="1">
      <alignment vertical="center"/>
    </xf>
    <xf numFmtId="0" fontId="80" fillId="0" borderId="1" xfId="0" applyFont="1" applyBorder="1" applyAlignment="1">
      <alignment vertical="center" wrapText="1"/>
    </xf>
    <xf numFmtId="0" fontId="79" fillId="0" borderId="1" xfId="0" applyFont="1" applyBorder="1" applyAlignment="1">
      <alignment vertical="center" wrapText="1"/>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15" fillId="0" borderId="12" xfId="2" applyFont="1" applyBorder="1" applyAlignment="1">
      <alignment horizontal="right" vertical="center" wrapText="1"/>
    </xf>
    <xf numFmtId="0" fontId="15" fillId="0" borderId="13" xfId="2" applyFont="1" applyBorder="1" applyAlignment="1">
      <alignment horizontal="right" vertical="center" wrapText="1"/>
    </xf>
    <xf numFmtId="0" fontId="14" fillId="0" borderId="1" xfId="5" applyFont="1" applyBorder="1" applyAlignment="1">
      <alignment horizontal="left" vertical="top" wrapText="1"/>
    </xf>
    <xf numFmtId="0" fontId="18" fillId="0" borderId="0" xfId="5" applyFont="1" applyAlignment="1">
      <alignment horizontal="left" vertical="top" wrapText="1" indent="48"/>
    </xf>
    <xf numFmtId="0" fontId="20" fillId="0" borderId="0" xfId="5" applyFont="1" applyAlignment="1">
      <alignment horizontal="center" vertical="top" wrapText="1"/>
    </xf>
    <xf numFmtId="0" fontId="19" fillId="0" borderId="15" xfId="5" applyFont="1" applyBorder="1" applyAlignment="1">
      <alignment vertical="top" wrapText="1"/>
    </xf>
    <xf numFmtId="0" fontId="19" fillId="0" borderId="15" xfId="5" applyFont="1" applyBorder="1" applyAlignment="1">
      <alignment horizontal="right" vertical="top" wrapText="1"/>
    </xf>
    <xf numFmtId="0" fontId="24" fillId="0" borderId="17" xfId="5" applyFont="1" applyBorder="1" applyAlignment="1">
      <alignment horizontal="center" vertical="top" wrapText="1"/>
    </xf>
    <xf numFmtId="0" fontId="24" fillId="0" borderId="18" xfId="5" applyFont="1" applyBorder="1" applyAlignment="1">
      <alignment horizontal="center" vertical="top" wrapText="1"/>
    </xf>
    <xf numFmtId="0" fontId="24" fillId="0" borderId="19" xfId="5" applyFont="1" applyBorder="1" applyAlignment="1">
      <alignment horizontal="center" vertical="top" wrapText="1"/>
    </xf>
    <xf numFmtId="0" fontId="24" fillId="0" borderId="21" xfId="5" applyFont="1" applyBorder="1" applyAlignment="1">
      <alignment horizontal="right" vertical="top" wrapText="1"/>
    </xf>
    <xf numFmtId="0" fontId="24" fillId="0" borderId="15" xfId="5" applyFont="1" applyBorder="1" applyAlignment="1">
      <alignment horizontal="right" vertical="top" wrapText="1"/>
    </xf>
    <xf numFmtId="0" fontId="24" fillId="0" borderId="22" xfId="5" applyFont="1" applyBorder="1" applyAlignment="1">
      <alignment horizontal="right" vertical="top" wrapText="1"/>
    </xf>
    <xf numFmtId="0" fontId="19" fillId="0" borderId="0" xfId="5" applyFont="1" applyAlignment="1">
      <alignment horizontal="left" vertical="top" wrapText="1" indent="2"/>
    </xf>
    <xf numFmtId="0" fontId="17" fillId="0" borderId="0" xfId="5" applyAlignment="1">
      <alignment horizontal="left" vertical="top" wrapText="1" indent="2"/>
    </xf>
    <xf numFmtId="0" fontId="19" fillId="0" borderId="18" xfId="5" applyFont="1" applyBorder="1" applyAlignment="1">
      <alignment horizontal="left" vertical="top" wrapText="1"/>
    </xf>
    <xf numFmtId="0" fontId="18" fillId="0" borderId="18" xfId="5" applyFont="1" applyBorder="1" applyAlignment="1">
      <alignment horizontal="left" vertical="top" wrapText="1"/>
    </xf>
    <xf numFmtId="0" fontId="33" fillId="9" borderId="23" xfId="9" applyFont="1" applyFill="1" applyBorder="1" applyAlignment="1">
      <alignment horizontal="center"/>
    </xf>
    <xf numFmtId="0" fontId="33" fillId="9" borderId="26" xfId="9" applyFont="1" applyFill="1" applyBorder="1" applyAlignment="1">
      <alignment horizontal="center"/>
    </xf>
    <xf numFmtId="0" fontId="27" fillId="0" borderId="23" xfId="6" applyBorder="1" applyAlignment="1">
      <alignment horizontal="center"/>
    </xf>
    <xf numFmtId="0" fontId="27" fillId="0" borderId="24" xfId="6" applyBorder="1" applyAlignment="1">
      <alignment horizontal="center"/>
    </xf>
    <xf numFmtId="0" fontId="27" fillId="0" borderId="25" xfId="6" applyBorder="1" applyAlignment="1">
      <alignment horizontal="center"/>
    </xf>
    <xf numFmtId="0" fontId="27" fillId="0" borderId="1" xfId="6" applyBorder="1" applyAlignment="1">
      <alignment horizontal="center"/>
    </xf>
    <xf numFmtId="0" fontId="27" fillId="0" borderId="0" xfId="6" applyAlignment="1">
      <alignment horizontal="left" vertical="top" wrapText="1"/>
    </xf>
    <xf numFmtId="0" fontId="27" fillId="0" borderId="27" xfId="6" applyBorder="1" applyAlignment="1">
      <alignment horizontal="left" vertical="top" wrapText="1"/>
    </xf>
    <xf numFmtId="0" fontId="31" fillId="0" borderId="1" xfId="6" applyFont="1" applyBorder="1" applyAlignment="1">
      <alignment horizontal="center"/>
    </xf>
    <xf numFmtId="0" fontId="31" fillId="0" borderId="23" xfId="6" applyFont="1" applyBorder="1" applyAlignment="1">
      <alignment horizontal="center"/>
    </xf>
    <xf numFmtId="0" fontId="31" fillId="0" borderId="24" xfId="6" applyFont="1" applyBorder="1" applyAlignment="1">
      <alignment horizontal="center"/>
    </xf>
    <xf numFmtId="0" fontId="31" fillId="0" borderId="25" xfId="6" applyFont="1" applyBorder="1" applyAlignment="1">
      <alignment horizontal="center"/>
    </xf>
    <xf numFmtId="0" fontId="27" fillId="0" borderId="1" xfId="6" applyBorder="1" applyAlignment="1">
      <alignment horizontal="center" wrapText="1"/>
    </xf>
    <xf numFmtId="0" fontId="44" fillId="0" borderId="12" xfId="0" applyFont="1" applyBorder="1" applyAlignment="1">
      <alignment horizontal="right" vertical="center"/>
    </xf>
    <xf numFmtId="0" fontId="3" fillId="0" borderId="13" xfId="0" applyFont="1" applyBorder="1" applyAlignment="1">
      <alignment horizontal="right" vertical="center"/>
    </xf>
    <xf numFmtId="0" fontId="69" fillId="0" borderId="0" xfId="0" applyFont="1">
      <alignment vertical="center"/>
    </xf>
    <xf numFmtId="0" fontId="70" fillId="0" borderId="0" xfId="0" applyFont="1" applyAlignment="1">
      <alignment horizontal="center" vertical="center"/>
    </xf>
    <xf numFmtId="0" fontId="76" fillId="0" borderId="41" xfId="0" applyFont="1" applyBorder="1" applyAlignment="1">
      <alignment vertical="center" wrapText="1"/>
    </xf>
    <xf numFmtId="0" fontId="76" fillId="0" borderId="42" xfId="0" applyFont="1" applyBorder="1" applyAlignment="1">
      <alignment vertical="center" wrapText="1"/>
    </xf>
    <xf numFmtId="0" fontId="76" fillId="0" borderId="43" xfId="0" applyFont="1" applyBorder="1" applyAlignment="1">
      <alignment vertical="center" wrapText="1"/>
    </xf>
    <xf numFmtId="0" fontId="0" fillId="0" borderId="31" xfId="11" applyFont="1" applyBorder="1" applyAlignment="1" applyProtection="1">
      <alignment horizontal="left" vertical="center"/>
      <protection locked="0"/>
    </xf>
    <xf numFmtId="0" fontId="14" fillId="0" borderId="3" xfId="11" applyFont="1" applyBorder="1" applyAlignment="1" applyProtection="1">
      <alignment horizontal="left" vertical="center"/>
      <protection locked="0"/>
    </xf>
    <xf numFmtId="0" fontId="14" fillId="0" borderId="33" xfId="11" applyFont="1" applyBorder="1" applyAlignment="1" applyProtection="1">
      <alignment horizontal="left" vertical="center"/>
      <protection locked="0"/>
    </xf>
    <xf numFmtId="0" fontId="14" fillId="0" borderId="4" xfId="11" applyFont="1" applyBorder="1" applyAlignment="1" applyProtection="1">
      <alignment horizontal="left" vertical="center"/>
      <protection locked="0"/>
    </xf>
    <xf numFmtId="0" fontId="56" fillId="0" borderId="0" xfId="11" applyFont="1" applyAlignment="1" applyProtection="1">
      <alignment horizontal="right" wrapText="1"/>
      <protection locked="0"/>
    </xf>
  </cellXfs>
  <cellStyles count="15">
    <cellStyle name="Normal 10 2" xfId="6" xr:uid="{00000000-0005-0000-0000-000000000000}"/>
    <cellStyle name="Percent 18" xfId="7" xr:uid="{00000000-0005-0000-0000-000001000000}"/>
    <cellStyle name="一般" xfId="0" builtinId="0"/>
    <cellStyle name="一般 2" xfId="2" xr:uid="{00000000-0005-0000-0000-000003000000}"/>
    <cellStyle name="一般 3" xfId="5" xr:uid="{00000000-0005-0000-0000-000004000000}"/>
    <cellStyle name="一般 4" xfId="9" xr:uid="{00000000-0005-0000-0000-000005000000}"/>
    <cellStyle name="一般 5" xfId="14" xr:uid="{00000000-0005-0000-0000-000006000000}"/>
    <cellStyle name="千分位" xfId="1" builtinId="3"/>
    <cellStyle name="千分位 2" xfId="3" xr:uid="{00000000-0005-0000-0000-000008000000}"/>
    <cellStyle name="千分位 3" xfId="10" xr:uid="{00000000-0005-0000-0000-000009000000}"/>
    <cellStyle name="百分比 2" xfId="8" xr:uid="{00000000-0005-0000-0000-00000A000000}"/>
    <cellStyle name="百分比 3" xfId="12" xr:uid="{00000000-0005-0000-0000-00000B000000}"/>
    <cellStyle name="桁区切り 2 2" xfId="13" xr:uid="{00000000-0005-0000-0000-00000C000000}"/>
    <cellStyle name="標準 2" xfId="4" xr:uid="{00000000-0005-0000-0000-00000D000000}"/>
    <cellStyle name="標準_Sheet1" xfId="11" xr:uid="{00000000-0005-0000-0000-00000E000000}"/>
  </cellStyles>
  <dxfs count="0"/>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4.xml"/><Relationship Id="rId21" Type="http://schemas.openxmlformats.org/officeDocument/2006/relationships/externalLink" Target="externalLinks/externalLink8.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63" Type="http://schemas.openxmlformats.org/officeDocument/2006/relationships/externalLink" Target="externalLinks/externalLink50.xml"/><Relationship Id="rId68" Type="http://schemas.openxmlformats.org/officeDocument/2006/relationships/externalLink" Target="externalLinks/externalLink55.xml"/><Relationship Id="rId84" Type="http://schemas.openxmlformats.org/officeDocument/2006/relationships/externalLink" Target="externalLinks/externalLink71.xml"/><Relationship Id="rId89" Type="http://schemas.openxmlformats.org/officeDocument/2006/relationships/externalLink" Target="externalLinks/externalLink76.xml"/><Relationship Id="rId112" Type="http://schemas.openxmlformats.org/officeDocument/2006/relationships/externalLink" Target="externalLinks/externalLink99.xml"/><Relationship Id="rId16" Type="http://schemas.openxmlformats.org/officeDocument/2006/relationships/externalLink" Target="externalLinks/externalLink3.xml"/><Relationship Id="rId107" Type="http://schemas.openxmlformats.org/officeDocument/2006/relationships/externalLink" Target="externalLinks/externalLink94.xml"/><Relationship Id="rId11" Type="http://schemas.openxmlformats.org/officeDocument/2006/relationships/worksheet" Target="worksheets/sheet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53" Type="http://schemas.openxmlformats.org/officeDocument/2006/relationships/externalLink" Target="externalLinks/externalLink40.xml"/><Relationship Id="rId58" Type="http://schemas.openxmlformats.org/officeDocument/2006/relationships/externalLink" Target="externalLinks/externalLink45.xml"/><Relationship Id="rId74" Type="http://schemas.openxmlformats.org/officeDocument/2006/relationships/externalLink" Target="externalLinks/externalLink61.xml"/><Relationship Id="rId79" Type="http://schemas.openxmlformats.org/officeDocument/2006/relationships/externalLink" Target="externalLinks/externalLink66.xml"/><Relationship Id="rId102" Type="http://schemas.openxmlformats.org/officeDocument/2006/relationships/externalLink" Target="externalLinks/externalLink89.xml"/><Relationship Id="rId123" Type="http://schemas.openxmlformats.org/officeDocument/2006/relationships/externalLink" Target="externalLinks/externalLink110.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externalLink" Target="externalLinks/externalLink77.xml"/><Relationship Id="rId95" Type="http://schemas.openxmlformats.org/officeDocument/2006/relationships/externalLink" Target="externalLinks/externalLink82.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64" Type="http://schemas.openxmlformats.org/officeDocument/2006/relationships/externalLink" Target="externalLinks/externalLink51.xml"/><Relationship Id="rId69" Type="http://schemas.openxmlformats.org/officeDocument/2006/relationships/externalLink" Target="externalLinks/externalLink56.xml"/><Relationship Id="rId113" Type="http://schemas.openxmlformats.org/officeDocument/2006/relationships/externalLink" Target="externalLinks/externalLink100.xml"/><Relationship Id="rId118" Type="http://schemas.openxmlformats.org/officeDocument/2006/relationships/externalLink" Target="externalLinks/externalLink105.xml"/><Relationship Id="rId80" Type="http://schemas.openxmlformats.org/officeDocument/2006/relationships/externalLink" Target="externalLinks/externalLink67.xml"/><Relationship Id="rId85" Type="http://schemas.openxmlformats.org/officeDocument/2006/relationships/externalLink" Target="externalLinks/externalLink72.xml"/><Relationship Id="rId12" Type="http://schemas.openxmlformats.org/officeDocument/2006/relationships/worksheet" Target="worksheets/sheet12.xml"/><Relationship Id="rId17" Type="http://schemas.openxmlformats.org/officeDocument/2006/relationships/externalLink" Target="externalLinks/externalLink4.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59" Type="http://schemas.openxmlformats.org/officeDocument/2006/relationships/externalLink" Target="externalLinks/externalLink46.xml"/><Relationship Id="rId103" Type="http://schemas.openxmlformats.org/officeDocument/2006/relationships/externalLink" Target="externalLinks/externalLink90.xml"/><Relationship Id="rId108" Type="http://schemas.openxmlformats.org/officeDocument/2006/relationships/externalLink" Target="externalLinks/externalLink95.xml"/><Relationship Id="rId124" Type="http://schemas.openxmlformats.org/officeDocument/2006/relationships/externalLink" Target="externalLinks/externalLink111.xml"/><Relationship Id="rId129" Type="http://schemas.openxmlformats.org/officeDocument/2006/relationships/customXml" Target="../customXml/item1.xml"/><Relationship Id="rId54" Type="http://schemas.openxmlformats.org/officeDocument/2006/relationships/externalLink" Target="externalLinks/externalLink41.xml"/><Relationship Id="rId70" Type="http://schemas.openxmlformats.org/officeDocument/2006/relationships/externalLink" Target="externalLinks/externalLink57.xml"/><Relationship Id="rId75" Type="http://schemas.openxmlformats.org/officeDocument/2006/relationships/externalLink" Target="externalLinks/externalLink62.xml"/><Relationship Id="rId91" Type="http://schemas.openxmlformats.org/officeDocument/2006/relationships/externalLink" Target="externalLinks/externalLink78.xml"/><Relationship Id="rId96" Type="http://schemas.openxmlformats.org/officeDocument/2006/relationships/externalLink" Target="externalLinks/externalLink83.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49" Type="http://schemas.openxmlformats.org/officeDocument/2006/relationships/externalLink" Target="externalLinks/externalLink36.xml"/><Relationship Id="rId114" Type="http://schemas.openxmlformats.org/officeDocument/2006/relationships/externalLink" Target="externalLinks/externalLink101.xml"/><Relationship Id="rId119" Type="http://schemas.openxmlformats.org/officeDocument/2006/relationships/externalLink" Target="externalLinks/externalLink106.xml"/><Relationship Id="rId44" Type="http://schemas.openxmlformats.org/officeDocument/2006/relationships/externalLink" Target="externalLinks/externalLink31.xml"/><Relationship Id="rId60" Type="http://schemas.openxmlformats.org/officeDocument/2006/relationships/externalLink" Target="externalLinks/externalLink47.xml"/><Relationship Id="rId65" Type="http://schemas.openxmlformats.org/officeDocument/2006/relationships/externalLink" Target="externalLinks/externalLink52.xml"/><Relationship Id="rId81" Type="http://schemas.openxmlformats.org/officeDocument/2006/relationships/externalLink" Target="externalLinks/externalLink68.xml"/><Relationship Id="rId86" Type="http://schemas.openxmlformats.org/officeDocument/2006/relationships/externalLink" Target="externalLinks/externalLink73.xml"/><Relationship Id="rId130" Type="http://schemas.openxmlformats.org/officeDocument/2006/relationships/customXml" Target="../customXml/item2.xml"/><Relationship Id="rId13" Type="http://schemas.openxmlformats.org/officeDocument/2006/relationships/worksheet" Target="worksheets/sheet13.xml"/><Relationship Id="rId18" Type="http://schemas.openxmlformats.org/officeDocument/2006/relationships/externalLink" Target="externalLinks/externalLink5.xml"/><Relationship Id="rId39" Type="http://schemas.openxmlformats.org/officeDocument/2006/relationships/externalLink" Target="externalLinks/externalLink26.xml"/><Relationship Id="rId109" Type="http://schemas.openxmlformats.org/officeDocument/2006/relationships/externalLink" Target="externalLinks/externalLink96.xml"/><Relationship Id="rId34" Type="http://schemas.openxmlformats.org/officeDocument/2006/relationships/externalLink" Target="externalLinks/externalLink21.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76" Type="http://schemas.openxmlformats.org/officeDocument/2006/relationships/externalLink" Target="externalLinks/externalLink63.xml"/><Relationship Id="rId97" Type="http://schemas.openxmlformats.org/officeDocument/2006/relationships/externalLink" Target="externalLinks/externalLink84.xml"/><Relationship Id="rId104" Type="http://schemas.openxmlformats.org/officeDocument/2006/relationships/externalLink" Target="externalLinks/externalLink91.xml"/><Relationship Id="rId120" Type="http://schemas.openxmlformats.org/officeDocument/2006/relationships/externalLink" Target="externalLinks/externalLink107.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58.xml"/><Relationship Id="rId92" Type="http://schemas.openxmlformats.org/officeDocument/2006/relationships/externalLink" Target="externalLinks/externalLink79.xml"/><Relationship Id="rId2" Type="http://schemas.openxmlformats.org/officeDocument/2006/relationships/worksheet" Target="worksheets/sheet2.xml"/><Relationship Id="rId29" Type="http://schemas.openxmlformats.org/officeDocument/2006/relationships/externalLink" Target="externalLinks/externalLink16.xml"/><Relationship Id="rId24" Type="http://schemas.openxmlformats.org/officeDocument/2006/relationships/externalLink" Target="externalLinks/externalLink11.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66" Type="http://schemas.openxmlformats.org/officeDocument/2006/relationships/externalLink" Target="externalLinks/externalLink53.xml"/><Relationship Id="rId87" Type="http://schemas.openxmlformats.org/officeDocument/2006/relationships/externalLink" Target="externalLinks/externalLink74.xml"/><Relationship Id="rId110" Type="http://schemas.openxmlformats.org/officeDocument/2006/relationships/externalLink" Target="externalLinks/externalLink97.xml"/><Relationship Id="rId115" Type="http://schemas.openxmlformats.org/officeDocument/2006/relationships/externalLink" Target="externalLinks/externalLink102.xml"/><Relationship Id="rId131" Type="http://schemas.openxmlformats.org/officeDocument/2006/relationships/customXml" Target="../customXml/item3.xml"/><Relationship Id="rId61" Type="http://schemas.openxmlformats.org/officeDocument/2006/relationships/externalLink" Target="externalLinks/externalLink48.xml"/><Relationship Id="rId82" Type="http://schemas.openxmlformats.org/officeDocument/2006/relationships/externalLink" Target="externalLinks/externalLink69.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56" Type="http://schemas.openxmlformats.org/officeDocument/2006/relationships/externalLink" Target="externalLinks/externalLink43.xml"/><Relationship Id="rId77" Type="http://schemas.openxmlformats.org/officeDocument/2006/relationships/externalLink" Target="externalLinks/externalLink64.xml"/><Relationship Id="rId100" Type="http://schemas.openxmlformats.org/officeDocument/2006/relationships/externalLink" Target="externalLinks/externalLink87.xml"/><Relationship Id="rId105" Type="http://schemas.openxmlformats.org/officeDocument/2006/relationships/externalLink" Target="externalLinks/externalLink92.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8.xml"/><Relationship Id="rId72" Type="http://schemas.openxmlformats.org/officeDocument/2006/relationships/externalLink" Target="externalLinks/externalLink59.xml"/><Relationship Id="rId93" Type="http://schemas.openxmlformats.org/officeDocument/2006/relationships/externalLink" Target="externalLinks/externalLink80.xml"/><Relationship Id="rId98" Type="http://schemas.openxmlformats.org/officeDocument/2006/relationships/externalLink" Target="externalLinks/externalLink85.xml"/><Relationship Id="rId121" Type="http://schemas.openxmlformats.org/officeDocument/2006/relationships/externalLink" Target="externalLinks/externalLink108.xml"/><Relationship Id="rId3" Type="http://schemas.openxmlformats.org/officeDocument/2006/relationships/worksheet" Target="worksheets/sheet3.xml"/><Relationship Id="rId25" Type="http://schemas.openxmlformats.org/officeDocument/2006/relationships/externalLink" Target="externalLinks/externalLink12.xml"/><Relationship Id="rId46" Type="http://schemas.openxmlformats.org/officeDocument/2006/relationships/externalLink" Target="externalLinks/externalLink33.xml"/><Relationship Id="rId67" Type="http://schemas.openxmlformats.org/officeDocument/2006/relationships/externalLink" Target="externalLinks/externalLink54.xml"/><Relationship Id="rId116" Type="http://schemas.openxmlformats.org/officeDocument/2006/relationships/externalLink" Target="externalLinks/externalLink103.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62" Type="http://schemas.openxmlformats.org/officeDocument/2006/relationships/externalLink" Target="externalLinks/externalLink49.xml"/><Relationship Id="rId83" Type="http://schemas.openxmlformats.org/officeDocument/2006/relationships/externalLink" Target="externalLinks/externalLink70.xml"/><Relationship Id="rId88" Type="http://schemas.openxmlformats.org/officeDocument/2006/relationships/externalLink" Target="externalLinks/externalLink75.xml"/><Relationship Id="rId111" Type="http://schemas.openxmlformats.org/officeDocument/2006/relationships/externalLink" Target="externalLinks/externalLink98.xml"/><Relationship Id="rId15" Type="http://schemas.openxmlformats.org/officeDocument/2006/relationships/externalLink" Target="externalLinks/externalLink2.xml"/><Relationship Id="rId36" Type="http://schemas.openxmlformats.org/officeDocument/2006/relationships/externalLink" Target="externalLinks/externalLink23.xml"/><Relationship Id="rId57" Type="http://schemas.openxmlformats.org/officeDocument/2006/relationships/externalLink" Target="externalLinks/externalLink44.xml"/><Relationship Id="rId106" Type="http://schemas.openxmlformats.org/officeDocument/2006/relationships/externalLink" Target="externalLinks/externalLink93.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externalLink" Target="externalLinks/externalLink18.xml"/><Relationship Id="rId52" Type="http://schemas.openxmlformats.org/officeDocument/2006/relationships/externalLink" Target="externalLinks/externalLink39.xml"/><Relationship Id="rId73" Type="http://schemas.openxmlformats.org/officeDocument/2006/relationships/externalLink" Target="externalLinks/externalLink60.xml"/><Relationship Id="rId78" Type="http://schemas.openxmlformats.org/officeDocument/2006/relationships/externalLink" Target="externalLinks/externalLink65.xml"/><Relationship Id="rId94" Type="http://schemas.openxmlformats.org/officeDocument/2006/relationships/externalLink" Target="externalLinks/externalLink81.xml"/><Relationship Id="rId99" Type="http://schemas.openxmlformats.org/officeDocument/2006/relationships/externalLink" Target="externalLinks/externalLink86.xml"/><Relationship Id="rId101" Type="http://schemas.openxmlformats.org/officeDocument/2006/relationships/externalLink" Target="externalLinks/externalLink88.xml"/><Relationship Id="rId122" Type="http://schemas.openxmlformats.org/officeDocument/2006/relationships/externalLink" Target="externalLinks/externalLink109.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externalLink" Target="externalLinks/externalLink1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gif"/></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136490</xdr:rowOff>
    </xdr:from>
    <xdr:to>
      <xdr:col>14</xdr:col>
      <xdr:colOff>646284</xdr:colOff>
      <xdr:row>26</xdr:row>
      <xdr:rowOff>170668</xdr:rowOff>
    </xdr:to>
    <xdr:pic>
      <xdr:nvPicPr>
        <xdr:cNvPr id="2" name="圖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04850" y="346040"/>
          <a:ext cx="9542634" cy="5272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358140</xdr:colOff>
      <xdr:row>0</xdr:row>
      <xdr:rowOff>99060</xdr:rowOff>
    </xdr:from>
    <xdr:ext cx="3668881" cy="573812"/>
    <xdr:pic>
      <xdr:nvPicPr>
        <xdr:cNvPr id="2" name="image1.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140" y="99060"/>
          <a:ext cx="3668881" cy="57381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227886</xdr:colOff>
      <xdr:row>33</xdr:row>
      <xdr:rowOff>46728</xdr:rowOff>
    </xdr:to>
    <xdr:pic>
      <xdr:nvPicPr>
        <xdr:cNvPr id="2" name="圖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5714286" cy="71714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1</xdr:row>
      <xdr:rowOff>57150</xdr:rowOff>
    </xdr:from>
    <xdr:to>
      <xdr:col>5</xdr:col>
      <xdr:colOff>914400</xdr:colOff>
      <xdr:row>4</xdr:row>
      <xdr:rowOff>114300</xdr:rowOff>
    </xdr:to>
    <xdr:sp macro="" textlink="">
      <xdr:nvSpPr>
        <xdr:cNvPr id="2" name="文字方塊 1">
          <a:extLst>
            <a:ext uri="{FF2B5EF4-FFF2-40B4-BE49-F238E27FC236}">
              <a16:creationId xmlns:a16="http://schemas.microsoft.com/office/drawing/2014/main" id="{00000000-0008-0000-0600-000002000000}"/>
            </a:ext>
          </a:extLst>
        </xdr:cNvPr>
        <xdr:cNvSpPr txBox="1"/>
      </xdr:nvSpPr>
      <xdr:spPr>
        <a:xfrm>
          <a:off x="6080125" y="273050"/>
          <a:ext cx="1889125" cy="704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chemeClr val="dk1"/>
              </a:solidFill>
              <a:effectLst/>
              <a:latin typeface="+mn-lt"/>
              <a:ea typeface="+mn-ea"/>
              <a:cs typeface="+mn-cs"/>
            </a:rPr>
            <a:t>No. 31, Ai-kuo East Road, </a:t>
          </a:r>
          <a:endParaRPr lang="zh-TW" altLang="zh-TW">
            <a:effectLst/>
          </a:endParaRPr>
        </a:p>
        <a:p>
          <a:r>
            <a:rPr lang="en-US" altLang="zh-TW" sz="1100">
              <a:solidFill>
                <a:schemeClr val="dk1"/>
              </a:solidFill>
              <a:effectLst/>
              <a:latin typeface="+mn-lt"/>
              <a:ea typeface="+mn-ea"/>
              <a:cs typeface="+mn-cs"/>
            </a:rPr>
            <a:t>Taipei, 106, Taiwan</a:t>
          </a:r>
          <a:endParaRPr lang="zh-TW" altLang="zh-TW">
            <a:effectLst/>
          </a:endParaRPr>
        </a:p>
        <a:p>
          <a:r>
            <a:rPr lang="en-US" altLang="zh-TW" sz="1100">
              <a:solidFill>
                <a:schemeClr val="dk1"/>
              </a:solidFill>
              <a:effectLst/>
              <a:latin typeface="+mn-lt"/>
              <a:ea typeface="+mn-ea"/>
              <a:cs typeface="+mn-cs"/>
            </a:rPr>
            <a:t>Tel:+886-2-2344-5280</a:t>
          </a:r>
          <a:endParaRPr lang="zh-TW" altLang="zh-TW">
            <a:effectLst/>
          </a:endParaRPr>
        </a:p>
      </xdr:txBody>
    </xdr:sp>
    <xdr:clientData/>
  </xdr:twoCellAnchor>
  <xdr:twoCellAnchor>
    <xdr:from>
      <xdr:col>0</xdr:col>
      <xdr:colOff>38099</xdr:colOff>
      <xdr:row>7</xdr:row>
      <xdr:rowOff>87630</xdr:rowOff>
    </xdr:from>
    <xdr:to>
      <xdr:col>2</xdr:col>
      <xdr:colOff>1752600</xdr:colOff>
      <xdr:row>16</xdr:row>
      <xdr:rowOff>182879</xdr:rowOff>
    </xdr:to>
    <xdr:sp macro="" textlink="">
      <xdr:nvSpPr>
        <xdr:cNvPr id="3" name="文字方塊 2">
          <a:extLst>
            <a:ext uri="{FF2B5EF4-FFF2-40B4-BE49-F238E27FC236}">
              <a16:creationId xmlns:a16="http://schemas.microsoft.com/office/drawing/2014/main" id="{00000000-0008-0000-0600-000003000000}"/>
            </a:ext>
          </a:extLst>
        </xdr:cNvPr>
        <xdr:cNvSpPr txBox="1"/>
      </xdr:nvSpPr>
      <xdr:spPr>
        <a:xfrm>
          <a:off x="38099" y="1598930"/>
          <a:ext cx="3898901" cy="20383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solidFill>
                <a:schemeClr val="dk1"/>
              </a:solidFill>
              <a:effectLst/>
              <a:latin typeface="+mn-lt"/>
              <a:ea typeface="+mn-ea"/>
              <a:cs typeface="+mn-cs"/>
            </a:rPr>
            <a:t>TO:     China Mobile International Limited</a:t>
          </a:r>
        </a:p>
        <a:p>
          <a:r>
            <a:rPr lang="en-US" altLang="zh-TW" sz="1400">
              <a:solidFill>
                <a:schemeClr val="dk1"/>
              </a:solidFill>
              <a:effectLst/>
              <a:latin typeface="+mn-lt"/>
              <a:ea typeface="+mn-ea"/>
              <a:cs typeface="+mn-cs"/>
            </a:rPr>
            <a:t>Addr:   Level 30, Tower 1, Kowloon Commerce Centre, </a:t>
          </a:r>
        </a:p>
        <a:p>
          <a:r>
            <a:rPr lang="en-US" altLang="zh-TW" sz="1400">
              <a:solidFill>
                <a:schemeClr val="dk1"/>
              </a:solidFill>
              <a:effectLst/>
              <a:latin typeface="+mn-lt"/>
              <a:ea typeface="+mn-ea"/>
              <a:cs typeface="+mn-cs"/>
            </a:rPr>
            <a:t>             No.51 Kwai Cheong Road, Kwai Chung, </a:t>
          </a:r>
        </a:p>
        <a:p>
          <a:r>
            <a:rPr lang="en-US" altLang="zh-TW" sz="1400">
              <a:solidFill>
                <a:schemeClr val="dk1"/>
              </a:solidFill>
              <a:effectLst/>
              <a:latin typeface="+mn-lt"/>
              <a:ea typeface="+mn-ea"/>
              <a:cs typeface="+mn-cs"/>
            </a:rPr>
            <a:t>             New Territories, Hong Kong</a:t>
          </a:r>
          <a:endParaRPr lang="zh-TW" altLang="zh-TW" sz="1400">
            <a:solidFill>
              <a:schemeClr val="dk1"/>
            </a:solidFill>
            <a:effectLst/>
            <a:latin typeface="+mn-lt"/>
            <a:ea typeface="+mn-ea"/>
            <a:cs typeface="+mn-cs"/>
          </a:endParaRPr>
        </a:p>
        <a:p>
          <a:r>
            <a:rPr lang="fr-FR" altLang="zh-TW" sz="1400">
              <a:solidFill>
                <a:schemeClr val="dk1"/>
              </a:solidFill>
              <a:effectLst/>
              <a:latin typeface="+mn-lt"/>
              <a:ea typeface="+mn-ea"/>
              <a:cs typeface="+mn-cs"/>
            </a:rPr>
            <a:t>ATTN:  </a:t>
          </a:r>
          <a:r>
            <a:rPr lang="en-US" altLang="zh-TW" sz="1400">
              <a:solidFill>
                <a:schemeClr val="dk1"/>
              </a:solidFill>
              <a:effectLst/>
              <a:latin typeface="+mn-lt"/>
              <a:ea typeface="+mn-ea"/>
              <a:cs typeface="+mn-cs"/>
            </a:rPr>
            <a:t> Anthony Wong</a:t>
          </a:r>
          <a:endParaRPr lang="zh-TW" altLang="zh-TW" sz="14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DE" altLang="zh-TW" sz="1400">
              <a:solidFill>
                <a:schemeClr val="dk1"/>
              </a:solidFill>
              <a:effectLst/>
              <a:latin typeface="+mn-lt"/>
              <a:ea typeface="+mn-ea"/>
              <a:cs typeface="+mn-cs"/>
            </a:rPr>
            <a:t>E-Mail: </a:t>
          </a:r>
          <a:r>
            <a:rPr lang="en-US" altLang="zh-TW" sz="1400">
              <a:solidFill>
                <a:schemeClr val="dk1"/>
              </a:solidFill>
              <a:effectLst/>
              <a:latin typeface="+mn-lt"/>
              <a:ea typeface="+mn-ea"/>
              <a:cs typeface="+mn-cs"/>
            </a:rPr>
            <a:t> </a:t>
          </a:r>
          <a:r>
            <a:rPr lang="en-US" altLang="zh-TW" sz="1400" u="sng">
              <a:solidFill>
                <a:schemeClr val="dk1"/>
              </a:solidFill>
              <a:effectLst/>
              <a:latin typeface="+mn-lt"/>
              <a:ea typeface="+mn-ea"/>
              <a:cs typeface="+mn-cs"/>
            </a:rPr>
            <a:t>anthonywong</a:t>
          </a:r>
          <a:r>
            <a:rPr lang="en-US" altLang="zh-TW" sz="1400" u="sng">
              <a:solidFill>
                <a:schemeClr val="dk1"/>
              </a:solidFill>
              <a:effectLst/>
              <a:latin typeface="+mn-lt"/>
              <a:ea typeface="+mn-ea"/>
              <a:cs typeface="+mn-cs"/>
              <a:hlinkClick xmlns:r="http://schemas.openxmlformats.org/officeDocument/2006/relationships" r:id=""/>
            </a:rPr>
            <a:t>@cmi.chinamobile.com</a:t>
          </a:r>
          <a:endParaRPr lang="zh-TW" altLang="zh-TW" sz="1400">
            <a:solidFill>
              <a:schemeClr val="dk1"/>
            </a:solidFill>
            <a:effectLst/>
            <a:latin typeface="+mn-lt"/>
            <a:ea typeface="+mn-ea"/>
            <a:cs typeface="+mn-cs"/>
          </a:endParaRPr>
        </a:p>
        <a:p>
          <a:r>
            <a:rPr lang="de-DE" altLang="zh-TW" sz="1400">
              <a:solidFill>
                <a:schemeClr val="dk1"/>
              </a:solidFill>
              <a:effectLst/>
              <a:latin typeface="+mn-lt"/>
              <a:ea typeface="+mn-ea"/>
              <a:cs typeface="+mn-cs"/>
            </a:rPr>
            <a:t>Tel:</a:t>
          </a:r>
          <a:r>
            <a:rPr lang="en-US" altLang="zh-TW" sz="1400">
              <a:solidFill>
                <a:schemeClr val="dk1"/>
              </a:solidFill>
              <a:effectLst/>
              <a:latin typeface="+mn-lt"/>
              <a:ea typeface="+mn-ea"/>
              <a:cs typeface="+mn-cs"/>
            </a:rPr>
            <a:t>  +852 67656790</a:t>
          </a:r>
          <a:endParaRPr lang="zh-TW" altLang="zh-TW" sz="1400">
            <a:solidFill>
              <a:schemeClr val="dk1"/>
            </a:solidFill>
            <a:effectLst/>
            <a:latin typeface="+mn-lt"/>
            <a:ea typeface="+mn-ea"/>
            <a:cs typeface="+mn-cs"/>
          </a:endParaRPr>
        </a:p>
      </xdr:txBody>
    </xdr:sp>
    <xdr:clientData/>
  </xdr:twoCellAnchor>
  <xdr:twoCellAnchor>
    <xdr:from>
      <xdr:col>3</xdr:col>
      <xdr:colOff>219075</xdr:colOff>
      <xdr:row>7</xdr:row>
      <xdr:rowOff>190501</xdr:rowOff>
    </xdr:from>
    <xdr:to>
      <xdr:col>5</xdr:col>
      <xdr:colOff>1238251</xdr:colOff>
      <xdr:row>13</xdr:row>
      <xdr:rowOff>1</xdr:rowOff>
    </xdr:to>
    <xdr:sp macro="" textlink="">
      <xdr:nvSpPr>
        <xdr:cNvPr id="4" name="文字方塊 3">
          <a:extLst>
            <a:ext uri="{FF2B5EF4-FFF2-40B4-BE49-F238E27FC236}">
              <a16:creationId xmlns:a16="http://schemas.microsoft.com/office/drawing/2014/main" id="{00000000-0008-0000-0600-000004000000}"/>
            </a:ext>
          </a:extLst>
        </xdr:cNvPr>
        <xdr:cNvSpPr txBox="1"/>
      </xdr:nvSpPr>
      <xdr:spPr>
        <a:xfrm>
          <a:off x="5159375" y="1701801"/>
          <a:ext cx="3133726" cy="1104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400">
              <a:solidFill>
                <a:schemeClr val="dk1"/>
              </a:solidFill>
              <a:effectLst/>
              <a:latin typeface="+mn-lt"/>
              <a:ea typeface="+mn-ea"/>
              <a:cs typeface="Arial" panose="020B0604020202020204" pitchFamily="34" charset="0"/>
            </a:rPr>
            <a:t>Invoice No.: </a:t>
          </a:r>
          <a:r>
            <a:rPr lang="en-US" altLang="zh-TW" sz="1400" b="1">
              <a:solidFill>
                <a:schemeClr val="dk1"/>
              </a:solidFill>
              <a:effectLst/>
              <a:latin typeface="+mn-lt"/>
              <a:ea typeface="+mn-ea"/>
              <a:cs typeface="Arial" panose="020B0604020202020204" pitchFamily="34" charset="0"/>
            </a:rPr>
            <a:t>SJC2-CBP-CMI-14A</a:t>
          </a:r>
          <a:endParaRPr lang="zh-TW" altLang="zh-TW" sz="1400">
            <a:solidFill>
              <a:schemeClr val="dk1"/>
            </a:solidFill>
            <a:effectLst/>
            <a:latin typeface="+mn-lt"/>
            <a:ea typeface="+mn-ea"/>
            <a:cs typeface="Arial" panose="020B0604020202020204" pitchFamily="34" charset="0"/>
          </a:endParaRPr>
        </a:p>
        <a:p>
          <a:r>
            <a:rPr lang="en-US" altLang="zh-TW" sz="1050">
              <a:solidFill>
                <a:schemeClr val="dk1"/>
              </a:solidFill>
              <a:effectLst/>
              <a:latin typeface="+mn-lt"/>
              <a:ea typeface="+mn-ea"/>
              <a:cs typeface="Arial" panose="020B0604020202020204" pitchFamily="34" charset="0"/>
            </a:rPr>
            <a:t>(Please Refer To This Invoice No. on Remittance)</a:t>
          </a:r>
          <a:endParaRPr lang="zh-TW" altLang="zh-TW" sz="1050">
            <a:solidFill>
              <a:schemeClr val="dk1"/>
            </a:solidFill>
            <a:effectLst/>
            <a:latin typeface="+mn-lt"/>
            <a:ea typeface="+mn-ea"/>
            <a:cs typeface="Arial" panose="020B0604020202020204" pitchFamily="34" charset="0"/>
          </a:endParaRPr>
        </a:p>
        <a:p>
          <a:r>
            <a:rPr lang="en-US" altLang="zh-TW" sz="1400">
              <a:solidFill>
                <a:schemeClr val="dk1"/>
              </a:solidFill>
              <a:effectLst/>
              <a:latin typeface="+mn-lt"/>
              <a:ea typeface="+mn-ea"/>
              <a:cs typeface="Arial" panose="020B0604020202020204" pitchFamily="34" charset="0"/>
            </a:rPr>
            <a:t>Issue Date: </a:t>
          </a:r>
          <a:r>
            <a:rPr lang="en-US" altLang="zh-TW" sz="1400" b="0">
              <a:solidFill>
                <a:schemeClr val="dk1"/>
              </a:solidFill>
              <a:effectLst/>
              <a:latin typeface="+mn-lt"/>
              <a:ea typeface="+mn-ea"/>
              <a:cs typeface="Arial" panose="020B0604020202020204" pitchFamily="34" charset="0"/>
            </a:rPr>
            <a:t>June</a:t>
          </a:r>
          <a:r>
            <a:rPr lang="en-US" altLang="zh-TW" sz="1400" b="0" baseline="0">
              <a:solidFill>
                <a:schemeClr val="dk1"/>
              </a:solidFill>
              <a:effectLst/>
              <a:latin typeface="+mn-lt"/>
              <a:ea typeface="+mn-ea"/>
              <a:cs typeface="Arial" panose="020B0604020202020204" pitchFamily="34" charset="0"/>
            </a:rPr>
            <a:t> </a:t>
          </a:r>
          <a:r>
            <a:rPr lang="en-US" altLang="zh-TW" sz="1400" b="0">
              <a:solidFill>
                <a:schemeClr val="dk1"/>
              </a:solidFill>
              <a:effectLst/>
              <a:latin typeface="+mn-lt"/>
              <a:ea typeface="+mn-ea"/>
              <a:cs typeface="Arial" panose="020B0604020202020204" pitchFamily="34" charset="0"/>
            </a:rPr>
            <a:t>16, 2022</a:t>
          </a:r>
          <a:endParaRPr lang="zh-TW" altLang="zh-TW" sz="1400" b="0">
            <a:solidFill>
              <a:schemeClr val="dk1"/>
            </a:solidFill>
            <a:effectLst/>
            <a:latin typeface="+mn-lt"/>
            <a:ea typeface="+mn-ea"/>
            <a:cs typeface="Arial" panose="020B0604020202020204" pitchFamily="34" charset="0"/>
          </a:endParaRPr>
        </a:p>
        <a:p>
          <a:r>
            <a:rPr lang="en-US" altLang="zh-TW" sz="1400">
              <a:solidFill>
                <a:schemeClr val="dk1"/>
              </a:solidFill>
              <a:effectLst/>
              <a:latin typeface="+mn-lt"/>
              <a:ea typeface="+mn-ea"/>
              <a:cs typeface="Arial" panose="020B0604020202020204" pitchFamily="34" charset="0"/>
            </a:rPr>
            <a:t>Due Date</a:t>
          </a:r>
          <a:r>
            <a:rPr lang="en-US" altLang="zh-TW" sz="1400" b="1">
              <a:solidFill>
                <a:schemeClr val="dk1"/>
              </a:solidFill>
              <a:effectLst/>
              <a:latin typeface="+mn-lt"/>
              <a:ea typeface="+mn-ea"/>
              <a:cs typeface="Arial" panose="020B0604020202020204" pitchFamily="34" charset="0"/>
            </a:rPr>
            <a:t>: July 30, 2022</a:t>
          </a:r>
          <a:endParaRPr lang="en-US" altLang="zh-TW" sz="1400">
            <a:latin typeface="+mn-lt"/>
            <a:cs typeface="Arial" panose="020B0604020202020204" pitchFamily="34" charset="0"/>
          </a:endParaRPr>
        </a:p>
      </xdr:txBody>
    </xdr:sp>
    <xdr:clientData/>
  </xdr:twoCellAnchor>
  <xdr:twoCellAnchor>
    <xdr:from>
      <xdr:col>0</xdr:col>
      <xdr:colOff>133352</xdr:colOff>
      <xdr:row>0</xdr:row>
      <xdr:rowOff>85724</xdr:rowOff>
    </xdr:from>
    <xdr:to>
      <xdr:col>2</xdr:col>
      <xdr:colOff>2705100</xdr:colOff>
      <xdr:row>4</xdr:row>
      <xdr:rowOff>200025</xdr:rowOff>
    </xdr:to>
    <xdr:pic>
      <xdr:nvPicPr>
        <xdr:cNvPr id="5" name="圖片 4">
          <a:extLst>
            <a:ext uri="{FF2B5EF4-FFF2-40B4-BE49-F238E27FC236}">
              <a16:creationId xmlns:a16="http://schemas.microsoft.com/office/drawing/2014/main" id="{00000000-0008-0000-0600-000005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2" y="85724"/>
          <a:ext cx="4756148" cy="977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104774</xdr:colOff>
      <xdr:row>22</xdr:row>
      <xdr:rowOff>171448</xdr:rowOff>
    </xdr:from>
    <xdr:to>
      <xdr:col>2</xdr:col>
      <xdr:colOff>1943100</xdr:colOff>
      <xdr:row>35</xdr:row>
      <xdr:rowOff>104774</xdr:rowOff>
    </xdr:to>
    <xdr:sp macro="" textlink="">
      <xdr:nvSpPr>
        <xdr:cNvPr id="6" name="文字方塊 5">
          <a:extLst>
            <a:ext uri="{FF2B5EF4-FFF2-40B4-BE49-F238E27FC236}">
              <a16:creationId xmlns:a16="http://schemas.microsoft.com/office/drawing/2014/main" id="{00000000-0008-0000-0600-000006000000}"/>
            </a:ext>
          </a:extLst>
        </xdr:cNvPr>
        <xdr:cNvSpPr txBox="1"/>
      </xdr:nvSpPr>
      <xdr:spPr>
        <a:xfrm>
          <a:off x="104774" y="5949948"/>
          <a:ext cx="4022726" cy="27400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altLang="zh-TW" sz="1600" b="1">
              <a:solidFill>
                <a:schemeClr val="dk1"/>
              </a:solidFill>
              <a:effectLst/>
              <a:latin typeface="+mn-lt"/>
              <a:ea typeface="+mn-ea"/>
              <a:cs typeface="+mn-cs"/>
            </a:rPr>
            <a:t>Certified by:</a:t>
          </a:r>
          <a:endParaRPr lang="zh-TW" altLang="zh-TW" sz="1600">
            <a:solidFill>
              <a:schemeClr val="dk1"/>
            </a:solidFill>
            <a:effectLst/>
            <a:latin typeface="+mn-lt"/>
            <a:ea typeface="+mn-ea"/>
            <a:cs typeface="+mn-cs"/>
          </a:endParaRPr>
        </a:p>
        <a:p>
          <a:r>
            <a:rPr lang="de-DE" altLang="zh-TW" sz="1400">
              <a:solidFill>
                <a:schemeClr val="dk1"/>
              </a:solidFill>
              <a:effectLst/>
              <a:latin typeface="+mn-lt"/>
              <a:ea typeface="+mn-ea"/>
              <a:cs typeface="+mn-cs"/>
            </a:rPr>
            <a:t>  </a:t>
          </a:r>
          <a:endParaRPr lang="zh-TW" altLang="zh-TW" sz="1400">
            <a:solidFill>
              <a:schemeClr val="dk1"/>
            </a:solidFill>
            <a:effectLst/>
            <a:latin typeface="+mn-lt"/>
            <a:ea typeface="+mn-ea"/>
            <a:cs typeface="+mn-cs"/>
          </a:endParaRPr>
        </a:p>
        <a:p>
          <a:r>
            <a:rPr lang="de-DE" altLang="zh-TW" sz="1400">
              <a:solidFill>
                <a:schemeClr val="dk1"/>
              </a:solidFill>
              <a:effectLst/>
              <a:latin typeface="+mn-lt"/>
              <a:ea typeface="+mn-ea"/>
              <a:cs typeface="+mn-cs"/>
            </a:rPr>
            <a:t> {{name}}</a:t>
          </a:r>
          <a:endParaRPr lang="zh-TW" altLang="zh-TW" sz="1400">
            <a:solidFill>
              <a:schemeClr val="dk1"/>
            </a:solidFill>
            <a:effectLst/>
            <a:latin typeface="+mn-lt"/>
            <a:ea typeface="+mn-ea"/>
            <a:cs typeface="+mn-cs"/>
          </a:endParaRPr>
        </a:p>
        <a:p>
          <a:r>
            <a:rPr lang="en-US" altLang="zh-TW" sz="1400" i="1">
              <a:solidFill>
                <a:schemeClr val="dk1"/>
              </a:solidFill>
              <a:effectLst/>
              <a:latin typeface="+mn-lt"/>
              <a:ea typeface="+mn-ea"/>
              <a:cs typeface="+mn-cs"/>
            </a:rPr>
            <a:t>_________________________________ </a:t>
          </a:r>
          <a:endParaRPr lang="zh-TW" altLang="zh-TW" sz="1400">
            <a:solidFill>
              <a:schemeClr val="dk1"/>
            </a:solidFill>
            <a:effectLst/>
            <a:latin typeface="+mn-lt"/>
            <a:ea typeface="+mn-ea"/>
            <a:cs typeface="+mn-cs"/>
          </a:endParaRPr>
        </a:p>
        <a:p>
          <a:r>
            <a:rPr lang="en-US" altLang="zh-TW" sz="1800">
              <a:solidFill>
                <a:schemeClr val="dk1"/>
              </a:solidFill>
              <a:effectLst/>
              <a:latin typeface="+mn-lt"/>
              <a:ea typeface="+mn-ea"/>
              <a:cs typeface="+mn-cs"/>
            </a:rPr>
            <a:t>Hsuan-Lung Liu</a:t>
          </a:r>
          <a:endParaRPr lang="zh-TW" altLang="zh-TW" sz="1800">
            <a:effectLst/>
          </a:endParaRPr>
        </a:p>
        <a:p>
          <a:r>
            <a:rPr lang="en-US" altLang="zh-TW" sz="1400">
              <a:solidFill>
                <a:schemeClr val="dk1"/>
              </a:solidFill>
              <a:effectLst/>
              <a:latin typeface="+mn-lt"/>
              <a:ea typeface="+mn-ea"/>
              <a:cs typeface="+mn-cs"/>
            </a:rPr>
            <a:t>Director, SJC2 CBP</a:t>
          </a:r>
          <a:endParaRPr lang="zh-TW" altLang="zh-TW" sz="1400">
            <a:effectLst/>
          </a:endParaRPr>
        </a:p>
        <a:p>
          <a:r>
            <a:rPr lang="en-US" altLang="zh-TW" sz="1400">
              <a:solidFill>
                <a:schemeClr val="dk1"/>
              </a:solidFill>
              <a:effectLst/>
              <a:latin typeface="+mn-lt"/>
              <a:ea typeface="+mn-ea"/>
              <a:cs typeface="+mn-cs"/>
            </a:rPr>
            <a:t>International Business Group,</a:t>
          </a:r>
          <a:endParaRPr lang="zh-TW" altLang="zh-TW" sz="1400">
            <a:effectLst/>
          </a:endParaRPr>
        </a:p>
        <a:p>
          <a:r>
            <a:rPr lang="en-US" altLang="zh-TW" sz="1400">
              <a:solidFill>
                <a:schemeClr val="dk1"/>
              </a:solidFill>
              <a:effectLst/>
              <a:latin typeface="+mn-lt"/>
              <a:ea typeface="+mn-ea"/>
              <a:cs typeface="+mn-cs"/>
            </a:rPr>
            <a:t>Chunghwa Telecom Co., Ltd.</a:t>
          </a:r>
          <a:endParaRPr lang="zh-TW" altLang="zh-TW" sz="1400">
            <a:effectLst/>
          </a:endParaRPr>
        </a:p>
        <a:p>
          <a:r>
            <a:rPr lang="en-US" altLang="zh-TW" sz="1400">
              <a:solidFill>
                <a:schemeClr val="dk1"/>
              </a:solidFill>
              <a:effectLst/>
              <a:latin typeface="+mn-lt"/>
              <a:ea typeface="+mn-ea"/>
              <a:cs typeface="+mn-cs"/>
            </a:rPr>
            <a:t>Tel: +886-2-2344-3912</a:t>
          </a:r>
          <a:endParaRPr lang="zh-TW" altLang="zh-TW" sz="1400">
            <a:effectLst/>
          </a:endParaRPr>
        </a:p>
        <a:p>
          <a:r>
            <a:rPr lang="en-US" altLang="zh-TW" sz="1400">
              <a:solidFill>
                <a:schemeClr val="dk1"/>
              </a:solidFill>
              <a:effectLst/>
              <a:latin typeface="+mn-lt"/>
              <a:ea typeface="+mn-ea"/>
              <a:cs typeface="+mn-cs"/>
            </a:rPr>
            <a:t>Fax: +886-2-2322-5940</a:t>
          </a:r>
          <a:endParaRPr lang="zh-TW" altLang="zh-TW" sz="1400">
            <a:effectLst/>
          </a:endParaRPr>
        </a:p>
        <a:p>
          <a:r>
            <a:rPr lang="en-US" altLang="zh-TW" sz="1400">
              <a:solidFill>
                <a:schemeClr val="dk1"/>
              </a:solidFill>
              <a:effectLst/>
              <a:latin typeface="+mn-lt"/>
              <a:ea typeface="+mn-ea"/>
              <a:cs typeface="+mn-cs"/>
            </a:rPr>
            <a:t>E-Mail: lsl008@cht.com.tw</a:t>
          </a:r>
          <a:endParaRPr lang="zh-TW" altLang="zh-TW" sz="1400">
            <a:effectLst/>
          </a:endParaRPr>
        </a:p>
        <a:p>
          <a:endParaRPr lang="zh-TW" altLang="en-US" sz="1100"/>
        </a:p>
      </xdr:txBody>
    </xdr:sp>
    <xdr:clientData/>
  </xdr:twoCellAnchor>
  <xdr:twoCellAnchor>
    <xdr:from>
      <xdr:col>2</xdr:col>
      <xdr:colOff>2042160</xdr:colOff>
      <xdr:row>22</xdr:row>
      <xdr:rowOff>139067</xdr:rowOff>
    </xdr:from>
    <xdr:to>
      <xdr:col>6</xdr:col>
      <xdr:colOff>411480</xdr:colOff>
      <xdr:row>33</xdr:row>
      <xdr:rowOff>64771</xdr:rowOff>
    </xdr:to>
    <xdr:sp macro="" textlink="">
      <xdr:nvSpPr>
        <xdr:cNvPr id="7" name="文字方塊 6">
          <a:extLst>
            <a:ext uri="{FF2B5EF4-FFF2-40B4-BE49-F238E27FC236}">
              <a16:creationId xmlns:a16="http://schemas.microsoft.com/office/drawing/2014/main" id="{00000000-0008-0000-0600-000007000000}"/>
            </a:ext>
          </a:extLst>
        </xdr:cNvPr>
        <xdr:cNvSpPr txBox="1"/>
      </xdr:nvSpPr>
      <xdr:spPr>
        <a:xfrm>
          <a:off x="4226560" y="5917567"/>
          <a:ext cx="4681220" cy="2300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600">
              <a:solidFill>
                <a:schemeClr val="dk1"/>
              </a:solidFill>
              <a:effectLst/>
              <a:latin typeface="+mn-lt"/>
              <a:ea typeface="+mn-ea"/>
              <a:cs typeface="+mn-cs"/>
            </a:rPr>
            <a:t>Payment by Telegraphic Transfer to</a:t>
          </a:r>
          <a:endParaRPr lang="zh-TW" altLang="zh-TW" sz="1600">
            <a:solidFill>
              <a:schemeClr val="dk1"/>
            </a:solidFill>
            <a:effectLst/>
            <a:latin typeface="+mn-lt"/>
            <a:ea typeface="+mn-ea"/>
            <a:cs typeface="+mn-cs"/>
          </a:endParaRPr>
        </a:p>
        <a:p>
          <a:r>
            <a:rPr lang="en-US" altLang="zh-TW" sz="1400" b="1">
              <a:solidFill>
                <a:schemeClr val="dk1"/>
              </a:solidFill>
              <a:effectLst/>
              <a:latin typeface="+mn-lt"/>
              <a:ea typeface="+mn-ea"/>
              <a:cs typeface="+mn-cs"/>
            </a:rPr>
            <a:t>A/C Name: SJC2 Central Billing Party of Chunghwa</a:t>
          </a:r>
        </a:p>
        <a:p>
          <a:r>
            <a:rPr lang="en-US" altLang="zh-TW" sz="1400" b="1">
              <a:solidFill>
                <a:schemeClr val="dk1"/>
              </a:solidFill>
              <a:effectLst/>
              <a:latin typeface="+mn-lt"/>
              <a:ea typeface="+mn-ea"/>
              <a:cs typeface="+mn-cs"/>
            </a:rPr>
            <a:t>                     Telecom (International Business Group)</a:t>
          </a:r>
        </a:p>
        <a:p>
          <a:r>
            <a:rPr lang="en-US" altLang="zh-TW" sz="1400" b="1">
              <a:solidFill>
                <a:schemeClr val="dk1"/>
              </a:solidFill>
              <a:effectLst/>
              <a:latin typeface="+mn-lt"/>
              <a:ea typeface="+mn-ea"/>
              <a:cs typeface="+mn-cs"/>
            </a:rPr>
            <a:t>A/C No. :    054007501968</a:t>
          </a:r>
          <a:endParaRPr lang="zh-TW" altLang="zh-TW" sz="1400">
            <a:solidFill>
              <a:schemeClr val="dk1"/>
            </a:solidFill>
            <a:effectLst/>
            <a:latin typeface="+mn-lt"/>
            <a:ea typeface="+mn-ea"/>
            <a:cs typeface="+mn-cs"/>
          </a:endParaRPr>
        </a:p>
        <a:p>
          <a:r>
            <a:rPr lang="en-US" altLang="zh-TW" sz="1400" b="1">
              <a:solidFill>
                <a:schemeClr val="dk1"/>
              </a:solidFill>
              <a:effectLst/>
              <a:latin typeface="+mn-lt"/>
              <a:ea typeface="+mn-ea"/>
              <a:cs typeface="+mn-cs"/>
            </a:rPr>
            <a:t>SWIFT Code: BKTWTWTP054 </a:t>
          </a:r>
          <a:endParaRPr lang="zh-TW" altLang="zh-TW" sz="1400">
            <a:solidFill>
              <a:schemeClr val="dk1"/>
            </a:solidFill>
            <a:effectLst/>
            <a:latin typeface="+mn-lt"/>
            <a:ea typeface="+mn-ea"/>
            <a:cs typeface="+mn-cs"/>
          </a:endParaRPr>
        </a:p>
        <a:p>
          <a:r>
            <a:rPr lang="en-US" altLang="zh-TW" sz="1400" b="1">
              <a:solidFill>
                <a:schemeClr val="dk1"/>
              </a:solidFill>
              <a:effectLst/>
              <a:latin typeface="+mn-lt"/>
              <a:ea typeface="+mn-ea"/>
              <a:cs typeface="+mn-cs"/>
            </a:rPr>
            <a:t>Bank Name:  Bank of Taiwan, Hsin</a:t>
          </a:r>
          <a:r>
            <a:rPr lang="en-US" altLang="zh-TW" sz="1400" b="1" baseline="0">
              <a:solidFill>
                <a:schemeClr val="dk1"/>
              </a:solidFill>
              <a:effectLst/>
              <a:latin typeface="+mn-lt"/>
              <a:ea typeface="+mn-ea"/>
              <a:cs typeface="+mn-cs"/>
            </a:rPr>
            <a:t>yi Branch</a:t>
          </a:r>
          <a:r>
            <a:rPr lang="en-US" altLang="zh-TW" sz="1400" b="1">
              <a:solidFill>
                <a:schemeClr val="dk1"/>
              </a:solidFill>
              <a:effectLst/>
              <a:latin typeface="+mn-lt"/>
              <a:ea typeface="+mn-ea"/>
              <a:cs typeface="+mn-cs"/>
            </a:rPr>
            <a:t>                        </a:t>
          </a:r>
          <a:endParaRPr lang="zh-TW" altLang="zh-TW" sz="1400">
            <a:solidFill>
              <a:schemeClr val="dk1"/>
            </a:solidFill>
            <a:effectLst/>
            <a:latin typeface="+mn-lt"/>
            <a:ea typeface="+mn-ea"/>
            <a:cs typeface="+mn-cs"/>
          </a:endParaRPr>
        </a:p>
        <a:p>
          <a:r>
            <a:rPr lang="en-US" altLang="zh-TW" sz="1400" b="1">
              <a:solidFill>
                <a:schemeClr val="dk1"/>
              </a:solidFill>
              <a:effectLst/>
              <a:latin typeface="+mn-lt"/>
              <a:ea typeface="+mn-ea"/>
              <a:cs typeface="+mn-cs"/>
            </a:rPr>
            <a:t>Bank Address:  88, Sec. 2, Sinyi Road, Taipe</a:t>
          </a:r>
          <a:r>
            <a:rPr lang="en-US" altLang="zh-TW" sz="1400">
              <a:solidFill>
                <a:schemeClr val="dk1"/>
              </a:solidFill>
              <a:effectLst/>
              <a:latin typeface="+mn-lt"/>
              <a:ea typeface="+mn-ea"/>
              <a:cs typeface="+mn-cs"/>
            </a:rPr>
            <a:t>i </a:t>
          </a:r>
          <a:endParaRPr lang="zh-TW" altLang="en-US" sz="1400" b="1"/>
        </a:p>
      </xdr:txBody>
    </xdr:sp>
    <xdr:clientData/>
  </xdr:twoCellAnchor>
  <xdr:twoCellAnchor>
    <xdr:from>
      <xdr:col>1</xdr:col>
      <xdr:colOff>276225</xdr:colOff>
      <xdr:row>5</xdr:row>
      <xdr:rowOff>28575</xdr:rowOff>
    </xdr:from>
    <xdr:to>
      <xdr:col>5</xdr:col>
      <xdr:colOff>142875</xdr:colOff>
      <xdr:row>7</xdr:row>
      <xdr:rowOff>104775</xdr:rowOff>
    </xdr:to>
    <xdr:sp macro="" textlink="">
      <xdr:nvSpPr>
        <xdr:cNvPr id="8" name="文字方塊 7">
          <a:extLst>
            <a:ext uri="{FF2B5EF4-FFF2-40B4-BE49-F238E27FC236}">
              <a16:creationId xmlns:a16="http://schemas.microsoft.com/office/drawing/2014/main" id="{00000000-0008-0000-0600-000008000000}"/>
            </a:ext>
          </a:extLst>
        </xdr:cNvPr>
        <xdr:cNvSpPr txBox="1"/>
      </xdr:nvSpPr>
      <xdr:spPr>
        <a:xfrm>
          <a:off x="1089025" y="1108075"/>
          <a:ext cx="610870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TW" sz="2000" b="1">
              <a:solidFill>
                <a:schemeClr val="dk1"/>
              </a:solidFill>
              <a:effectLst/>
              <a:latin typeface="Times New Roman" panose="02020603050405020304" pitchFamily="18" charset="0"/>
              <a:ea typeface="+mn-ea"/>
              <a:cs typeface="Times New Roman" panose="02020603050405020304" pitchFamily="18" charset="0"/>
            </a:rPr>
            <a:t>SJC2 Cable Network Central Billing Party Invoice</a:t>
          </a:r>
          <a:endParaRPr lang="zh-TW" altLang="en-US" sz="2000">
            <a:latin typeface="Times New Roman" panose="02020603050405020304" pitchFamily="18" charset="0"/>
            <a:cs typeface="Times New Roman" panose="02020603050405020304" pitchFamily="18" charset="0"/>
          </a:endParaRPr>
        </a:p>
      </xdr:txBody>
    </xdr:sp>
    <xdr:clientData/>
  </xdr:twoCellAnchor>
  <xdr:twoCellAnchor>
    <xdr:from>
      <xdr:col>5</xdr:col>
      <xdr:colOff>85725</xdr:colOff>
      <xdr:row>14</xdr:row>
      <xdr:rowOff>161925</xdr:rowOff>
    </xdr:from>
    <xdr:to>
      <xdr:col>5</xdr:col>
      <xdr:colOff>1352550</xdr:colOff>
      <xdr:row>16</xdr:row>
      <xdr:rowOff>95250</xdr:rowOff>
    </xdr:to>
    <xdr:sp macro="" textlink="">
      <xdr:nvSpPr>
        <xdr:cNvPr id="9" name="文字方塊 8">
          <a:extLst>
            <a:ext uri="{FF2B5EF4-FFF2-40B4-BE49-F238E27FC236}">
              <a16:creationId xmlns:a16="http://schemas.microsoft.com/office/drawing/2014/main" id="{00000000-0008-0000-0600-000009000000}"/>
            </a:ext>
          </a:extLst>
        </xdr:cNvPr>
        <xdr:cNvSpPr txBox="1"/>
      </xdr:nvSpPr>
      <xdr:spPr>
        <a:xfrm>
          <a:off x="7140575" y="3184525"/>
          <a:ext cx="1266825"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(Currency: USD)</a:t>
          </a:r>
          <a:endParaRPr lang="zh-TW"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161925</xdr:colOff>
      <xdr:row>0</xdr:row>
      <xdr:rowOff>19050</xdr:rowOff>
    </xdr:from>
    <xdr:to>
      <xdr:col>2</xdr:col>
      <xdr:colOff>1971675</xdr:colOff>
      <xdr:row>6</xdr:row>
      <xdr:rowOff>38100</xdr:rowOff>
    </xdr:to>
    <xdr:pic>
      <xdr:nvPicPr>
        <xdr:cNvPr id="2" name="圖片 1">
          <a:extLst>
            <a:ext uri="{FF2B5EF4-FFF2-40B4-BE49-F238E27FC236}">
              <a16:creationId xmlns:a16="http://schemas.microsoft.com/office/drawing/2014/main" id="{B0BD305F-B2CD-FD1B-8AA3-1FF0E4BBFF36}"/>
            </a:ext>
          </a:extLst>
        </xdr:cNvPr>
        <xdr:cNvPicPr>
          <a:picLocks noChangeAspect="1"/>
        </xdr:cNvPicPr>
      </xdr:nvPicPr>
      <xdr:blipFill>
        <a:blip xmlns:r="http://schemas.openxmlformats.org/officeDocument/2006/relationships" r:embed="rId1"/>
        <a:stretch>
          <a:fillRect/>
        </a:stretch>
      </xdr:blipFill>
      <xdr:spPr>
        <a:xfrm>
          <a:off x="161925" y="19050"/>
          <a:ext cx="3695700" cy="1333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332648</xdr:colOff>
      <xdr:row>25</xdr:row>
      <xdr:rowOff>97738</xdr:rowOff>
    </xdr:to>
    <xdr:pic>
      <xdr:nvPicPr>
        <xdr:cNvPr id="2" name="圖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5819048" cy="54952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21</xdr:row>
      <xdr:rowOff>38100</xdr:rowOff>
    </xdr:to>
    <xdr:pic>
      <xdr:nvPicPr>
        <xdr:cNvPr id="2" name="圖片 1">
          <a:extLst>
            <a:ext uri="{FF2B5EF4-FFF2-40B4-BE49-F238E27FC236}">
              <a16:creationId xmlns:a16="http://schemas.microsoft.com/office/drawing/2014/main" id="{D34355FD-1270-7243-5938-A717D0265954}"/>
            </a:ext>
          </a:extLst>
        </xdr:cNvPr>
        <xdr:cNvPicPr>
          <a:picLocks noChangeAspect="1"/>
        </xdr:cNvPicPr>
      </xdr:nvPicPr>
      <xdr:blipFill>
        <a:blip xmlns:r="http://schemas.openxmlformats.org/officeDocument/2006/relationships" r:embed="rId1"/>
        <a:stretch>
          <a:fillRect/>
        </a:stretch>
      </xdr:blipFill>
      <xdr:spPr>
        <a:xfrm>
          <a:off x="0" y="0"/>
          <a:ext cx="4572000" cy="443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50</xdr:row>
      <xdr:rowOff>108857</xdr:rowOff>
    </xdr:from>
    <xdr:to>
      <xdr:col>1</xdr:col>
      <xdr:colOff>532997</xdr:colOff>
      <xdr:row>50</xdr:row>
      <xdr:rowOff>474394</xdr:rowOff>
    </xdr:to>
    <xdr:pic>
      <xdr:nvPicPr>
        <xdr:cNvPr id="2" name="図 5" descr="emf_necblue_2007">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9202057"/>
          <a:ext cx="1256897" cy="365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261258</xdr:colOff>
      <xdr:row>0</xdr:row>
      <xdr:rowOff>119742</xdr:rowOff>
    </xdr:from>
    <xdr:to>
      <xdr:col>1</xdr:col>
      <xdr:colOff>565655</xdr:colOff>
      <xdr:row>0</xdr:row>
      <xdr:rowOff>485279</xdr:rowOff>
    </xdr:to>
    <xdr:pic>
      <xdr:nvPicPr>
        <xdr:cNvPr id="3" name="図 6" descr="emf_necblue_2007">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1258" y="119742"/>
          <a:ext cx="1256897" cy="365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141257</xdr:colOff>
      <xdr:row>35</xdr:row>
      <xdr:rowOff>167309</xdr:rowOff>
    </xdr:to>
    <xdr:pic>
      <xdr:nvPicPr>
        <xdr:cNvPr id="2" name="圖片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12942857" cy="77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ht365.sharepoint.com/SIFIN07/G_FI_EXPORT/A_RENZO/VBARIF.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My%20Documents/KNUERR/OFFERS-97/UNIVERSE_HISHAM.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ttps://cht365.sharepoint.com/10.17.128.3/Projects/tnms/TNMSCore/TNMS%20Core_V11Configurator_110107-wop.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A:/CPC/MACRO/CPCOP_02.XLM"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A:/SIGMA-NO.TIF/MACRO/NOTIF_01.XLM"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cht365.sharepoint.com/si2061fws01/SPNCOD/win/TEMP/DTAG%20DF%20Route%20Information.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s://cht365.sharepoint.com/Optical-Products/Configurators/Metropolis%20ADM-U%20configurator%20-s-%20v54_0509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https://cht365.sharepoint.com/sites/CBP2/Shared%20Documents/General/Subsea/From%20SJC2%20Consortium/PG#2/SJC2 PG2 Seoul Meeting 4-7 June 2018/Price 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BTC_BOQ.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ttps://cht365.sharepoint.com/Subcom/02.%20&#12503;&#12525;&#12472;&#12455;&#12463;&#12488;&#38306;&#36899;&#26989;&#21209;/EASSy/20051021%20Tender/&#27700;&#35895;&#35211;&#31309;/EASSy/Eassy%20Price%20Schedule%2032+2w.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s://cht365.sharepoint.com/Photo-g/d/&#12373;&#12373;&#12371;/00&#19979;&#26032;&#35215;&#32153;&#32154;&#20998;.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https://cht365.sharepoint.com/10.31.198.8/fw5540r1.1/Documents%20and%20Settings/doukai.PSDD/My%20Documents/Project/FLASHWAVE/5550(Metro%20IP)/Spec/CLI/CLI&#20181;&#27096;&#26360;v2.0_200210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cht365.sharepoint.com/si2061fws01/SPNCOD/models/ddm/oc12.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https://cht365.sharepoint.com/F55sv02/FW5540R1.1/Documents%20and%20Settings/doukai.PSDD/My%20Documents/Project/FLASHWAVE/5550(Metro%20IP)/Spec/CLI/CLI&#20181;&#27096;&#26360;v2.0_20021008.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s://cht365.sharepoint.com/Users/user/AppData/Local/Microsoft/Windows/INetCache/Content.Outlook/R9MYQJW9/SJC2%20-%20Invoice%20BM9aBM12_Sep202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cht365.sharepoint.com/si2061fws01/SPNCOD/TEMP/EXCEL/1995/NONSPRNT/MEMPHI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cht365.sharepoint.com/My%20Docu/Sub%20Cab/SIACS/Tender%20Docu%20(050314)/MWD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1997JOBS/WINSTAR/PHILADEL/hdtmod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cht365.sharepoint.com/10.17.128.3/Projects/INFRADEV/PROYEK/SMPCS/RPL%20SMPCS/RPL%20SMPCS%20%20FINAL%2001022012%20kauditan%20Yan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cht365.sharepoint.com/Photo-g/d/&#26449;&#30000;/05&#35500;&#26126;&#26360;/&#22770;&#19978;&#21407;&#20385;/&#12488;&#12521;&#12531;&#12473;&#12509;&#12540;&#12488;&#22770;&#19978;01&#1997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cht365.sharepoint.com/Hllanes/hllanes/windows/TEMP/64X%20Design%208.17.98/Francisco's%20Public/Qwest%20Mexico%20files/QwestAug98/Impsat%20files%20from%20Fco/IMPSAT%20TN-64X%20Subred%201.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cht365.sharepoint.com/Hllanes/hllanes/windows/TEMP/64X%20Design%208.17.98/Francisco's%20Public/Qwest%20Mexico%20files/QwestAug98/Projects1/ARG-98000D-00%20IMPSAT%20June98/1.1%20Pricing%20TN-16X%206-26-98/From%20Engineering%206-25-98/mmel_SUBRED_1_SDH_OptionV.3?2F5D247F" TargetMode="External"/><Relationship Id="rId1" Type="http://schemas.openxmlformats.org/officeDocument/2006/relationships/externalLinkPath" Target="file:///2F5D247F/mmel_SUBRED_1_SDH_OptionV.3"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T%20Part%203.2%20PS%20OPT%20E1_10+6_64_ver1SHNRZ.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ht365.sharepoint.com/si2061fws01/SPNCOD/My%20Documents/KMCModels/3188KMCC.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Zimbabwe%20Files/AMarciano/FINBOQ/FINALB~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cht365.sharepoint.com/Tsd.joyce/rama/My%20Documents/Dens%20Library/MW%20Section/MW%209600%20lhuh%20BOM/9600UH9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cht365.sharepoint.com/si2061fws01/SPNCOD/WINDOWS/TEMP/unite/UNITE%20PRICES%20AND%20SNMS%20MODEL%20%204%2011%20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X:/TEMP/08_01_03.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cht365.sharepoint.com/TEMP/7B%204-3-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cht365.sharepoint.com/si2061fws01/SPNCOD/WINDOWS/Desktop/AT&amp;T%2040G%20Config-Price-Cost%202-20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cht365.sharepoint.com/si2061fws01/SPNCOD/excel/94TELCO/01145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cht365.sharepoint.com/sites/CBP2/Shared%20Documents/General/SJC2%20NSC%20(20200101)/Attachment%20A%20Example.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cht365.sharepoint.com/Knetsv1/E/WINDOWS/TEMP/AJC_34_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N:/PROJETS/SAT3/PB_SAT/PB_SAT2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ht365.sharepoint.com/sites/CBP2/Shared%20Documents/General/SJC2%20NSC%20(20200101)/02-09-08%20Level(3)%20pricing%20schedule.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cht365.sharepoint.com/Knetsv1/E/PROJETS/SAT3/PB_SAT/PB_SAT2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cht365.sharepoint.com/si2061fws01/SPNCOD/My%20Lucent%20Files/Projects/MAC/GCL%20MAC%20Upgrade%20Quo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cht365.sharepoint.com/My%20Docu/Sub%20Cab/SIACS/Tender%20Docu%20(050314)/CANTV/CANTV%202002/Plan%20de%20L&#237;neas%20Trapichito/Plan%20Trap.%201.1/EQUIPAMIENTO%2008-05-2002/Equipamiento%2003-05-2002/CATALOG/COFFR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udget_nile%20Ed5f%20sourc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John's%20Documents/Pricing%20Template/Pricing%20Template/Pricing%20Template/Pricing%20Template/Hardgoods-cost.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cht365.sharepoint.com/si2061fws01/SPNCOD/1995/682SOU/CENTER.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cht365.sharepoint.com/10.17.128.3/Projects/My%20Docu/Sub%20Cab/SIACS/Tender%20Docu%20(050314)/9600UH96.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cht365.sharepoint.com/sites/CBP2/Shared%20Documents/General/Subsea/From%20SJC2%20Consortium/PG#2/SJC2 PG2 Seoul Meeting 4-7 June 2018/Dimensio 442 rev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cht365.sharepoint.com/sites/CBP2/Shared%20Documents/General/SJC2%20NSC%20(20200101)/Dimensio%20Eletrop%20Megatel%2021_10_novos%20custos.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TCCN_Jamaica_Marine%20Cost%20Estimate_BAFO_BASE_032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t365.sharepoint.com/EXPORT/SYS/GENERALE/SCAMBIO/LUANA/EXCEL/REPALCO.XLS/BU98MI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cht365.sharepoint.com/10.17.128.3/Projects/My%20Docu/Sub%20Cab/SIACS/Tender%20Docu%20(050314)/Pub/Guerra/74lg_itemsBonol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cht365.sharepoint.com/My%20Docu/Sub%20Cab/SIACS/Tender%20Docu%20(050314)/MY%20DOCUMENTS/ersa/offers98/XEROX.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cht365.sharepoint.com/TEMP/C2C%20Worksheet%20Segment%206%20(55%20km)%20March%2028.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cht365.sharepoint.com/Applications/Microsoft%20Office%202011/Microsoft%20Excel.app/Contents/MacOS/Nile%20Vision%20Statu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cht365.sharepoint.com/myFolder/ND/QD-tool_V14.1_FW9500/QD-tool_V14.1_FW950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cht365.sharepoint.com/Tsd.joyce/rama/User/Project/Asian%20Tech/Bill%20of%20Quantities/TEMP/Rama/Project/LBNI-Phillipines/BOQ(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cht365.sharepoint.com/10.17.128.3/Projects/My%20Docu/Sub%20Cab/SIACS/Tender%20Docu%20(050314)/DOCUME~1/ftangu/LOCALS~1/Temp/BOQ_Maintenance_tools_Ed0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cht365.sharepoint.com/si2061fws01/SPNCOD/WINDOWS/TEMP/05-11-00%20Global%20Crossing%20International.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RIFERIMENTO%20VBA"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cht365.sharepoint.com/&#51221;&#47749;&#54868;/&#47749;&#54868;&#51032;%20&#51089;&#50629;/KTM/&#44228;&#50557;&#49436;/6&#50613;4&#5238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ht365.sharepoint.com/EXPORT/SYS/@VEYRIES/MR98B.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cht365.sharepoint.com/si2061fws01/SPNCOD/WINDOWS/TEMP/BRENTDAC.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ANILLO%201%20DDP.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cht365.sharepoint.com/si2061fws01/SPNCOD/excel/96nereg/utilin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cht365.sharepoint.com/si2061fws01/SPNCOD/400G%20OLS/proposals/1998/rcn/washington/487404%20wash.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cht365.sharepoint.com/ge1884svrcop1/bvhliste/windows/TEMP/Eigene%20Dateien/wolfgang/TDM10G/Conf_Wavestar10G_global_V2_8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cht365.sharepoint.com/Documents%20and%20Settings/Administrator/&#12487;&#12473;&#12463;&#12488;&#12483;&#12503;/Japan%20US%20Upgrade/&#20385;&#26684;&#65286;Billing&#12493;&#12479;_070330&#20837;&#26413;&#29992;/Part%203.3%20Billing%20Schedule_Original&amp;Alternative_&#35336;&#31639;&#24335;&#12354;&#1242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cht365.sharepoint.com/10.17.128.3/Projects/CS%20BM%20D/21%20BM%20D1/Kalkulationen/LBY/offers/t2-0150%20Shabiyah%20Al%20Wahat/list%20of%20material/libya_t&amp;T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VAJENTE/NILE/GPM/BUDGET/gpm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s://cht365.sharepoint.com/The%20Tool/Current/3_10_profit3.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cht365.sharepoint.com/My%20Docu/Sub%20Cab/SIACS/Tender%20Docu%20(050314)/Docs/EXCEL/OFFERTE/belgio/ema/filemiei/CATV_HO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t365.sharepoint.com/EXPORT/SYS/@VEYRIES/MR96A.XLS"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Dimensio%20ELETRONET_0200_ditech_fase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J:/AdamsL/Telegonus_share/Green%20Border/gbdrtool.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A:/AProjects/Kalk/budget/FY99-00Personnel.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cht365.sharepoint.com/ga3421svc04/lwsamericasbids/CHR/ARBEJDE/Q4DK.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cht365.sharepoint.com/My%20Documents/Data1_Other%20ONG%20Products/Metropolis%20ADM/Metropolis%20ADM%20FLOOR%20cost%20v15z%20Ve.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cht365.sharepoint.com/si2061fws01/SPNCOD/WINDOWS/Temporary%20Internet%20Files/OLKC1D6/2000-04-19%20PrelimDesign.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A:/ATABEX/MIDDLEEA/SYRIA/BOM1SDH/1511ANC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cht365.sharepoint.com/Tsd.joyce/rama/User/Project/Asian%20Tech/Bill%20of%20Quantities/ATABEX/MIDDLEEA/SYRIA/BOM1SDH/1511ANC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cht365.sharepoint.com/Tsd.joyce/rama/WINDOWS/TEMP/$WC/item_l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cht365.sharepoint.com/10.17.128.3/Projects/My%20Docu/Sub%20Cab/SIACS/Tender%20Docu%20(050314)/Documents%20and%20Settings/ewebb/Bureau/ERIC%20SIE/eric5.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terial%20Listing"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s://cht365.sharepoint.com/Rama's%20Proprietary/MYDOCU~1/OFFER/ARIAWEST/COST%20MODEL.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cht365.sharepoint.com/Tsd.joyce/rama/User/Project/Asian%20Tech/Bill%20of%20Quantities/windows/TEMP/PLDT-Budgetary%20(IN-DH).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cht365.sharepoint.com/10.17.128.3/Projects/My%20Docu/Sub%20Cab/SIACS/Tender%20Docu%20(050314)/OFFERTE/VENEZUEL/ELCA/ELCA2/EMA/XMYAM.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cht365.sharepoint.com/si2061fws01/SPNCOD/TEMP/status%20Joe.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s://cht365.sharepoint.com/10.17.128.3/Projects/My%20Docu/Sub%20Cab/SIACS/Tender%20Docu%20(050314)/OFFERTE/SIRIA/INTERCIT/XMYAM.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cht365.sharepoint.com/sites/CBP2/Shared%20Documents/General/SJC2%20NSC%20(20200101)/List%20of%20OSP-relevant%20data_19_01_07.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cht365.sharepoint.com/Documents%20and%20Settings/mc032478/Local%20Settings/Temporary%20Internet%20Files/OLKC0/2003-001-DLU%20Replacement%20Muzaylif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A:/OPERA/WK/SELART04.XLM"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cht365.sharepoint.com/DOCUME~1/dalwis/LOCALS~1/Temp/ConfUnite%20Ve7h1.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cht365.sharepoint.com/10.17.128.3/Projects/tnms/TNMSCore/PENGv8_Configurator_060904-wop.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LC2OC12.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s://cht365.sharepoint.com/Workfolder/CNC/CNCtender/SN3000RMB10.xls"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s://cht365.sharepoint.com/proposal/cablevis/1998/longisland/612694a1/oc3new.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cht365.sharepoint.com/si2061fws01/SPNCOD/My%20Documents/Excell/Configurators/oc3bay.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cht365.sharepoint.com/si2061fws01/SPNCOD/proposal/fibernet/1998/610049a1/oc3frm.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cht365.sharepoint.com/si2061fws01/SPNCOD/1999/Cablevision/4023.oc48.gardcty/4023.Gardencty.OC48st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E:/DIMEN/dimfl007.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cht365.sharepoint.com/Knetsv1/E/Bids/SAT3/Pb_sat4/Pb_sat3d.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cht365.sharepoint.com/10.17.128.3/Projects/Marketing/ListPrice/MetroWave%20List%20Price_02.26.03_cn.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s://cht365.sharepoint.com/si2061fws01/SPNCOD/proposal/deutsche%20telecom/2000/610016c1/equipment.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IMEN009n.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cht365.sharepoint.com/si2061fws01/SPNCOD/proposal/cablevis/1998/connecticut/611249a1/powerbay.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s://cht365.sharepoint.com/WINDOWS/&#65411;&#65438;&#65405;&#65400;&#65412;&#65391;&#65420;&#65439;/FLAG/Phase1/FLAG%20&#29289;&#27969;&#38306;&#36899;/FEA%20Shipping%20Document/FEA%20Invoice%20rev.9%20(Jeddah%20Router&#21029;)%2020030804.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cht365.sharepoint.com/WINDOWS/Temporary%20Internet%20Files/Content.IE5/KTAFWHQB/BD_FLAG_Jeddah%20(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s://cht365.sharepoint.com/Users/bertaud3/AppData/Roaming/OpenText/OTEdit/EC_sdmsprod/c4865089/OLS_span_engineering1"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cht365.sharepoint.com/My%20Docu/Sub%20Cab/SIACS/Tender%20Docu%20(050314)/Aguerra/Lavori/Nigeria/NITEL/OffertaNitel/BOM/BOM4NITEL2.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TATA%20Gulf%20-%20RFP%20-%20FSAD%20-%20Version%205%20(6).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https://cht365.sharepoint.com/si2061fws01/SPNCOD/TEMP/CATV97/CCAST97/COMCAST1.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https://cht365.sharepoint.com/Globaldata02/SYS_PRICE_BC/TEMP/080602_Opt2-BU%20w%20frtr_Cost%20E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R:/LGonzalez/CANTV/AnilloUrbano/Rev%20A.Toro/Anillo1/Resumen%20CAN310102ER02.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ttps://cht365.sharepoint.com/10.17.128.3/Projects/CN%20SMB%202/2%20Offers/Nigeria/N4_0027a/T&amp;T/T&amp;T%20n3-02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ferimento VB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nput # NEs"/>
      <sheetName val="Kalkulation"/>
      <sheetName val="TNMS-In-Output"/>
      <sheetName val="TNMS SX"/>
    </sheetNames>
    <sheetDataSet>
      <sheetData sheetId="0"/>
      <sheetData sheetId="1"/>
      <sheetData sheetId="2"/>
      <sheetData sheetId="3"/>
      <sheetData sheetId="4"/>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COP_02"/>
      <sheetName val="CPCOP_02.XLM"/>
    </sheetNames>
    <definedNames>
      <definedName name="Traitement"/>
    </definedNames>
    <sheetDataSet>
      <sheetData sheetId="0" refreshError="1"/>
      <sheetData sheetId="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F_01"/>
      <sheetName val="NOTIF_01.XLM"/>
    </sheetNames>
    <definedNames>
      <definedName name="Traitement.Traitement"/>
    </definedNames>
    <sheetDataSet>
      <sheetData sheetId="0" refreshError="1"/>
      <sheetData sheetId="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stern Region"/>
      <sheetName val="Western - Central"/>
      <sheetName val="Central Region"/>
      <sheetName val="Southeastern Region"/>
      <sheetName val="Northeast"/>
      <sheetName val="Sheet3"/>
    </sheetNames>
    <sheetDataSet>
      <sheetData sheetId="0"/>
      <sheetData sheetId="1" refreshError="1"/>
      <sheetData sheetId="2"/>
      <sheetData sheetId="3"/>
      <sheetData sheetId="4"/>
      <sheetData sheetId="5"/>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zepte"/>
      <sheetName val="hist"/>
      <sheetName val="update"/>
      <sheetName val="Tabelle1"/>
      <sheetName val="INPUT"/>
      <sheetName val="OUTPUT full"/>
      <sheetName val="OUTPUT"/>
      <sheetName val="Customer Output"/>
      <sheetName val="sw &amp; SC info"/>
      <sheetName val="Inst.Guide"/>
      <sheetName val="Compact Input"/>
      <sheetName val="Compact Output full"/>
      <sheetName val="Compact Output"/>
      <sheetName val="Comp. Cust. Output"/>
      <sheetName val="OI list"/>
      <sheetName val="MADM MOC JUN 05"/>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Wet Plant"/>
      <sheetName val="Price Cable"/>
      <sheetName val="Cost Cable"/>
      <sheetName val="Cost Wet Plant"/>
      <sheetName val="Price TSE"/>
      <sheetName val="Cost TSE"/>
      <sheetName val="Cost &amp; Price SMS"/>
      <sheetName val="Price Training"/>
      <sheetName val="Price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alternativa"/>
      <sheetName val="PM"/>
    </sheetNames>
    <sheetDataSet>
      <sheetData sheetId="0" refreshError="1"/>
      <sheetData sheetId="1" refreshError="1"/>
      <sheetData sheetId="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S1"/>
      <sheetName val="S2"/>
      <sheetName val="S4"/>
      <sheetName val="S6"/>
      <sheetName val="S8"/>
      <sheetName val="S10"/>
      <sheetName val="S12"/>
      <sheetName val="S13"/>
      <sheetName val="Trunk"/>
      <sheetName val="Duty"/>
      <sheetName val="社内"/>
      <sheetName val="Land"/>
      <sheetName val="S test"/>
      <sheetName val="Cable"/>
      <sheetName val="Ratio"/>
      <sheetName val="Summary (hs32)"/>
      <sheetName val="SLTE Breakdown(32+2W)"/>
      <sheetName val="Services(32+2W)"/>
      <sheetName val="SLTE Breakdown(1+1W) (2)"/>
      <sheetName val="Services(1+1W) (2)"/>
      <sheetName val="SSE Breakdown (2)"/>
      <sheetName val="PFE (2)"/>
      <sheetName val="SAT敷設試験費用 (2)"/>
      <sheetName val="Submersible (2)"/>
      <sheetName val="Cofidence level (2)"/>
      <sheetName val="陸工事"/>
      <sheetName val="ｻｰﾍﾞｲ費"/>
      <sheetName val="TW"/>
      <sheetName val="布設工事費"/>
      <sheetName val="建設Gﾌﾟﾛﾏﾈ費"/>
      <sheetName val="SIe 2w per pai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伝送下田課長説明ベース"/>
      <sheetName val="UG伝送調整"/>
      <sheetName val="UG伝送調整 (2)"/>
      <sheetName val="UG伝送調整 (3)"/>
      <sheetName val="Summary (hs32)"/>
    </sheetNames>
    <sheetDataSet>
      <sheetData sheetId="0"/>
      <sheetData sheetId="1" refreshError="1"/>
      <sheetData sheetId="2" refreshError="1"/>
      <sheetData sheetId="3" refreshError="1"/>
      <sheetData sheetId="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CLIへのアクセス"/>
      <sheetName val="装置・パッケージ"/>
      <sheetName val="装置基本設定"/>
      <sheetName val="パッケージ設定"/>
      <sheetName val="STP"/>
      <sheetName val="ブリッジ設定"/>
      <sheetName val="ポート設定"/>
      <sheetName val="シェーピング"/>
      <sheetName val="ポリシング"/>
      <sheetName val="EoS"/>
      <sheetName val="地気"/>
      <sheetName val="VWAN"/>
      <sheetName val="LA"/>
      <sheetName val="APS・EPS"/>
      <sheetName val="ログ"/>
      <sheetName val="PM・PMログ"/>
      <sheetName val="ポート試験"/>
      <sheetName val="ユーザ管理"/>
      <sheetName val="SWDL"/>
      <sheetName val="DB"/>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ar"/>
    </sheetNames>
    <sheetDataSet>
      <sheetData sheetId="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CLIへのアクセス"/>
      <sheetName val="装置・パッケージ"/>
      <sheetName val="装置基本設定"/>
      <sheetName val="パッケージ設定"/>
      <sheetName val="STP"/>
      <sheetName val="ブリッジ設定"/>
      <sheetName val="ポート設定"/>
      <sheetName val="シェーピング"/>
      <sheetName val="ポリシング"/>
      <sheetName val="EoS"/>
      <sheetName val="地気"/>
      <sheetName val="VWAN"/>
      <sheetName val="LA"/>
      <sheetName val="APS・EPS"/>
      <sheetName val="ログ"/>
      <sheetName val="PM・PMログ"/>
      <sheetName val="ポート試験"/>
      <sheetName val="ユーザ管理"/>
      <sheetName val="SWDL"/>
      <sheetName val="DB"/>
      <sheetName val="UG伝送下田課長説明ベース"/>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MI"/>
      <sheetName val="CHT"/>
      <sheetName val="DHT"/>
      <sheetName val="Edge"/>
      <sheetName val="KDDI"/>
      <sheetName val="Singtel"/>
      <sheetName val="SKB"/>
      <sheetName val="Telin"/>
      <sheetName val="TICC"/>
      <sheetName val="VNPT"/>
      <sheetName val="Liability(Trunk+Branch)"/>
      <sheetName val="Liability(Trunk)"/>
      <sheetName val="Liability(Branch)"/>
      <sheetName val="CMI (BM)"/>
      <sheetName val="CHT (BM)"/>
      <sheetName val="DHT (BM)"/>
      <sheetName val="Edge (BM)"/>
      <sheetName val="KDDI (BM)"/>
      <sheetName val="Singtel (BM)"/>
      <sheetName val="SKB (BM)"/>
      <sheetName val="Telin (BM)"/>
      <sheetName val="TICC (BM)"/>
      <sheetName val="VNPT (BM)"/>
    </sheetNames>
    <sheetDataSet>
      <sheetData sheetId="0"/>
      <sheetData sheetId="1"/>
      <sheetData sheetId="2"/>
      <sheetData sheetId="3"/>
      <sheetData sheetId="4"/>
      <sheetData sheetId="5"/>
      <sheetData sheetId="6"/>
      <sheetData sheetId="7"/>
      <sheetData sheetId="8"/>
      <sheetData sheetId="9"/>
      <sheetData sheetId="10"/>
      <sheetData sheetId="11">
        <row r="6">
          <cell r="G6">
            <v>32546018.300000001</v>
          </cell>
          <cell r="H6">
            <v>29753230.789999999</v>
          </cell>
        </row>
        <row r="60">
          <cell r="G60">
            <v>18534859.550000001</v>
          </cell>
          <cell r="H60">
            <v>10300472.889999999</v>
          </cell>
        </row>
      </sheetData>
      <sheetData sheetId="12"/>
      <sheetData sheetId="13"/>
      <sheetData sheetId="14">
        <row r="61">
          <cell r="B61" t="str">
            <v>BM 0</v>
          </cell>
          <cell r="C61" t="str">
            <v>Contract Agreement</v>
          </cell>
        </row>
        <row r="62">
          <cell r="B62" t="str">
            <v>BM 1</v>
          </cell>
          <cell r="C62" t="str">
            <v>Desk Top Study</v>
          </cell>
        </row>
        <row r="63">
          <cell r="B63" t="str">
            <v>BM 2</v>
          </cell>
          <cell r="C63" t="str">
            <v>Project Management</v>
          </cell>
        </row>
        <row r="64">
          <cell r="B64" t="str">
            <v>BM 3</v>
          </cell>
          <cell r="C64" t="str">
            <v>Product Design</v>
          </cell>
        </row>
        <row r="65">
          <cell r="B65" t="str">
            <v>BM 4</v>
          </cell>
          <cell r="C65" t="str">
            <v>Route Survey (Provisioal report)</v>
          </cell>
        </row>
        <row r="66">
          <cell r="B66" t="str">
            <v>BM 5a</v>
          </cell>
          <cell r="C66" t="str">
            <v>Route Survey (Final report for other than BU2)</v>
          </cell>
        </row>
        <row r="67">
          <cell r="B67" t="str">
            <v>BM 5b</v>
          </cell>
          <cell r="C67" t="str">
            <v>Route Survey (Final report for BU2)</v>
          </cell>
        </row>
        <row r="68">
          <cell r="B68" t="str">
            <v>BM 6</v>
          </cell>
          <cell r="C68" t="str">
            <v>Sea cable manufactured (25%)</v>
          </cell>
        </row>
        <row r="69">
          <cell r="B69" t="str">
            <v>BM 7</v>
          </cell>
          <cell r="C69" t="str">
            <v>Sea cable manufactured (50%)</v>
          </cell>
        </row>
        <row r="70">
          <cell r="B70" t="str">
            <v>BM 8</v>
          </cell>
          <cell r="C70" t="str">
            <v>Sea cable manufactured (75%)</v>
          </cell>
        </row>
        <row r="71">
          <cell r="B71" t="str">
            <v>BM 9a</v>
          </cell>
          <cell r="C71" t="str">
            <v>Sea cable manufactured (except 8.5km spare cable))</v>
          </cell>
        </row>
        <row r="72">
          <cell r="B72" t="str">
            <v>BM 9b</v>
          </cell>
          <cell r="C72" t="str">
            <v>Sea cable manufactured (8.5km spare cable)</v>
          </cell>
        </row>
        <row r="73">
          <cell r="B73" t="str">
            <v>BM 10</v>
          </cell>
          <cell r="C73" t="str">
            <v>Repeaters (50%)</v>
          </cell>
        </row>
        <row r="74">
          <cell r="B74" t="str">
            <v>BM 11</v>
          </cell>
          <cell r="C74" t="str">
            <v>Repeaters (100%)</v>
          </cell>
        </row>
        <row r="75">
          <cell r="B75" t="str">
            <v>BM 12</v>
          </cell>
          <cell r="C75" t="str">
            <v>Branching Units (100%)</v>
          </cell>
        </row>
        <row r="76">
          <cell r="B76" t="str">
            <v>BM 13</v>
          </cell>
          <cell r="C76" t="str">
            <v>TSE’s (100%)</v>
          </cell>
        </row>
        <row r="77">
          <cell r="B77" t="str">
            <v>BM 14</v>
          </cell>
          <cell r="C77" t="str">
            <v>In station test</v>
          </cell>
        </row>
        <row r="78">
          <cell r="B78" t="str">
            <v>BM 15</v>
          </cell>
          <cell r="C78" t="str">
            <v>System Assembly</v>
          </cell>
        </row>
        <row r="79">
          <cell r="B79" t="str">
            <v>BM 16</v>
          </cell>
          <cell r="C79" t="str">
            <v>Permitting</v>
          </cell>
        </row>
        <row r="80">
          <cell r="B80" t="str">
            <v>BM 17</v>
          </cell>
          <cell r="C80" t="str">
            <v>Marine/Land Cable Installation</v>
          </cell>
        </row>
        <row r="81">
          <cell r="B81" t="str">
            <v>BM 18</v>
          </cell>
          <cell r="C81" t="str">
            <v>Provisional Acceptance</v>
          </cell>
        </row>
        <row r="82">
          <cell r="B82" t="str">
            <v>BM 19</v>
          </cell>
          <cell r="C82" t="str">
            <v>Deficiency  List</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
      <sheetName val="cover"/>
      <sheetName val="MEMPHIS.XLS"/>
      <sheetName val="MEMPHIS"/>
    </sheetNames>
    <sheetDataSet>
      <sheetData sheetId="0"/>
      <sheetData sheetId="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weqpt"/>
      <sheetName val="site"/>
      <sheetName val="mwsite"/>
      <sheetName val="mwbuild"/>
      <sheetName val="mwPow"/>
      <sheetName val="mwDc"/>
      <sheetName val="mwtow"/>
      <sheetName val="mwant"/>
      <sheetName val="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NJANG TO KAUDITAN"/>
      <sheetName val="ALL RPL"/>
      <sheetName val="BIU 1 -BMH KAUDITAN"/>
      <sheetName val="BIU 1 -TNT"/>
      <sheetName val="TNT- SOFIFI"/>
      <sheetName val="BIU 1 -BIU 2"/>
      <sheetName val="BIU 2-BIU 3"/>
      <sheetName val="BIU 2-LABUHA"/>
      <sheetName val="BIU 3-=BIU 4"/>
      <sheetName val="BIU 4-SANANA"/>
      <sheetName val="BU 4 - BU 5"/>
      <sheetName val="BU 5 - NAMLEA"/>
      <sheetName val="AB - BU 5"/>
      <sheetName val="AMB- KADI"/>
      <sheetName val="AMB - BU 6)"/>
      <sheetName val="BU6-MASOHI"/>
      <sheetName val="BU 6-BU 7"/>
      <sheetName val="BU 7 BNDR"/>
      <sheetName val="BU 7-BU 8"/>
      <sheetName val="BULA-BU 8"/>
      <sheetName val="BU 8 FAKFAK"/>
      <sheetName val="FAKFAK-BU 9"/>
      <sheetName val="BU 9 KAIMANA"/>
      <sheetName val="BU 9 - TIMIKA"/>
      <sheetName val="BU 3 - SORONG"/>
      <sheetName val="BU 10-SORONG"/>
      <sheetName val="BU 10 - MANUK WARI"/>
      <sheetName val="BU 10 - BU 11"/>
      <sheetName val="BU 11 - BU12"/>
      <sheetName val="BU 11-BIAK"/>
      <sheetName val="BU 12-SARMI"/>
      <sheetName val="B12 - JAP"/>
      <sheetName val="SANANA-MANGOLE "/>
      <sheetName val="MASTE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期"/>
      <sheetName val="09"/>
      <sheetName val="生産_売上差異(期)"/>
      <sheetName val="北米"/>
      <sheetName val="生産_売上差異09"/>
      <sheetName val="億円09"/>
      <sheetName val="ATM-MUX"/>
      <sheetName val="生産_売上差異08"/>
      <sheetName val="08"/>
      <sheetName val="07"/>
      <sheetName val="06"/>
      <sheetName val="05"/>
      <sheetName val="04"/>
      <sheetName val="億円"/>
      <sheetName val="生産_売上差異07"/>
      <sheetName val="生産_売上差異06"/>
      <sheetName val="生産_売上差異05"/>
      <sheetName val="生産_売上差異04"/>
      <sheetName val="NTT計画の推移"/>
      <sheetName val="Sheet2"/>
      <sheetName val="Sheet2 (2)"/>
      <sheetName val="Sheet2 (3)"/>
      <sheetName val="BIU 4-SANANA"/>
      <sheetName val="BU 4 - BU 5"/>
      <sheetName val="BU 5 - NAMLEA"/>
      <sheetName val="AB - BU 5"/>
      <sheetName val="AMB- KADI"/>
      <sheetName val="AMB - BU 6)"/>
      <sheetName val="BU6-MASOHI"/>
      <sheetName val="BU 6-BU 7"/>
      <sheetName val="BU 7 BNDR"/>
      <sheetName val="ALL RPL"/>
      <sheetName val="BU 8 FAKFAK"/>
      <sheetName val="FAKFAK-BU 9"/>
      <sheetName val="BU 9 KAIMANA"/>
      <sheetName val="BU 9 - TIMIKA"/>
      <sheetName val="BU 3 - SORONG"/>
      <sheetName val="BU 10-SORONG"/>
      <sheetName val="BU 10 - MANUK WARI"/>
      <sheetName val="BU 10 - BU 11"/>
      <sheetName val="BU 11 - BU12"/>
      <sheetName val="BIU 1 -BMH KAUDITAN"/>
      <sheetName val="BU 11-BIAK"/>
      <sheetName val="BU 12-SARMI"/>
      <sheetName val="B12 - JAP"/>
      <sheetName val="SANANA-MANGOLE "/>
      <sheetName val="BIU 1 -TNT"/>
      <sheetName val="TNT- SOFIFI"/>
      <sheetName val="BIU 1 -BIU 2"/>
      <sheetName val="BIU 2-BIU 3"/>
      <sheetName val="BIU 2-LABUHA"/>
      <sheetName val="BIU 3-=BIU 4"/>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it"/>
      <sheetName val="Summary"/>
      <sheetName val="Features"/>
      <sheetName val="Features_Reminder"/>
      <sheetName val="Product Selection"/>
      <sheetName val="Item Selection"/>
      <sheetName val="New Item"/>
      <sheetName val="Welcome"/>
      <sheetName val="Delete_Row"/>
      <sheetName val="instructions_1"/>
      <sheetName val="Summary_Created"/>
      <sheetName val="Import_Types"/>
      <sheetName val="Sites"/>
      <sheetName val="Make_Summary"/>
      <sheetName val="instructions_2"/>
      <sheetName val="MELVBA"/>
      <sheetName val="MELVBA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it"/>
      <sheetName val="Summary"/>
      <sheetName val="Features"/>
      <sheetName val="Edit ReportSUBRED_1_SDH_OptionV"/>
      <sheetName val="Features_Reminder"/>
      <sheetName val="Product Selection"/>
      <sheetName val="Item Selection"/>
      <sheetName val="New Item"/>
      <sheetName val="Welcome"/>
      <sheetName val="Delete_Row"/>
      <sheetName val="instructions_1"/>
      <sheetName val="Summary_Created"/>
      <sheetName val="Import_Types"/>
      <sheetName val="Sites"/>
      <sheetName val="Make_Summary"/>
      <sheetName val="instructions_2"/>
      <sheetName val="MELVBA"/>
      <sheetName val="MELVBA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2.1 Segments FOB"/>
      <sheetName val="2.1 Segments All Taxes"/>
      <sheetName val="S4T2"/>
      <sheetName val="2.4 Add. Information &amp; Options"/>
      <sheetName val="Upg scen 1 64wl"/>
      <sheetName val="Upg scen 2 64 wl"/>
      <sheetName val="Upg Scen 3  64wl"/>
      <sheetName val="Upg Scen 4  64wl "/>
      <sheetName val="Upg Scen 5  64wl "/>
      <sheetName val="Upg Scen 6  64wl "/>
      <sheetName val="5.2 Duties &amp; Taxes"/>
      <sheetName val="TAXES"/>
      <sheetName val="S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s"/>
      <sheetName val="384 SLC2k"/>
    </sheetNames>
    <sheetDataSet>
      <sheetData sheetId="0" refreshError="1"/>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d Map"/>
      <sheetName val="Install"/>
      <sheetName val="Install Summary"/>
      <sheetName val="INSTAL"/>
      <sheetName val="SCH_3-10"/>
      <sheetName val="SCH_3-11"/>
      <sheetName val="MAT_SUM"/>
      <sheetName val="MATER"/>
      <sheetName val="Cr Spar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UHSUM"/>
      <sheetName val="9618UH"/>
    </sheetNames>
    <sheetDataSet>
      <sheetData sheetId="0" refreshError="1"/>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
      <sheetName val="snms calculation"/>
      <sheetName val="Product_LambdaUnite (2)"/>
      <sheetName val="Biz Case cust price"/>
      <sheetName val="Biz Case floor  price "/>
      <sheetName val="Product_LambdaUnite"/>
    </sheetNames>
    <sheetDataSet>
      <sheetData sheetId="0"/>
      <sheetData sheetId="1"/>
      <sheetData sheetId="2" refreshError="1"/>
      <sheetData sheetId="3"/>
      <sheetData sheetId="4"/>
      <sheetData sheetId="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Usersheet"/>
      <sheetName val="Component 1"/>
      <sheetName val="Component 2"/>
      <sheetName val="Component 3"/>
      <sheetName val="Component 4"/>
      <sheetName val="Component 5"/>
      <sheetName val="Component 6"/>
      <sheetName val="NIS Evaluator"/>
      <sheetName val="Project Summary"/>
      <sheetName val="Executive Summary"/>
      <sheetName val="FinSummary"/>
      <sheetName val="Instructions"/>
      <sheetName val="Data Sheet"/>
      <sheetName val="Module1"/>
      <sheetName val="Module2"/>
      <sheetName val="Module3"/>
      <sheetName val="PrintDialog"/>
      <sheetName val="What'sNew"/>
      <sheetName val="Tit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ber parameters"/>
      <sheetName val="Constants"/>
      <sheetName val="System Inputs (General)"/>
      <sheetName val="Segment Inputs (General)"/>
      <sheetName val="SAG Worksheet (General)"/>
      <sheetName val="SAG (Details)"/>
    </sheetNames>
    <sheetDataSet>
      <sheetData sheetId="0"/>
      <sheetData sheetId="1"/>
      <sheetData sheetId="2"/>
      <sheetData sheetId="3"/>
      <sheetData sheetId="4" refreshError="1"/>
      <sheetData sheetId="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Inputs"/>
      <sheetName val="1-2001 - 40G RZ OT matrix"/>
      <sheetName val="RepeaterL-TWRS"/>
      <sheetName val="EndTerminal-TWRS-0 OT"/>
      <sheetName val="EndTerminal-TWRS"/>
      <sheetName val="Regen-TWRS"/>
      <sheetName val="Component List"/>
      <sheetName val="Buttons"/>
      <sheetName val="Sheet1"/>
      <sheetName val="Base Configuration"/>
      <sheetName val="10G RZ OT Matrix"/>
      <sheetName val="10G Soliton OT Matrix"/>
      <sheetName val="PricePackages Repeater Growth"/>
      <sheetName val="PricePackages OADM"/>
      <sheetName val="PricePackages Repeater fixed"/>
      <sheetName val="EndTerminal-Full"/>
      <sheetName val="EndTerminal-Fixed Repeater"/>
      <sheetName val="EndTerminal-without OT"/>
      <sheetName val="OADM TWRS"/>
      <sheetName val="DCM Graphs"/>
      <sheetName val="Pack Breakdown"/>
      <sheetName val="Component Co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P96 OC-3"/>
      <sheetName val="Configuration Inputs"/>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Data"/>
      <sheetName val="Attachment A"/>
      <sheetName val="DiscountSheetNPS"/>
      <sheetName val="MDP96 OC-3"/>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R"/>
      <sheetName val="Bilan"/>
      <sheetName val="Option ROM3"/>
    </sheetNames>
    <sheetDataSet>
      <sheetData sheetId="0" refreshError="1"/>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Bilan"/>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ystem prices"/>
      <sheetName val="README"/>
      <sheetName val="Compare to Targets"/>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Bilan"/>
    </sheetNames>
    <sheetDataSet>
      <sheetData sheetId="0"/>
      <sheetData sheetId="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BWM  hdwre"/>
      <sheetName val="BWM  sftwre"/>
      <sheetName val="BWM Spares"/>
      <sheetName val="400G hdwre"/>
      <sheetName val="400G sftwre"/>
      <sheetName val="400G Spares"/>
      <sheetName val="Jumpers"/>
      <sheetName val="LBO's"/>
      <sheetName val="SNMS"/>
      <sheetName val="DCN Hdwre"/>
      <sheetName val="E&amp;I"/>
      <sheetName val="NID"/>
      <sheetName val="Bid Input Sheet"/>
      <sheetName val="Bid Output Sheet"/>
      <sheetName val="Project Sheet"/>
      <sheetName val="Bid Submittal Sheet"/>
      <sheetName val="Test Equipment"/>
      <sheetName val="Scratch Sheet"/>
      <sheetName val="Release 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FFRE"/>
      <sheetName val="COFFRE.XLS"/>
      <sheetName val="Summ"/>
    </sheetNames>
    <definedNames>
      <definedName name="Boite4"/>
    </definedNames>
    <sheetDataSet>
      <sheetData sheetId="0" refreshError="1"/>
      <sheetData sheetId="1" refreshError="1"/>
      <sheetData sheetId="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tatus"/>
      <sheetName val="PFR"/>
      <sheetName val="Analyse"/>
      <sheetName val="Exp For"/>
      <sheetName val="Inc For"/>
      <sheetName val="Exp Actual"/>
      <sheetName val="Inc Actual"/>
      <sheetName val="Cost to complete"/>
      <sheetName val="Compensation"/>
      <sheetName val="Parameters"/>
      <sheetName val="Data-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Hardgoods-cost"/>
      <sheetName val="#REF"/>
      <sheetName val="SegA"/>
      <sheetName val="LTE Spares "/>
      <sheetName val="Wet Plant"/>
      <sheetName val="Hardgoods-cost.xls"/>
      <sheetName val="Inc Actual"/>
      <sheetName val="Data-Budget"/>
      <sheetName val="Budget Status"/>
      <sheetName val="Exp Actual"/>
      <sheetName val="Parameters"/>
    </sheetNames>
    <definedNames>
      <definedName name="Button20_Click"/>
      <definedName name="Clear"/>
      <definedName name="Option1"/>
      <definedName name="Option2"/>
      <definedName name="Option3"/>
      <definedName name="Option4"/>
      <definedName name="Option5"/>
      <definedName name="Option6"/>
      <definedName name="Option7"/>
      <definedName name="Option8"/>
      <definedName name="Print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s"/>
      <sheetName val="SPARES1"/>
      <sheetName val="C20R1A"/>
      <sheetName val="B8A"/>
      <sheetName val="A43A"/>
      <sheetName val="A14L4A"/>
      <sheetName val="E28A"/>
      <sheetName val="C75A"/>
      <sheetName val="B11R2A"/>
      <sheetName val="A46L3A"/>
      <sheetName val="pierceCO"/>
      <sheetName val="slphrwellCO"/>
      <sheetName val="centerCO"/>
      <sheetName val="sum"/>
      <sheetName val="H43A"/>
      <sheetName val="H26A"/>
      <sheetName val="G38A"/>
      <sheetName val="G12A"/>
      <sheetName val="F34A"/>
      <sheetName val="E19A"/>
      <sheetName val="C52A"/>
      <sheetName val="C36A"/>
      <sheetName val="B52A"/>
      <sheetName val="B17A"/>
      <sheetName val="B9A"/>
      <sheetName val="A42A"/>
      <sheetName val="a30aH"/>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18UH"/>
      <sheetName val="96UHSUM"/>
      <sheetName val="Cad Map"/>
      <sheetName val="MAT_SUM"/>
    </sheetNames>
    <sheetDataSet>
      <sheetData sheetId="0" refreshError="1"/>
      <sheetData sheetId="1" refreshError="1"/>
      <sheetData sheetId="2" refreshError="1"/>
      <sheetData sheetId="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
      <sheetName val="Sumary"/>
      <sheetName val="TM1 &amp; AM 1 (Fase1)"/>
      <sheetName val="ADM 16_1 (Fase1)"/>
      <sheetName val="ADM 4_1 (Fase1)"/>
      <sheetName val="ADM 16_1 (Spare)"/>
      <sheetName val="ADM 4_1 (Spare)"/>
      <sheetName val="AM_1 (Spare)"/>
      <sheetName val="Entrada de Dados"/>
      <sheetName val="Padrã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
      <sheetName val="Sumary_comparação"/>
      <sheetName val="Summary"/>
      <sheetName val="Summary_novo"/>
      <sheetName val="ITM-SC (Fase1)"/>
      <sheetName val="TM1&amp;AM1"/>
      <sheetName val="ADM 16_1 (Fase1)"/>
      <sheetName val="ADM 4_1 (Fase1)"/>
      <sheetName val="ADM 16_1 (Spare)"/>
      <sheetName val="ADM 4_1 (Spare)"/>
      <sheetName val="AM_1 (Spare)"/>
      <sheetName val="Entrada de Dados"/>
      <sheetName val="Padrão"/>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
      <sheetName val="NAV1"/>
      <sheetName val="Instructions"/>
      <sheetName val="W&amp;V"/>
      <sheetName val="Survey Costs"/>
      <sheetName val="Main Lay Schedule"/>
      <sheetName val="Main Lay Costs"/>
      <sheetName val="PLSE Schedule"/>
      <sheetName val="Shore End Costs"/>
      <sheetName val="Land Cable Cost"/>
      <sheetName val="ICOM Admin"/>
      <sheetName val="Cost Summary"/>
      <sheetName val="Sales Summary"/>
      <sheetName val="Budget"/>
      <sheetName val="Module1"/>
      <sheetName val="Ut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00"/>
      <sheetName val="BU01 "/>
      <sheetName val="BU21"/>
    </sheetNames>
    <sheetDataSet>
      <sheetData sheetId="0" refreshError="1"/>
      <sheetData sheetId="1" refreshError="1"/>
      <sheetData sheetId="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4r14"/>
      <sheetName val="read_me"/>
      <sheetName val="item 74LGxx"/>
      <sheetName val="basic"/>
    </sheetNames>
    <sheetDataSet>
      <sheetData sheetId="0" refreshError="1"/>
      <sheetData sheetId="1" refreshError="1"/>
      <sheetData sheetId="2" refreshError="1"/>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d_me"/>
    </sheetNames>
    <sheetDataSet>
      <sheetData sheetId="0" refreshError="1"/>
      <sheetData sheetId="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ber parameters"/>
      <sheetName val="Constants"/>
      <sheetName val="System Inputs (General)"/>
      <sheetName val="Segment Inputs (General)"/>
      <sheetName val="SAG (Details)"/>
    </sheetNames>
    <sheetDataSet>
      <sheetData sheetId="0" refreshError="1"/>
      <sheetData sheetId="1" refreshError="1"/>
      <sheetData sheetId="2" refreshError="1"/>
      <sheetData sheetId="3" refreshError="1"/>
      <sheetData sheetId="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Payments Status"/>
      <sheetName val="Progress per entity"/>
      <sheetName val="Progress per contract"/>
      <sheetName val="Progress per BD"/>
      <sheetName val="Forecast - Progress"/>
      <sheetName val="LC Status"/>
      <sheetName val="Invoices Status"/>
      <sheetName val="Status - Forecast"/>
      <sheetName val="Data - Inv&amp;Pay"/>
      <sheetName val="Data - Letters of credit"/>
      <sheetName val="Data - Forecast"/>
      <sheetName val="Data - Contracts"/>
      <sheetName val="Payments"/>
      <sheetName val="Foreign Letter of Credit"/>
      <sheetName val="Invoices List"/>
      <sheetName val="Data"/>
      <sheetName val="Analyse Contrac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RemoteSpan"/>
      <sheetName val="result"/>
      <sheetName val="Q_budget"/>
      <sheetName val="detail_Q_cw"/>
      <sheetName val="detail_Q_ccw"/>
      <sheetName val="D_budget"/>
      <sheetName val="detail_D_cw"/>
      <sheetName val="detail_D_ccw"/>
      <sheetName val="D_map"/>
      <sheetName val="SGM_SpanLossRange"/>
      <sheetName val="SGM_Result_Graph"/>
      <sheetName val="SGM_Result_List"/>
      <sheetName val="DB_input_95"/>
      <sheetName val="DB_output_9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icient"/>
      <sheetName val="ADM (Summary)"/>
      <sheetName val="ADM (Area 1)"/>
      <sheetName val="ADM (Area 2)"/>
      <sheetName val="ADM (Area 3)"/>
      <sheetName val="NMS"/>
      <sheetName val="Spare Part"/>
      <sheetName val="Synch (Opt.1)"/>
      <sheetName val="Synch (Opt.2)"/>
      <sheetName val="SU-Corti"/>
      <sheetName val="1611SU-REL.01.00.00"/>
      <sheetName val="1353EM"/>
      <sheetName val="COST"/>
      <sheetName val="Test Instr"/>
      <sheetName val="CPC_PC"/>
      <sheetName val="CPC_Instruments"/>
      <sheetName val="CPC_Instamat"/>
      <sheetName val="CPC_1641smt"/>
      <sheetName val="CPC_1664sm"/>
      <sheetName val="CPC_1641sm"/>
      <sheetName val="CPC_N3RACK"/>
      <sheetName val="ITEMS"/>
      <sheetName val="PRICE"/>
      <sheetName val="QUANTITIES"/>
      <sheetName val="Installation Material Comp."/>
      <sheetName val="Installation Material"/>
      <sheetName val="S9 RACK"/>
      <sheetName val="TMN"/>
      <sheetName val="LCT&amp;RECT"/>
      <sheetName val="1353EM-1354RM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chedule"/>
      <sheetName val="Configuration"/>
      <sheetName val="Cable"/>
      <sheetName val="Wet Plant"/>
      <sheetName val="Marine"/>
      <sheetName val="Shore End"/>
      <sheetName val="TSE-ASN"/>
      <sheetName val="SLTE"/>
      <sheetName val="TSE-ONDT"/>
      <sheetName val="Training&amp;Doc"/>
      <sheetName val="Ancillary"/>
      <sheetName val="Inter Link"/>
      <sheetName val="SMS Rep"/>
      <sheetName val="SMS Unrep"/>
      <sheetName val="Test Eqmt"/>
      <sheetName val="Price SLTE Spares"/>
      <sheetName val="Installation"/>
      <sheetName val="CPC_N3RACK"/>
      <sheetName val="CPC_1641sm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UK DevNet"/>
      <sheetName val="Docklan"/>
      <sheetName val="Slough"/>
      <sheetName val="Frankfurt"/>
      <sheetName val="Dusseldorf"/>
      <sheetName val="Hamburg"/>
      <sheetName val="Paris"/>
      <sheetName val="Amsterdam"/>
      <sheetName val="Copenhagen"/>
      <sheetName val="Brussels"/>
      <sheetName val="UK Install"/>
      <sheetName val="Other Int Install"/>
      <sheetName val="woc"/>
      <sheetName val="DB1"/>
      <sheetName val="Small Job_Job Svc"/>
      <sheetName val="OI"/>
      <sheetName val="IN Cost"/>
      <sheetName val="A5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FERIMENTO VBA"/>
      <sheetName val="UK Install"/>
    </sheetNames>
    <sheetDataSet>
      <sheetData sheetId="0" refreshError="1"/>
      <sheetData sheetId="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결의서"/>
      <sheetName val="계약서"/>
      <sheetName val="단가풀이"/>
      <sheetName val="내역"/>
      <sheetName val="RIFERIMENTO VBA"/>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21"/>
      <sheetName val="MR10"/>
    </sheetNames>
    <sheetDataSet>
      <sheetData sheetId="0" refreshError="1"/>
      <sheetData sheetId="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내역"/>
    </sheetNames>
    <sheetDataSet>
      <sheetData sheetId="0" refreshError="1"/>
      <sheetData sheetId="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VT3 1"/>
      <sheetName val="TMN ANI1 BVT31 "/>
      <sheetName val="BVT3 2"/>
      <sheetName val="TMN ANI1 BVT32"/>
      <sheetName val="Delicias"/>
      <sheetName val="Industrias"/>
      <sheetName val="SFR"/>
      <sheetName val="TMN ANI1 SFR"/>
      <sheetName val="URD"/>
      <sheetName val="TMN ANI1 URD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up"/>
      <sheetName val="Discounts"/>
    </sheetNames>
    <sheetDataSet>
      <sheetData sheetId="0" refreshError="1"/>
      <sheetData sheetId="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mp;I Request"/>
      <sheetName val="cover"/>
      <sheetName val="overview"/>
      <sheetName val="am eqpt"/>
      <sheetName val="summary"/>
      <sheetName val="ln#101"/>
      <sheetName val="ln#102"/>
      <sheetName val="ln#102 &amp; misc"/>
      <sheetName val="spares"/>
      <sheetName val="wa#101"/>
      <sheetName val="wa#102"/>
      <sheetName val="wa#103 &amp; misc"/>
      <sheetName val="wa#201"/>
      <sheetName val="dis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G Conf."/>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000000"/>
      <sheetName val="Upgrade"/>
      <sheetName val="Alternative"/>
    </sheetNames>
    <sheetDataSet>
      <sheetData sheetId="0"/>
      <sheetData sheetId="1"/>
      <sheetData sheetId="2"/>
      <sheetData sheetId="3"/>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amp; TE"/>
      <sheetName val="SMA TE"/>
      <sheetName val="SIPAC"/>
      <sheetName val="SDH TOOLS"/>
      <sheetName val="ANTENNA TOOLS"/>
      <sheetName val="Radio Installation"/>
      <sheetName val="FLEXWELL E38 - E220"/>
      <sheetName val="SRT Indoor"/>
      <sheetName val="SRAL TE"/>
      <sheetName val="SRT TE"/>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xp. Inc. Ed 3"/>
      <sheetName val="Graph - Cash Flow - Ed 3"/>
      <sheetName val="Cash Flow - Ed 3"/>
      <sheetName val="Budget Ed 3"/>
      <sheetName val="Budget Ed 2"/>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Assumptions"/>
    </sheetNames>
    <sheetDataSet>
      <sheetData sheetId="0"/>
      <sheetData sheetId="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V_E"/>
      <sheetName val="Executive Summary"/>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21"/>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A Ditech (anel I) (2)"/>
      <sheetName val="Summary"/>
      <sheetName val="OA Ditech (anel I)"/>
      <sheetName val="OA Ditech (anel III)"/>
      <sheetName val="OA Ditech (anel V)"/>
      <sheetName val="OA Ditech (anel VII)"/>
      <sheetName val="Entrada de Dados"/>
      <sheetName val="Padrão"/>
      <sheetName val="Ut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S"/>
      <sheetName val="NAMES"/>
      <sheetName val="Model Notes"/>
      <sheetName val="SYSTEM PARAMETERS"/>
      <sheetName val="SEGMENT INPUTS"/>
      <sheetName val="Dry Plant -STATION INPUTS (1)"/>
      <sheetName val="Dry Plant -by segmt (1)"/>
      <sheetName val="Dry Plant -STATION INPUTS (2)"/>
      <sheetName val="Dry Plant -by segmt (2)"/>
      <sheetName val="Wet Plant"/>
      <sheetName val="T and B (init) (1)"/>
      <sheetName val="T and B (final) (1)"/>
      <sheetName val="T and B (init) (2)"/>
      <sheetName val="T and B (final) (2)"/>
      <sheetName val="T and B (init) (3)"/>
      <sheetName val="T and B (final) (3)"/>
      <sheetName val="T and B (init) (4)"/>
      <sheetName val="T and B (final) (4)"/>
      <sheetName val="T and B (init) (5)"/>
      <sheetName val="T and B (final) (5)"/>
      <sheetName val="Type1Rptr_GEF spacings"/>
      <sheetName val="Type2Rptr_GEF spacings"/>
      <sheetName val="Type3Rptr_GEF spac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WN"/>
      <sheetName val="TR"/>
      <sheetName val="IB"/>
      <sheetName val="Sheet1"/>
      <sheetName val="Sheet2"/>
      <sheetName val="Sheet3"/>
    </sheetNames>
    <sheetDataSet>
      <sheetData sheetId="0"/>
      <sheetData sheetId="1"/>
      <sheetData sheetId="2"/>
      <sheetData sheetId="3"/>
      <sheetData sheetId="4"/>
      <sheetData sheetId="5"/>
      <sheetData sheetId="6"/>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c"/>
      <sheetName val="DB1"/>
      <sheetName val="Small Job_Job Svc"/>
      <sheetName val="OI"/>
      <sheetName val="IN Cost"/>
      <sheetName val="A53"/>
      <sheetName val="Main"/>
      <sheetName val="Total"/>
    </sheetNames>
    <sheetDataSet>
      <sheetData sheetId="0" refreshError="1"/>
      <sheetData sheetId="1"/>
      <sheetData sheetId="2"/>
      <sheetData sheetId="3"/>
      <sheetData sheetId="4"/>
      <sheetData sheetId="5"/>
      <sheetData sheetId="6"/>
      <sheetData sheetId="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zepte"/>
      <sheetName val="hist"/>
      <sheetName val="update"/>
      <sheetName val="Tabelle1"/>
      <sheetName val="sw &amp; SC info"/>
      <sheetName val="INPUT"/>
      <sheetName val="OUTPUT full"/>
      <sheetName val="OUTPUT"/>
      <sheetName val="Customer Output"/>
      <sheetName val="Inst.Guide"/>
      <sheetName val="Compact Input"/>
      <sheetName val="Compact Output full"/>
      <sheetName val="Compact Output"/>
      <sheetName val="Comp. Cust. Output"/>
      <sheetName val="OI list"/>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xabit"/>
      <sheetName val="GX550"/>
      <sheetName val="PSAX2300"/>
      <sheetName val="Summary"/>
      <sheetName val="Constants"/>
      <sheetName val="Pricing"/>
    </sheetNames>
    <sheetDataSet>
      <sheetData sheetId="0"/>
      <sheetData sheetId="1"/>
      <sheetData sheetId="2"/>
      <sheetData sheetId="3"/>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15"/>
      <sheetName val="1511"/>
      <sheetName val="Constants"/>
      <sheetName val="Pricing"/>
    </sheetNames>
    <sheetDataSet>
      <sheetData sheetId="0" refreshError="1"/>
      <sheetData sheetId="1" refreshError="1"/>
      <sheetData sheetId="2" refreshError="1"/>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15"/>
      <sheetName val="1511"/>
      <sheetName val="Constants"/>
      <sheetName val="Pricing"/>
    </sheetNames>
    <sheetDataSet>
      <sheetData sheetId="0" refreshError="1"/>
      <sheetData sheetId="1" refreshError="1"/>
      <sheetData sheetId="2" refreshError="1"/>
      <sheetData sheetId="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UPGRADE"/>
      <sheetName val="5.2 Duties &amp; Taxes"/>
      <sheetName val="TAXES"/>
      <sheetName val="Matrice"/>
      <sheetName val="3. SDH Summary"/>
      <sheetName val="3.2 Add. Information &amp; Options"/>
      <sheetName val="Marseille"/>
      <sheetName val="Bizerte"/>
      <sheetName val="Palermo"/>
      <sheetName val="Annaba"/>
      <sheetName val="Alexandria"/>
      <sheetName val="Cairo"/>
      <sheetName val="Jeddah"/>
      <sheetName val="Fujairah"/>
      <sheetName val="Karachi"/>
      <sheetName val="Mumbai"/>
      <sheetName val="Colombo"/>
      <sheetName val="Chennai"/>
      <sheetName val="Cox's Bazar"/>
      <sheetName val="Satun"/>
      <sheetName val="Melaka"/>
      <sheetName val="Singapore"/>
      <sheetName val="Basic Plus 10+6 BAFO"/>
      <sheetName val="SIE &amp; NMS OPTIONS"/>
      <sheetName val="CATASTROPHE SPARE"/>
      <sheetName val="Koeff"/>
      <sheetName val="NOMENCLATURE"/>
      <sheetName val="SC2003"/>
      <sheetName val="Transfer_Price"/>
      <sheetName val="1353SH"/>
      <sheetName val="1354RM"/>
      <sheetName val="Prix ODF"/>
      <sheetName val="Services Ormes"/>
      <sheetName val="SAVINGS 1353NM"/>
      <sheetName val="SAVING 1353NM 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Listing"/>
      <sheetName val="sum"/>
      <sheetName val="ｻｰﾊﾞ"/>
      <sheetName val="#REF"/>
      <sheetName val="作業予定"/>
      <sheetName val="dat_format"/>
      <sheetName val="割入手順"/>
      <sheetName val="DATA１"/>
      <sheetName val="(参考1)パラメータシート"/>
      <sheetName val="4.ソフト版数確認"/>
      <sheetName val="MARK-UP"/>
      <sheetName val="１－１"/>
      <sheetName val="東京GS#D"/>
      <sheetName val="Cost Estimates"/>
      <sheetName val="Drop Down Lists"/>
      <sheetName val="DO NOT EDIT"/>
      <sheetName val="物品管理"/>
      <sheetName val="東京GS#A"/>
      <sheetName val="リスト"/>
      <sheetName val="◆入力データ◆"/>
      <sheetName val="MR21"/>
      <sheetName val="SLD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ETE"/>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cal Ring 1"/>
      <sheetName val="Local Ring  2"/>
      <sheetName val="Local Ring  3"/>
      <sheetName val="Local Ring 4"/>
      <sheetName val="Local Ring  5"/>
      <sheetName val="Transit Ring 1"/>
      <sheetName val="Transit Ring 2"/>
      <sheetName val="NMS"/>
      <sheetName val="SYNCHRONIZATION"/>
      <sheetName val="Installation Material"/>
      <sheetName val="axlcpc"/>
      <sheetName val="Installation Material Comp."/>
      <sheetName val="S9 RACK"/>
      <sheetName val="1664SM-REL.03.01.00"/>
      <sheetName val="1651SM-1661SMC-REL.02.06.01"/>
      <sheetName val="1641SM-1651SMC-REL.02.07.01"/>
      <sheetName val="1641SMD"/>
      <sheetName val="TMN"/>
      <sheetName val="1686WM-REL.02.01.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TT DWDM"/>
    </sheetNames>
    <sheetDataSet>
      <sheetData sheetId="0"/>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s>
    <sheetDataSet>
      <sheetData sheetId="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Duty, Clearing, Reg., Ins."/>
      <sheetName val="General"/>
      <sheetName val="LC general Input"/>
      <sheetName val="Salary &amp; Accom"/>
      <sheetName val="Transp, Vehicles, Equipment"/>
      <sheetName val="Material Costs"/>
      <sheetName val="Camp Cost"/>
    </sheetNames>
    <sheetDataSet>
      <sheetData sheetId="0"/>
      <sheetData sheetId="1"/>
      <sheetData sheetId="2"/>
      <sheetData sheetId="3"/>
      <sheetData sheetId="4"/>
      <sheetData sheetId="5"/>
      <sheetData sheetId="6"/>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_service"/>
      <sheetName val="Working Days"/>
      <sheetName val="Replacement of DLUA"/>
      <sheetName val="Muzaylif"/>
    </sheetNames>
    <sheetDataSet>
      <sheetData sheetId="0"/>
      <sheetData sheetId="1" refreshError="1"/>
      <sheetData sheetId="2"/>
      <sheetData sheetId="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ART04"/>
      <sheetName val="SELART04.XLM"/>
    </sheetNames>
    <definedNames>
      <definedName name="ListeRéférence_QuandChangement"/>
      <definedName name="SelectDésignation_QuandChangement"/>
      <definedName name="SélectProduit_QuandChangement"/>
      <definedName name="Sélectréférence_QuandChangement"/>
      <definedName name="Selecttypeproduit_QuandChangement"/>
    </definedNames>
    <sheetDataSet>
      <sheetData sheetId="0" refreshError="1"/>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Hist."/>
      <sheetName val="update"/>
      <sheetName val="OI list"/>
      <sheetName val="start"/>
      <sheetName val="Order Information"/>
      <sheetName val="Input"/>
      <sheetName val="FullPricing"/>
      <sheetName val="PriceSummary"/>
      <sheetName val="Pricing"/>
      <sheetName val="calculations"/>
      <sheetName val="Ordercodes"/>
      <sheetName val="NE growth checker"/>
      <sheetName val="Drawing"/>
      <sheetName val="Drawing calculation"/>
      <sheetName val="40G PWDM"/>
      <sheetName val="400G optics"/>
      <sheetName val="800G optics"/>
      <sheetName val="1.6T optics"/>
      <sheetName val="10GXTreme"/>
      <sheetName val="40GXTreme"/>
      <sheetName val="2G5 PWDM"/>
      <sheetName val="10G PWDM"/>
      <sheetName val="10G PWDM R2"/>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nput # NEs"/>
      <sheetName val="Kalkulation"/>
      <sheetName val="TNMS-In-Output"/>
      <sheetName val="TNMS SX"/>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UP"/>
      <sheetName val="Discounts"/>
      <sheetName val="MDP96 OC-3"/>
      <sheetName val="384 SLC2k"/>
      <sheetName val="Material Listing"/>
      <sheetName val="#REF"/>
      <sheetName val="Attachment 4"/>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Equipment list of CNC SD"/>
      <sheetName val="SDH155M"/>
      <sheetName val="Equip.of155M"/>
      <sheetName val="Sparparts"/>
      <sheetName val="InstallationTools"/>
      <sheetName val="NMS"/>
      <sheetName val="Kalkulation"/>
    </sheetNames>
    <sheetDataSet>
      <sheetData sheetId="0"/>
      <sheetData sheetId="1"/>
      <sheetData sheetId="2"/>
      <sheetData sheetId="3"/>
      <sheetData sheetId="4"/>
      <sheetData sheetId="5"/>
      <sheetData sheetId="6"/>
      <sheetData sheetId="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XXXXX"/>
      <sheetName val="laroux"/>
      <sheetName val="Sheet2"/>
      <sheetName val="Sheet3"/>
      <sheetName val="000000"/>
      <sheetName val="Legend"/>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XXXXX"/>
      <sheetName val="실행수주매출잔고"/>
      <sheetName val="실행수주"/>
      <sheetName val="실행매출"/>
      <sheetName val="매출비교표"/>
      <sheetName val="제품별 매출"/>
      <sheetName val="Hoja1"/>
      <sheetName val="PERSONAL"/>
      <sheetName val="PERSONAL.XLS"/>
    </sheetNames>
    <definedNames>
      <definedName name="ntw"/>
    </definedNames>
    <sheetDataSet>
      <sheetData sheetId="0"/>
      <sheetData sheetId="1"/>
      <sheetData sheetId="2" refreshError="1"/>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refreshError="1"/>
      <sheetData sheetId="2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A"/>
      <sheetName val="B"/>
      <sheetName val="c"/>
      <sheetName val="oc3new.xls"/>
      <sheetName val="oc3new"/>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 Summary"/>
      <sheetName val="PO Summary Material Only"/>
      <sheetName val="PO Summary Services Only"/>
      <sheetName val="Pricing Summary ATL-DAL"/>
      <sheetName val="Pricing Summary Hous-LA"/>
      <sheetName val="Discount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s"/>
    </sheetNames>
    <sheetDataSet>
      <sheetData sheetId="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MEXP_OUT"/>
      <sheetName val="Floor P1"/>
      <sheetName val="Floor P2"/>
      <sheetName val="Rackarrangement"/>
      <sheetName val="Conventions"/>
      <sheetName val="Input Data"/>
      <sheetName val="Adjust 1 Modul"/>
      <sheetName val="Save &amp;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arameters"/>
      <sheetName val="Bilan"/>
      <sheetName val="Schéma"/>
      <sheetName val="Répartition"/>
      <sheetName val="FactQ"/>
      <sheetName val="DIMEXP_OUT"/>
    </sheetNames>
    <sheetDataSet>
      <sheetData sheetId="0" refreshError="1"/>
      <sheetData sheetId="1"/>
      <sheetData sheetId="2"/>
      <sheetData sheetId="3" refreshError="1"/>
      <sheetData sheetId="4"/>
      <sheetData sheetId="5"/>
      <sheetData sheetId="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W8100 China List"/>
      <sheetName val="MW8100(Front View)"/>
      <sheetName val="MW808 China List"/>
      <sheetName val="MW808(Front View)"/>
    </sheetNames>
    <sheetDataSet>
      <sheetData sheetId="0" refreshError="1"/>
      <sheetData sheetId="1"/>
      <sheetData sheetId="2"/>
      <sheetData sheetId="3"/>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16-1"/>
      <sheetName val="CPS-2000 Shelf"/>
      <sheetName val="Discounts"/>
      <sheetName val="MW8100 China List"/>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EXCHANGE"/>
      <sheetName val="EXTENSION"/>
      <sheetName val="project"/>
      <sheetName val="tmp_proj"/>
      <sheetName val="PROJECT "/>
      <sheetName val="ENVIRON"/>
      <sheetName val="functional"/>
      <sheetName val="detailed"/>
      <sheetName val="sep_spare"/>
      <sheetName val="priceinfo"/>
      <sheetName val="printinfo"/>
      <sheetName val="saveinfo"/>
      <sheetName val="layoutinfo"/>
      <sheetName val="combi"/>
      <sheetName val="catalog"/>
      <sheetName val="exc"/>
      <sheetName val="error_report"/>
      <sheetName val="out"/>
      <sheetName val="tsu_title"/>
      <sheetName val="tsu"/>
      <sheetName val="tsu_in"/>
      <sheetName val="cost"/>
      <sheetName val="master_exc"/>
      <sheetName val="input_spider"/>
      <sheetName val="spider"/>
      <sheetName val="spider_master_DSN"/>
      <sheetName val="extens"/>
      <sheetName val="spider_master_MPSR"/>
      <sheetName val="cost_supl"/>
      <sheetName val="costbutton"/>
      <sheetName val="Market"/>
      <sheetName val="MarketE"/>
      <sheetName val="rtu"/>
      <sheetName val="text"/>
      <sheetName val="dialcos"/>
      <sheetName val="text_exc"/>
      <sheetName val="Dialog1"/>
      <sheetName val="rtu_master"/>
      <sheetName val="rtu_print"/>
      <sheetName val="tmp_extens"/>
      <sheetName val="Module1"/>
      <sheetName val="Module2"/>
      <sheetName val="Module3"/>
      <sheetName val="Module4"/>
      <sheetName val="Module5"/>
      <sheetName val="Module6"/>
      <sheetName val="Module7"/>
      <sheetName val="start_m"/>
      <sheetName val="Diálogo1"/>
      <sheetName val="Diálogo2"/>
      <sheetName val="dialmar"/>
      <sheetName val="dialtex"/>
      <sheetName val="dialco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1"/>
      <sheetName val="location 2"/>
      <sheetName val="Discounts"/>
    </sheetNames>
    <sheetDataSet>
      <sheetData sheetId="0" refreshError="1"/>
      <sheetData sheetId="1" refreshError="1"/>
      <sheetData sheetId="2"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eddahSDH分割売上"/>
      <sheetName val="Actual Duty"/>
      <sheetName val="諸掛等04JUL"/>
      <sheetName val="諸掛等06AUG"/>
      <sheetName val="諸掛等03Sept"/>
      <sheetName val="D&amp;T (エジプト結果経理報告)"/>
      <sheetName val="D&amp;T (エジプト結果)"/>
      <sheetName val="D&amp;T (Saudi)"/>
      <sheetName val="D&amp;T (UAE)"/>
      <sheetName val="D&amp;T (Total)"/>
      <sheetName val="D&amp;T"/>
      <sheetName val="Songkhla元ネタ"/>
      <sheetName val="Songkhla1便"/>
      <sheetName val="Songkhla"/>
      <sheetName val="BD LIST元ネタ"/>
      <sheetName val="BD LIST (2)"/>
      <sheetName val="Songkhla2便"/>
      <sheetName val="Songkhla (2)"/>
      <sheetName val="FEA Invoice元ネタ"/>
      <sheetName val="FEA Invoice"/>
      <sheetName val="FEA Invoice (2)"/>
      <sheetName val="Egypt(Alex)1st"/>
      <sheetName val="ALE1st"/>
      <sheetName val="Egypt(Alex)2nd"/>
      <sheetName val="ALE2nd"/>
      <sheetName val="Egypt(Alex)3rd"/>
      <sheetName val="ALE3rd"/>
      <sheetName val="Egypt(Alex)4th"/>
      <sheetName val="ALE4ｔｈ"/>
      <sheetName val="Egypt(Alex)5th"/>
      <sheetName val="Egypt(Alex)6th"/>
      <sheetName val="Egypt(Suez)1st"/>
      <sheetName val="SUE1st"/>
      <sheetName val="Egypt(Suez)2nd"/>
      <sheetName val="SUE2nd"/>
      <sheetName val="Egypt(Suez)3rd"/>
      <sheetName val="SUE3rd"/>
      <sheetName val="Egypt(Suez)4th"/>
      <sheetName val="SUE4th"/>
      <sheetName val="Egypt(Suez)5th"/>
      <sheetName val="Egypt(Suez)6th"/>
      <sheetName val="Egypt(Cairo)1st"/>
      <sheetName val="CAI1st"/>
      <sheetName val="Egypt(Cairo)2nd"/>
      <sheetName val="CAI2nd"/>
      <sheetName val="Egypt(Cairo)3rd"/>
      <sheetName val="CAI3rd"/>
      <sheetName val="Egypt(P. Said)1st"/>
      <sheetName val="P.S1st"/>
      <sheetName val="Egypt(P. Said)2nd"/>
      <sheetName val="P.S2nd"/>
      <sheetName val="Jordan"/>
      <sheetName val="Aqaba"/>
      <sheetName val="UAE1st"/>
      <sheetName val="Fujairah1st"/>
      <sheetName val="UAE2nd"/>
      <sheetName val="Fujairah2nd"/>
      <sheetName val="UAE3rd"/>
      <sheetName val="UKNOC (2)"/>
      <sheetName val="UKNOC"/>
      <sheetName val="UKPOP (2)"/>
      <sheetName val="UKPOP"/>
      <sheetName val="UAENOC"/>
      <sheetName val="FUJNOC"/>
      <sheetName val="HK1便"/>
      <sheetName val="HK1便(JP)"/>
      <sheetName val="HK2便"/>
      <sheetName val="HKPOP"/>
      <sheetName val="Jebel Ali"/>
      <sheetName val="Jebel"/>
      <sheetName val="Jeddah1便"/>
      <sheetName val="Jeddah"/>
      <sheetName val="Inst. JED"/>
      <sheetName val="Jeddah2便"/>
      <sheetName val="Jeddah (2)"/>
      <sheetName val="Jebel2便"/>
      <sheetName val="Jeddah3便"/>
      <sheetName val="Jeddah (3)"/>
      <sheetName val="Jeddah4便"/>
      <sheetName val="Faulty Item"/>
      <sheetName val="Faulty Item (2)"/>
      <sheetName val="Songkhla3便"/>
      <sheetName val="Songkhla (3)"/>
      <sheetName val="UAENOC (2便)"/>
      <sheetName val="IM元"/>
      <sheetName val="IM ALE"/>
      <sheetName val="IM CAI"/>
      <sheetName val="IM P.S"/>
      <sheetName val="IM SUE"/>
      <sheetName val="IM AQA"/>
      <sheetName val="IM JED"/>
      <sheetName val="IM FUJ"/>
      <sheetName val="IM FUJNOC"/>
      <sheetName val="IM UKNOC"/>
      <sheetName val="IM UKPOP"/>
      <sheetName val="IM HKPOP"/>
      <sheetName val="IM JED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
      <sheetName val="BD"/>
      <sheetName val="Sheet 1"/>
    </sheetNames>
    <sheetDataSet>
      <sheetData sheetId="0"/>
      <sheetData sheetId="1" refreshError="1"/>
      <sheetData sheetId="2"/>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Page"/>
      <sheetName val="Help On Start Page"/>
      <sheetName val="Help On Span Engineering Page"/>
      <sheetName val="Explanation_of_tables"/>
      <sheetName val="Results"/>
      <sheetName val="All_Engineering"/>
      <sheetName val="All_Rules"/>
      <sheetName val="span engineering"/>
      <sheetName val="DCMs"/>
      <sheetName val="engineering rules OLS400"/>
      <sheetName val="engineering rules OLS800"/>
      <sheetName val="engineering rules OLS1600"/>
      <sheetName val="DCM Specifications"/>
      <sheetName val="Fiber Specifications"/>
      <sheetName val="Sheet 1"/>
    </sheetNames>
    <sheetDataSet>
      <sheetData sheetId="0"/>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60 4.1 (0) order"/>
      <sheetName val="1662 2.0 (0) order"/>
      <sheetName val="1650 4.1 (0) order"/>
      <sheetName val="1670 4.1B (0) order"/>
      <sheetName val="1696 2.0 (0) order"/>
      <sheetName val="tmn 6.3 (0) order"/>
      <sheetName val="Summary"/>
      <sheetName val="Major Ring"/>
      <sheetName val="Minor Rings"/>
      <sheetName val="Linear Spurs"/>
      <sheetName val="MW Link 2 + 1"/>
      <sheetName val="MW Link 1+1"/>
      <sheetName val="Spares 1660 SM"/>
      <sheetName val="Spares DWDM"/>
      <sheetName val="Spares 1650 SMC"/>
      <sheetName val="NMS"/>
      <sheetName val="DC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s"/>
      <sheetName val="Project Summary and Crit Dates"/>
      <sheetName val="Cable Config. - Baseline"/>
      <sheetName val="Cable Config. - Options"/>
      <sheetName val="Capacity"/>
      <sheetName val="Fiber Conn. - Baseline"/>
      <sheetName val="Fiber Conn. - Options"/>
      <sheetName val="OADM Overview"/>
      <sheetName val="System Capacity and Powering"/>
      <sheetName val="Wet Plant - Baseline (10G)"/>
      <sheetName val="Wet Plant - 1.1 (10G)"/>
      <sheetName val="Wet Plant - 2.1 (10G)"/>
      <sheetName val="Wet Plant - 3.1 (10G)"/>
      <sheetName val="Wet Plant - 3.2 (10G)"/>
      <sheetName val="Wet Plant - 3.3a (10G)"/>
      <sheetName val="Wet Plant - 3.3b (10G)"/>
      <sheetName val="Wet Plant - 4.1 (10G)"/>
      <sheetName val="Wet Plant - Tyco Option (10G)"/>
      <sheetName val="Dry Plant - 1 (10G)"/>
      <sheetName val="Dry Plant - 2 (10G)"/>
      <sheetName val="Dry Plant - 3 (10G)"/>
      <sheetName val="Dry Plant - 3.2 (10G)"/>
      <sheetName val="Dry Plant - 3.3 (10G)"/>
      <sheetName val="Dry Plant - 4 (10G)"/>
      <sheetName val="Dry Plant - Tyco Option (10G)"/>
      <sheetName val="Wet Plant - Baseline (40G)"/>
      <sheetName val="Wet Plant - 1.1 (40G)"/>
      <sheetName val="Wet Plant - 2.1 (40G)"/>
      <sheetName val="Wet Plant - 3.1 (40G)"/>
      <sheetName val="Wet Plant - 3.2 (40G)"/>
      <sheetName val="Wet Plant - 3.3a (40G)"/>
      <sheetName val="Wet Plant - 3.3b (40G)"/>
      <sheetName val="Wet Plant - 4.1 (40G)"/>
      <sheetName val="Wet Plant - Tyco Option (40G)"/>
      <sheetName val="Dry Plant - 1 (40G)"/>
      <sheetName val="Dry Plant - 2 (40G)"/>
      <sheetName val="Dry Plant - 3 (40G)"/>
      <sheetName val="Dry Plant - 3.2 (40G)"/>
      <sheetName val="Dry Plant - 3.3 (40G)"/>
      <sheetName val="Dry Plant - 4 (40G)"/>
      <sheetName val="Dry Plant - Tyco Option (40G)"/>
      <sheetName val="Dry Plant Station Summary"/>
      <sheetName val="Detailed TEMS Config."/>
      <sheetName val="Detailed TEMS-Lite Config."/>
      <sheetName val="Test Equipment"/>
      <sheetName val="1670 4.1B (0) order"/>
      <sheetName val="tmn 6.3 (0) o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s>
    <sheetDataSet>
      <sheetData sheetId="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
      <sheetName val="NAV1"/>
      <sheetName val="Instructions"/>
      <sheetName val="W&amp;V"/>
      <sheetName val="Main Lay Schedule"/>
      <sheetName val="Costs"/>
      <sheetName val="Survey Estimator"/>
      <sheetName val="Sales Summary"/>
      <sheetName val="Budget"/>
      <sheetName val="Module1"/>
      <sheetName val="Phase 1 Option 1"/>
      <sheetName val="Phase 1 Option 2"/>
      <sheetName val="Phase 2 Segmen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re ANILLO 1"/>
      <sheetName val="BVT3 1"/>
      <sheetName val="BVT3 1 (2)"/>
      <sheetName val="DEL"/>
      <sheetName val="IND"/>
      <sheetName val="SFR"/>
      <sheetName val="UR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MA Tools"/>
      <sheetName val="SMA TE"/>
      <sheetName val="SMA TE special tools"/>
      <sheetName val="Radio Tools"/>
      <sheetName val="Radio T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submarinecable@sk.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
  <sheetViews>
    <sheetView zoomScale="150" zoomScaleNormal="150" workbookViewId="0">
      <pane xSplit="2" ySplit="3" topLeftCell="C11" activePane="bottomRight" state="frozen"/>
      <selection pane="topRight" activeCell="C1" sqref="C1"/>
      <selection pane="bottomLeft" activeCell="A4" sqref="A4"/>
      <selection pane="bottomRight" activeCell="A12" sqref="A12"/>
    </sheetView>
  </sheetViews>
  <sheetFormatPr baseColWidth="10" defaultColWidth="8.6640625" defaultRowHeight="11"/>
  <cols>
    <col min="1" max="1" width="4.5" style="2" customWidth="1"/>
    <col min="2" max="2" width="15" style="2" customWidth="1"/>
    <col min="3" max="3" width="10.6640625" style="2" customWidth="1"/>
    <col min="4" max="4" width="37.1640625" style="2" customWidth="1"/>
    <col min="5" max="5" width="23.5" style="2" customWidth="1"/>
    <col min="6" max="6" width="9.5" style="2" customWidth="1"/>
    <col min="7" max="7" width="17.1640625" style="2" customWidth="1"/>
    <col min="8" max="8" width="13.6640625" style="2" customWidth="1"/>
    <col min="9" max="9" width="12.6640625" style="2" customWidth="1"/>
    <col min="10" max="11" width="21.6640625" style="2" customWidth="1"/>
    <col min="12" max="12" width="8.6640625" style="2"/>
    <col min="13" max="13" width="22.1640625" style="2" customWidth="1"/>
    <col min="14" max="14" width="19" style="2" customWidth="1"/>
    <col min="15" max="15" width="12.6640625" style="2" customWidth="1"/>
    <col min="16" max="16" width="20.6640625" style="2" customWidth="1"/>
    <col min="17" max="17" width="12.6640625" style="2" customWidth="1"/>
    <col min="18" max="16384" width="8.6640625" style="2"/>
  </cols>
  <sheetData>
    <row r="1" spans="1:17" ht="14">
      <c r="A1" s="11" t="s">
        <v>0</v>
      </c>
    </row>
    <row r="2" spans="1:17" ht="13">
      <c r="A2" s="1"/>
      <c r="B2" s="1"/>
      <c r="C2" s="232" t="s">
        <v>1</v>
      </c>
      <c r="D2" s="232"/>
      <c r="E2" s="232"/>
      <c r="F2" s="233" t="s">
        <v>2</v>
      </c>
      <c r="G2" s="233"/>
      <c r="H2" s="233"/>
      <c r="I2" s="234" t="s">
        <v>3</v>
      </c>
      <c r="J2" s="234"/>
      <c r="K2" s="234"/>
      <c r="L2" s="235" t="s">
        <v>4</v>
      </c>
      <c r="M2" s="235"/>
      <c r="N2" s="235"/>
      <c r="O2" s="236" t="s">
        <v>5</v>
      </c>
      <c r="P2" s="236"/>
      <c r="Q2" s="236"/>
    </row>
    <row r="3" spans="1:17" ht="13">
      <c r="A3" s="3" t="s">
        <v>6</v>
      </c>
      <c r="B3" s="3" t="s">
        <v>7</v>
      </c>
      <c r="C3" s="4" t="s">
        <v>8</v>
      </c>
      <c r="D3" s="4" t="s">
        <v>9</v>
      </c>
      <c r="E3" s="4" t="s">
        <v>10</v>
      </c>
      <c r="F3" s="5" t="s">
        <v>8</v>
      </c>
      <c r="G3" s="5" t="s">
        <v>9</v>
      </c>
      <c r="H3" s="5" t="s">
        <v>10</v>
      </c>
      <c r="I3" s="6" t="s">
        <v>8</v>
      </c>
      <c r="J3" s="6" t="s">
        <v>9</v>
      </c>
      <c r="K3" s="6" t="s">
        <v>10</v>
      </c>
      <c r="L3" s="7" t="s">
        <v>8</v>
      </c>
      <c r="M3" s="7" t="s">
        <v>9</v>
      </c>
      <c r="N3" s="7" t="s">
        <v>10</v>
      </c>
      <c r="O3" s="8" t="s">
        <v>8</v>
      </c>
      <c r="P3" s="8" t="s">
        <v>9</v>
      </c>
      <c r="Q3" s="8" t="s">
        <v>10</v>
      </c>
    </row>
    <row r="4" spans="1:17" ht="28">
      <c r="A4" s="9">
        <v>1</v>
      </c>
      <c r="B4" s="9" t="s">
        <v>11</v>
      </c>
      <c r="C4" s="10" t="s">
        <v>12</v>
      </c>
      <c r="D4" s="10" t="s">
        <v>13</v>
      </c>
      <c r="E4" s="10" t="s">
        <v>14</v>
      </c>
      <c r="F4" s="10"/>
      <c r="G4" s="10"/>
      <c r="H4" s="10"/>
      <c r="I4" s="10"/>
      <c r="J4" s="10"/>
      <c r="K4" s="10"/>
      <c r="L4" s="10"/>
      <c r="M4" s="10"/>
      <c r="N4" s="10"/>
      <c r="O4" s="10"/>
      <c r="P4" s="10"/>
      <c r="Q4" s="10"/>
    </row>
    <row r="5" spans="1:17" ht="86.25" customHeight="1">
      <c r="A5" s="9">
        <v>2</v>
      </c>
      <c r="B5" s="9" t="s">
        <v>15</v>
      </c>
      <c r="C5" s="10" t="s">
        <v>16</v>
      </c>
      <c r="D5" s="10" t="s">
        <v>17</v>
      </c>
      <c r="E5" s="10" t="s">
        <v>18</v>
      </c>
      <c r="G5" s="10"/>
      <c r="H5" s="10"/>
      <c r="I5" s="10"/>
      <c r="J5" s="10"/>
      <c r="K5" s="10"/>
      <c r="L5" s="10"/>
      <c r="M5" s="10"/>
      <c r="N5" s="10"/>
      <c r="O5" s="10"/>
      <c r="P5" s="10"/>
      <c r="Q5" s="10"/>
    </row>
    <row r="6" spans="1:17" ht="154">
      <c r="A6" s="9">
        <v>3</v>
      </c>
      <c r="B6" s="9" t="s">
        <v>19</v>
      </c>
      <c r="C6" s="10" t="s">
        <v>20</v>
      </c>
      <c r="D6" s="10" t="s">
        <v>21</v>
      </c>
      <c r="E6" s="10"/>
      <c r="F6" s="10" t="s">
        <v>22</v>
      </c>
      <c r="G6" s="10" t="s">
        <v>23</v>
      </c>
      <c r="H6" s="132" t="s">
        <v>24</v>
      </c>
      <c r="I6" s="10" t="s">
        <v>25</v>
      </c>
      <c r="J6" s="10" t="s">
        <v>26</v>
      </c>
      <c r="K6" s="10" t="s">
        <v>27</v>
      </c>
      <c r="L6" s="10" t="s">
        <v>28</v>
      </c>
      <c r="M6" s="10" t="s">
        <v>29</v>
      </c>
      <c r="N6" s="230" t="s">
        <v>30</v>
      </c>
      <c r="O6" s="131"/>
      <c r="P6" s="131"/>
      <c r="Q6" s="131"/>
    </row>
    <row r="7" spans="1:17" ht="56">
      <c r="A7" s="9">
        <v>4</v>
      </c>
      <c r="B7" s="9" t="s">
        <v>31</v>
      </c>
      <c r="C7" s="10"/>
      <c r="D7" s="10"/>
      <c r="E7" s="10"/>
      <c r="F7" s="10"/>
      <c r="G7" s="10"/>
      <c r="H7" s="10"/>
      <c r="I7" s="10"/>
      <c r="J7" s="10"/>
      <c r="K7" s="10"/>
      <c r="L7" s="10"/>
      <c r="M7" s="10" t="s">
        <v>32</v>
      </c>
      <c r="N7" s="231" t="s">
        <v>33</v>
      </c>
      <c r="O7" s="10"/>
      <c r="P7" s="10"/>
      <c r="Q7" s="10"/>
    </row>
    <row r="8" spans="1:17" ht="84">
      <c r="A8" s="9">
        <v>5</v>
      </c>
      <c r="B8" s="9" t="s">
        <v>19</v>
      </c>
      <c r="C8" s="10"/>
      <c r="D8" s="10"/>
      <c r="E8" s="10"/>
      <c r="F8" s="10"/>
      <c r="G8" s="10"/>
      <c r="H8" s="10"/>
      <c r="I8" s="10"/>
      <c r="J8" s="10"/>
      <c r="K8" s="10"/>
      <c r="L8" s="10"/>
      <c r="M8" s="10" t="s">
        <v>34</v>
      </c>
      <c r="N8" s="10" t="s">
        <v>35</v>
      </c>
      <c r="O8" s="131"/>
      <c r="P8" s="131"/>
      <c r="Q8" s="131"/>
    </row>
    <row r="9" spans="1:17" ht="42">
      <c r="A9" s="9">
        <v>5</v>
      </c>
      <c r="B9" s="9" t="s">
        <v>36</v>
      </c>
      <c r="E9" s="10"/>
      <c r="F9" s="10"/>
      <c r="G9" s="10"/>
      <c r="H9" s="10"/>
      <c r="I9" s="10"/>
      <c r="J9" s="10"/>
      <c r="K9" s="10"/>
      <c r="L9" s="10"/>
      <c r="M9" s="10"/>
      <c r="N9" s="10"/>
      <c r="O9" s="10" t="s">
        <v>37</v>
      </c>
      <c r="P9" s="10" t="s">
        <v>38</v>
      </c>
      <c r="Q9" s="10"/>
    </row>
    <row r="10" spans="1:17" ht="56">
      <c r="A10" s="9">
        <v>6</v>
      </c>
      <c r="B10" s="9" t="s">
        <v>19</v>
      </c>
      <c r="C10" s="10"/>
      <c r="D10" s="10"/>
      <c r="E10" s="10"/>
      <c r="F10" s="10"/>
      <c r="G10" s="10"/>
      <c r="H10" s="10"/>
      <c r="I10" s="10"/>
      <c r="J10" s="10"/>
      <c r="K10" s="10"/>
      <c r="L10" s="10"/>
      <c r="M10" s="10"/>
      <c r="N10" s="10"/>
      <c r="O10" s="10" t="s">
        <v>39</v>
      </c>
      <c r="P10" s="10" t="s">
        <v>40</v>
      </c>
      <c r="Q10" s="10" t="s">
        <v>41</v>
      </c>
    </row>
    <row r="11" spans="1:17" ht="212.25" customHeight="1">
      <c r="A11" s="9">
        <v>7</v>
      </c>
      <c r="B11" s="9" t="s">
        <v>19</v>
      </c>
      <c r="C11" s="10"/>
      <c r="D11" s="10"/>
      <c r="E11" s="10"/>
      <c r="F11" s="10"/>
      <c r="G11" s="10"/>
      <c r="H11" s="10"/>
      <c r="I11" s="10"/>
      <c r="J11" s="10"/>
      <c r="K11" s="10"/>
      <c r="L11" s="10"/>
      <c r="M11" s="10"/>
      <c r="N11" s="10"/>
      <c r="O11" s="10" t="s">
        <v>42</v>
      </c>
      <c r="P11" s="10" t="s">
        <v>43</v>
      </c>
      <c r="Q11" s="10" t="s">
        <v>44</v>
      </c>
    </row>
    <row r="12" spans="1:17" ht="42">
      <c r="A12" s="9">
        <v>8</v>
      </c>
      <c r="B12" s="9" t="s">
        <v>45</v>
      </c>
      <c r="C12" s="10"/>
      <c r="D12" s="10"/>
      <c r="E12" s="10"/>
      <c r="F12" s="10"/>
      <c r="G12" s="10"/>
      <c r="H12" s="10"/>
      <c r="I12" s="10"/>
      <c r="J12" s="10"/>
      <c r="K12" s="10"/>
      <c r="L12" s="10"/>
      <c r="M12" s="10"/>
      <c r="N12" s="10"/>
      <c r="O12" s="10" t="s">
        <v>46</v>
      </c>
      <c r="P12" s="10" t="s">
        <v>47</v>
      </c>
      <c r="Q12" s="10"/>
    </row>
    <row r="13" spans="1:17" ht="28">
      <c r="A13" s="9">
        <v>9</v>
      </c>
      <c r="B13" s="9" t="s">
        <v>19</v>
      </c>
      <c r="C13" s="10"/>
      <c r="D13" s="10"/>
      <c r="E13" s="10"/>
      <c r="F13" s="10"/>
      <c r="G13" s="10"/>
      <c r="H13" s="10"/>
      <c r="I13" s="10"/>
      <c r="J13" s="10"/>
      <c r="K13" s="10"/>
      <c r="L13" s="10"/>
      <c r="M13" s="10"/>
      <c r="N13" s="10"/>
      <c r="O13" s="10" t="s">
        <v>48</v>
      </c>
      <c r="P13" s="10" t="s">
        <v>49</v>
      </c>
      <c r="Q13" s="10" t="s">
        <v>50</v>
      </c>
    </row>
    <row r="14" spans="1:17" ht="14">
      <c r="A14" s="9">
        <v>10</v>
      </c>
      <c r="B14" s="9" t="s">
        <v>51</v>
      </c>
      <c r="C14" s="10"/>
      <c r="D14" s="10"/>
      <c r="E14" s="10"/>
      <c r="F14" s="10"/>
      <c r="G14" s="10"/>
      <c r="H14" s="10"/>
      <c r="I14" s="10"/>
      <c r="J14" s="10"/>
      <c r="K14" s="10"/>
      <c r="L14" s="10"/>
      <c r="M14" s="10"/>
      <c r="N14" s="10"/>
      <c r="O14" s="205" t="s">
        <v>52</v>
      </c>
      <c r="P14" s="10"/>
      <c r="Q14" s="10"/>
    </row>
    <row r="15" spans="1:17" ht="42">
      <c r="A15" s="9">
        <v>11</v>
      </c>
      <c r="B15" s="9" t="s">
        <v>19</v>
      </c>
      <c r="C15" s="10"/>
      <c r="D15" s="10"/>
      <c r="E15" s="10"/>
      <c r="F15" s="10"/>
      <c r="G15" s="10"/>
      <c r="H15" s="10"/>
      <c r="I15" s="10"/>
      <c r="J15" s="10"/>
      <c r="K15" s="10"/>
      <c r="L15" s="10" t="s">
        <v>53</v>
      </c>
      <c r="M15" s="10" t="s">
        <v>54</v>
      </c>
      <c r="N15" s="132" t="s">
        <v>55</v>
      </c>
      <c r="O15" s="10"/>
      <c r="P15" s="10"/>
      <c r="Q15" s="10"/>
    </row>
    <row r="16" spans="1:17" ht="13">
      <c r="A16" s="9"/>
      <c r="B16" s="9"/>
      <c r="C16" s="10"/>
      <c r="D16" s="10"/>
      <c r="E16" s="10"/>
      <c r="F16" s="10"/>
      <c r="G16" s="10"/>
      <c r="H16" s="10"/>
      <c r="I16" s="10"/>
      <c r="J16" s="10"/>
      <c r="K16" s="10"/>
      <c r="L16" s="10"/>
      <c r="M16" s="10"/>
      <c r="N16" s="10"/>
      <c r="O16" s="10"/>
      <c r="P16" s="10"/>
      <c r="Q16" s="10"/>
    </row>
    <row r="17" spans="1:17" ht="13">
      <c r="A17" s="9"/>
      <c r="B17" s="9"/>
      <c r="C17" s="10"/>
      <c r="D17" s="10"/>
      <c r="E17" s="10"/>
      <c r="F17" s="10"/>
      <c r="G17" s="10"/>
      <c r="H17" s="10"/>
      <c r="I17" s="10"/>
      <c r="J17" s="10"/>
      <c r="K17" s="10"/>
      <c r="L17" s="10"/>
      <c r="M17" s="10"/>
      <c r="N17" s="10"/>
      <c r="O17" s="10"/>
      <c r="P17" s="10"/>
      <c r="Q17" s="10"/>
    </row>
    <row r="18" spans="1:17" ht="13">
      <c r="A18" s="9"/>
      <c r="B18" s="9"/>
      <c r="C18" s="10"/>
      <c r="D18" s="10"/>
      <c r="E18" s="10"/>
      <c r="F18" s="10"/>
      <c r="G18" s="10"/>
      <c r="H18" s="10"/>
      <c r="I18" s="10"/>
      <c r="J18" s="10"/>
      <c r="K18" s="10"/>
      <c r="L18" s="10"/>
      <c r="M18" s="10"/>
      <c r="N18" s="10"/>
      <c r="O18" s="10"/>
      <c r="P18" s="10"/>
      <c r="Q18" s="10"/>
    </row>
  </sheetData>
  <mergeCells count="5">
    <mergeCell ref="C2:E2"/>
    <mergeCell ref="F2:H2"/>
    <mergeCell ref="I2:K2"/>
    <mergeCell ref="L2:N2"/>
    <mergeCell ref="O2:Q2"/>
  </mergeCells>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5229-59A8-47BB-A18A-9CF9AC6CE167}">
  <dimension ref="A1"/>
  <sheetViews>
    <sheetView workbookViewId="0"/>
  </sheetViews>
  <sheetFormatPr baseColWidth="10" defaultColWidth="8.83203125" defaultRowHeight="15"/>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
  <sheetViews>
    <sheetView zoomScale="130" zoomScaleNormal="130" workbookViewId="0">
      <selection activeCell="G11" sqref="G11"/>
    </sheetView>
  </sheetViews>
  <sheetFormatPr baseColWidth="10" defaultColWidth="9" defaultRowHeight="16"/>
  <cols>
    <col min="1" max="1" width="25.83203125" style="13" customWidth="1"/>
    <col min="2" max="2" width="12.6640625" style="13" customWidth="1"/>
    <col min="3" max="3" width="12.5" style="13" customWidth="1"/>
    <col min="4" max="4" width="19" style="13" bestFit="1" customWidth="1"/>
    <col min="5" max="5" width="12.33203125" style="13" customWidth="1"/>
    <col min="6" max="6" width="10" style="13" customWidth="1"/>
    <col min="7" max="7" width="13.6640625" style="13" customWidth="1"/>
    <col min="8" max="8" width="12.5" style="13" customWidth="1"/>
    <col min="9" max="10" width="12.1640625" style="13" customWidth="1"/>
    <col min="11" max="11" width="13.6640625" style="13" customWidth="1"/>
    <col min="12" max="12" width="15.1640625" style="13" customWidth="1"/>
    <col min="13" max="16384" width="9" style="13"/>
  </cols>
  <sheetData>
    <row r="1" spans="1:12" ht="19">
      <c r="A1" s="107" t="s">
        <v>256</v>
      </c>
    </row>
    <row r="2" spans="1:12" s="108" customFormat="1" ht="17" thickBot="1">
      <c r="B2" s="109"/>
      <c r="C2" s="109"/>
      <c r="D2" s="109"/>
      <c r="E2" s="109"/>
      <c r="F2" s="109"/>
      <c r="G2" s="109"/>
      <c r="H2" s="109"/>
      <c r="I2" s="109"/>
      <c r="J2" s="109"/>
      <c r="K2" s="109"/>
    </row>
    <row r="3" spans="1:12">
      <c r="A3" s="110"/>
      <c r="B3" s="111" t="s">
        <v>257</v>
      </c>
      <c r="C3" s="111" t="s">
        <v>258</v>
      </c>
      <c r="D3" s="111" t="s">
        <v>259</v>
      </c>
      <c r="E3" s="111" t="s">
        <v>260</v>
      </c>
      <c r="F3" s="111" t="s">
        <v>261</v>
      </c>
      <c r="G3" s="111" t="s">
        <v>262</v>
      </c>
      <c r="H3" s="111" t="s">
        <v>263</v>
      </c>
      <c r="I3" s="111" t="s">
        <v>264</v>
      </c>
      <c r="J3" s="111" t="s">
        <v>265</v>
      </c>
      <c r="K3" s="111" t="s">
        <v>266</v>
      </c>
      <c r="L3" s="112" t="s">
        <v>212</v>
      </c>
    </row>
    <row r="4" spans="1:12" ht="34">
      <c r="A4" s="113" t="s">
        <v>267</v>
      </c>
      <c r="B4" s="114">
        <v>12857.142857142857</v>
      </c>
      <c r="C4" s="115">
        <v>3214.2857142857101</v>
      </c>
      <c r="D4" s="114">
        <v>1607.1428571428571</v>
      </c>
      <c r="E4" s="116">
        <v>12857.142857142857</v>
      </c>
      <c r="F4" s="115">
        <v>35.714285714285715</v>
      </c>
      <c r="G4" s="115">
        <v>3178.57</v>
      </c>
      <c r="H4" s="115">
        <v>3214.2857142857142</v>
      </c>
      <c r="I4" s="115">
        <v>1607.1428571428571</v>
      </c>
      <c r="J4" s="115">
        <v>3214.2857142857142</v>
      </c>
      <c r="K4" s="115">
        <v>3214.2857142857142</v>
      </c>
      <c r="L4" s="117">
        <f t="shared" ref="L4:L9" si="0">SUM(B4:K4)</f>
        <v>44999.998571428579</v>
      </c>
    </row>
    <row r="5" spans="1:12" ht="17">
      <c r="A5" s="113" t="s">
        <v>268</v>
      </c>
      <c r="B5" s="114">
        <v>26317.317686167684</v>
      </c>
      <c r="C5" s="115">
        <v>9127.8693055925505</v>
      </c>
      <c r="D5" s="114">
        <v>2687.5871647228032</v>
      </c>
      <c r="E5" s="116">
        <v>19422.763015990051</v>
      </c>
      <c r="F5" s="115">
        <v>71.003346175003557</v>
      </c>
      <c r="G5" s="115">
        <v>4976.5137080416089</v>
      </c>
      <c r="H5" s="115">
        <v>13110.152177466367</v>
      </c>
      <c r="I5" s="115">
        <v>1976.2791546013889</v>
      </c>
      <c r="J5" s="115">
        <v>13265.229545722268</v>
      </c>
      <c r="K5" s="115">
        <v>9045.2848955202844</v>
      </c>
      <c r="L5" s="117">
        <f t="shared" si="0"/>
        <v>100000</v>
      </c>
    </row>
    <row r="6" spans="1:12" ht="17">
      <c r="A6" s="113" t="s">
        <v>269</v>
      </c>
      <c r="B6" s="114"/>
      <c r="C6" s="114"/>
      <c r="D6" s="114"/>
      <c r="E6" s="114"/>
      <c r="F6" s="116"/>
      <c r="G6" s="116"/>
      <c r="H6" s="116"/>
      <c r="I6" s="116"/>
      <c r="J6" s="115">
        <v>262000</v>
      </c>
      <c r="K6" s="118"/>
      <c r="L6" s="117">
        <f t="shared" si="0"/>
        <v>262000</v>
      </c>
    </row>
    <row r="7" spans="1:12" ht="17">
      <c r="A7" s="113" t="s">
        <v>270</v>
      </c>
      <c r="B7" s="114">
        <v>33.5</v>
      </c>
      <c r="C7" s="114"/>
      <c r="D7" s="114"/>
      <c r="E7" s="114"/>
      <c r="F7" s="114"/>
      <c r="G7" s="114"/>
      <c r="H7" s="114"/>
      <c r="I7" s="119"/>
      <c r="J7" s="114"/>
      <c r="K7" s="120">
        <v>10</v>
      </c>
      <c r="L7" s="117">
        <f t="shared" si="0"/>
        <v>43.5</v>
      </c>
    </row>
    <row r="8" spans="1:12">
      <c r="A8" s="121" t="s">
        <v>271</v>
      </c>
      <c r="B8" s="122"/>
      <c r="C8" s="122">
        <v>-12342.159305592551</v>
      </c>
      <c r="D8" s="122"/>
      <c r="E8" s="122">
        <v>-5108.6400000000003</v>
      </c>
      <c r="F8" s="122">
        <v>-106.72</v>
      </c>
      <c r="G8" s="122">
        <v>-8155.08</v>
      </c>
      <c r="H8" s="122">
        <v>-16324.44</v>
      </c>
      <c r="I8" s="122">
        <v>-3583.42</v>
      </c>
      <c r="J8" s="122">
        <v>-278479.52</v>
      </c>
      <c r="K8" s="123">
        <v>-262000</v>
      </c>
      <c r="L8" s="124">
        <f t="shared" si="0"/>
        <v>-586099.9793055926</v>
      </c>
    </row>
    <row r="9" spans="1:12" ht="17" thickBot="1">
      <c r="A9" s="125" t="s">
        <v>272</v>
      </c>
      <c r="B9" s="126">
        <f>SUM(B4:B8)</f>
        <v>39207.960543310539</v>
      </c>
      <c r="C9" s="126">
        <f>SUM(C4:C8)</f>
        <v>-4.2857142907450907E-3</v>
      </c>
      <c r="D9" s="126">
        <f t="shared" ref="D9:K9" si="1">SUM(D4:D8)</f>
        <v>4294.7300218656601</v>
      </c>
      <c r="E9" s="126">
        <f t="shared" si="1"/>
        <v>27171.265873132907</v>
      </c>
      <c r="F9" s="126">
        <f t="shared" si="1"/>
        <v>-2.3681107107336175E-3</v>
      </c>
      <c r="G9" s="126">
        <f t="shared" si="1"/>
        <v>3.7080416095705004E-3</v>
      </c>
      <c r="H9" s="126">
        <f t="shared" si="1"/>
        <v>-2.1082479197502835E-3</v>
      </c>
      <c r="I9" s="126">
        <f t="shared" si="1"/>
        <v>2.0117442459195445E-3</v>
      </c>
      <c r="J9" s="126">
        <f t="shared" si="1"/>
        <v>-4.7399920294992626E-3</v>
      </c>
      <c r="K9" s="127">
        <f t="shared" si="1"/>
        <v>-249730.42939019401</v>
      </c>
      <c r="L9" s="128">
        <f t="shared" si="0"/>
        <v>-179056.48073416401</v>
      </c>
    </row>
    <row r="10" spans="1:12" ht="34">
      <c r="D10" s="129" t="s">
        <v>273</v>
      </c>
      <c r="K10" s="130" t="s">
        <v>274</v>
      </c>
    </row>
  </sheetData>
  <phoneticPr fontId="1" type="noConversion"/>
  <pageMargins left="0.25" right="0.25" top="0.75" bottom="0.75" header="0.3" footer="0.3"/>
  <pageSetup paperSize="9" scale="8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T147"/>
  <sheetViews>
    <sheetView view="pageBreakPreview" zoomScale="90" zoomScaleNormal="110" zoomScaleSheetLayoutView="90" workbookViewId="0">
      <selection activeCell="D10" sqref="D10"/>
    </sheetView>
  </sheetViews>
  <sheetFormatPr baseColWidth="10" defaultColWidth="3.5" defaultRowHeight="14"/>
  <cols>
    <col min="1" max="1" width="13.6640625" style="135" customWidth="1"/>
    <col min="2" max="2" width="51.1640625" style="135" bestFit="1" customWidth="1"/>
    <col min="3" max="3" width="9.33203125" style="135" customWidth="1"/>
    <col min="4" max="4" width="21.33203125" style="135" customWidth="1"/>
    <col min="5" max="5" width="26.1640625" style="175" bestFit="1" customWidth="1"/>
    <col min="6" max="6" width="4" style="135" customWidth="1"/>
    <col min="7" max="7" width="18.83203125" style="135" customWidth="1"/>
    <col min="8" max="8" width="10.33203125" style="135" customWidth="1"/>
    <col min="9" max="28" width="8.6640625" style="135" customWidth="1"/>
    <col min="29" max="252" width="10.33203125" style="135" customWidth="1"/>
    <col min="253" max="253" width="7.5" style="135" customWidth="1"/>
    <col min="254" max="16384" width="3.5" style="135"/>
  </cols>
  <sheetData>
    <row r="1" spans="1:254" ht="48" customHeight="1">
      <c r="A1" s="133"/>
      <c r="B1" s="134"/>
      <c r="C1" s="134"/>
      <c r="D1" s="278" t="s">
        <v>275</v>
      </c>
      <c r="E1" s="278"/>
    </row>
    <row r="2" spans="1:254" ht="9.75" customHeight="1">
      <c r="A2" s="133"/>
      <c r="B2" s="134"/>
      <c r="C2" s="134"/>
      <c r="D2" s="136"/>
      <c r="E2" s="136"/>
    </row>
    <row r="3" spans="1:254" ht="18">
      <c r="A3" s="137" t="s">
        <v>276</v>
      </c>
      <c r="B3" s="138"/>
      <c r="C3" s="138"/>
      <c r="D3" s="138"/>
      <c r="E3" s="139"/>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c r="BS3" s="140"/>
      <c r="BT3" s="140"/>
      <c r="BU3" s="140"/>
      <c r="BV3" s="140"/>
      <c r="BW3" s="140"/>
      <c r="BX3" s="140"/>
      <c r="BY3" s="140"/>
      <c r="BZ3" s="140"/>
      <c r="CA3" s="140"/>
      <c r="CB3" s="140"/>
      <c r="CC3" s="140"/>
      <c r="CD3" s="140"/>
      <c r="CE3" s="140"/>
      <c r="CF3" s="140"/>
      <c r="CG3" s="140"/>
      <c r="CH3" s="140"/>
      <c r="CI3" s="140"/>
      <c r="CJ3" s="140"/>
      <c r="CK3" s="140"/>
      <c r="CL3" s="140"/>
      <c r="CM3" s="140"/>
      <c r="CN3" s="140"/>
      <c r="CO3" s="140"/>
      <c r="CP3" s="140"/>
      <c r="CQ3" s="140"/>
      <c r="CR3" s="140"/>
      <c r="CS3" s="140"/>
      <c r="CT3" s="140"/>
      <c r="CU3" s="140"/>
      <c r="CV3" s="140"/>
      <c r="CW3" s="140"/>
      <c r="CX3" s="140"/>
      <c r="CY3" s="140"/>
      <c r="CZ3" s="140"/>
      <c r="DA3" s="140"/>
      <c r="DB3" s="140"/>
      <c r="DC3" s="140"/>
      <c r="DD3" s="140"/>
      <c r="DE3" s="140"/>
      <c r="DF3" s="140"/>
      <c r="DG3" s="140"/>
      <c r="DH3" s="140"/>
      <c r="DI3" s="140"/>
      <c r="DJ3" s="140"/>
      <c r="DK3" s="140"/>
      <c r="DL3" s="140"/>
      <c r="DM3" s="140"/>
      <c r="DN3" s="140"/>
      <c r="DO3" s="140"/>
      <c r="DP3" s="140"/>
      <c r="DQ3" s="140"/>
      <c r="DR3" s="140"/>
      <c r="DS3" s="140"/>
      <c r="DT3" s="140"/>
      <c r="DU3" s="140"/>
      <c r="DV3" s="140"/>
      <c r="DW3" s="140"/>
      <c r="DX3" s="140"/>
      <c r="DY3" s="140"/>
      <c r="DZ3" s="140"/>
      <c r="EA3" s="140"/>
      <c r="EB3" s="140"/>
      <c r="EC3" s="140"/>
      <c r="ED3" s="140"/>
      <c r="EE3" s="140"/>
      <c r="EF3" s="140"/>
      <c r="EG3" s="140"/>
      <c r="EH3" s="140"/>
      <c r="EI3" s="140"/>
      <c r="EJ3" s="140"/>
      <c r="EK3" s="140"/>
      <c r="EL3" s="140"/>
      <c r="EM3" s="140"/>
      <c r="EN3" s="140"/>
      <c r="EO3" s="140"/>
      <c r="EP3" s="140"/>
      <c r="EQ3" s="140"/>
      <c r="ER3" s="140"/>
      <c r="ES3" s="140"/>
      <c r="ET3" s="140"/>
      <c r="EU3" s="140"/>
      <c r="EV3" s="140"/>
      <c r="EW3" s="140"/>
      <c r="EX3" s="140"/>
      <c r="EY3" s="140"/>
      <c r="EZ3" s="140"/>
      <c r="FA3" s="140"/>
      <c r="FB3" s="140"/>
      <c r="FC3" s="140"/>
      <c r="FD3" s="140"/>
      <c r="FE3" s="140"/>
      <c r="FF3" s="140"/>
      <c r="FG3" s="140"/>
      <c r="FH3" s="140"/>
      <c r="FI3" s="140"/>
      <c r="FJ3" s="140"/>
      <c r="FK3" s="140"/>
      <c r="FL3" s="140"/>
      <c r="FM3" s="140"/>
      <c r="FN3" s="140"/>
      <c r="FO3" s="140"/>
      <c r="FP3" s="140"/>
      <c r="FQ3" s="140"/>
      <c r="FR3" s="140"/>
      <c r="FS3" s="140"/>
      <c r="FT3" s="140"/>
      <c r="FU3" s="140"/>
      <c r="FV3" s="140"/>
      <c r="FW3" s="140"/>
      <c r="FX3" s="140"/>
      <c r="FY3" s="140"/>
      <c r="FZ3" s="140"/>
      <c r="GA3" s="140"/>
      <c r="GB3" s="140"/>
      <c r="GC3" s="140"/>
      <c r="GD3" s="140"/>
      <c r="GE3" s="140"/>
      <c r="GF3" s="140"/>
      <c r="GG3" s="140"/>
      <c r="GH3" s="140"/>
      <c r="GI3" s="140"/>
      <c r="GJ3" s="140"/>
      <c r="GK3" s="140"/>
      <c r="GL3" s="140"/>
      <c r="GM3" s="140"/>
      <c r="GN3" s="140"/>
      <c r="GO3" s="140"/>
      <c r="GP3" s="140"/>
      <c r="GQ3" s="140"/>
      <c r="GR3" s="140"/>
      <c r="GS3" s="140"/>
      <c r="GT3" s="140"/>
      <c r="GU3" s="140"/>
      <c r="GV3" s="140"/>
      <c r="GW3" s="140"/>
      <c r="GX3" s="140"/>
      <c r="GY3" s="140"/>
      <c r="GZ3" s="140"/>
      <c r="HA3" s="140"/>
      <c r="HB3" s="140"/>
      <c r="HC3" s="140"/>
      <c r="HD3" s="140"/>
      <c r="HE3" s="140"/>
      <c r="HF3" s="140"/>
      <c r="HG3" s="140"/>
      <c r="HH3" s="140"/>
      <c r="HI3" s="140"/>
      <c r="HJ3" s="140"/>
      <c r="HK3" s="140"/>
      <c r="HL3" s="140"/>
      <c r="HM3" s="140"/>
      <c r="HN3" s="140"/>
      <c r="HO3" s="140"/>
      <c r="HP3" s="140"/>
      <c r="HQ3" s="140"/>
      <c r="HR3" s="140"/>
      <c r="HS3" s="140"/>
      <c r="HT3" s="140"/>
      <c r="HU3" s="140"/>
      <c r="HV3" s="140"/>
      <c r="HW3" s="140"/>
      <c r="HX3" s="140"/>
      <c r="HY3" s="140"/>
      <c r="HZ3" s="140"/>
      <c r="IA3" s="140"/>
      <c r="IB3" s="140"/>
      <c r="IC3" s="140"/>
      <c r="ID3" s="140"/>
      <c r="IE3" s="140"/>
      <c r="IF3" s="140"/>
      <c r="IG3" s="140"/>
      <c r="IH3" s="140"/>
      <c r="II3" s="140"/>
      <c r="IJ3" s="140"/>
      <c r="IK3" s="140"/>
      <c r="IL3" s="140"/>
      <c r="IM3" s="140"/>
      <c r="IN3" s="140"/>
      <c r="IO3" s="140"/>
      <c r="IP3" s="140"/>
      <c r="IQ3" s="140"/>
      <c r="IR3" s="140"/>
      <c r="IS3" s="140"/>
      <c r="IT3" s="140"/>
    </row>
    <row r="4" spans="1:254" ht="18">
      <c r="A4" s="137" t="s">
        <v>277</v>
      </c>
      <c r="B4" s="138"/>
      <c r="C4" s="138"/>
      <c r="D4" s="138"/>
      <c r="E4" s="139"/>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40"/>
      <c r="BN4" s="140"/>
      <c r="BO4" s="140"/>
      <c r="BP4" s="140"/>
      <c r="BQ4" s="140"/>
      <c r="BR4" s="140"/>
      <c r="BS4" s="140"/>
      <c r="BT4" s="140"/>
      <c r="BU4" s="140"/>
      <c r="BV4" s="140"/>
      <c r="BW4" s="140"/>
      <c r="BX4" s="140"/>
      <c r="BY4" s="140"/>
      <c r="BZ4" s="140"/>
      <c r="CA4" s="140"/>
      <c r="CB4" s="140"/>
      <c r="CC4" s="140"/>
      <c r="CD4" s="140"/>
      <c r="CE4" s="140"/>
      <c r="CF4" s="140"/>
      <c r="CG4" s="140"/>
      <c r="CH4" s="140"/>
      <c r="CI4" s="140"/>
      <c r="CJ4" s="140"/>
      <c r="CK4" s="140"/>
      <c r="CL4" s="140"/>
      <c r="CM4" s="140"/>
      <c r="CN4" s="140"/>
      <c r="CO4" s="140"/>
      <c r="CP4" s="140"/>
      <c r="CQ4" s="140"/>
      <c r="CR4" s="140"/>
      <c r="CS4" s="140"/>
      <c r="CT4" s="140"/>
      <c r="CU4" s="140"/>
      <c r="CV4" s="140"/>
      <c r="CW4" s="140"/>
      <c r="CX4" s="140"/>
      <c r="CY4" s="140"/>
      <c r="CZ4" s="140"/>
      <c r="DA4" s="140"/>
      <c r="DB4" s="140"/>
      <c r="DC4" s="140"/>
      <c r="DD4" s="140"/>
      <c r="DE4" s="140"/>
      <c r="DF4" s="140"/>
      <c r="DG4" s="140"/>
      <c r="DH4" s="140"/>
      <c r="DI4" s="140"/>
      <c r="DJ4" s="140"/>
      <c r="DK4" s="140"/>
      <c r="DL4" s="140"/>
      <c r="DM4" s="140"/>
      <c r="DN4" s="140"/>
      <c r="DO4" s="140"/>
      <c r="DP4" s="140"/>
      <c r="DQ4" s="140"/>
      <c r="DR4" s="140"/>
      <c r="DS4" s="140"/>
      <c r="DT4" s="140"/>
      <c r="DU4" s="140"/>
      <c r="DV4" s="140"/>
      <c r="DW4" s="140"/>
      <c r="DX4" s="140"/>
      <c r="DY4" s="140"/>
      <c r="DZ4" s="140"/>
      <c r="EA4" s="140"/>
      <c r="EB4" s="140"/>
      <c r="EC4" s="140"/>
      <c r="ED4" s="140"/>
      <c r="EE4" s="140"/>
      <c r="EF4" s="140"/>
      <c r="EG4" s="140"/>
      <c r="EH4" s="140"/>
      <c r="EI4" s="140"/>
      <c r="EJ4" s="140"/>
      <c r="EK4" s="140"/>
      <c r="EL4" s="140"/>
      <c r="EM4" s="140"/>
      <c r="EN4" s="140"/>
      <c r="EO4" s="140"/>
      <c r="EP4" s="140"/>
      <c r="EQ4" s="140"/>
      <c r="ER4" s="140"/>
      <c r="ES4" s="140"/>
      <c r="ET4" s="140"/>
      <c r="EU4" s="140"/>
      <c r="EV4" s="140"/>
      <c r="EW4" s="140"/>
      <c r="EX4" s="140"/>
      <c r="EY4" s="140"/>
      <c r="EZ4" s="140"/>
      <c r="FA4" s="140"/>
      <c r="FB4" s="140"/>
      <c r="FC4" s="140"/>
      <c r="FD4" s="140"/>
      <c r="FE4" s="140"/>
      <c r="FF4" s="140"/>
      <c r="FG4" s="140"/>
      <c r="FH4" s="140"/>
      <c r="FI4" s="140"/>
      <c r="FJ4" s="140"/>
      <c r="FK4" s="140"/>
      <c r="FL4" s="140"/>
      <c r="FM4" s="140"/>
      <c r="FN4" s="140"/>
      <c r="FO4" s="140"/>
      <c r="FP4" s="140"/>
      <c r="FQ4" s="140"/>
      <c r="FR4" s="140"/>
      <c r="FS4" s="140"/>
      <c r="FT4" s="140"/>
      <c r="FU4" s="140"/>
      <c r="FV4" s="140"/>
      <c r="FW4" s="140"/>
      <c r="FX4" s="140"/>
      <c r="FY4" s="140"/>
      <c r="FZ4" s="140"/>
      <c r="GA4" s="140"/>
      <c r="GB4" s="140"/>
      <c r="GC4" s="140"/>
      <c r="GD4" s="140"/>
      <c r="GE4" s="140"/>
      <c r="GF4" s="140"/>
      <c r="GG4" s="140"/>
      <c r="GH4" s="140"/>
      <c r="GI4" s="140"/>
      <c r="GJ4" s="140"/>
      <c r="GK4" s="140"/>
      <c r="GL4" s="140"/>
      <c r="GM4" s="140"/>
      <c r="GN4" s="140"/>
      <c r="GO4" s="140"/>
      <c r="GP4" s="140"/>
      <c r="GQ4" s="140"/>
      <c r="GR4" s="140"/>
      <c r="GS4" s="140"/>
      <c r="GT4" s="140"/>
      <c r="GU4" s="140"/>
      <c r="GV4" s="140"/>
      <c r="GW4" s="140"/>
      <c r="GX4" s="140"/>
      <c r="GY4" s="140"/>
      <c r="GZ4" s="140"/>
      <c r="HA4" s="140"/>
      <c r="HB4" s="140"/>
      <c r="HC4" s="140"/>
      <c r="HD4" s="140"/>
      <c r="HE4" s="140"/>
      <c r="HF4" s="140"/>
      <c r="HG4" s="140"/>
      <c r="HH4" s="140"/>
      <c r="HI4" s="140"/>
      <c r="HJ4" s="140"/>
      <c r="HK4" s="140"/>
      <c r="HL4" s="140"/>
      <c r="HM4" s="140"/>
      <c r="HN4" s="140"/>
      <c r="HO4" s="140"/>
      <c r="HP4" s="140"/>
      <c r="HQ4" s="140"/>
      <c r="HR4" s="140"/>
      <c r="HS4" s="140"/>
      <c r="HT4" s="140"/>
      <c r="HU4" s="140"/>
      <c r="HV4" s="140"/>
      <c r="HW4" s="140"/>
      <c r="HX4" s="140"/>
      <c r="HY4" s="140"/>
      <c r="HZ4" s="140"/>
      <c r="IA4" s="140"/>
      <c r="IB4" s="140"/>
      <c r="IC4" s="140"/>
      <c r="ID4" s="140"/>
      <c r="IE4" s="140"/>
      <c r="IF4" s="140"/>
      <c r="IG4" s="140"/>
      <c r="IH4" s="140"/>
      <c r="II4" s="140"/>
      <c r="IJ4" s="140"/>
      <c r="IK4" s="140"/>
      <c r="IL4" s="140"/>
      <c r="IM4" s="140"/>
      <c r="IN4" s="140"/>
      <c r="IO4" s="140"/>
      <c r="IP4" s="140"/>
      <c r="IQ4" s="140"/>
      <c r="IR4" s="140"/>
      <c r="IS4" s="140"/>
      <c r="IT4" s="140"/>
    </row>
    <row r="5" spans="1:254" ht="17">
      <c r="A5" s="138"/>
      <c r="B5" s="138"/>
      <c r="C5" s="138"/>
      <c r="D5" s="138"/>
      <c r="E5" s="139"/>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row>
    <row r="6" spans="1:254" ht="15">
      <c r="A6" s="141"/>
      <c r="C6" s="142"/>
      <c r="D6" s="141"/>
      <c r="E6" s="143" t="s">
        <v>278</v>
      </c>
    </row>
    <row r="7" spans="1:254" ht="15">
      <c r="A7" s="144" t="s">
        <v>279</v>
      </c>
      <c r="B7" s="145"/>
      <c r="C7" s="146"/>
      <c r="D7" s="147" t="s">
        <v>280</v>
      </c>
      <c r="E7" s="148" t="s">
        <v>281</v>
      </c>
      <c r="F7" s="146"/>
      <c r="G7" s="149"/>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row>
    <row r="8" spans="1:254" ht="15">
      <c r="A8" s="150" t="s">
        <v>282</v>
      </c>
      <c r="B8" s="151" t="s">
        <v>283</v>
      </c>
      <c r="C8" s="146"/>
      <c r="D8" s="147" t="s">
        <v>284</v>
      </c>
      <c r="E8" s="152">
        <v>44813</v>
      </c>
      <c r="F8" s="146"/>
      <c r="G8" s="146"/>
      <c r="H8" s="146"/>
      <c r="I8" s="153"/>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row>
    <row r="9" spans="1:254" ht="15">
      <c r="A9" s="154" t="s">
        <v>285</v>
      </c>
      <c r="B9" s="155" t="s">
        <v>286</v>
      </c>
      <c r="C9" s="146"/>
      <c r="D9" s="156" t="s">
        <v>287</v>
      </c>
      <c r="E9" s="157">
        <f>E8+60</f>
        <v>44873</v>
      </c>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row>
    <row r="10" spans="1:254" ht="15">
      <c r="A10" s="154" t="s">
        <v>288</v>
      </c>
      <c r="B10" s="155" t="s">
        <v>289</v>
      </c>
      <c r="C10" s="146"/>
      <c r="D10" s="153"/>
      <c r="E10" s="158"/>
      <c r="F10" s="146"/>
      <c r="G10" s="146"/>
      <c r="H10" s="146"/>
      <c r="I10" s="159"/>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row>
    <row r="11" spans="1:254" ht="15">
      <c r="A11" s="154"/>
      <c r="B11" s="155" t="s">
        <v>290</v>
      </c>
      <c r="C11" s="146"/>
      <c r="D11" s="160" t="s">
        <v>291</v>
      </c>
      <c r="E11" s="161"/>
      <c r="F11" s="146"/>
      <c r="G11" s="146"/>
      <c r="H11" s="146"/>
      <c r="I11" s="162"/>
      <c r="J11" s="163"/>
      <c r="K11" s="163"/>
      <c r="L11" s="163"/>
      <c r="M11" s="163"/>
      <c r="N11" s="163"/>
      <c r="O11" s="163"/>
      <c r="P11" s="163"/>
      <c r="Q11" s="163"/>
      <c r="R11" s="163"/>
      <c r="S11" s="163"/>
      <c r="T11" s="163"/>
      <c r="U11" s="163"/>
      <c r="V11" s="163"/>
      <c r="W11" s="163"/>
      <c r="X11" s="163"/>
      <c r="Y11" s="163"/>
      <c r="Z11" s="163"/>
      <c r="AA11" s="163"/>
      <c r="AB11" s="163"/>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row>
    <row r="12" spans="1:254" ht="15">
      <c r="A12" s="154" t="s">
        <v>292</v>
      </c>
      <c r="B12" s="155" t="s">
        <v>293</v>
      </c>
      <c r="C12" s="146"/>
      <c r="D12" s="164" t="s">
        <v>294</v>
      </c>
      <c r="E12" s="165"/>
      <c r="F12" s="146"/>
      <c r="G12" s="146"/>
      <c r="H12" s="146"/>
      <c r="I12" s="166"/>
      <c r="J12" s="166"/>
      <c r="K12" s="166"/>
      <c r="L12" s="166"/>
      <c r="M12" s="166"/>
      <c r="N12" s="166"/>
      <c r="O12" s="166"/>
      <c r="P12" s="166"/>
      <c r="Q12" s="166"/>
      <c r="R12" s="166"/>
      <c r="S12" s="166"/>
      <c r="T12" s="166"/>
      <c r="U12" s="166"/>
      <c r="V12" s="166"/>
      <c r="W12" s="166"/>
      <c r="X12" s="166"/>
      <c r="Y12" s="166"/>
      <c r="Z12" s="166"/>
      <c r="AA12" s="166"/>
      <c r="AB12" s="16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row>
    <row r="13" spans="1:254" ht="15">
      <c r="A13" s="154" t="s">
        <v>295</v>
      </c>
      <c r="B13" s="167" t="s">
        <v>296</v>
      </c>
      <c r="C13" s="146"/>
      <c r="D13" s="164" t="s">
        <v>297</v>
      </c>
      <c r="E13" s="165"/>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row>
    <row r="14" spans="1:254" ht="15">
      <c r="A14" s="168" t="s">
        <v>298</v>
      </c>
      <c r="B14" s="155" t="s">
        <v>299</v>
      </c>
      <c r="C14" s="153"/>
      <c r="D14" s="274" t="s">
        <v>300</v>
      </c>
      <c r="E14" s="275"/>
      <c r="F14" s="146"/>
      <c r="G14" s="169">
        <f>SUMIF($A$2:$A$100,"Total Amount",$E$2:$E$100)</f>
        <v>8165658.5099999998</v>
      </c>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row>
    <row r="15" spans="1:254" ht="15">
      <c r="A15" s="170"/>
      <c r="B15" s="171"/>
      <c r="C15" s="146"/>
      <c r="D15" s="274" t="s">
        <v>301</v>
      </c>
      <c r="E15" s="275"/>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row>
    <row r="16" spans="1:254">
      <c r="A16" s="146"/>
      <c r="B16" s="153"/>
      <c r="C16" s="146"/>
      <c r="D16" s="164" t="s">
        <v>302</v>
      </c>
      <c r="E16" s="165"/>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row>
    <row r="17" spans="1:254">
      <c r="A17" s="146"/>
      <c r="B17" s="153"/>
      <c r="C17" s="146"/>
      <c r="D17" s="276" t="s">
        <v>303</v>
      </c>
      <c r="E17" s="277"/>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row>
    <row r="18" spans="1:254" ht="15" thickBot="1">
      <c r="A18" s="172"/>
      <c r="B18" s="172"/>
      <c r="C18" s="173"/>
      <c r="D18" s="173"/>
      <c r="E18" s="174"/>
    </row>
    <row r="19" spans="1:254" ht="9.75" customHeight="1"/>
    <row r="20" spans="1:254" ht="18">
      <c r="A20" s="176" t="s">
        <v>304</v>
      </c>
      <c r="C20" s="177"/>
      <c r="D20" s="146"/>
      <c r="E20" s="146"/>
      <c r="F20" s="178"/>
      <c r="G20" s="179"/>
    </row>
    <row r="21" spans="1:254" ht="5.25" customHeight="1">
      <c r="A21" s="180"/>
      <c r="B21" s="177"/>
      <c r="C21" s="146"/>
      <c r="D21" s="146"/>
      <c r="E21" s="178"/>
    </row>
    <row r="22" spans="1:254">
      <c r="A22" s="176" t="s">
        <v>305</v>
      </c>
      <c r="B22" s="181"/>
      <c r="C22" s="181"/>
      <c r="D22" s="182" t="s">
        <v>306</v>
      </c>
      <c r="E22" s="183" t="s">
        <v>307</v>
      </c>
    </row>
    <row r="23" spans="1:254" ht="6.75" customHeight="1">
      <c r="A23" s="184"/>
      <c r="B23" s="184"/>
      <c r="C23" s="184"/>
      <c r="D23" s="185"/>
      <c r="E23" s="186"/>
    </row>
    <row r="24" spans="1:254" ht="15">
      <c r="A24" s="187" t="s">
        <v>308</v>
      </c>
      <c r="B24" s="188" t="str">
        <f>VLOOKUP($A24,'[111]CMI (BM)'!$B$61:$C$82,2)</f>
        <v>Sea cable manufactured (except 8.5km spare cable))</v>
      </c>
      <c r="C24" s="188"/>
      <c r="D24" s="189">
        <f>4%*99%</f>
        <v>3.9600000000000003E-2</v>
      </c>
      <c r="E24" s="190"/>
    </row>
    <row r="25" spans="1:254" ht="16">
      <c r="A25" s="191"/>
      <c r="B25" s="192" t="s">
        <v>309</v>
      </c>
      <c r="C25" s="184"/>
      <c r="D25" s="193"/>
      <c r="E25" s="190">
        <f>ROUND('[111]Liability(Trunk+Branch)'!$G$6*廠商發票!D24,2)</f>
        <v>1288822.32</v>
      </c>
    </row>
    <row r="26" spans="1:254" ht="16">
      <c r="A26" s="191"/>
      <c r="B26" s="192" t="s">
        <v>310</v>
      </c>
      <c r="C26" s="194"/>
      <c r="D26" s="195"/>
      <c r="E26" s="190">
        <f>ROUND('[111]Liability(Trunk+Branch)'!$H$6*廠商發票!D24,2)</f>
        <v>1178227.94</v>
      </c>
    </row>
    <row r="27" spans="1:254" ht="14.25" customHeight="1">
      <c r="A27" s="184"/>
      <c r="B27" s="196"/>
      <c r="C27" s="184"/>
      <c r="D27" s="193"/>
      <c r="E27" s="190"/>
    </row>
    <row r="28" spans="1:254" ht="14.25" customHeight="1">
      <c r="A28" s="187" t="s">
        <v>311</v>
      </c>
      <c r="B28" s="188" t="s">
        <v>312</v>
      </c>
      <c r="C28" s="188"/>
      <c r="D28" s="189">
        <v>0.05</v>
      </c>
      <c r="E28" s="190"/>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c r="DB28" s="146"/>
      <c r="DC28" s="146"/>
      <c r="DD28" s="146"/>
      <c r="DE28" s="146"/>
      <c r="DF28" s="146"/>
      <c r="DG28" s="146"/>
      <c r="DH28" s="146"/>
      <c r="DI28" s="146"/>
      <c r="DJ28" s="146"/>
      <c r="DK28" s="146"/>
      <c r="DL28" s="146"/>
      <c r="DM28" s="146"/>
      <c r="DN28" s="146"/>
      <c r="DO28" s="146"/>
      <c r="DP28" s="146"/>
      <c r="DQ28" s="146"/>
      <c r="DR28" s="146"/>
      <c r="DS28" s="146"/>
      <c r="DT28" s="146"/>
      <c r="DU28" s="146"/>
      <c r="DV28" s="146"/>
      <c r="DW28" s="146"/>
      <c r="DX28" s="146"/>
      <c r="DY28" s="146"/>
      <c r="DZ28" s="146"/>
      <c r="EA28" s="146"/>
      <c r="EB28" s="146"/>
      <c r="EC28" s="146"/>
      <c r="ED28" s="146"/>
      <c r="EE28" s="146"/>
      <c r="EF28" s="146"/>
      <c r="EG28" s="146"/>
      <c r="EH28" s="146"/>
      <c r="EI28" s="146"/>
      <c r="EJ28" s="146"/>
      <c r="EK28" s="146"/>
      <c r="EL28" s="146"/>
      <c r="EM28" s="146"/>
      <c r="EN28" s="146"/>
      <c r="EO28" s="146"/>
      <c r="EP28" s="146"/>
      <c r="EQ28" s="146"/>
      <c r="ER28" s="146"/>
      <c r="ES28" s="146"/>
      <c r="ET28" s="146"/>
      <c r="EU28" s="146"/>
      <c r="EV28" s="146"/>
      <c r="EW28" s="146"/>
      <c r="EX28" s="146"/>
      <c r="EY28" s="146"/>
      <c r="EZ28" s="146"/>
      <c r="FA28" s="146"/>
      <c r="FB28" s="146"/>
      <c r="FC28" s="146"/>
      <c r="FD28" s="146"/>
      <c r="FE28" s="146"/>
      <c r="FF28" s="146"/>
      <c r="FG28" s="146"/>
      <c r="FH28" s="146"/>
      <c r="FI28" s="146"/>
      <c r="FJ28" s="146"/>
      <c r="FK28" s="146"/>
      <c r="FL28" s="146"/>
      <c r="FM28" s="146"/>
      <c r="FN28" s="146"/>
      <c r="FO28" s="146"/>
      <c r="FP28" s="146"/>
      <c r="FQ28" s="146"/>
      <c r="FR28" s="146"/>
      <c r="FS28" s="146"/>
      <c r="FT28" s="146"/>
      <c r="FU28" s="146"/>
      <c r="FV28" s="146"/>
      <c r="FW28" s="146"/>
      <c r="FX28" s="146"/>
      <c r="FY28" s="146"/>
      <c r="FZ28" s="146"/>
      <c r="GA28" s="146"/>
      <c r="GB28" s="146"/>
      <c r="GC28" s="146"/>
      <c r="GD28" s="146"/>
      <c r="GE28" s="146"/>
      <c r="GF28" s="146"/>
      <c r="GG28" s="146"/>
      <c r="GH28" s="146"/>
      <c r="GI28" s="146"/>
      <c r="GJ28" s="146"/>
      <c r="GK28" s="146"/>
      <c r="GL28" s="146"/>
      <c r="GM28" s="146"/>
      <c r="GN28" s="146"/>
      <c r="GO28" s="146"/>
      <c r="GP28" s="146"/>
      <c r="GQ28" s="146"/>
      <c r="GR28" s="146"/>
      <c r="GS28" s="146"/>
      <c r="GT28" s="146"/>
      <c r="GU28" s="146"/>
      <c r="GV28" s="146"/>
      <c r="GW28" s="146"/>
      <c r="GX28" s="146"/>
      <c r="GY28" s="146"/>
      <c r="GZ28" s="146"/>
      <c r="HA28" s="146"/>
      <c r="HB28" s="146"/>
      <c r="HC28" s="146"/>
      <c r="HD28" s="146"/>
      <c r="HE28" s="146"/>
      <c r="HF28" s="146"/>
      <c r="HG28" s="146"/>
      <c r="HH28" s="146"/>
      <c r="HI28" s="146"/>
      <c r="HJ28" s="146"/>
      <c r="HK28" s="146"/>
      <c r="HL28" s="146"/>
      <c r="HM28" s="146"/>
      <c r="HN28" s="146"/>
      <c r="HO28" s="146"/>
      <c r="HP28" s="146"/>
      <c r="HQ28" s="146"/>
      <c r="HR28" s="146"/>
      <c r="HS28" s="146"/>
      <c r="HT28" s="146"/>
      <c r="HU28" s="146"/>
      <c r="HV28" s="146"/>
      <c r="HW28" s="146"/>
      <c r="HX28" s="146"/>
      <c r="HY28" s="146"/>
      <c r="HZ28" s="146"/>
      <c r="IA28" s="146"/>
      <c r="IB28" s="146"/>
      <c r="IC28" s="146"/>
      <c r="ID28" s="146"/>
      <c r="IE28" s="146"/>
      <c r="IF28" s="146"/>
      <c r="IG28" s="146"/>
      <c r="IH28" s="146"/>
      <c r="II28" s="146"/>
      <c r="IJ28" s="146"/>
      <c r="IK28" s="146"/>
      <c r="IL28" s="146"/>
      <c r="IM28" s="146"/>
      <c r="IN28" s="146"/>
      <c r="IO28" s="146"/>
      <c r="IP28" s="146"/>
      <c r="IQ28" s="146"/>
      <c r="IR28" s="146"/>
      <c r="IS28" s="146"/>
      <c r="IT28" s="146"/>
    </row>
    <row r="29" spans="1:254" ht="14.25" customHeight="1">
      <c r="A29" s="191"/>
      <c r="B29" s="192" t="s">
        <v>309</v>
      </c>
      <c r="C29" s="184"/>
      <c r="D29" s="193"/>
      <c r="E29" s="190">
        <f>ROUND('[111]Liability(Trunk+Branch)'!$G$6*廠商發票!D28,2)</f>
        <v>1627300.92</v>
      </c>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c r="CG29" s="146"/>
      <c r="CH29" s="146"/>
      <c r="CI29" s="146"/>
      <c r="CJ29" s="146"/>
      <c r="CK29" s="146"/>
      <c r="CL29" s="146"/>
      <c r="CM29" s="146"/>
      <c r="CN29" s="146"/>
      <c r="CO29" s="146"/>
      <c r="CP29" s="146"/>
      <c r="CQ29" s="146"/>
      <c r="CR29" s="146"/>
      <c r="CS29" s="146"/>
      <c r="CT29" s="146"/>
      <c r="CU29" s="146"/>
      <c r="CV29" s="146"/>
      <c r="CW29" s="146"/>
      <c r="CX29" s="146"/>
      <c r="CY29" s="146"/>
      <c r="CZ29" s="146"/>
      <c r="DA29" s="146"/>
      <c r="DB29" s="146"/>
      <c r="DC29" s="146"/>
      <c r="DD29" s="146"/>
      <c r="DE29" s="146"/>
      <c r="DF29" s="146"/>
      <c r="DG29" s="146"/>
      <c r="DH29" s="146"/>
      <c r="DI29" s="146"/>
      <c r="DJ29" s="146"/>
      <c r="DK29" s="146"/>
      <c r="DL29" s="146"/>
      <c r="DM29" s="146"/>
      <c r="DN29" s="146"/>
      <c r="DO29" s="146"/>
      <c r="DP29" s="146"/>
      <c r="DQ29" s="146"/>
      <c r="DR29" s="146"/>
      <c r="DS29" s="146"/>
      <c r="DT29" s="146"/>
      <c r="DU29" s="146"/>
      <c r="DV29" s="146"/>
      <c r="DW29" s="146"/>
      <c r="DX29" s="146"/>
      <c r="DY29" s="146"/>
      <c r="DZ29" s="146"/>
      <c r="EA29" s="146"/>
      <c r="EB29" s="146"/>
      <c r="EC29" s="146"/>
      <c r="ED29" s="146"/>
      <c r="EE29" s="146"/>
      <c r="EF29" s="146"/>
      <c r="EG29" s="146"/>
      <c r="EH29" s="146"/>
      <c r="EI29" s="146"/>
      <c r="EJ29" s="146"/>
      <c r="EK29" s="146"/>
      <c r="EL29" s="146"/>
      <c r="EM29" s="146"/>
      <c r="EN29" s="146"/>
      <c r="EO29" s="146"/>
      <c r="EP29" s="146"/>
      <c r="EQ29" s="146"/>
      <c r="ER29" s="146"/>
      <c r="ES29" s="146"/>
      <c r="ET29" s="146"/>
      <c r="EU29" s="146"/>
      <c r="EV29" s="146"/>
      <c r="EW29" s="146"/>
      <c r="EX29" s="146"/>
      <c r="EY29" s="146"/>
      <c r="EZ29" s="146"/>
      <c r="FA29" s="146"/>
      <c r="FB29" s="146"/>
      <c r="FC29" s="146"/>
      <c r="FD29" s="146"/>
      <c r="FE29" s="146"/>
      <c r="FF29" s="146"/>
      <c r="FG29" s="146"/>
      <c r="FH29" s="146"/>
      <c r="FI29" s="146"/>
      <c r="FJ29" s="146"/>
      <c r="FK29" s="146"/>
      <c r="FL29" s="146"/>
      <c r="FM29" s="146"/>
      <c r="FN29" s="146"/>
      <c r="FO29" s="146"/>
      <c r="FP29" s="146"/>
      <c r="FQ29" s="146"/>
      <c r="FR29" s="146"/>
      <c r="FS29" s="146"/>
      <c r="FT29" s="146"/>
      <c r="FU29" s="146"/>
      <c r="FV29" s="146"/>
      <c r="FW29" s="146"/>
      <c r="FX29" s="146"/>
      <c r="FY29" s="146"/>
      <c r="FZ29" s="146"/>
      <c r="GA29" s="146"/>
      <c r="GB29" s="146"/>
      <c r="GC29" s="146"/>
      <c r="GD29" s="146"/>
      <c r="GE29" s="146"/>
      <c r="GF29" s="146"/>
      <c r="GG29" s="146"/>
      <c r="GH29" s="146"/>
      <c r="GI29" s="146"/>
      <c r="GJ29" s="146"/>
      <c r="GK29" s="146"/>
      <c r="GL29" s="146"/>
      <c r="GM29" s="146"/>
      <c r="GN29" s="146"/>
      <c r="GO29" s="146"/>
      <c r="GP29" s="146"/>
      <c r="GQ29" s="146"/>
      <c r="GR29" s="146"/>
      <c r="GS29" s="146"/>
      <c r="GT29" s="146"/>
      <c r="GU29" s="146"/>
      <c r="GV29" s="146"/>
      <c r="GW29" s="146"/>
      <c r="GX29" s="146"/>
      <c r="GY29" s="146"/>
      <c r="GZ29" s="146"/>
      <c r="HA29" s="146"/>
      <c r="HB29" s="146"/>
      <c r="HC29" s="146"/>
      <c r="HD29" s="146"/>
      <c r="HE29" s="146"/>
      <c r="HF29" s="146"/>
      <c r="HG29" s="146"/>
      <c r="HH29" s="146"/>
      <c r="HI29" s="146"/>
      <c r="HJ29" s="146"/>
      <c r="HK29" s="146"/>
      <c r="HL29" s="146"/>
      <c r="HM29" s="146"/>
      <c r="HN29" s="146"/>
      <c r="HO29" s="146"/>
      <c r="HP29" s="146"/>
      <c r="HQ29" s="146"/>
      <c r="HR29" s="146"/>
      <c r="HS29" s="146"/>
      <c r="HT29" s="146"/>
      <c r="HU29" s="146"/>
      <c r="HV29" s="146"/>
      <c r="HW29" s="146"/>
      <c r="HX29" s="146"/>
      <c r="HY29" s="146"/>
      <c r="HZ29" s="146"/>
      <c r="IA29" s="146"/>
      <c r="IB29" s="146"/>
      <c r="IC29" s="146"/>
      <c r="ID29" s="146"/>
      <c r="IE29" s="146"/>
      <c r="IF29" s="146"/>
      <c r="IG29" s="146"/>
      <c r="IH29" s="146"/>
      <c r="II29" s="146"/>
      <c r="IJ29" s="146"/>
      <c r="IK29" s="146"/>
      <c r="IL29" s="146"/>
      <c r="IM29" s="146"/>
      <c r="IN29" s="146"/>
      <c r="IO29" s="146"/>
      <c r="IP29" s="146"/>
      <c r="IQ29" s="146"/>
      <c r="IR29" s="146"/>
      <c r="IS29" s="146"/>
      <c r="IT29" s="146"/>
    </row>
    <row r="30" spans="1:254" ht="14.25" customHeight="1">
      <c r="A30" s="191"/>
      <c r="B30" s="192" t="s">
        <v>310</v>
      </c>
      <c r="C30" s="194"/>
      <c r="D30" s="195"/>
      <c r="E30" s="190">
        <f>ROUND('[111]Liability(Trunk+Branch)'!$H$6*廠商發票!D28,2)</f>
        <v>1487661.54</v>
      </c>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c r="DB30" s="146"/>
      <c r="DC30" s="146"/>
      <c r="DD30" s="146"/>
      <c r="DE30" s="146"/>
      <c r="DF30" s="146"/>
      <c r="DG30" s="146"/>
      <c r="DH30" s="146"/>
      <c r="DI30" s="146"/>
      <c r="DJ30" s="146"/>
      <c r="DK30" s="146"/>
      <c r="DL30" s="146"/>
      <c r="DM30" s="146"/>
      <c r="DN30" s="146"/>
      <c r="DO30" s="146"/>
      <c r="DP30" s="146"/>
      <c r="DQ30" s="146"/>
      <c r="DR30" s="146"/>
      <c r="DS30" s="146"/>
      <c r="DT30" s="146"/>
      <c r="DU30" s="146"/>
      <c r="DV30" s="146"/>
      <c r="DW30" s="146"/>
      <c r="DX30" s="146"/>
      <c r="DY30" s="146"/>
      <c r="DZ30" s="146"/>
      <c r="EA30" s="146"/>
      <c r="EB30" s="146"/>
      <c r="EC30" s="146"/>
      <c r="ED30" s="146"/>
      <c r="EE30" s="146"/>
      <c r="EF30" s="146"/>
      <c r="EG30" s="146"/>
      <c r="EH30" s="146"/>
      <c r="EI30" s="146"/>
      <c r="EJ30" s="146"/>
      <c r="EK30" s="146"/>
      <c r="EL30" s="146"/>
      <c r="EM30" s="146"/>
      <c r="EN30" s="146"/>
      <c r="EO30" s="146"/>
      <c r="EP30" s="146"/>
      <c r="EQ30" s="146"/>
      <c r="ER30" s="146"/>
      <c r="ES30" s="146"/>
      <c r="ET30" s="146"/>
      <c r="EU30" s="146"/>
      <c r="EV30" s="146"/>
      <c r="EW30" s="146"/>
      <c r="EX30" s="146"/>
      <c r="EY30" s="146"/>
      <c r="EZ30" s="146"/>
      <c r="FA30" s="146"/>
      <c r="FB30" s="146"/>
      <c r="FC30" s="146"/>
      <c r="FD30" s="146"/>
      <c r="FE30" s="146"/>
      <c r="FF30" s="146"/>
      <c r="FG30" s="146"/>
      <c r="FH30" s="146"/>
      <c r="FI30" s="146"/>
      <c r="FJ30" s="146"/>
      <c r="FK30" s="146"/>
      <c r="FL30" s="146"/>
      <c r="FM30" s="146"/>
      <c r="FN30" s="146"/>
      <c r="FO30" s="146"/>
      <c r="FP30" s="146"/>
      <c r="FQ30" s="146"/>
      <c r="FR30" s="146"/>
      <c r="FS30" s="146"/>
      <c r="FT30" s="146"/>
      <c r="FU30" s="146"/>
      <c r="FV30" s="146"/>
      <c r="FW30" s="146"/>
      <c r="FX30" s="146"/>
      <c r="FY30" s="146"/>
      <c r="FZ30" s="146"/>
      <c r="GA30" s="146"/>
      <c r="GB30" s="146"/>
      <c r="GC30" s="146"/>
      <c r="GD30" s="146"/>
      <c r="GE30" s="146"/>
      <c r="GF30" s="146"/>
      <c r="GG30" s="146"/>
      <c r="GH30" s="146"/>
      <c r="GI30" s="146"/>
      <c r="GJ30" s="146"/>
      <c r="GK30" s="146"/>
      <c r="GL30" s="146"/>
      <c r="GM30" s="146"/>
      <c r="GN30" s="146"/>
      <c r="GO30" s="146"/>
      <c r="GP30" s="146"/>
      <c r="GQ30" s="146"/>
      <c r="GR30" s="146"/>
      <c r="GS30" s="146"/>
      <c r="GT30" s="146"/>
      <c r="GU30" s="146"/>
      <c r="GV30" s="146"/>
      <c r="GW30" s="146"/>
      <c r="GX30" s="146"/>
      <c r="GY30" s="146"/>
      <c r="GZ30" s="146"/>
      <c r="HA30" s="146"/>
      <c r="HB30" s="146"/>
      <c r="HC30" s="146"/>
      <c r="HD30" s="146"/>
      <c r="HE30" s="146"/>
      <c r="HF30" s="146"/>
      <c r="HG30" s="146"/>
      <c r="HH30" s="146"/>
      <c r="HI30" s="146"/>
      <c r="HJ30" s="146"/>
      <c r="HK30" s="146"/>
      <c r="HL30" s="146"/>
      <c r="HM30" s="146"/>
      <c r="HN30" s="146"/>
      <c r="HO30" s="146"/>
      <c r="HP30" s="146"/>
      <c r="HQ30" s="146"/>
      <c r="HR30" s="146"/>
      <c r="HS30" s="146"/>
      <c r="HT30" s="146"/>
      <c r="HU30" s="146"/>
      <c r="HV30" s="146"/>
      <c r="HW30" s="146"/>
      <c r="HX30" s="146"/>
      <c r="HY30" s="146"/>
      <c r="HZ30" s="146"/>
      <c r="IA30" s="146"/>
      <c r="IB30" s="146"/>
      <c r="IC30" s="146"/>
      <c r="ID30" s="146"/>
      <c r="IE30" s="146"/>
      <c r="IF30" s="146"/>
      <c r="IG30" s="146"/>
      <c r="IH30" s="146"/>
      <c r="II30" s="146"/>
      <c r="IJ30" s="146"/>
      <c r="IK30" s="146"/>
      <c r="IL30" s="146"/>
      <c r="IM30" s="146"/>
      <c r="IN30" s="146"/>
      <c r="IO30" s="146"/>
      <c r="IP30" s="146"/>
      <c r="IQ30" s="146"/>
      <c r="IR30" s="146"/>
      <c r="IS30" s="146"/>
      <c r="IT30" s="146"/>
    </row>
    <row r="31" spans="1:254" ht="14.25" customHeight="1" thickBot="1">
      <c r="A31" s="180"/>
      <c r="B31" s="197"/>
      <c r="D31" s="180"/>
      <c r="E31" s="198"/>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c r="DG31" s="146"/>
      <c r="DH31" s="146"/>
      <c r="DI31" s="146"/>
      <c r="DJ31" s="146"/>
      <c r="DK31" s="146"/>
      <c r="DL31" s="146"/>
      <c r="DM31" s="146"/>
      <c r="DN31" s="146"/>
      <c r="DO31" s="146"/>
      <c r="DP31" s="146"/>
      <c r="DQ31" s="146"/>
      <c r="DR31" s="146"/>
      <c r="DS31" s="146"/>
      <c r="DT31" s="146"/>
      <c r="DU31" s="146"/>
      <c r="DV31" s="146"/>
      <c r="DW31" s="146"/>
      <c r="DX31" s="146"/>
      <c r="DY31" s="146"/>
      <c r="DZ31" s="146"/>
      <c r="EA31" s="146"/>
      <c r="EB31" s="146"/>
      <c r="EC31" s="146"/>
      <c r="ED31" s="146"/>
      <c r="EE31" s="146"/>
      <c r="EF31" s="146"/>
      <c r="EG31" s="146"/>
      <c r="EH31" s="146"/>
      <c r="EI31" s="146"/>
      <c r="EJ31" s="146"/>
      <c r="EK31" s="146"/>
      <c r="EL31" s="146"/>
      <c r="EM31" s="146"/>
      <c r="EN31" s="146"/>
      <c r="EO31" s="146"/>
      <c r="EP31" s="146"/>
      <c r="EQ31" s="146"/>
      <c r="ER31" s="146"/>
      <c r="ES31" s="146"/>
      <c r="ET31" s="146"/>
      <c r="EU31" s="146"/>
      <c r="EV31" s="146"/>
      <c r="EW31" s="146"/>
      <c r="EX31" s="146"/>
      <c r="EY31" s="146"/>
      <c r="EZ31" s="146"/>
      <c r="FA31" s="146"/>
      <c r="FB31" s="146"/>
      <c r="FC31" s="146"/>
      <c r="FD31" s="146"/>
      <c r="FE31" s="146"/>
      <c r="FF31" s="146"/>
      <c r="FG31" s="146"/>
      <c r="FH31" s="146"/>
      <c r="FI31" s="146"/>
      <c r="FJ31" s="146"/>
      <c r="FK31" s="146"/>
      <c r="FL31" s="146"/>
      <c r="FM31" s="146"/>
      <c r="FN31" s="146"/>
      <c r="FO31" s="146"/>
      <c r="FP31" s="146"/>
      <c r="FQ31" s="146"/>
      <c r="FR31" s="146"/>
      <c r="FS31" s="146"/>
      <c r="FT31" s="146"/>
      <c r="FU31" s="146"/>
      <c r="FV31" s="146"/>
      <c r="FW31" s="146"/>
      <c r="FX31" s="146"/>
      <c r="FY31" s="146"/>
      <c r="FZ31" s="146"/>
      <c r="GA31" s="146"/>
      <c r="GB31" s="146"/>
      <c r="GC31" s="146"/>
      <c r="GD31" s="146"/>
      <c r="GE31" s="146"/>
      <c r="GF31" s="146"/>
      <c r="GG31" s="146"/>
      <c r="GH31" s="146"/>
      <c r="GI31" s="146"/>
      <c r="GJ31" s="146"/>
      <c r="GK31" s="146"/>
      <c r="GL31" s="146"/>
      <c r="GM31" s="146"/>
      <c r="GN31" s="146"/>
      <c r="GO31" s="146"/>
      <c r="GP31" s="146"/>
      <c r="GQ31" s="146"/>
      <c r="GR31" s="146"/>
      <c r="GS31" s="146"/>
      <c r="GT31" s="146"/>
      <c r="GU31" s="146"/>
      <c r="GV31" s="146"/>
      <c r="GW31" s="146"/>
      <c r="GX31" s="146"/>
      <c r="GY31" s="146"/>
      <c r="GZ31" s="146"/>
      <c r="HA31" s="146"/>
      <c r="HB31" s="146"/>
      <c r="HC31" s="146"/>
      <c r="HD31" s="146"/>
      <c r="HE31" s="146"/>
      <c r="HF31" s="146"/>
      <c r="HG31" s="146"/>
      <c r="HH31" s="146"/>
      <c r="HI31" s="146"/>
      <c r="HJ31" s="146"/>
      <c r="HK31" s="146"/>
      <c r="HL31" s="146"/>
      <c r="HM31" s="146"/>
      <c r="HN31" s="146"/>
      <c r="HO31" s="146"/>
      <c r="HP31" s="146"/>
      <c r="HQ31" s="146"/>
      <c r="HR31" s="146"/>
      <c r="HS31" s="146"/>
      <c r="HT31" s="146"/>
      <c r="HU31" s="146"/>
      <c r="HV31" s="146"/>
      <c r="HW31" s="146"/>
      <c r="HX31" s="146"/>
      <c r="HY31" s="146"/>
      <c r="HZ31" s="146"/>
      <c r="IA31" s="146"/>
      <c r="IB31" s="146"/>
      <c r="IC31" s="146"/>
      <c r="ID31" s="146"/>
      <c r="IE31" s="146"/>
      <c r="IF31" s="146"/>
      <c r="IG31" s="146"/>
      <c r="IH31" s="146"/>
      <c r="II31" s="146"/>
      <c r="IJ31" s="146"/>
      <c r="IK31" s="146"/>
      <c r="IL31" s="146"/>
      <c r="IM31" s="146"/>
      <c r="IN31" s="146"/>
      <c r="IO31" s="146"/>
      <c r="IP31" s="146"/>
      <c r="IQ31" s="146"/>
      <c r="IR31" s="146"/>
      <c r="IS31" s="146"/>
      <c r="IT31" s="146"/>
    </row>
    <row r="32" spans="1:254" ht="14.25" customHeight="1" thickTop="1">
      <c r="A32" s="199" t="s">
        <v>313</v>
      </c>
      <c r="B32" s="200"/>
      <c r="C32" s="200"/>
      <c r="D32" s="200"/>
      <c r="E32" s="201">
        <f>SUM(E24:E31)</f>
        <v>5582012.7199999997</v>
      </c>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46"/>
      <c r="EP32" s="146"/>
      <c r="EQ32" s="146"/>
      <c r="ER32" s="146"/>
      <c r="ES32" s="146"/>
      <c r="ET32" s="146"/>
      <c r="EU32" s="146"/>
      <c r="EV32" s="146"/>
      <c r="EW32" s="146"/>
      <c r="EX32" s="146"/>
      <c r="EY32" s="146"/>
      <c r="EZ32" s="146"/>
      <c r="FA32" s="146"/>
      <c r="FB32" s="146"/>
      <c r="FC32" s="146"/>
      <c r="FD32" s="146"/>
      <c r="FE32" s="146"/>
      <c r="FF32" s="146"/>
      <c r="FG32" s="146"/>
      <c r="FH32" s="146"/>
      <c r="FI32" s="146"/>
      <c r="FJ32" s="146"/>
      <c r="FK32" s="146"/>
      <c r="FL32" s="146"/>
      <c r="FM32" s="146"/>
      <c r="FN32" s="146"/>
      <c r="FO32" s="146"/>
      <c r="FP32" s="146"/>
      <c r="FQ32" s="146"/>
      <c r="FR32" s="146"/>
      <c r="FS32" s="146"/>
      <c r="FT32" s="146"/>
      <c r="FU32" s="146"/>
      <c r="FV32" s="146"/>
      <c r="FW32" s="146"/>
      <c r="FX32" s="146"/>
      <c r="FY32" s="146"/>
      <c r="FZ32" s="146"/>
      <c r="GA32" s="146"/>
      <c r="GB32" s="146"/>
      <c r="GC32" s="146"/>
      <c r="GD32" s="146"/>
      <c r="GE32" s="146"/>
      <c r="GF32" s="146"/>
      <c r="GG32" s="146"/>
      <c r="GH32" s="146"/>
      <c r="GI32" s="146"/>
      <c r="GJ32" s="146"/>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46"/>
      <c r="HX32" s="146"/>
      <c r="HY32" s="146"/>
      <c r="HZ32" s="146"/>
      <c r="IA32" s="146"/>
      <c r="IB32" s="146"/>
      <c r="IC32" s="146"/>
      <c r="ID32" s="146"/>
      <c r="IE32" s="146"/>
      <c r="IF32" s="146"/>
      <c r="IG32" s="146"/>
      <c r="IH32" s="146"/>
      <c r="II32" s="146"/>
      <c r="IJ32" s="146"/>
      <c r="IK32" s="146"/>
      <c r="IL32" s="146"/>
      <c r="IM32" s="146"/>
      <c r="IN32" s="146"/>
      <c r="IO32" s="146"/>
      <c r="IP32" s="146"/>
      <c r="IQ32" s="146"/>
      <c r="IR32" s="146"/>
      <c r="IS32" s="146"/>
      <c r="IT32" s="146"/>
    </row>
    <row r="33" spans="1:254" ht="14.25" customHeight="1">
      <c r="A33" s="180"/>
      <c r="D33" s="180"/>
      <c r="E33" s="198"/>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c r="CF33" s="146"/>
      <c r="CG33" s="146"/>
      <c r="CH33" s="146"/>
      <c r="CI33" s="146"/>
      <c r="CJ33" s="146"/>
      <c r="CK33" s="146"/>
      <c r="CL33" s="146"/>
      <c r="CM33" s="146"/>
      <c r="CN33" s="146"/>
      <c r="CO33" s="146"/>
      <c r="CP33" s="146"/>
      <c r="CQ33" s="146"/>
      <c r="CR33" s="146"/>
      <c r="CS33" s="146"/>
      <c r="CT33" s="146"/>
      <c r="CU33" s="146"/>
      <c r="CV33" s="146"/>
      <c r="CW33" s="146"/>
      <c r="CX33" s="146"/>
      <c r="CY33" s="146"/>
      <c r="CZ33" s="146"/>
      <c r="DA33" s="146"/>
      <c r="DB33" s="146"/>
      <c r="DC33" s="146"/>
      <c r="DD33" s="146"/>
      <c r="DE33" s="146"/>
      <c r="DF33" s="146"/>
      <c r="DG33" s="146"/>
      <c r="DH33" s="146"/>
      <c r="DI33" s="146"/>
      <c r="DJ33" s="146"/>
      <c r="DK33" s="146"/>
      <c r="DL33" s="146"/>
      <c r="DM33" s="146"/>
      <c r="DN33" s="146"/>
      <c r="DO33" s="146"/>
      <c r="DP33" s="146"/>
      <c r="DQ33" s="146"/>
      <c r="DR33" s="146"/>
      <c r="DS33" s="146"/>
      <c r="DT33" s="146"/>
      <c r="DU33" s="146"/>
      <c r="DV33" s="146"/>
      <c r="DW33" s="146"/>
      <c r="DX33" s="146"/>
      <c r="DY33" s="146"/>
      <c r="DZ33" s="146"/>
      <c r="EA33" s="146"/>
      <c r="EB33" s="146"/>
      <c r="EC33" s="146"/>
      <c r="ED33" s="146"/>
      <c r="EE33" s="146"/>
      <c r="EF33" s="146"/>
      <c r="EG33" s="146"/>
      <c r="EH33" s="146"/>
      <c r="EI33" s="146"/>
      <c r="EJ33" s="146"/>
      <c r="EK33" s="146"/>
      <c r="EL33" s="146"/>
      <c r="EM33" s="146"/>
      <c r="EN33" s="146"/>
      <c r="EO33" s="146"/>
      <c r="EP33" s="146"/>
      <c r="EQ33" s="146"/>
      <c r="ER33" s="146"/>
      <c r="ES33" s="146"/>
      <c r="ET33" s="146"/>
      <c r="EU33" s="146"/>
      <c r="EV33" s="146"/>
      <c r="EW33" s="146"/>
      <c r="EX33" s="146"/>
      <c r="EY33" s="146"/>
      <c r="EZ33" s="146"/>
      <c r="FA33" s="146"/>
      <c r="FB33" s="146"/>
      <c r="FC33" s="146"/>
      <c r="FD33" s="146"/>
      <c r="FE33" s="146"/>
      <c r="FF33" s="146"/>
      <c r="FG33" s="146"/>
      <c r="FH33" s="146"/>
      <c r="FI33" s="146"/>
      <c r="FJ33" s="146"/>
      <c r="FK33" s="146"/>
      <c r="FL33" s="146"/>
      <c r="FM33" s="146"/>
      <c r="FN33" s="146"/>
      <c r="FO33" s="146"/>
      <c r="FP33" s="146"/>
      <c r="FQ33" s="146"/>
      <c r="FR33" s="146"/>
      <c r="FS33" s="146"/>
      <c r="FT33" s="146"/>
      <c r="FU33" s="146"/>
      <c r="FV33" s="146"/>
      <c r="FW33" s="146"/>
      <c r="FX33" s="146"/>
      <c r="FY33" s="146"/>
      <c r="FZ33" s="146"/>
      <c r="GA33" s="146"/>
      <c r="GB33" s="146"/>
      <c r="GC33" s="146"/>
      <c r="GD33" s="146"/>
      <c r="GE33" s="146"/>
      <c r="GF33" s="146"/>
      <c r="GG33" s="146"/>
      <c r="GH33" s="146"/>
      <c r="GI33" s="146"/>
      <c r="GJ33" s="146"/>
      <c r="GK33" s="146"/>
      <c r="GL33" s="146"/>
      <c r="GM33" s="146"/>
      <c r="GN33" s="146"/>
      <c r="GO33" s="146"/>
      <c r="GP33" s="146"/>
      <c r="GQ33" s="146"/>
      <c r="GR33" s="146"/>
      <c r="GS33" s="146"/>
      <c r="GT33" s="146"/>
      <c r="GU33" s="146"/>
      <c r="GV33" s="146"/>
      <c r="GW33" s="146"/>
      <c r="GX33" s="146"/>
      <c r="GY33" s="146"/>
      <c r="GZ33" s="146"/>
      <c r="HA33" s="146"/>
      <c r="HB33" s="146"/>
      <c r="HC33" s="146"/>
      <c r="HD33" s="146"/>
      <c r="HE33" s="146"/>
      <c r="HF33" s="146"/>
      <c r="HG33" s="146"/>
      <c r="HH33" s="146"/>
      <c r="HI33" s="146"/>
      <c r="HJ33" s="146"/>
      <c r="HK33" s="146"/>
      <c r="HL33" s="146"/>
      <c r="HM33" s="146"/>
      <c r="HN33" s="146"/>
      <c r="HO33" s="146"/>
      <c r="HP33" s="146"/>
      <c r="HQ33" s="146"/>
      <c r="HR33" s="146"/>
      <c r="HS33" s="146"/>
      <c r="HT33" s="146"/>
      <c r="HU33" s="146"/>
      <c r="HV33" s="146"/>
      <c r="HW33" s="146"/>
      <c r="HX33" s="146"/>
      <c r="HY33" s="146"/>
      <c r="HZ33" s="146"/>
      <c r="IA33" s="146"/>
      <c r="IB33" s="146"/>
      <c r="IC33" s="146"/>
      <c r="ID33" s="146"/>
      <c r="IE33" s="146"/>
      <c r="IF33" s="146"/>
      <c r="IG33" s="146"/>
      <c r="IH33" s="146"/>
      <c r="II33" s="146"/>
      <c r="IJ33" s="146"/>
      <c r="IK33" s="146"/>
      <c r="IL33" s="146"/>
      <c r="IM33" s="146"/>
      <c r="IN33" s="146"/>
      <c r="IO33" s="146"/>
      <c r="IP33" s="146"/>
      <c r="IQ33" s="146"/>
      <c r="IR33" s="146"/>
      <c r="IS33" s="146"/>
      <c r="IT33" s="146"/>
    </row>
    <row r="34" spans="1:254" ht="14.25" customHeight="1">
      <c r="A34" s="180"/>
      <c r="D34" s="180"/>
      <c r="E34" s="198"/>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c r="DB34" s="146"/>
      <c r="DC34" s="146"/>
      <c r="DD34" s="146"/>
      <c r="DE34" s="146"/>
      <c r="DF34" s="146"/>
      <c r="DG34" s="146"/>
      <c r="DH34" s="146"/>
      <c r="DI34" s="146"/>
      <c r="DJ34" s="146"/>
      <c r="DK34" s="146"/>
      <c r="DL34" s="146"/>
      <c r="DM34" s="146"/>
      <c r="DN34" s="146"/>
      <c r="DO34" s="146"/>
      <c r="DP34" s="146"/>
      <c r="DQ34" s="146"/>
      <c r="DR34" s="146"/>
      <c r="DS34" s="146"/>
      <c r="DT34" s="146"/>
      <c r="DU34" s="146"/>
      <c r="DV34" s="146"/>
      <c r="DW34" s="146"/>
      <c r="DX34" s="146"/>
      <c r="DY34" s="146"/>
      <c r="DZ34" s="146"/>
      <c r="EA34" s="146"/>
      <c r="EB34" s="146"/>
      <c r="EC34" s="146"/>
      <c r="ED34" s="146"/>
      <c r="EE34" s="146"/>
      <c r="EF34" s="146"/>
      <c r="EG34" s="146"/>
      <c r="EH34" s="146"/>
      <c r="EI34" s="146"/>
      <c r="EJ34" s="146"/>
      <c r="EK34" s="146"/>
      <c r="EL34" s="146"/>
      <c r="EM34" s="146"/>
      <c r="EN34" s="146"/>
      <c r="EO34" s="146"/>
      <c r="EP34" s="146"/>
      <c r="EQ34" s="146"/>
      <c r="ER34" s="146"/>
      <c r="ES34" s="146"/>
      <c r="ET34" s="146"/>
      <c r="EU34" s="146"/>
      <c r="EV34" s="146"/>
      <c r="EW34" s="146"/>
      <c r="EX34" s="146"/>
      <c r="EY34" s="146"/>
      <c r="EZ34" s="146"/>
      <c r="FA34" s="146"/>
      <c r="FB34" s="146"/>
      <c r="FC34" s="146"/>
      <c r="FD34" s="146"/>
      <c r="FE34" s="146"/>
      <c r="FF34" s="146"/>
      <c r="FG34" s="146"/>
      <c r="FH34" s="146"/>
      <c r="FI34" s="146"/>
      <c r="FJ34" s="146"/>
      <c r="FK34" s="146"/>
      <c r="FL34" s="146"/>
      <c r="FM34" s="146"/>
      <c r="FN34" s="146"/>
      <c r="FO34" s="146"/>
      <c r="FP34" s="146"/>
      <c r="FQ34" s="146"/>
      <c r="FR34" s="146"/>
      <c r="FS34" s="146"/>
      <c r="FT34" s="146"/>
      <c r="FU34" s="146"/>
      <c r="FV34" s="146"/>
      <c r="FW34" s="146"/>
      <c r="FX34" s="146"/>
      <c r="FY34" s="146"/>
      <c r="FZ34" s="146"/>
      <c r="GA34" s="146"/>
      <c r="GB34" s="146"/>
      <c r="GC34" s="146"/>
      <c r="GD34" s="146"/>
      <c r="GE34" s="146"/>
      <c r="GF34" s="146"/>
      <c r="GG34" s="146"/>
      <c r="GH34" s="146"/>
      <c r="GI34" s="146"/>
      <c r="GJ34" s="146"/>
      <c r="GK34" s="146"/>
      <c r="GL34" s="146"/>
      <c r="GM34" s="146"/>
      <c r="GN34" s="146"/>
      <c r="GO34" s="146"/>
      <c r="GP34" s="146"/>
      <c r="GQ34" s="146"/>
      <c r="GR34" s="146"/>
      <c r="GS34" s="146"/>
      <c r="GT34" s="146"/>
      <c r="GU34" s="146"/>
      <c r="GV34" s="146"/>
      <c r="GW34" s="146"/>
      <c r="GX34" s="146"/>
      <c r="GY34" s="146"/>
      <c r="GZ34" s="146"/>
      <c r="HA34" s="146"/>
      <c r="HB34" s="146"/>
      <c r="HC34" s="146"/>
      <c r="HD34" s="146"/>
      <c r="HE34" s="146"/>
      <c r="HF34" s="146"/>
      <c r="HG34" s="146"/>
      <c r="HH34" s="146"/>
      <c r="HI34" s="146"/>
      <c r="HJ34" s="146"/>
      <c r="HK34" s="146"/>
      <c r="HL34" s="146"/>
      <c r="HM34" s="146"/>
      <c r="HN34" s="146"/>
      <c r="HO34" s="146"/>
      <c r="HP34" s="146"/>
      <c r="HQ34" s="146"/>
      <c r="HR34" s="146"/>
      <c r="HS34" s="146"/>
      <c r="HT34" s="146"/>
      <c r="HU34" s="146"/>
      <c r="HV34" s="146"/>
      <c r="HW34" s="146"/>
      <c r="HX34" s="146"/>
      <c r="HY34" s="146"/>
      <c r="HZ34" s="146"/>
      <c r="IA34" s="146"/>
      <c r="IB34" s="146"/>
      <c r="IC34" s="146"/>
      <c r="ID34" s="146"/>
      <c r="IE34" s="146"/>
      <c r="IF34" s="146"/>
      <c r="IG34" s="146"/>
      <c r="IH34" s="146"/>
      <c r="II34" s="146"/>
      <c r="IJ34" s="146"/>
      <c r="IK34" s="146"/>
      <c r="IL34" s="146"/>
      <c r="IM34" s="146"/>
      <c r="IN34" s="146"/>
      <c r="IO34" s="146"/>
      <c r="IP34" s="146"/>
      <c r="IQ34" s="146"/>
      <c r="IR34" s="146"/>
      <c r="IS34" s="146"/>
      <c r="IT34" s="146"/>
    </row>
    <row r="35" spans="1:254" ht="14.25" customHeight="1">
      <c r="A35" s="180"/>
      <c r="D35" s="180"/>
      <c r="E35" s="198"/>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c r="DB35" s="146"/>
      <c r="DC35" s="146"/>
      <c r="DD35" s="146"/>
      <c r="DE35" s="146"/>
      <c r="DF35" s="146"/>
      <c r="DG35" s="146"/>
      <c r="DH35" s="146"/>
      <c r="DI35" s="146"/>
      <c r="DJ35" s="146"/>
      <c r="DK35" s="146"/>
      <c r="DL35" s="146"/>
      <c r="DM35" s="146"/>
      <c r="DN35" s="146"/>
      <c r="DO35" s="146"/>
      <c r="DP35" s="146"/>
      <c r="DQ35" s="146"/>
      <c r="DR35" s="146"/>
      <c r="DS35" s="146"/>
      <c r="DT35" s="146"/>
      <c r="DU35" s="146"/>
      <c r="DV35" s="146"/>
      <c r="DW35" s="146"/>
      <c r="DX35" s="146"/>
      <c r="DY35" s="146"/>
      <c r="DZ35" s="146"/>
      <c r="EA35" s="146"/>
      <c r="EB35" s="146"/>
      <c r="EC35" s="146"/>
      <c r="ED35" s="146"/>
      <c r="EE35" s="146"/>
      <c r="EF35" s="146"/>
      <c r="EG35" s="146"/>
      <c r="EH35" s="146"/>
      <c r="EI35" s="146"/>
      <c r="EJ35" s="146"/>
      <c r="EK35" s="146"/>
      <c r="EL35" s="146"/>
      <c r="EM35" s="146"/>
      <c r="EN35" s="146"/>
      <c r="EO35" s="146"/>
      <c r="EP35" s="146"/>
      <c r="EQ35" s="146"/>
      <c r="ER35" s="146"/>
      <c r="ES35" s="146"/>
      <c r="ET35" s="146"/>
      <c r="EU35" s="146"/>
      <c r="EV35" s="146"/>
      <c r="EW35" s="146"/>
      <c r="EX35" s="146"/>
      <c r="EY35" s="146"/>
      <c r="EZ35" s="146"/>
      <c r="FA35" s="146"/>
      <c r="FB35" s="146"/>
      <c r="FC35" s="146"/>
      <c r="FD35" s="146"/>
      <c r="FE35" s="146"/>
      <c r="FF35" s="146"/>
      <c r="FG35" s="146"/>
      <c r="FH35" s="146"/>
      <c r="FI35" s="146"/>
      <c r="FJ35" s="146"/>
      <c r="FK35" s="146"/>
      <c r="FL35" s="146"/>
      <c r="FM35" s="146"/>
      <c r="FN35" s="146"/>
      <c r="FO35" s="146"/>
      <c r="FP35" s="146"/>
      <c r="FQ35" s="146"/>
      <c r="FR35" s="146"/>
      <c r="FS35" s="146"/>
      <c r="FT35" s="146"/>
      <c r="FU35" s="146"/>
      <c r="FV35" s="146"/>
      <c r="FW35" s="146"/>
      <c r="FX35" s="146"/>
      <c r="FY35" s="146"/>
      <c r="FZ35" s="146"/>
      <c r="GA35" s="146"/>
      <c r="GB35" s="146"/>
      <c r="GC35" s="146"/>
      <c r="GD35" s="146"/>
      <c r="GE35" s="146"/>
      <c r="GF35" s="146"/>
      <c r="GG35" s="146"/>
      <c r="GH35" s="146"/>
      <c r="GI35" s="146"/>
      <c r="GJ35" s="146"/>
      <c r="GK35" s="146"/>
      <c r="GL35" s="146"/>
      <c r="GM35" s="146"/>
      <c r="GN35" s="146"/>
      <c r="GO35" s="146"/>
      <c r="GP35" s="146"/>
      <c r="GQ35" s="146"/>
      <c r="GR35" s="146"/>
      <c r="GS35" s="146"/>
      <c r="GT35" s="146"/>
      <c r="GU35" s="146"/>
      <c r="GV35" s="146"/>
      <c r="GW35" s="146"/>
      <c r="GX35" s="146"/>
      <c r="GY35" s="146"/>
      <c r="GZ35" s="146"/>
      <c r="HA35" s="146"/>
      <c r="HB35" s="146"/>
      <c r="HC35" s="146"/>
      <c r="HD35" s="146"/>
      <c r="HE35" s="146"/>
      <c r="HF35" s="146"/>
      <c r="HG35" s="146"/>
      <c r="HH35" s="146"/>
      <c r="HI35" s="146"/>
      <c r="HJ35" s="146"/>
      <c r="HK35" s="146"/>
      <c r="HL35" s="146"/>
      <c r="HM35" s="146"/>
      <c r="HN35" s="146"/>
      <c r="HO35" s="146"/>
      <c r="HP35" s="146"/>
      <c r="HQ35" s="146"/>
      <c r="HR35" s="146"/>
      <c r="HS35" s="146"/>
      <c r="HT35" s="146"/>
      <c r="HU35" s="146"/>
      <c r="HV35" s="146"/>
      <c r="HW35" s="146"/>
      <c r="HX35" s="146"/>
      <c r="HY35" s="146"/>
      <c r="HZ35" s="146"/>
      <c r="IA35" s="146"/>
      <c r="IB35" s="146"/>
      <c r="IC35" s="146"/>
      <c r="ID35" s="146"/>
      <c r="IE35" s="146"/>
      <c r="IF35" s="146"/>
      <c r="IG35" s="146"/>
      <c r="IH35" s="146"/>
      <c r="II35" s="146"/>
      <c r="IJ35" s="146"/>
      <c r="IK35" s="146"/>
      <c r="IL35" s="146"/>
      <c r="IM35" s="146"/>
      <c r="IN35" s="146"/>
      <c r="IO35" s="146"/>
      <c r="IP35" s="146"/>
      <c r="IQ35" s="146"/>
      <c r="IR35" s="146"/>
      <c r="IS35" s="146"/>
      <c r="IT35" s="146"/>
    </row>
    <row r="36" spans="1:254" ht="14.25" customHeight="1">
      <c r="A36" s="180"/>
      <c r="D36" s="180"/>
      <c r="E36" s="198"/>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c r="CF36" s="146"/>
      <c r="CG36" s="146"/>
      <c r="CH36" s="146"/>
      <c r="CI36" s="146"/>
      <c r="CJ36" s="146"/>
      <c r="CK36" s="146"/>
      <c r="CL36" s="146"/>
      <c r="CM36" s="146"/>
      <c r="CN36" s="146"/>
      <c r="CO36" s="146"/>
      <c r="CP36" s="146"/>
      <c r="CQ36" s="146"/>
      <c r="CR36" s="146"/>
      <c r="CS36" s="146"/>
      <c r="CT36" s="146"/>
      <c r="CU36" s="146"/>
      <c r="CV36" s="146"/>
      <c r="CW36" s="146"/>
      <c r="CX36" s="146"/>
      <c r="CY36" s="146"/>
      <c r="CZ36" s="146"/>
      <c r="DA36" s="146"/>
      <c r="DB36" s="146"/>
      <c r="DC36" s="146"/>
      <c r="DD36" s="146"/>
      <c r="DE36" s="146"/>
      <c r="DF36" s="146"/>
      <c r="DG36" s="146"/>
      <c r="DH36" s="146"/>
      <c r="DI36" s="146"/>
      <c r="DJ36" s="146"/>
      <c r="DK36" s="146"/>
      <c r="DL36" s="146"/>
      <c r="DM36" s="146"/>
      <c r="DN36" s="146"/>
      <c r="DO36" s="146"/>
      <c r="DP36" s="146"/>
      <c r="DQ36" s="146"/>
      <c r="DR36" s="146"/>
      <c r="DS36" s="146"/>
      <c r="DT36" s="146"/>
      <c r="DU36" s="146"/>
      <c r="DV36" s="146"/>
      <c r="DW36" s="146"/>
      <c r="DX36" s="146"/>
      <c r="DY36" s="146"/>
      <c r="DZ36" s="146"/>
      <c r="EA36" s="146"/>
      <c r="EB36" s="146"/>
      <c r="EC36" s="146"/>
      <c r="ED36" s="146"/>
      <c r="EE36" s="146"/>
      <c r="EF36" s="146"/>
      <c r="EG36" s="146"/>
      <c r="EH36" s="146"/>
      <c r="EI36" s="146"/>
      <c r="EJ36" s="146"/>
      <c r="EK36" s="146"/>
      <c r="EL36" s="146"/>
      <c r="EM36" s="146"/>
      <c r="EN36" s="146"/>
      <c r="EO36" s="146"/>
      <c r="EP36" s="146"/>
      <c r="EQ36" s="146"/>
      <c r="ER36" s="146"/>
      <c r="ES36" s="146"/>
      <c r="ET36" s="146"/>
      <c r="EU36" s="146"/>
      <c r="EV36" s="146"/>
      <c r="EW36" s="146"/>
      <c r="EX36" s="146"/>
      <c r="EY36" s="146"/>
      <c r="EZ36" s="146"/>
      <c r="FA36" s="146"/>
      <c r="FB36" s="146"/>
      <c r="FC36" s="146"/>
      <c r="FD36" s="146"/>
      <c r="FE36" s="146"/>
      <c r="FF36" s="146"/>
      <c r="FG36" s="146"/>
      <c r="FH36" s="146"/>
      <c r="FI36" s="146"/>
      <c r="FJ36" s="146"/>
      <c r="FK36" s="146"/>
      <c r="FL36" s="146"/>
      <c r="FM36" s="146"/>
      <c r="FN36" s="146"/>
      <c r="FO36" s="146"/>
      <c r="FP36" s="146"/>
      <c r="FQ36" s="146"/>
      <c r="FR36" s="146"/>
      <c r="FS36" s="146"/>
      <c r="FT36" s="146"/>
      <c r="FU36" s="146"/>
      <c r="FV36" s="146"/>
      <c r="FW36" s="146"/>
      <c r="FX36" s="146"/>
      <c r="FY36" s="146"/>
      <c r="FZ36" s="146"/>
      <c r="GA36" s="146"/>
      <c r="GB36" s="146"/>
      <c r="GC36" s="146"/>
      <c r="GD36" s="146"/>
      <c r="GE36" s="146"/>
      <c r="GF36" s="146"/>
      <c r="GG36" s="146"/>
      <c r="GH36" s="146"/>
      <c r="GI36" s="146"/>
      <c r="GJ36" s="146"/>
      <c r="GK36" s="146"/>
      <c r="GL36" s="146"/>
      <c r="GM36" s="146"/>
      <c r="GN36" s="146"/>
      <c r="GO36" s="146"/>
      <c r="GP36" s="146"/>
      <c r="GQ36" s="146"/>
      <c r="GR36" s="146"/>
      <c r="GS36" s="146"/>
      <c r="GT36" s="146"/>
      <c r="GU36" s="146"/>
      <c r="GV36" s="146"/>
      <c r="GW36" s="146"/>
      <c r="GX36" s="146"/>
      <c r="GY36" s="146"/>
      <c r="GZ36" s="146"/>
      <c r="HA36" s="146"/>
      <c r="HB36" s="146"/>
      <c r="HC36" s="146"/>
      <c r="HD36" s="146"/>
      <c r="HE36" s="146"/>
      <c r="HF36" s="146"/>
      <c r="HG36" s="146"/>
      <c r="HH36" s="146"/>
      <c r="HI36" s="146"/>
      <c r="HJ36" s="146"/>
      <c r="HK36" s="146"/>
      <c r="HL36" s="146"/>
      <c r="HM36" s="146"/>
      <c r="HN36" s="146"/>
      <c r="HO36" s="146"/>
      <c r="HP36" s="146"/>
      <c r="HQ36" s="146"/>
      <c r="HR36" s="146"/>
      <c r="HS36" s="146"/>
      <c r="HT36" s="146"/>
      <c r="HU36" s="146"/>
      <c r="HV36" s="146"/>
      <c r="HW36" s="146"/>
      <c r="HX36" s="146"/>
      <c r="HY36" s="146"/>
      <c r="HZ36" s="146"/>
      <c r="IA36" s="146"/>
      <c r="IB36" s="146"/>
      <c r="IC36" s="146"/>
      <c r="ID36" s="146"/>
      <c r="IE36" s="146"/>
      <c r="IF36" s="146"/>
      <c r="IG36" s="146"/>
      <c r="IH36" s="146"/>
      <c r="II36" s="146"/>
      <c r="IJ36" s="146"/>
      <c r="IK36" s="146"/>
      <c r="IL36" s="146"/>
      <c r="IM36" s="146"/>
      <c r="IN36" s="146"/>
      <c r="IO36" s="146"/>
      <c r="IP36" s="146"/>
      <c r="IQ36" s="146"/>
      <c r="IR36" s="146"/>
      <c r="IS36" s="146"/>
      <c r="IT36" s="146"/>
    </row>
    <row r="37" spans="1:254" ht="14.25" customHeight="1">
      <c r="A37" s="180"/>
      <c r="D37" s="180"/>
      <c r="E37" s="198"/>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c r="CF37" s="146"/>
      <c r="CG37" s="146"/>
      <c r="CH37" s="146"/>
      <c r="CI37" s="146"/>
      <c r="CJ37" s="146"/>
      <c r="CK37" s="146"/>
      <c r="CL37" s="146"/>
      <c r="CM37" s="146"/>
      <c r="CN37" s="146"/>
      <c r="CO37" s="146"/>
      <c r="CP37" s="146"/>
      <c r="CQ37" s="146"/>
      <c r="CR37" s="146"/>
      <c r="CS37" s="146"/>
      <c r="CT37" s="146"/>
      <c r="CU37" s="146"/>
      <c r="CV37" s="146"/>
      <c r="CW37" s="146"/>
      <c r="CX37" s="146"/>
      <c r="CY37" s="146"/>
      <c r="CZ37" s="146"/>
      <c r="DA37" s="146"/>
      <c r="DB37" s="146"/>
      <c r="DC37" s="146"/>
      <c r="DD37" s="146"/>
      <c r="DE37" s="146"/>
      <c r="DF37" s="146"/>
      <c r="DG37" s="146"/>
      <c r="DH37" s="146"/>
      <c r="DI37" s="146"/>
      <c r="DJ37" s="146"/>
      <c r="DK37" s="146"/>
      <c r="DL37" s="146"/>
      <c r="DM37" s="146"/>
      <c r="DN37" s="146"/>
      <c r="DO37" s="146"/>
      <c r="DP37" s="146"/>
      <c r="DQ37" s="146"/>
      <c r="DR37" s="146"/>
      <c r="DS37" s="146"/>
      <c r="DT37" s="146"/>
      <c r="DU37" s="146"/>
      <c r="DV37" s="146"/>
      <c r="DW37" s="146"/>
      <c r="DX37" s="146"/>
      <c r="DY37" s="146"/>
      <c r="DZ37" s="146"/>
      <c r="EA37" s="146"/>
      <c r="EB37" s="146"/>
      <c r="EC37" s="146"/>
      <c r="ED37" s="146"/>
      <c r="EE37" s="146"/>
      <c r="EF37" s="146"/>
      <c r="EG37" s="146"/>
      <c r="EH37" s="146"/>
      <c r="EI37" s="146"/>
      <c r="EJ37" s="146"/>
      <c r="EK37" s="146"/>
      <c r="EL37" s="146"/>
      <c r="EM37" s="146"/>
      <c r="EN37" s="146"/>
      <c r="EO37" s="146"/>
      <c r="EP37" s="146"/>
      <c r="EQ37" s="146"/>
      <c r="ER37" s="146"/>
      <c r="ES37" s="146"/>
      <c r="ET37" s="146"/>
      <c r="EU37" s="146"/>
      <c r="EV37" s="146"/>
      <c r="EW37" s="146"/>
      <c r="EX37" s="146"/>
      <c r="EY37" s="146"/>
      <c r="EZ37" s="146"/>
      <c r="FA37" s="146"/>
      <c r="FB37" s="146"/>
      <c r="FC37" s="146"/>
      <c r="FD37" s="146"/>
      <c r="FE37" s="146"/>
      <c r="FF37" s="146"/>
      <c r="FG37" s="146"/>
      <c r="FH37" s="146"/>
      <c r="FI37" s="146"/>
      <c r="FJ37" s="146"/>
      <c r="FK37" s="146"/>
      <c r="FL37" s="146"/>
      <c r="FM37" s="146"/>
      <c r="FN37" s="146"/>
      <c r="FO37" s="146"/>
      <c r="FP37" s="146"/>
      <c r="FQ37" s="146"/>
      <c r="FR37" s="146"/>
      <c r="FS37" s="146"/>
      <c r="FT37" s="146"/>
      <c r="FU37" s="146"/>
      <c r="FV37" s="146"/>
      <c r="FW37" s="146"/>
      <c r="FX37" s="146"/>
      <c r="FY37" s="146"/>
      <c r="FZ37" s="146"/>
      <c r="GA37" s="146"/>
      <c r="GB37" s="146"/>
      <c r="GC37" s="146"/>
      <c r="GD37" s="146"/>
      <c r="GE37" s="146"/>
      <c r="GF37" s="146"/>
      <c r="GG37" s="146"/>
      <c r="GH37" s="146"/>
      <c r="GI37" s="146"/>
      <c r="GJ37" s="146"/>
      <c r="GK37" s="146"/>
      <c r="GL37" s="146"/>
      <c r="GM37" s="146"/>
      <c r="GN37" s="146"/>
      <c r="GO37" s="146"/>
      <c r="GP37" s="146"/>
      <c r="GQ37" s="146"/>
      <c r="GR37" s="146"/>
      <c r="GS37" s="146"/>
      <c r="GT37" s="146"/>
      <c r="GU37" s="146"/>
      <c r="GV37" s="146"/>
      <c r="GW37" s="146"/>
      <c r="GX37" s="146"/>
      <c r="GY37" s="146"/>
      <c r="GZ37" s="146"/>
      <c r="HA37" s="146"/>
      <c r="HB37" s="146"/>
      <c r="HC37" s="146"/>
      <c r="HD37" s="146"/>
      <c r="HE37" s="146"/>
      <c r="HF37" s="146"/>
      <c r="HG37" s="146"/>
      <c r="HH37" s="146"/>
      <c r="HI37" s="146"/>
      <c r="HJ37" s="146"/>
      <c r="HK37" s="146"/>
      <c r="HL37" s="146"/>
      <c r="HM37" s="146"/>
      <c r="HN37" s="146"/>
      <c r="HO37" s="146"/>
      <c r="HP37" s="146"/>
      <c r="HQ37" s="146"/>
      <c r="HR37" s="146"/>
      <c r="HS37" s="146"/>
      <c r="HT37" s="146"/>
      <c r="HU37" s="146"/>
      <c r="HV37" s="146"/>
      <c r="HW37" s="146"/>
      <c r="HX37" s="146"/>
      <c r="HY37" s="146"/>
      <c r="HZ37" s="146"/>
      <c r="IA37" s="146"/>
      <c r="IB37" s="146"/>
      <c r="IC37" s="146"/>
      <c r="ID37" s="146"/>
      <c r="IE37" s="146"/>
      <c r="IF37" s="146"/>
      <c r="IG37" s="146"/>
      <c r="IH37" s="146"/>
      <c r="II37" s="146"/>
      <c r="IJ37" s="146"/>
      <c r="IK37" s="146"/>
      <c r="IL37" s="146"/>
      <c r="IM37" s="146"/>
      <c r="IN37" s="146"/>
      <c r="IO37" s="146"/>
      <c r="IP37" s="146"/>
      <c r="IQ37" s="146"/>
      <c r="IR37" s="146"/>
      <c r="IS37" s="146"/>
      <c r="IT37" s="146"/>
    </row>
    <row r="38" spans="1:254" ht="14.25" customHeight="1">
      <c r="A38" s="180"/>
      <c r="D38" s="180"/>
      <c r="E38" s="198"/>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c r="CF38" s="146"/>
      <c r="CG38" s="146"/>
      <c r="CH38" s="146"/>
      <c r="CI38" s="146"/>
      <c r="CJ38" s="146"/>
      <c r="CK38" s="146"/>
      <c r="CL38" s="146"/>
      <c r="CM38" s="146"/>
      <c r="CN38" s="146"/>
      <c r="CO38" s="146"/>
      <c r="CP38" s="146"/>
      <c r="CQ38" s="146"/>
      <c r="CR38" s="146"/>
      <c r="CS38" s="146"/>
      <c r="CT38" s="146"/>
      <c r="CU38" s="146"/>
      <c r="CV38" s="146"/>
      <c r="CW38" s="146"/>
      <c r="CX38" s="146"/>
      <c r="CY38" s="146"/>
      <c r="CZ38" s="146"/>
      <c r="DA38" s="146"/>
      <c r="DB38" s="146"/>
      <c r="DC38" s="146"/>
      <c r="DD38" s="146"/>
      <c r="DE38" s="146"/>
      <c r="DF38" s="146"/>
      <c r="DG38" s="146"/>
      <c r="DH38" s="146"/>
      <c r="DI38" s="146"/>
      <c r="DJ38" s="146"/>
      <c r="DK38" s="146"/>
      <c r="DL38" s="146"/>
      <c r="DM38" s="146"/>
      <c r="DN38" s="146"/>
      <c r="DO38" s="146"/>
      <c r="DP38" s="146"/>
      <c r="DQ38" s="146"/>
      <c r="DR38" s="146"/>
      <c r="DS38" s="146"/>
      <c r="DT38" s="146"/>
      <c r="DU38" s="146"/>
      <c r="DV38" s="146"/>
      <c r="DW38" s="146"/>
      <c r="DX38" s="146"/>
      <c r="DY38" s="146"/>
      <c r="DZ38" s="146"/>
      <c r="EA38" s="146"/>
      <c r="EB38" s="146"/>
      <c r="EC38" s="146"/>
      <c r="ED38" s="146"/>
      <c r="EE38" s="146"/>
      <c r="EF38" s="146"/>
      <c r="EG38" s="146"/>
      <c r="EH38" s="146"/>
      <c r="EI38" s="146"/>
      <c r="EJ38" s="146"/>
      <c r="EK38" s="146"/>
      <c r="EL38" s="146"/>
      <c r="EM38" s="146"/>
      <c r="EN38" s="146"/>
      <c r="EO38" s="146"/>
      <c r="EP38" s="146"/>
      <c r="EQ38" s="146"/>
      <c r="ER38" s="146"/>
      <c r="ES38" s="146"/>
      <c r="ET38" s="146"/>
      <c r="EU38" s="146"/>
      <c r="EV38" s="146"/>
      <c r="EW38" s="146"/>
      <c r="EX38" s="146"/>
      <c r="EY38" s="146"/>
      <c r="EZ38" s="146"/>
      <c r="FA38" s="146"/>
      <c r="FB38" s="146"/>
      <c r="FC38" s="146"/>
      <c r="FD38" s="146"/>
      <c r="FE38" s="146"/>
      <c r="FF38" s="146"/>
      <c r="FG38" s="146"/>
      <c r="FH38" s="146"/>
      <c r="FI38" s="146"/>
      <c r="FJ38" s="146"/>
      <c r="FK38" s="146"/>
      <c r="FL38" s="146"/>
      <c r="FM38" s="146"/>
      <c r="FN38" s="146"/>
      <c r="FO38" s="146"/>
      <c r="FP38" s="146"/>
      <c r="FQ38" s="146"/>
      <c r="FR38" s="146"/>
      <c r="FS38" s="146"/>
      <c r="FT38" s="146"/>
      <c r="FU38" s="146"/>
      <c r="FV38" s="146"/>
      <c r="FW38" s="146"/>
      <c r="FX38" s="146"/>
      <c r="FY38" s="146"/>
      <c r="FZ38" s="146"/>
      <c r="GA38" s="146"/>
      <c r="GB38" s="146"/>
      <c r="GC38" s="146"/>
      <c r="GD38" s="146"/>
      <c r="GE38" s="146"/>
      <c r="GF38" s="146"/>
      <c r="GG38" s="146"/>
      <c r="GH38" s="146"/>
      <c r="GI38" s="146"/>
      <c r="GJ38" s="146"/>
      <c r="GK38" s="146"/>
      <c r="GL38" s="146"/>
      <c r="GM38" s="146"/>
      <c r="GN38" s="146"/>
      <c r="GO38" s="146"/>
      <c r="GP38" s="146"/>
      <c r="GQ38" s="146"/>
      <c r="GR38" s="146"/>
      <c r="GS38" s="146"/>
      <c r="GT38" s="146"/>
      <c r="GU38" s="146"/>
      <c r="GV38" s="146"/>
      <c r="GW38" s="146"/>
      <c r="GX38" s="146"/>
      <c r="GY38" s="146"/>
      <c r="GZ38" s="146"/>
      <c r="HA38" s="146"/>
      <c r="HB38" s="146"/>
      <c r="HC38" s="146"/>
      <c r="HD38" s="146"/>
      <c r="HE38" s="146"/>
      <c r="HF38" s="146"/>
      <c r="HG38" s="146"/>
      <c r="HH38" s="146"/>
      <c r="HI38" s="146"/>
      <c r="HJ38" s="146"/>
      <c r="HK38" s="146"/>
      <c r="HL38" s="146"/>
      <c r="HM38" s="146"/>
      <c r="HN38" s="146"/>
      <c r="HO38" s="146"/>
      <c r="HP38" s="146"/>
      <c r="HQ38" s="146"/>
      <c r="HR38" s="146"/>
      <c r="HS38" s="146"/>
      <c r="HT38" s="146"/>
      <c r="HU38" s="146"/>
      <c r="HV38" s="146"/>
      <c r="HW38" s="146"/>
      <c r="HX38" s="146"/>
      <c r="HY38" s="146"/>
      <c r="HZ38" s="146"/>
      <c r="IA38" s="146"/>
      <c r="IB38" s="146"/>
      <c r="IC38" s="146"/>
      <c r="ID38" s="146"/>
      <c r="IE38" s="146"/>
      <c r="IF38" s="146"/>
      <c r="IG38" s="146"/>
      <c r="IH38" s="146"/>
      <c r="II38" s="146"/>
      <c r="IJ38" s="146"/>
      <c r="IK38" s="146"/>
      <c r="IL38" s="146"/>
      <c r="IM38" s="146"/>
      <c r="IN38" s="146"/>
      <c r="IO38" s="146"/>
      <c r="IP38" s="146"/>
      <c r="IQ38" s="146"/>
      <c r="IR38" s="146"/>
      <c r="IS38" s="146"/>
      <c r="IT38" s="146"/>
    </row>
    <row r="39" spans="1:254" ht="14.25" customHeight="1">
      <c r="A39" s="180"/>
      <c r="D39" s="180"/>
      <c r="E39" s="198"/>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c r="CK39" s="146"/>
      <c r="CL39" s="146"/>
      <c r="CM39" s="146"/>
      <c r="CN39" s="146"/>
      <c r="CO39" s="146"/>
      <c r="CP39" s="146"/>
      <c r="CQ39" s="146"/>
      <c r="CR39" s="146"/>
      <c r="CS39" s="146"/>
      <c r="CT39" s="146"/>
      <c r="CU39" s="146"/>
      <c r="CV39" s="146"/>
      <c r="CW39" s="146"/>
      <c r="CX39" s="146"/>
      <c r="CY39" s="146"/>
      <c r="CZ39" s="146"/>
      <c r="DA39" s="146"/>
      <c r="DB39" s="146"/>
      <c r="DC39" s="146"/>
      <c r="DD39" s="146"/>
      <c r="DE39" s="146"/>
      <c r="DF39" s="146"/>
      <c r="DG39" s="146"/>
      <c r="DH39" s="146"/>
      <c r="DI39" s="146"/>
      <c r="DJ39" s="146"/>
      <c r="DK39" s="146"/>
      <c r="DL39" s="146"/>
      <c r="DM39" s="146"/>
      <c r="DN39" s="146"/>
      <c r="DO39" s="146"/>
      <c r="DP39" s="146"/>
      <c r="DQ39" s="146"/>
      <c r="DR39" s="146"/>
      <c r="DS39" s="146"/>
      <c r="DT39" s="146"/>
      <c r="DU39" s="146"/>
      <c r="DV39" s="146"/>
      <c r="DW39" s="146"/>
      <c r="DX39" s="146"/>
      <c r="DY39" s="146"/>
      <c r="DZ39" s="146"/>
      <c r="EA39" s="146"/>
      <c r="EB39" s="146"/>
      <c r="EC39" s="146"/>
      <c r="ED39" s="146"/>
      <c r="EE39" s="146"/>
      <c r="EF39" s="146"/>
      <c r="EG39" s="146"/>
      <c r="EH39" s="146"/>
      <c r="EI39" s="146"/>
      <c r="EJ39" s="146"/>
      <c r="EK39" s="146"/>
      <c r="EL39" s="146"/>
      <c r="EM39" s="146"/>
      <c r="EN39" s="146"/>
      <c r="EO39" s="146"/>
      <c r="EP39" s="146"/>
      <c r="EQ39" s="146"/>
      <c r="ER39" s="146"/>
      <c r="ES39" s="146"/>
      <c r="ET39" s="146"/>
      <c r="EU39" s="146"/>
      <c r="EV39" s="146"/>
      <c r="EW39" s="146"/>
      <c r="EX39" s="146"/>
      <c r="EY39" s="146"/>
      <c r="EZ39" s="146"/>
      <c r="FA39" s="146"/>
      <c r="FB39" s="146"/>
      <c r="FC39" s="146"/>
      <c r="FD39" s="146"/>
      <c r="FE39" s="146"/>
      <c r="FF39" s="146"/>
      <c r="FG39" s="146"/>
      <c r="FH39" s="146"/>
      <c r="FI39" s="146"/>
      <c r="FJ39" s="146"/>
      <c r="FK39" s="146"/>
      <c r="FL39" s="146"/>
      <c r="FM39" s="146"/>
      <c r="FN39" s="146"/>
      <c r="FO39" s="146"/>
      <c r="FP39" s="146"/>
      <c r="FQ39" s="146"/>
      <c r="FR39" s="146"/>
      <c r="FS39" s="146"/>
      <c r="FT39" s="146"/>
      <c r="FU39" s="146"/>
      <c r="FV39" s="146"/>
      <c r="FW39" s="146"/>
      <c r="FX39" s="146"/>
      <c r="FY39" s="146"/>
      <c r="FZ39" s="146"/>
      <c r="GA39" s="146"/>
      <c r="GB39" s="146"/>
      <c r="GC39" s="146"/>
      <c r="GD39" s="146"/>
      <c r="GE39" s="146"/>
      <c r="GF39" s="146"/>
      <c r="GG39" s="146"/>
      <c r="GH39" s="146"/>
      <c r="GI39" s="146"/>
      <c r="GJ39" s="146"/>
      <c r="GK39" s="146"/>
      <c r="GL39" s="146"/>
      <c r="GM39" s="146"/>
      <c r="GN39" s="146"/>
      <c r="GO39" s="146"/>
      <c r="GP39" s="146"/>
      <c r="GQ39" s="146"/>
      <c r="GR39" s="146"/>
      <c r="GS39" s="146"/>
      <c r="GT39" s="146"/>
      <c r="GU39" s="146"/>
      <c r="GV39" s="146"/>
      <c r="GW39" s="146"/>
      <c r="GX39" s="146"/>
      <c r="GY39" s="146"/>
      <c r="GZ39" s="146"/>
      <c r="HA39" s="146"/>
      <c r="HB39" s="146"/>
      <c r="HC39" s="146"/>
      <c r="HD39" s="146"/>
      <c r="HE39" s="146"/>
      <c r="HF39" s="146"/>
      <c r="HG39" s="146"/>
      <c r="HH39" s="146"/>
      <c r="HI39" s="146"/>
      <c r="HJ39" s="146"/>
      <c r="HK39" s="146"/>
      <c r="HL39" s="146"/>
      <c r="HM39" s="146"/>
      <c r="HN39" s="146"/>
      <c r="HO39" s="146"/>
      <c r="HP39" s="146"/>
      <c r="HQ39" s="146"/>
      <c r="HR39" s="146"/>
      <c r="HS39" s="146"/>
      <c r="HT39" s="146"/>
      <c r="HU39" s="146"/>
      <c r="HV39" s="146"/>
      <c r="HW39" s="146"/>
      <c r="HX39" s="146"/>
      <c r="HY39" s="146"/>
      <c r="HZ39" s="146"/>
      <c r="IA39" s="146"/>
      <c r="IB39" s="146"/>
      <c r="IC39" s="146"/>
      <c r="ID39" s="146"/>
      <c r="IE39" s="146"/>
      <c r="IF39" s="146"/>
      <c r="IG39" s="146"/>
      <c r="IH39" s="146"/>
      <c r="II39" s="146"/>
      <c r="IJ39" s="146"/>
      <c r="IK39" s="146"/>
      <c r="IL39" s="146"/>
      <c r="IM39" s="146"/>
      <c r="IN39" s="146"/>
      <c r="IO39" s="146"/>
      <c r="IP39" s="146"/>
      <c r="IQ39" s="146"/>
      <c r="IR39" s="146"/>
      <c r="IS39" s="146"/>
      <c r="IT39" s="146"/>
    </row>
    <row r="40" spans="1:254" ht="14.25" customHeight="1">
      <c r="A40" s="180"/>
      <c r="D40" s="180"/>
      <c r="E40" s="198"/>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c r="CG40" s="146"/>
      <c r="CH40" s="146"/>
      <c r="CI40" s="146"/>
      <c r="CJ40" s="146"/>
      <c r="CK40" s="146"/>
      <c r="CL40" s="146"/>
      <c r="CM40" s="146"/>
      <c r="CN40" s="146"/>
      <c r="CO40" s="146"/>
      <c r="CP40" s="146"/>
      <c r="CQ40" s="146"/>
      <c r="CR40" s="146"/>
      <c r="CS40" s="146"/>
      <c r="CT40" s="146"/>
      <c r="CU40" s="146"/>
      <c r="CV40" s="146"/>
      <c r="CW40" s="146"/>
      <c r="CX40" s="146"/>
      <c r="CY40" s="146"/>
      <c r="CZ40" s="146"/>
      <c r="DA40" s="146"/>
      <c r="DB40" s="146"/>
      <c r="DC40" s="146"/>
      <c r="DD40" s="146"/>
      <c r="DE40" s="146"/>
      <c r="DF40" s="146"/>
      <c r="DG40" s="146"/>
      <c r="DH40" s="146"/>
      <c r="DI40" s="146"/>
      <c r="DJ40" s="146"/>
      <c r="DK40" s="146"/>
      <c r="DL40" s="146"/>
      <c r="DM40" s="146"/>
      <c r="DN40" s="146"/>
      <c r="DO40" s="146"/>
      <c r="DP40" s="146"/>
      <c r="DQ40" s="146"/>
      <c r="DR40" s="146"/>
      <c r="DS40" s="146"/>
      <c r="DT40" s="146"/>
      <c r="DU40" s="146"/>
      <c r="DV40" s="146"/>
      <c r="DW40" s="146"/>
      <c r="DX40" s="146"/>
      <c r="DY40" s="146"/>
      <c r="DZ40" s="146"/>
      <c r="EA40" s="146"/>
      <c r="EB40" s="146"/>
      <c r="EC40" s="146"/>
      <c r="ED40" s="146"/>
      <c r="EE40" s="146"/>
      <c r="EF40" s="146"/>
      <c r="EG40" s="146"/>
      <c r="EH40" s="146"/>
      <c r="EI40" s="146"/>
      <c r="EJ40" s="146"/>
      <c r="EK40" s="146"/>
      <c r="EL40" s="146"/>
      <c r="EM40" s="146"/>
      <c r="EN40" s="146"/>
      <c r="EO40" s="146"/>
      <c r="EP40" s="146"/>
      <c r="EQ40" s="146"/>
      <c r="ER40" s="146"/>
      <c r="ES40" s="146"/>
      <c r="ET40" s="146"/>
      <c r="EU40" s="146"/>
      <c r="EV40" s="146"/>
      <c r="EW40" s="146"/>
      <c r="EX40" s="146"/>
      <c r="EY40" s="146"/>
      <c r="EZ40" s="146"/>
      <c r="FA40" s="146"/>
      <c r="FB40" s="146"/>
      <c r="FC40" s="146"/>
      <c r="FD40" s="146"/>
      <c r="FE40" s="146"/>
      <c r="FF40" s="146"/>
      <c r="FG40" s="146"/>
      <c r="FH40" s="146"/>
      <c r="FI40" s="146"/>
      <c r="FJ40" s="146"/>
      <c r="FK40" s="146"/>
      <c r="FL40" s="146"/>
      <c r="FM40" s="146"/>
      <c r="FN40" s="146"/>
      <c r="FO40" s="146"/>
      <c r="FP40" s="146"/>
      <c r="FQ40" s="146"/>
      <c r="FR40" s="146"/>
      <c r="FS40" s="146"/>
      <c r="FT40" s="146"/>
      <c r="FU40" s="146"/>
      <c r="FV40" s="146"/>
      <c r="FW40" s="146"/>
      <c r="FX40" s="146"/>
      <c r="FY40" s="146"/>
      <c r="FZ40" s="146"/>
      <c r="GA40" s="146"/>
      <c r="GB40" s="146"/>
      <c r="GC40" s="146"/>
      <c r="GD40" s="146"/>
      <c r="GE40" s="146"/>
      <c r="GF40" s="146"/>
      <c r="GG40" s="146"/>
      <c r="GH40" s="146"/>
      <c r="GI40" s="146"/>
      <c r="GJ40" s="146"/>
      <c r="GK40" s="146"/>
      <c r="GL40" s="146"/>
      <c r="GM40" s="146"/>
      <c r="GN40" s="146"/>
      <c r="GO40" s="146"/>
      <c r="GP40" s="146"/>
      <c r="GQ40" s="146"/>
      <c r="GR40" s="146"/>
      <c r="GS40" s="146"/>
      <c r="GT40" s="146"/>
      <c r="GU40" s="146"/>
      <c r="GV40" s="146"/>
      <c r="GW40" s="146"/>
      <c r="GX40" s="146"/>
      <c r="GY40" s="146"/>
      <c r="GZ40" s="146"/>
      <c r="HA40" s="146"/>
      <c r="HB40" s="146"/>
      <c r="HC40" s="146"/>
      <c r="HD40" s="146"/>
      <c r="HE40" s="146"/>
      <c r="HF40" s="146"/>
      <c r="HG40" s="146"/>
      <c r="HH40" s="146"/>
      <c r="HI40" s="146"/>
      <c r="HJ40" s="146"/>
      <c r="HK40" s="146"/>
      <c r="HL40" s="146"/>
      <c r="HM40" s="146"/>
      <c r="HN40" s="146"/>
      <c r="HO40" s="146"/>
      <c r="HP40" s="146"/>
      <c r="HQ40" s="146"/>
      <c r="HR40" s="146"/>
      <c r="HS40" s="146"/>
      <c r="HT40" s="146"/>
      <c r="HU40" s="146"/>
      <c r="HV40" s="146"/>
      <c r="HW40" s="146"/>
      <c r="HX40" s="146"/>
      <c r="HY40" s="146"/>
      <c r="HZ40" s="146"/>
      <c r="IA40" s="146"/>
      <c r="IB40" s="146"/>
      <c r="IC40" s="146"/>
      <c r="ID40" s="146"/>
      <c r="IE40" s="146"/>
      <c r="IF40" s="146"/>
      <c r="IG40" s="146"/>
      <c r="IH40" s="146"/>
      <c r="II40" s="146"/>
      <c r="IJ40" s="146"/>
      <c r="IK40" s="146"/>
      <c r="IL40" s="146"/>
      <c r="IM40" s="146"/>
      <c r="IN40" s="146"/>
      <c r="IO40" s="146"/>
      <c r="IP40" s="146"/>
      <c r="IQ40" s="146"/>
      <c r="IR40" s="146"/>
      <c r="IS40" s="146"/>
      <c r="IT40" s="146"/>
    </row>
    <row r="41" spans="1:254" ht="14.25" customHeight="1">
      <c r="A41" s="180"/>
      <c r="D41" s="180"/>
      <c r="E41" s="198"/>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c r="CK41" s="146"/>
      <c r="CL41" s="146"/>
      <c r="CM41" s="146"/>
      <c r="CN41" s="146"/>
      <c r="CO41" s="146"/>
      <c r="CP41" s="146"/>
      <c r="CQ41" s="146"/>
      <c r="CR41" s="146"/>
      <c r="CS41" s="146"/>
      <c r="CT41" s="146"/>
      <c r="CU41" s="146"/>
      <c r="CV41" s="146"/>
      <c r="CW41" s="146"/>
      <c r="CX41" s="146"/>
      <c r="CY41" s="146"/>
      <c r="CZ41" s="146"/>
      <c r="DA41" s="146"/>
      <c r="DB41" s="146"/>
      <c r="DC41" s="146"/>
      <c r="DD41" s="146"/>
      <c r="DE41" s="146"/>
      <c r="DF41" s="146"/>
      <c r="DG41" s="146"/>
      <c r="DH41" s="146"/>
      <c r="DI41" s="146"/>
      <c r="DJ41" s="146"/>
      <c r="DK41" s="146"/>
      <c r="DL41" s="146"/>
      <c r="DM41" s="146"/>
      <c r="DN41" s="146"/>
      <c r="DO41" s="146"/>
      <c r="DP41" s="146"/>
      <c r="DQ41" s="146"/>
      <c r="DR41" s="146"/>
      <c r="DS41" s="146"/>
      <c r="DT41" s="146"/>
      <c r="DU41" s="146"/>
      <c r="DV41" s="146"/>
      <c r="DW41" s="146"/>
      <c r="DX41" s="146"/>
      <c r="DY41" s="146"/>
      <c r="DZ41" s="146"/>
      <c r="EA41" s="146"/>
      <c r="EB41" s="146"/>
      <c r="EC41" s="146"/>
      <c r="ED41" s="146"/>
      <c r="EE41" s="146"/>
      <c r="EF41" s="146"/>
      <c r="EG41" s="146"/>
      <c r="EH41" s="146"/>
      <c r="EI41" s="146"/>
      <c r="EJ41" s="146"/>
      <c r="EK41" s="146"/>
      <c r="EL41" s="146"/>
      <c r="EM41" s="146"/>
      <c r="EN41" s="146"/>
      <c r="EO41" s="146"/>
      <c r="EP41" s="146"/>
      <c r="EQ41" s="146"/>
      <c r="ER41" s="146"/>
      <c r="ES41" s="146"/>
      <c r="ET41" s="146"/>
      <c r="EU41" s="146"/>
      <c r="EV41" s="146"/>
      <c r="EW41" s="146"/>
      <c r="EX41" s="146"/>
      <c r="EY41" s="146"/>
      <c r="EZ41" s="146"/>
      <c r="FA41" s="146"/>
      <c r="FB41" s="146"/>
      <c r="FC41" s="146"/>
      <c r="FD41" s="146"/>
      <c r="FE41" s="146"/>
      <c r="FF41" s="146"/>
      <c r="FG41" s="146"/>
      <c r="FH41" s="146"/>
      <c r="FI41" s="146"/>
      <c r="FJ41" s="146"/>
      <c r="FK41" s="146"/>
      <c r="FL41" s="146"/>
      <c r="FM41" s="146"/>
      <c r="FN41" s="146"/>
      <c r="FO41" s="146"/>
      <c r="FP41" s="146"/>
      <c r="FQ41" s="146"/>
      <c r="FR41" s="146"/>
      <c r="FS41" s="146"/>
      <c r="FT41" s="146"/>
      <c r="FU41" s="146"/>
      <c r="FV41" s="146"/>
      <c r="FW41" s="146"/>
      <c r="FX41" s="146"/>
      <c r="FY41" s="146"/>
      <c r="FZ41" s="146"/>
      <c r="GA41" s="146"/>
      <c r="GB41" s="146"/>
      <c r="GC41" s="146"/>
      <c r="GD41" s="146"/>
      <c r="GE41" s="146"/>
      <c r="GF41" s="146"/>
      <c r="GG41" s="146"/>
      <c r="GH41" s="146"/>
      <c r="GI41" s="146"/>
      <c r="GJ41" s="146"/>
      <c r="GK41" s="146"/>
      <c r="GL41" s="146"/>
      <c r="GM41" s="146"/>
      <c r="GN41" s="146"/>
      <c r="GO41" s="146"/>
      <c r="GP41" s="146"/>
      <c r="GQ41" s="146"/>
      <c r="GR41" s="146"/>
      <c r="GS41" s="146"/>
      <c r="GT41" s="146"/>
      <c r="GU41" s="146"/>
      <c r="GV41" s="146"/>
      <c r="GW41" s="146"/>
      <c r="GX41" s="146"/>
      <c r="GY41" s="146"/>
      <c r="GZ41" s="146"/>
      <c r="HA41" s="146"/>
      <c r="HB41" s="146"/>
      <c r="HC41" s="146"/>
      <c r="HD41" s="146"/>
      <c r="HE41" s="146"/>
      <c r="HF41" s="146"/>
      <c r="HG41" s="146"/>
      <c r="HH41" s="146"/>
      <c r="HI41" s="146"/>
      <c r="HJ41" s="146"/>
      <c r="HK41" s="146"/>
      <c r="HL41" s="146"/>
      <c r="HM41" s="146"/>
      <c r="HN41" s="146"/>
      <c r="HO41" s="146"/>
      <c r="HP41" s="146"/>
      <c r="HQ41" s="146"/>
      <c r="HR41" s="146"/>
      <c r="HS41" s="146"/>
      <c r="HT41" s="146"/>
      <c r="HU41" s="146"/>
      <c r="HV41" s="146"/>
      <c r="HW41" s="146"/>
      <c r="HX41" s="146"/>
      <c r="HY41" s="146"/>
      <c r="HZ41" s="146"/>
      <c r="IA41" s="146"/>
      <c r="IB41" s="146"/>
      <c r="IC41" s="146"/>
      <c r="ID41" s="146"/>
      <c r="IE41" s="146"/>
      <c r="IF41" s="146"/>
      <c r="IG41" s="146"/>
      <c r="IH41" s="146"/>
      <c r="II41" s="146"/>
      <c r="IJ41" s="146"/>
      <c r="IK41" s="146"/>
      <c r="IL41" s="146"/>
      <c r="IM41" s="146"/>
      <c r="IN41" s="146"/>
      <c r="IO41" s="146"/>
      <c r="IP41" s="146"/>
      <c r="IQ41" s="146"/>
      <c r="IR41" s="146"/>
      <c r="IS41" s="146"/>
      <c r="IT41" s="146"/>
    </row>
    <row r="44" spans="1:254">
      <c r="A44" s="180"/>
      <c r="E44" s="198"/>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c r="CG44" s="146"/>
      <c r="CH44" s="146"/>
      <c r="CI44" s="146"/>
      <c r="CJ44" s="146"/>
      <c r="CK44" s="146"/>
      <c r="CL44" s="146"/>
      <c r="CM44" s="146"/>
      <c r="CN44" s="146"/>
      <c r="CO44" s="146"/>
      <c r="CP44" s="146"/>
      <c r="CQ44" s="146"/>
      <c r="CR44" s="146"/>
      <c r="CS44" s="146"/>
      <c r="CT44" s="146"/>
      <c r="CU44" s="146"/>
      <c r="CV44" s="146"/>
      <c r="CW44" s="146"/>
      <c r="CX44" s="146"/>
      <c r="CY44" s="146"/>
      <c r="CZ44" s="146"/>
      <c r="DA44" s="146"/>
      <c r="DB44" s="146"/>
      <c r="DC44" s="146"/>
      <c r="DD44" s="146"/>
      <c r="DE44" s="146"/>
      <c r="DF44" s="146"/>
      <c r="DG44" s="146"/>
      <c r="DH44" s="146"/>
      <c r="DI44" s="146"/>
      <c r="DJ44" s="146"/>
      <c r="DK44" s="146"/>
      <c r="DL44" s="146"/>
      <c r="DM44" s="146"/>
      <c r="DN44" s="146"/>
      <c r="DO44" s="146"/>
      <c r="DP44" s="146"/>
      <c r="DQ44" s="146"/>
      <c r="DR44" s="146"/>
      <c r="DS44" s="146"/>
      <c r="DT44" s="146"/>
      <c r="DU44" s="146"/>
      <c r="DV44" s="146"/>
      <c r="DW44" s="146"/>
      <c r="DX44" s="146"/>
      <c r="DY44" s="146"/>
      <c r="DZ44" s="146"/>
      <c r="EA44" s="146"/>
      <c r="EB44" s="146"/>
      <c r="EC44" s="146"/>
      <c r="ED44" s="146"/>
      <c r="EE44" s="146"/>
      <c r="EF44" s="146"/>
      <c r="EG44" s="146"/>
      <c r="EH44" s="146"/>
      <c r="EI44" s="146"/>
      <c r="EJ44" s="146"/>
      <c r="EK44" s="146"/>
      <c r="EL44" s="146"/>
      <c r="EM44" s="146"/>
      <c r="EN44" s="146"/>
      <c r="EO44" s="146"/>
      <c r="EP44" s="146"/>
      <c r="EQ44" s="146"/>
      <c r="ER44" s="146"/>
      <c r="ES44" s="146"/>
      <c r="ET44" s="146"/>
      <c r="EU44" s="146"/>
      <c r="EV44" s="146"/>
      <c r="EW44" s="146"/>
      <c r="EX44" s="146"/>
      <c r="EY44" s="146"/>
      <c r="EZ44" s="146"/>
      <c r="FA44" s="146"/>
      <c r="FB44" s="146"/>
      <c r="FC44" s="146"/>
      <c r="FD44" s="146"/>
      <c r="FE44" s="146"/>
      <c r="FF44" s="146"/>
      <c r="FG44" s="146"/>
      <c r="FH44" s="146"/>
      <c r="FI44" s="146"/>
      <c r="FJ44" s="146"/>
      <c r="FK44" s="146"/>
      <c r="FL44" s="146"/>
      <c r="FM44" s="146"/>
      <c r="FN44" s="146"/>
      <c r="FO44" s="146"/>
      <c r="FP44" s="146"/>
      <c r="FQ44" s="146"/>
      <c r="FR44" s="146"/>
      <c r="FS44" s="146"/>
      <c r="FT44" s="146"/>
      <c r="FU44" s="146"/>
      <c r="FV44" s="146"/>
      <c r="FW44" s="146"/>
      <c r="FX44" s="146"/>
      <c r="FY44" s="146"/>
      <c r="FZ44" s="146"/>
      <c r="GA44" s="146"/>
      <c r="GB44" s="146"/>
      <c r="GC44" s="146"/>
      <c r="GD44" s="146"/>
      <c r="GE44" s="146"/>
      <c r="GF44" s="146"/>
      <c r="GG44" s="146"/>
      <c r="GH44" s="146"/>
      <c r="GI44" s="146"/>
      <c r="GJ44" s="146"/>
      <c r="GK44" s="146"/>
      <c r="GL44" s="146"/>
      <c r="GM44" s="146"/>
      <c r="GN44" s="146"/>
      <c r="GO44" s="146"/>
      <c r="GP44" s="146"/>
      <c r="GQ44" s="146"/>
      <c r="GR44" s="146"/>
      <c r="GS44" s="146"/>
      <c r="GT44" s="146"/>
      <c r="GU44" s="146"/>
      <c r="GV44" s="146"/>
      <c r="GW44" s="146"/>
      <c r="GX44" s="146"/>
      <c r="GY44" s="146"/>
      <c r="GZ44" s="146"/>
      <c r="HA44" s="146"/>
      <c r="HB44" s="146"/>
      <c r="HC44" s="146"/>
      <c r="HD44" s="146"/>
      <c r="HE44" s="146"/>
      <c r="HF44" s="146"/>
      <c r="HG44" s="146"/>
      <c r="HH44" s="146"/>
      <c r="HI44" s="146"/>
      <c r="HJ44" s="146"/>
      <c r="HK44" s="146"/>
      <c r="HL44" s="146"/>
      <c r="HM44" s="146"/>
      <c r="HN44" s="146"/>
      <c r="HO44" s="146"/>
      <c r="HP44" s="146"/>
      <c r="HQ44" s="146"/>
      <c r="HR44" s="146"/>
      <c r="HS44" s="146"/>
      <c r="HT44" s="146"/>
      <c r="HU44" s="146"/>
      <c r="HV44" s="146"/>
      <c r="HW44" s="146"/>
      <c r="HX44" s="146"/>
      <c r="HY44" s="146"/>
      <c r="HZ44" s="146"/>
      <c r="IA44" s="146"/>
      <c r="IB44" s="146"/>
      <c r="IC44" s="146"/>
      <c r="ID44" s="146"/>
      <c r="IE44" s="146"/>
      <c r="IF44" s="146"/>
      <c r="IG44" s="146"/>
      <c r="IH44" s="146"/>
      <c r="II44" s="146"/>
      <c r="IJ44" s="146"/>
      <c r="IK44" s="146"/>
      <c r="IL44" s="146"/>
      <c r="IM44" s="146"/>
      <c r="IN44" s="146"/>
      <c r="IO44" s="146"/>
      <c r="IP44" s="146"/>
      <c r="IQ44" s="146"/>
      <c r="IR44" s="146"/>
      <c r="IS44" s="146"/>
      <c r="IT44" s="146"/>
    </row>
    <row r="45" spans="1:254">
      <c r="A45" s="180"/>
      <c r="D45" s="202"/>
      <c r="E45" s="202"/>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c r="CK45" s="146"/>
      <c r="CL45" s="146"/>
      <c r="CM45" s="146"/>
      <c r="CN45" s="146"/>
      <c r="CO45" s="146"/>
      <c r="CP45" s="146"/>
      <c r="CQ45" s="146"/>
      <c r="CR45" s="146"/>
      <c r="CS45" s="146"/>
      <c r="CT45" s="146"/>
      <c r="CU45" s="146"/>
      <c r="CV45" s="146"/>
      <c r="CW45" s="146"/>
      <c r="CX45" s="146"/>
      <c r="CY45" s="146"/>
      <c r="CZ45" s="146"/>
      <c r="DA45" s="146"/>
      <c r="DB45" s="146"/>
      <c r="DC45" s="146"/>
      <c r="DD45" s="146"/>
      <c r="DE45" s="146"/>
      <c r="DF45" s="146"/>
      <c r="DG45" s="146"/>
      <c r="DH45" s="146"/>
      <c r="DI45" s="146"/>
      <c r="DJ45" s="146"/>
      <c r="DK45" s="146"/>
      <c r="DL45" s="146"/>
      <c r="DM45" s="146"/>
      <c r="DN45" s="146"/>
      <c r="DO45" s="146"/>
      <c r="DP45" s="146"/>
      <c r="DQ45" s="146"/>
      <c r="DR45" s="146"/>
      <c r="DS45" s="146"/>
      <c r="DT45" s="146"/>
      <c r="DU45" s="146"/>
      <c r="DV45" s="146"/>
      <c r="DW45" s="146"/>
      <c r="DX45" s="146"/>
      <c r="DY45" s="146"/>
      <c r="DZ45" s="146"/>
      <c r="EA45" s="146"/>
      <c r="EB45" s="146"/>
      <c r="EC45" s="146"/>
      <c r="ED45" s="146"/>
      <c r="EE45" s="146"/>
      <c r="EF45" s="146"/>
      <c r="EG45" s="146"/>
      <c r="EH45" s="146"/>
      <c r="EI45" s="146"/>
      <c r="EJ45" s="146"/>
      <c r="EK45" s="146"/>
      <c r="EL45" s="146"/>
      <c r="EM45" s="146"/>
      <c r="EN45" s="146"/>
      <c r="EO45" s="146"/>
      <c r="EP45" s="146"/>
      <c r="EQ45" s="146"/>
      <c r="ER45" s="146"/>
      <c r="ES45" s="146"/>
      <c r="ET45" s="146"/>
      <c r="EU45" s="146"/>
      <c r="EV45" s="146"/>
      <c r="EW45" s="146"/>
      <c r="EX45" s="146"/>
      <c r="EY45" s="146"/>
      <c r="EZ45" s="146"/>
      <c r="FA45" s="146"/>
      <c r="FB45" s="146"/>
      <c r="FC45" s="146"/>
      <c r="FD45" s="146"/>
      <c r="FE45" s="146"/>
      <c r="FF45" s="146"/>
      <c r="FG45" s="146"/>
      <c r="FH45" s="146"/>
      <c r="FI45" s="146"/>
      <c r="FJ45" s="146"/>
      <c r="FK45" s="146"/>
      <c r="FL45" s="146"/>
      <c r="FM45" s="146"/>
      <c r="FN45" s="146"/>
      <c r="FO45" s="146"/>
      <c r="FP45" s="146"/>
      <c r="FQ45" s="146"/>
      <c r="FR45" s="146"/>
      <c r="FS45" s="146"/>
      <c r="FT45" s="146"/>
      <c r="FU45" s="146"/>
      <c r="FV45" s="146"/>
      <c r="FW45" s="146"/>
      <c r="FX45" s="146"/>
      <c r="FY45" s="146"/>
      <c r="FZ45" s="146"/>
      <c r="GA45" s="146"/>
      <c r="GB45" s="146"/>
      <c r="GC45" s="146"/>
      <c r="GD45" s="146"/>
      <c r="GE45" s="146"/>
      <c r="GF45" s="146"/>
      <c r="GG45" s="146"/>
      <c r="GH45" s="146"/>
      <c r="GI45" s="146"/>
      <c r="GJ45" s="146"/>
      <c r="GK45" s="146"/>
      <c r="GL45" s="146"/>
      <c r="GM45" s="146"/>
      <c r="GN45" s="146"/>
      <c r="GO45" s="146"/>
      <c r="GP45" s="146"/>
      <c r="GQ45" s="146"/>
      <c r="GR45" s="146"/>
      <c r="GS45" s="146"/>
      <c r="GT45" s="146"/>
      <c r="GU45" s="146"/>
      <c r="GV45" s="146"/>
      <c r="GW45" s="146"/>
      <c r="GX45" s="146"/>
      <c r="GY45" s="146"/>
      <c r="GZ45" s="146"/>
      <c r="HA45" s="146"/>
      <c r="HB45" s="146"/>
      <c r="HC45" s="146"/>
      <c r="HD45" s="146"/>
      <c r="HE45" s="146"/>
      <c r="HF45" s="146"/>
      <c r="HG45" s="146"/>
      <c r="HH45" s="146"/>
      <c r="HI45" s="146"/>
      <c r="HJ45" s="146"/>
      <c r="HK45" s="146"/>
      <c r="HL45" s="146"/>
      <c r="HM45" s="146"/>
      <c r="HN45" s="146"/>
      <c r="HO45" s="146"/>
      <c r="HP45" s="146"/>
      <c r="HQ45" s="146"/>
      <c r="HR45" s="146"/>
      <c r="HS45" s="146"/>
      <c r="HT45" s="146"/>
      <c r="HU45" s="146"/>
      <c r="HV45" s="146"/>
      <c r="HW45" s="146"/>
      <c r="HX45" s="146"/>
      <c r="HY45" s="146"/>
      <c r="HZ45" s="146"/>
      <c r="IA45" s="146"/>
      <c r="IB45" s="146"/>
      <c r="IC45" s="146"/>
      <c r="ID45" s="146"/>
      <c r="IE45" s="146"/>
      <c r="IF45" s="146"/>
      <c r="IG45" s="146"/>
      <c r="IH45" s="146"/>
      <c r="II45" s="146"/>
      <c r="IJ45" s="146"/>
      <c r="IK45" s="146"/>
      <c r="IL45" s="146"/>
      <c r="IM45" s="146"/>
      <c r="IN45" s="146"/>
      <c r="IO45" s="146"/>
      <c r="IP45" s="146"/>
      <c r="IQ45" s="146"/>
      <c r="IR45" s="146"/>
      <c r="IS45" s="146"/>
      <c r="IT45" s="146"/>
    </row>
    <row r="46" spans="1:254" ht="15.75" customHeight="1">
      <c r="A46" s="180"/>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c r="CL46" s="146"/>
      <c r="CM46" s="146"/>
      <c r="CN46" s="146"/>
      <c r="CO46" s="146"/>
      <c r="CP46" s="146"/>
      <c r="CQ46" s="146"/>
      <c r="CR46" s="146"/>
      <c r="CS46" s="146"/>
      <c r="CT46" s="146"/>
      <c r="CU46" s="146"/>
      <c r="CV46" s="146"/>
      <c r="CW46" s="146"/>
      <c r="CX46" s="146"/>
      <c r="CY46" s="146"/>
      <c r="CZ46" s="146"/>
      <c r="DA46" s="146"/>
      <c r="DB46" s="146"/>
      <c r="DC46" s="146"/>
      <c r="DD46" s="146"/>
      <c r="DE46" s="146"/>
      <c r="DF46" s="146"/>
      <c r="DG46" s="146"/>
      <c r="DH46" s="146"/>
      <c r="DI46" s="146"/>
      <c r="DJ46" s="146"/>
      <c r="DK46" s="146"/>
      <c r="DL46" s="146"/>
      <c r="DM46" s="146"/>
      <c r="DN46" s="146"/>
      <c r="DO46" s="146"/>
      <c r="DP46" s="146"/>
      <c r="DQ46" s="146"/>
      <c r="DR46" s="146"/>
      <c r="DS46" s="146"/>
      <c r="DT46" s="146"/>
      <c r="DU46" s="146"/>
      <c r="DV46" s="146"/>
      <c r="DW46" s="146"/>
      <c r="DX46" s="146"/>
      <c r="DY46" s="146"/>
      <c r="DZ46" s="146"/>
      <c r="EA46" s="146"/>
      <c r="EB46" s="146"/>
      <c r="EC46" s="146"/>
      <c r="ED46" s="146"/>
      <c r="EE46" s="146"/>
      <c r="EF46" s="146"/>
      <c r="EG46" s="146"/>
      <c r="EH46" s="146"/>
      <c r="EI46" s="146"/>
      <c r="EJ46" s="146"/>
      <c r="EK46" s="146"/>
      <c r="EL46" s="146"/>
      <c r="EM46" s="146"/>
      <c r="EN46" s="146"/>
      <c r="EO46" s="146"/>
      <c r="EP46" s="146"/>
      <c r="EQ46" s="146"/>
      <c r="ER46" s="146"/>
      <c r="ES46" s="146"/>
      <c r="ET46" s="146"/>
      <c r="EU46" s="146"/>
      <c r="EV46" s="146"/>
      <c r="EW46" s="146"/>
      <c r="EX46" s="146"/>
      <c r="EY46" s="146"/>
      <c r="EZ46" s="146"/>
      <c r="FA46" s="146"/>
      <c r="FB46" s="146"/>
      <c r="FC46" s="146"/>
      <c r="FD46" s="146"/>
      <c r="FE46" s="146"/>
      <c r="FF46" s="146"/>
      <c r="FG46" s="146"/>
      <c r="FH46" s="146"/>
      <c r="FI46" s="146"/>
      <c r="FJ46" s="146"/>
      <c r="FK46" s="146"/>
      <c r="FL46" s="146"/>
      <c r="FM46" s="146"/>
      <c r="FN46" s="146"/>
      <c r="FO46" s="146"/>
      <c r="FP46" s="146"/>
      <c r="FQ46" s="146"/>
      <c r="FR46" s="146"/>
      <c r="FS46" s="146"/>
      <c r="FT46" s="146"/>
      <c r="FU46" s="146"/>
      <c r="FV46" s="146"/>
      <c r="FW46" s="146"/>
      <c r="FX46" s="146"/>
      <c r="FY46" s="146"/>
      <c r="FZ46" s="146"/>
      <c r="GA46" s="146"/>
      <c r="GB46" s="146"/>
      <c r="GC46" s="146"/>
      <c r="GD46" s="146"/>
      <c r="GE46" s="146"/>
      <c r="GF46" s="146"/>
      <c r="GG46" s="146"/>
      <c r="GH46" s="146"/>
      <c r="GI46" s="146"/>
      <c r="GJ46" s="146"/>
      <c r="GK46" s="146"/>
      <c r="GL46" s="146"/>
      <c r="GM46" s="146"/>
      <c r="GN46" s="146"/>
      <c r="GO46" s="146"/>
      <c r="GP46" s="146"/>
      <c r="GQ46" s="146"/>
      <c r="GR46" s="146"/>
      <c r="GS46" s="146"/>
      <c r="GT46" s="146"/>
      <c r="GU46" s="146"/>
      <c r="GV46" s="146"/>
      <c r="GW46" s="146"/>
      <c r="GX46" s="146"/>
      <c r="GY46" s="146"/>
      <c r="GZ46" s="146"/>
      <c r="HA46" s="146"/>
      <c r="HB46" s="146"/>
      <c r="HC46" s="146"/>
      <c r="HD46" s="146"/>
      <c r="HE46" s="146"/>
      <c r="HF46" s="146"/>
      <c r="HG46" s="146"/>
      <c r="HH46" s="146"/>
      <c r="HI46" s="146"/>
      <c r="HJ46" s="146"/>
      <c r="HK46" s="146"/>
      <c r="HL46" s="146"/>
      <c r="HM46" s="146"/>
      <c r="HN46" s="146"/>
      <c r="HO46" s="146"/>
      <c r="HP46" s="146"/>
      <c r="HQ46" s="146"/>
      <c r="HR46" s="146"/>
      <c r="HS46" s="146"/>
      <c r="HT46" s="146"/>
      <c r="HU46" s="146"/>
      <c r="HV46" s="146"/>
      <c r="HW46" s="146"/>
      <c r="HX46" s="146"/>
      <c r="HY46" s="146"/>
      <c r="HZ46" s="146"/>
      <c r="IA46" s="146"/>
      <c r="IB46" s="146"/>
      <c r="IC46" s="146"/>
      <c r="ID46" s="146"/>
      <c r="IE46" s="146"/>
      <c r="IF46" s="146"/>
      <c r="IG46" s="146"/>
      <c r="IH46" s="146"/>
      <c r="II46" s="146"/>
      <c r="IJ46" s="146"/>
      <c r="IK46" s="146"/>
      <c r="IL46" s="146"/>
      <c r="IM46" s="146"/>
      <c r="IN46" s="146"/>
      <c r="IO46" s="146"/>
      <c r="IP46" s="146"/>
      <c r="IQ46" s="146"/>
      <c r="IR46" s="146"/>
      <c r="IS46" s="146"/>
      <c r="IT46" s="146"/>
    </row>
    <row r="47" spans="1:254" ht="12" customHeight="1">
      <c r="A47" s="146"/>
      <c r="B47" s="146"/>
      <c r="C47" s="146"/>
      <c r="D47" s="203" t="s">
        <v>314</v>
      </c>
      <c r="E47" s="135"/>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c r="CK47" s="146"/>
      <c r="CL47" s="146"/>
      <c r="CM47" s="146"/>
      <c r="CN47" s="146"/>
      <c r="CO47" s="146"/>
      <c r="CP47" s="146"/>
      <c r="CQ47" s="146"/>
      <c r="CR47" s="146"/>
      <c r="CS47" s="146"/>
      <c r="CT47" s="146"/>
      <c r="CU47" s="146"/>
      <c r="CV47" s="146"/>
      <c r="CW47" s="146"/>
      <c r="CX47" s="146"/>
      <c r="CY47" s="146"/>
      <c r="CZ47" s="146"/>
      <c r="DA47" s="146"/>
      <c r="DB47" s="146"/>
      <c r="DC47" s="146"/>
      <c r="DD47" s="146"/>
      <c r="DE47" s="146"/>
      <c r="DF47" s="146"/>
      <c r="DG47" s="146"/>
      <c r="DH47" s="146"/>
      <c r="DI47" s="146"/>
      <c r="DJ47" s="146"/>
      <c r="DK47" s="146"/>
      <c r="DL47" s="146"/>
      <c r="DM47" s="146"/>
      <c r="DN47" s="146"/>
      <c r="DO47" s="146"/>
      <c r="DP47" s="146"/>
      <c r="DQ47" s="146"/>
      <c r="DR47" s="146"/>
      <c r="DS47" s="146"/>
      <c r="DT47" s="146"/>
      <c r="DU47" s="146"/>
      <c r="DV47" s="146"/>
      <c r="DW47" s="146"/>
      <c r="DX47" s="146"/>
      <c r="DY47" s="146"/>
      <c r="DZ47" s="146"/>
      <c r="EA47" s="146"/>
      <c r="EB47" s="146"/>
      <c r="EC47" s="146"/>
      <c r="ED47" s="146"/>
      <c r="EE47" s="146"/>
      <c r="EF47" s="146"/>
      <c r="EG47" s="146"/>
      <c r="EH47" s="146"/>
      <c r="EI47" s="146"/>
      <c r="EJ47" s="146"/>
      <c r="EK47" s="146"/>
      <c r="EL47" s="146"/>
      <c r="EM47" s="146"/>
      <c r="EN47" s="146"/>
      <c r="EO47" s="146"/>
      <c r="EP47" s="146"/>
      <c r="EQ47" s="146"/>
      <c r="ER47" s="146"/>
      <c r="ES47" s="146"/>
      <c r="ET47" s="146"/>
      <c r="EU47" s="146"/>
      <c r="EV47" s="146"/>
      <c r="EW47" s="146"/>
      <c r="EX47" s="146"/>
      <c r="EY47" s="146"/>
      <c r="EZ47" s="146"/>
      <c r="FA47" s="146"/>
      <c r="FB47" s="146"/>
      <c r="FC47" s="146"/>
      <c r="FD47" s="146"/>
      <c r="FE47" s="146"/>
      <c r="FF47" s="146"/>
      <c r="FG47" s="146"/>
      <c r="FH47" s="146"/>
      <c r="FI47" s="146"/>
      <c r="FJ47" s="146"/>
      <c r="FK47" s="146"/>
      <c r="FL47" s="146"/>
      <c r="FM47" s="146"/>
      <c r="FN47" s="146"/>
      <c r="FO47" s="146"/>
      <c r="FP47" s="146"/>
      <c r="FQ47" s="146"/>
      <c r="FR47" s="146"/>
      <c r="FS47" s="146"/>
      <c r="FT47" s="146"/>
      <c r="FU47" s="146"/>
      <c r="FV47" s="146"/>
      <c r="FW47" s="146"/>
      <c r="FX47" s="146"/>
      <c r="FY47" s="146"/>
      <c r="FZ47" s="146"/>
      <c r="GA47" s="146"/>
      <c r="GB47" s="146"/>
      <c r="GC47" s="146"/>
      <c r="GD47" s="146"/>
      <c r="GE47" s="146"/>
      <c r="GF47" s="146"/>
      <c r="GG47" s="146"/>
      <c r="GH47" s="146"/>
      <c r="GI47" s="146"/>
      <c r="GJ47" s="146"/>
      <c r="GK47" s="146"/>
      <c r="GL47" s="146"/>
      <c r="GM47" s="146"/>
      <c r="GN47" s="146"/>
      <c r="GO47" s="146"/>
      <c r="GP47" s="146"/>
      <c r="GQ47" s="146"/>
      <c r="GR47" s="146"/>
      <c r="GS47" s="146"/>
      <c r="GT47" s="146"/>
      <c r="GU47" s="146"/>
      <c r="GV47" s="146"/>
      <c r="GW47" s="146"/>
      <c r="GX47" s="146"/>
      <c r="GY47" s="146"/>
      <c r="GZ47" s="146"/>
      <c r="HA47" s="146"/>
      <c r="HB47" s="146"/>
      <c r="HC47" s="146"/>
      <c r="HD47" s="146"/>
      <c r="HE47" s="146"/>
      <c r="HF47" s="146"/>
      <c r="HG47" s="146"/>
      <c r="HH47" s="146"/>
      <c r="HI47" s="146"/>
      <c r="HJ47" s="146"/>
      <c r="HK47" s="146"/>
      <c r="HL47" s="146"/>
      <c r="HM47" s="146"/>
      <c r="HN47" s="146"/>
      <c r="HO47" s="146"/>
      <c r="HP47" s="146"/>
      <c r="HQ47" s="146"/>
      <c r="HR47" s="146"/>
      <c r="HS47" s="146"/>
      <c r="HT47" s="146"/>
      <c r="HU47" s="146"/>
      <c r="HV47" s="146"/>
      <c r="HW47" s="146"/>
      <c r="HX47" s="146"/>
      <c r="HY47" s="146"/>
      <c r="HZ47" s="146"/>
      <c r="IA47" s="146"/>
      <c r="IB47" s="146"/>
      <c r="IC47" s="146"/>
      <c r="ID47" s="146"/>
      <c r="IE47" s="146"/>
      <c r="IF47" s="146"/>
      <c r="IG47" s="146"/>
      <c r="IH47" s="146"/>
      <c r="II47" s="146"/>
      <c r="IJ47" s="146"/>
      <c r="IK47" s="146"/>
      <c r="IL47" s="146"/>
      <c r="IM47" s="146"/>
      <c r="IN47" s="146"/>
      <c r="IO47" s="146"/>
      <c r="IP47" s="146"/>
      <c r="IQ47" s="146"/>
      <c r="IR47" s="146"/>
      <c r="IS47" s="146"/>
      <c r="IT47" s="146"/>
    </row>
    <row r="48" spans="1:254" ht="12" customHeight="1">
      <c r="A48" s="146"/>
      <c r="B48" s="146"/>
      <c r="C48" s="146"/>
      <c r="D48" s="203" t="s">
        <v>315</v>
      </c>
      <c r="E48" s="135"/>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c r="CK48" s="146"/>
      <c r="CL48" s="146"/>
      <c r="CM48" s="146"/>
      <c r="CN48" s="146"/>
      <c r="CO48" s="146"/>
      <c r="CP48" s="146"/>
      <c r="CQ48" s="146"/>
      <c r="CR48" s="146"/>
      <c r="CS48" s="146"/>
      <c r="CT48" s="146"/>
      <c r="CU48" s="146"/>
      <c r="CV48" s="146"/>
      <c r="CW48" s="146"/>
      <c r="CX48" s="146"/>
      <c r="CY48" s="146"/>
      <c r="CZ48" s="146"/>
      <c r="DA48" s="146"/>
      <c r="DB48" s="146"/>
      <c r="DC48" s="146"/>
      <c r="DD48" s="146"/>
      <c r="DE48" s="146"/>
      <c r="DF48" s="146"/>
      <c r="DG48" s="146"/>
      <c r="DH48" s="146"/>
      <c r="DI48" s="146"/>
      <c r="DJ48" s="146"/>
      <c r="DK48" s="146"/>
      <c r="DL48" s="146"/>
      <c r="DM48" s="146"/>
      <c r="DN48" s="146"/>
      <c r="DO48" s="146"/>
      <c r="DP48" s="146"/>
      <c r="DQ48" s="146"/>
      <c r="DR48" s="146"/>
      <c r="DS48" s="146"/>
      <c r="DT48" s="146"/>
      <c r="DU48" s="146"/>
      <c r="DV48" s="146"/>
      <c r="DW48" s="146"/>
      <c r="DX48" s="146"/>
      <c r="DY48" s="146"/>
      <c r="DZ48" s="146"/>
      <c r="EA48" s="146"/>
      <c r="EB48" s="146"/>
      <c r="EC48" s="146"/>
      <c r="ED48" s="146"/>
      <c r="EE48" s="146"/>
      <c r="EF48" s="146"/>
      <c r="EG48" s="146"/>
      <c r="EH48" s="146"/>
      <c r="EI48" s="146"/>
      <c r="EJ48" s="146"/>
      <c r="EK48" s="146"/>
      <c r="EL48" s="146"/>
      <c r="EM48" s="146"/>
      <c r="EN48" s="146"/>
      <c r="EO48" s="146"/>
      <c r="EP48" s="146"/>
      <c r="EQ48" s="146"/>
      <c r="ER48" s="146"/>
      <c r="ES48" s="146"/>
      <c r="ET48" s="146"/>
      <c r="EU48" s="146"/>
      <c r="EV48" s="146"/>
      <c r="EW48" s="146"/>
      <c r="EX48" s="146"/>
      <c r="EY48" s="146"/>
      <c r="EZ48" s="146"/>
      <c r="FA48" s="146"/>
      <c r="FB48" s="146"/>
      <c r="FC48" s="146"/>
      <c r="FD48" s="146"/>
      <c r="FE48" s="146"/>
      <c r="FF48" s="146"/>
      <c r="FG48" s="146"/>
      <c r="FH48" s="146"/>
      <c r="FI48" s="146"/>
      <c r="FJ48" s="146"/>
      <c r="FK48" s="146"/>
      <c r="FL48" s="146"/>
      <c r="FM48" s="146"/>
      <c r="FN48" s="146"/>
      <c r="FO48" s="146"/>
      <c r="FP48" s="146"/>
      <c r="FQ48" s="146"/>
      <c r="FR48" s="146"/>
      <c r="FS48" s="146"/>
      <c r="FT48" s="146"/>
      <c r="FU48" s="146"/>
      <c r="FV48" s="146"/>
      <c r="FW48" s="146"/>
      <c r="FX48" s="146"/>
      <c r="FY48" s="146"/>
      <c r="FZ48" s="146"/>
      <c r="GA48" s="146"/>
      <c r="GB48" s="146"/>
      <c r="GC48" s="146"/>
      <c r="GD48" s="146"/>
      <c r="GE48" s="146"/>
      <c r="GF48" s="146"/>
      <c r="GG48" s="146"/>
      <c r="GH48" s="146"/>
      <c r="GI48" s="146"/>
      <c r="GJ48" s="146"/>
      <c r="GK48" s="146"/>
      <c r="GL48" s="146"/>
      <c r="GM48" s="146"/>
      <c r="GN48" s="146"/>
      <c r="GO48" s="146"/>
      <c r="GP48" s="146"/>
      <c r="GQ48" s="146"/>
      <c r="GR48" s="146"/>
      <c r="GS48" s="146"/>
      <c r="GT48" s="146"/>
      <c r="GU48" s="146"/>
      <c r="GV48" s="146"/>
      <c r="GW48" s="146"/>
      <c r="GX48" s="146"/>
      <c r="GY48" s="146"/>
      <c r="GZ48" s="146"/>
      <c r="HA48" s="146"/>
      <c r="HB48" s="146"/>
      <c r="HC48" s="146"/>
      <c r="HD48" s="146"/>
      <c r="HE48" s="146"/>
      <c r="HF48" s="146"/>
      <c r="HG48" s="146"/>
      <c r="HH48" s="146"/>
      <c r="HI48" s="146"/>
      <c r="HJ48" s="146"/>
      <c r="HK48" s="146"/>
      <c r="HL48" s="146"/>
      <c r="HM48" s="146"/>
      <c r="HN48" s="146"/>
      <c r="HO48" s="146"/>
      <c r="HP48" s="146"/>
      <c r="HQ48" s="146"/>
      <c r="HR48" s="146"/>
      <c r="HS48" s="146"/>
      <c r="HT48" s="146"/>
      <c r="HU48" s="146"/>
      <c r="HV48" s="146"/>
      <c r="HW48" s="146"/>
      <c r="HX48" s="146"/>
      <c r="HY48" s="146"/>
      <c r="HZ48" s="146"/>
      <c r="IA48" s="146"/>
      <c r="IB48" s="146"/>
      <c r="IC48" s="146"/>
      <c r="ID48" s="146"/>
      <c r="IE48" s="146"/>
      <c r="IF48" s="146"/>
      <c r="IG48" s="146"/>
      <c r="IH48" s="146"/>
      <c r="II48" s="146"/>
      <c r="IJ48" s="146"/>
      <c r="IK48" s="146"/>
      <c r="IL48" s="146"/>
      <c r="IM48" s="146"/>
      <c r="IN48" s="146"/>
      <c r="IO48" s="146"/>
      <c r="IP48" s="146"/>
      <c r="IQ48" s="146"/>
      <c r="IR48" s="146"/>
      <c r="IS48" s="146"/>
      <c r="IT48" s="146"/>
    </row>
    <row r="49" spans="1:254" ht="12" customHeight="1">
      <c r="A49" s="146"/>
      <c r="B49" s="146"/>
      <c r="C49" s="146"/>
      <c r="D49" s="178" t="s">
        <v>316</v>
      </c>
      <c r="E49" s="135"/>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c r="CK49" s="146"/>
      <c r="CL49" s="146"/>
      <c r="CM49" s="146"/>
      <c r="CN49" s="146"/>
      <c r="CO49" s="146"/>
      <c r="CP49" s="146"/>
      <c r="CQ49" s="146"/>
      <c r="CR49" s="146"/>
      <c r="CS49" s="146"/>
      <c r="CT49" s="146"/>
      <c r="CU49" s="146"/>
      <c r="CV49" s="146"/>
      <c r="CW49" s="146"/>
      <c r="CX49" s="146"/>
      <c r="CY49" s="146"/>
      <c r="CZ49" s="146"/>
      <c r="DA49" s="146"/>
      <c r="DB49" s="146"/>
      <c r="DC49" s="146"/>
      <c r="DD49" s="146"/>
      <c r="DE49" s="146"/>
      <c r="DF49" s="146"/>
      <c r="DG49" s="146"/>
      <c r="DH49" s="146"/>
      <c r="DI49" s="146"/>
      <c r="DJ49" s="146"/>
      <c r="DK49" s="146"/>
      <c r="DL49" s="146"/>
      <c r="DM49" s="146"/>
      <c r="DN49" s="146"/>
      <c r="DO49" s="146"/>
      <c r="DP49" s="146"/>
      <c r="DQ49" s="146"/>
      <c r="DR49" s="146"/>
      <c r="DS49" s="146"/>
      <c r="DT49" s="146"/>
      <c r="DU49" s="146"/>
      <c r="DV49" s="146"/>
      <c r="DW49" s="146"/>
      <c r="DX49" s="146"/>
      <c r="DY49" s="146"/>
      <c r="DZ49" s="146"/>
      <c r="EA49" s="146"/>
      <c r="EB49" s="146"/>
      <c r="EC49" s="146"/>
      <c r="ED49" s="146"/>
      <c r="EE49" s="146"/>
      <c r="EF49" s="146"/>
      <c r="EG49" s="146"/>
      <c r="EH49" s="146"/>
      <c r="EI49" s="146"/>
      <c r="EJ49" s="146"/>
      <c r="EK49" s="146"/>
      <c r="EL49" s="146"/>
      <c r="EM49" s="146"/>
      <c r="EN49" s="146"/>
      <c r="EO49" s="146"/>
      <c r="EP49" s="146"/>
      <c r="EQ49" s="146"/>
      <c r="ER49" s="146"/>
      <c r="ES49" s="146"/>
      <c r="ET49" s="146"/>
      <c r="EU49" s="146"/>
      <c r="EV49" s="146"/>
      <c r="EW49" s="146"/>
      <c r="EX49" s="146"/>
      <c r="EY49" s="146"/>
      <c r="EZ49" s="146"/>
      <c r="FA49" s="146"/>
      <c r="FB49" s="146"/>
      <c r="FC49" s="146"/>
      <c r="FD49" s="146"/>
      <c r="FE49" s="146"/>
      <c r="FF49" s="146"/>
      <c r="FG49" s="146"/>
      <c r="FH49" s="146"/>
      <c r="FI49" s="146"/>
      <c r="FJ49" s="146"/>
      <c r="FK49" s="146"/>
      <c r="FL49" s="146"/>
      <c r="FM49" s="146"/>
      <c r="FN49" s="146"/>
      <c r="FO49" s="146"/>
      <c r="FP49" s="146"/>
      <c r="FQ49" s="146"/>
      <c r="FR49" s="146"/>
      <c r="FS49" s="146"/>
      <c r="FT49" s="146"/>
      <c r="FU49" s="146"/>
      <c r="FV49" s="146"/>
      <c r="FW49" s="146"/>
      <c r="FX49" s="146"/>
      <c r="FY49" s="146"/>
      <c r="FZ49" s="146"/>
      <c r="GA49" s="146"/>
      <c r="GB49" s="146"/>
      <c r="GC49" s="146"/>
      <c r="GD49" s="146"/>
      <c r="GE49" s="146"/>
      <c r="GF49" s="146"/>
      <c r="GG49" s="146"/>
      <c r="GH49" s="146"/>
      <c r="GI49" s="146"/>
      <c r="GJ49" s="146"/>
      <c r="GK49" s="146"/>
      <c r="GL49" s="146"/>
      <c r="GM49" s="146"/>
      <c r="GN49" s="146"/>
      <c r="GO49" s="146"/>
      <c r="GP49" s="146"/>
      <c r="GQ49" s="146"/>
      <c r="GR49" s="146"/>
      <c r="GS49" s="146"/>
      <c r="GT49" s="146"/>
      <c r="GU49" s="146"/>
      <c r="GV49" s="146"/>
      <c r="GW49" s="146"/>
      <c r="GX49" s="146"/>
      <c r="GY49" s="146"/>
      <c r="GZ49" s="146"/>
      <c r="HA49" s="146"/>
      <c r="HB49" s="146"/>
      <c r="HC49" s="146"/>
      <c r="HD49" s="146"/>
      <c r="HE49" s="146"/>
      <c r="HF49" s="146"/>
      <c r="HG49" s="146"/>
      <c r="HH49" s="146"/>
      <c r="HI49" s="146"/>
      <c r="HJ49" s="146"/>
      <c r="HK49" s="146"/>
      <c r="HL49" s="146"/>
      <c r="HM49" s="146"/>
      <c r="HN49" s="146"/>
      <c r="HO49" s="146"/>
      <c r="HP49" s="146"/>
      <c r="HQ49" s="146"/>
      <c r="HR49" s="146"/>
      <c r="HS49" s="146"/>
      <c r="HT49" s="146"/>
      <c r="HU49" s="146"/>
      <c r="HV49" s="146"/>
      <c r="HW49" s="146"/>
      <c r="HX49" s="146"/>
      <c r="HY49" s="146"/>
      <c r="HZ49" s="146"/>
      <c r="IA49" s="146"/>
      <c r="IB49" s="146"/>
      <c r="IC49" s="146"/>
      <c r="ID49" s="146"/>
      <c r="IE49" s="146"/>
      <c r="IF49" s="146"/>
      <c r="IG49" s="146"/>
      <c r="IH49" s="146"/>
      <c r="II49" s="146"/>
      <c r="IJ49" s="146"/>
      <c r="IK49" s="146"/>
      <c r="IL49" s="146"/>
      <c r="IM49" s="146"/>
      <c r="IN49" s="146"/>
      <c r="IO49" s="146"/>
      <c r="IP49" s="146"/>
      <c r="IQ49" s="146"/>
      <c r="IR49" s="146"/>
      <c r="IS49" s="146"/>
      <c r="IT49" s="146"/>
    </row>
    <row r="50" spans="1:254" ht="12" customHeight="1">
      <c r="A50" s="146"/>
      <c r="B50" s="146"/>
      <c r="C50" s="146"/>
      <c r="D50" s="178" t="s">
        <v>317</v>
      </c>
      <c r="E50" s="135"/>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c r="CL50" s="146"/>
      <c r="CM50" s="146"/>
      <c r="CN50" s="146"/>
      <c r="CO50" s="146"/>
      <c r="CP50" s="146"/>
      <c r="CQ50" s="146"/>
      <c r="CR50" s="146"/>
      <c r="CS50" s="146"/>
      <c r="CT50" s="146"/>
      <c r="CU50" s="146"/>
      <c r="CV50" s="146"/>
      <c r="CW50" s="146"/>
      <c r="CX50" s="146"/>
      <c r="CY50" s="146"/>
      <c r="CZ50" s="146"/>
      <c r="DA50" s="146"/>
      <c r="DB50" s="146"/>
      <c r="DC50" s="146"/>
      <c r="DD50" s="146"/>
      <c r="DE50" s="146"/>
      <c r="DF50" s="146"/>
      <c r="DG50" s="146"/>
      <c r="DH50" s="146"/>
      <c r="DI50" s="146"/>
      <c r="DJ50" s="146"/>
      <c r="DK50" s="146"/>
      <c r="DL50" s="146"/>
      <c r="DM50" s="146"/>
      <c r="DN50" s="146"/>
      <c r="DO50" s="146"/>
      <c r="DP50" s="146"/>
      <c r="DQ50" s="146"/>
      <c r="DR50" s="146"/>
      <c r="DS50" s="146"/>
      <c r="DT50" s="146"/>
      <c r="DU50" s="146"/>
      <c r="DV50" s="146"/>
      <c r="DW50" s="146"/>
      <c r="DX50" s="146"/>
      <c r="DY50" s="146"/>
      <c r="DZ50" s="146"/>
      <c r="EA50" s="146"/>
      <c r="EB50" s="146"/>
      <c r="EC50" s="146"/>
      <c r="ED50" s="146"/>
      <c r="EE50" s="146"/>
      <c r="EF50" s="146"/>
      <c r="EG50" s="146"/>
      <c r="EH50" s="146"/>
      <c r="EI50" s="146"/>
      <c r="EJ50" s="146"/>
      <c r="EK50" s="146"/>
      <c r="EL50" s="146"/>
      <c r="EM50" s="146"/>
      <c r="EN50" s="146"/>
      <c r="EO50" s="146"/>
      <c r="EP50" s="146"/>
      <c r="EQ50" s="146"/>
      <c r="ER50" s="146"/>
      <c r="ES50" s="146"/>
      <c r="ET50" s="146"/>
      <c r="EU50" s="146"/>
      <c r="EV50" s="146"/>
      <c r="EW50" s="146"/>
      <c r="EX50" s="146"/>
      <c r="EY50" s="146"/>
      <c r="EZ50" s="146"/>
      <c r="FA50" s="146"/>
      <c r="FB50" s="146"/>
      <c r="FC50" s="146"/>
      <c r="FD50" s="146"/>
      <c r="FE50" s="146"/>
      <c r="FF50" s="146"/>
      <c r="FG50" s="146"/>
      <c r="FH50" s="146"/>
      <c r="FI50" s="146"/>
      <c r="FJ50" s="146"/>
      <c r="FK50" s="146"/>
      <c r="FL50" s="146"/>
      <c r="FM50" s="146"/>
      <c r="FN50" s="146"/>
      <c r="FO50" s="146"/>
      <c r="FP50" s="146"/>
      <c r="FQ50" s="146"/>
      <c r="FR50" s="146"/>
      <c r="FS50" s="146"/>
      <c r="FT50" s="146"/>
      <c r="FU50" s="146"/>
      <c r="FV50" s="146"/>
      <c r="FW50" s="146"/>
      <c r="FX50" s="146"/>
      <c r="FY50" s="146"/>
      <c r="FZ50" s="146"/>
      <c r="GA50" s="146"/>
      <c r="GB50" s="146"/>
      <c r="GC50" s="146"/>
      <c r="GD50" s="146"/>
      <c r="GE50" s="146"/>
      <c r="GF50" s="146"/>
      <c r="GG50" s="146"/>
      <c r="GH50" s="146"/>
      <c r="GI50" s="146"/>
      <c r="GJ50" s="146"/>
      <c r="GK50" s="146"/>
      <c r="GL50" s="146"/>
      <c r="GM50" s="146"/>
      <c r="GN50" s="146"/>
      <c r="GO50" s="146"/>
      <c r="GP50" s="146"/>
      <c r="GQ50" s="146"/>
      <c r="GR50" s="146"/>
      <c r="GS50" s="146"/>
      <c r="GT50" s="146"/>
      <c r="GU50" s="146"/>
      <c r="GV50" s="146"/>
      <c r="GW50" s="146"/>
      <c r="GX50" s="146"/>
      <c r="GY50" s="146"/>
      <c r="GZ50" s="146"/>
      <c r="HA50" s="146"/>
      <c r="HB50" s="146"/>
      <c r="HC50" s="146"/>
      <c r="HD50" s="146"/>
      <c r="HE50" s="146"/>
      <c r="HF50" s="146"/>
      <c r="HG50" s="146"/>
      <c r="HH50" s="146"/>
      <c r="HI50" s="146"/>
      <c r="HJ50" s="146"/>
      <c r="HK50" s="146"/>
      <c r="HL50" s="146"/>
      <c r="HM50" s="146"/>
      <c r="HN50" s="146"/>
      <c r="HO50" s="146"/>
      <c r="HP50" s="146"/>
      <c r="HQ50" s="146"/>
      <c r="HR50" s="146"/>
      <c r="HS50" s="146"/>
      <c r="HT50" s="146"/>
      <c r="HU50" s="146"/>
      <c r="HV50" s="146"/>
      <c r="HW50" s="146"/>
      <c r="HX50" s="146"/>
      <c r="HY50" s="146"/>
      <c r="HZ50" s="146"/>
      <c r="IA50" s="146"/>
      <c r="IB50" s="146"/>
      <c r="IC50" s="146"/>
      <c r="ID50" s="146"/>
      <c r="IE50" s="146"/>
      <c r="IF50" s="146"/>
      <c r="IG50" s="146"/>
      <c r="IH50" s="146"/>
      <c r="II50" s="146"/>
      <c r="IJ50" s="146"/>
      <c r="IK50" s="146"/>
      <c r="IL50" s="146"/>
      <c r="IM50" s="146"/>
      <c r="IN50" s="146"/>
      <c r="IO50" s="146"/>
      <c r="IP50" s="146"/>
      <c r="IQ50" s="146"/>
      <c r="IR50" s="146"/>
      <c r="IS50" s="146"/>
      <c r="IT50" s="146"/>
    </row>
    <row r="51" spans="1:254" ht="48" customHeight="1">
      <c r="A51" s="133"/>
      <c r="B51" s="134"/>
      <c r="C51" s="134"/>
      <c r="D51" s="278" t="s">
        <v>275</v>
      </c>
      <c r="E51" s="278"/>
    </row>
    <row r="52" spans="1:254" ht="9.75" customHeight="1">
      <c r="A52" s="133"/>
      <c r="B52" s="134"/>
      <c r="C52" s="134"/>
      <c r="D52" s="136"/>
      <c r="E52" s="136"/>
    </row>
    <row r="53" spans="1:254" ht="18">
      <c r="A53" s="137" t="s">
        <v>276</v>
      </c>
      <c r="B53" s="138"/>
      <c r="C53" s="138"/>
      <c r="D53" s="138"/>
      <c r="E53" s="139"/>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c r="BO53" s="140"/>
      <c r="BP53" s="140"/>
      <c r="BQ53" s="140"/>
      <c r="BR53" s="140"/>
      <c r="BS53" s="140"/>
      <c r="BT53" s="140"/>
      <c r="BU53" s="140"/>
      <c r="BV53" s="140"/>
      <c r="BW53" s="140"/>
      <c r="BX53" s="140"/>
      <c r="BY53" s="140"/>
      <c r="BZ53" s="140"/>
      <c r="CA53" s="140"/>
      <c r="CB53" s="140"/>
      <c r="CC53" s="140"/>
      <c r="CD53" s="140"/>
      <c r="CE53" s="140"/>
      <c r="CF53" s="140"/>
      <c r="CG53" s="140"/>
      <c r="CH53" s="140"/>
      <c r="CI53" s="140"/>
      <c r="CJ53" s="140"/>
      <c r="CK53" s="140"/>
      <c r="CL53" s="140"/>
      <c r="CM53" s="140"/>
      <c r="CN53" s="140"/>
      <c r="CO53" s="140"/>
      <c r="CP53" s="140"/>
      <c r="CQ53" s="140"/>
      <c r="CR53" s="140"/>
      <c r="CS53" s="140"/>
      <c r="CT53" s="140"/>
      <c r="CU53" s="140"/>
      <c r="CV53" s="140"/>
      <c r="CW53" s="140"/>
      <c r="CX53" s="140"/>
      <c r="CY53" s="140"/>
      <c r="CZ53" s="140"/>
      <c r="DA53" s="140"/>
      <c r="DB53" s="140"/>
      <c r="DC53" s="140"/>
      <c r="DD53" s="140"/>
      <c r="DE53" s="140"/>
      <c r="DF53" s="140"/>
      <c r="DG53" s="140"/>
      <c r="DH53" s="140"/>
      <c r="DI53" s="140"/>
      <c r="DJ53" s="140"/>
      <c r="DK53" s="140"/>
      <c r="DL53" s="140"/>
      <c r="DM53" s="140"/>
      <c r="DN53" s="140"/>
      <c r="DO53" s="140"/>
      <c r="DP53" s="140"/>
      <c r="DQ53" s="140"/>
      <c r="DR53" s="140"/>
      <c r="DS53" s="140"/>
      <c r="DT53" s="140"/>
      <c r="DU53" s="140"/>
      <c r="DV53" s="140"/>
      <c r="DW53" s="140"/>
      <c r="DX53" s="140"/>
      <c r="DY53" s="140"/>
      <c r="DZ53" s="140"/>
      <c r="EA53" s="140"/>
      <c r="EB53" s="140"/>
      <c r="EC53" s="140"/>
      <c r="ED53" s="140"/>
      <c r="EE53" s="140"/>
      <c r="EF53" s="140"/>
      <c r="EG53" s="140"/>
      <c r="EH53" s="140"/>
      <c r="EI53" s="140"/>
      <c r="EJ53" s="140"/>
      <c r="EK53" s="140"/>
      <c r="EL53" s="140"/>
      <c r="EM53" s="140"/>
      <c r="EN53" s="140"/>
      <c r="EO53" s="140"/>
      <c r="EP53" s="140"/>
      <c r="EQ53" s="140"/>
      <c r="ER53" s="140"/>
      <c r="ES53" s="140"/>
      <c r="ET53" s="140"/>
      <c r="EU53" s="140"/>
      <c r="EV53" s="140"/>
      <c r="EW53" s="140"/>
      <c r="EX53" s="140"/>
      <c r="EY53" s="140"/>
      <c r="EZ53" s="140"/>
      <c r="FA53" s="140"/>
      <c r="FB53" s="140"/>
      <c r="FC53" s="140"/>
      <c r="FD53" s="140"/>
      <c r="FE53" s="140"/>
      <c r="FF53" s="140"/>
      <c r="FG53" s="140"/>
      <c r="FH53" s="140"/>
      <c r="FI53" s="140"/>
      <c r="FJ53" s="140"/>
      <c r="FK53" s="140"/>
      <c r="FL53" s="140"/>
      <c r="FM53" s="140"/>
      <c r="FN53" s="140"/>
      <c r="FO53" s="140"/>
      <c r="FP53" s="140"/>
      <c r="FQ53" s="140"/>
      <c r="FR53" s="140"/>
      <c r="FS53" s="140"/>
      <c r="FT53" s="140"/>
      <c r="FU53" s="140"/>
      <c r="FV53" s="140"/>
      <c r="FW53" s="140"/>
      <c r="FX53" s="140"/>
      <c r="FY53" s="140"/>
      <c r="FZ53" s="140"/>
      <c r="GA53" s="140"/>
      <c r="GB53" s="140"/>
      <c r="GC53" s="140"/>
      <c r="GD53" s="140"/>
      <c r="GE53" s="140"/>
      <c r="GF53" s="140"/>
      <c r="GG53" s="140"/>
      <c r="GH53" s="140"/>
      <c r="GI53" s="140"/>
      <c r="GJ53" s="140"/>
      <c r="GK53" s="140"/>
      <c r="GL53" s="140"/>
      <c r="GM53" s="140"/>
      <c r="GN53" s="140"/>
      <c r="GO53" s="140"/>
      <c r="GP53" s="140"/>
      <c r="GQ53" s="140"/>
      <c r="GR53" s="140"/>
      <c r="GS53" s="140"/>
      <c r="GT53" s="140"/>
      <c r="GU53" s="140"/>
      <c r="GV53" s="140"/>
      <c r="GW53" s="140"/>
      <c r="GX53" s="140"/>
      <c r="GY53" s="140"/>
      <c r="GZ53" s="140"/>
      <c r="HA53" s="140"/>
      <c r="HB53" s="140"/>
      <c r="HC53" s="140"/>
      <c r="HD53" s="140"/>
      <c r="HE53" s="140"/>
      <c r="HF53" s="140"/>
      <c r="HG53" s="140"/>
      <c r="HH53" s="140"/>
      <c r="HI53" s="140"/>
      <c r="HJ53" s="140"/>
      <c r="HK53" s="140"/>
      <c r="HL53" s="140"/>
      <c r="HM53" s="140"/>
      <c r="HN53" s="140"/>
      <c r="HO53" s="140"/>
      <c r="HP53" s="140"/>
      <c r="HQ53" s="140"/>
      <c r="HR53" s="140"/>
      <c r="HS53" s="140"/>
      <c r="HT53" s="140"/>
      <c r="HU53" s="140"/>
      <c r="HV53" s="140"/>
      <c r="HW53" s="140"/>
      <c r="HX53" s="140"/>
      <c r="HY53" s="140"/>
      <c r="HZ53" s="140"/>
      <c r="IA53" s="140"/>
      <c r="IB53" s="140"/>
      <c r="IC53" s="140"/>
      <c r="ID53" s="140"/>
      <c r="IE53" s="140"/>
      <c r="IF53" s="140"/>
      <c r="IG53" s="140"/>
      <c r="IH53" s="140"/>
      <c r="II53" s="140"/>
      <c r="IJ53" s="140"/>
      <c r="IK53" s="140"/>
      <c r="IL53" s="140"/>
      <c r="IM53" s="140"/>
      <c r="IN53" s="140"/>
      <c r="IO53" s="140"/>
      <c r="IP53" s="140"/>
      <c r="IQ53" s="140"/>
      <c r="IR53" s="140"/>
      <c r="IS53" s="140"/>
      <c r="IT53" s="140"/>
    </row>
    <row r="54" spans="1:254" ht="18">
      <c r="A54" s="137" t="s">
        <v>277</v>
      </c>
      <c r="B54" s="138"/>
      <c r="C54" s="138"/>
      <c r="D54" s="138"/>
      <c r="E54" s="139"/>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c r="DA54" s="140"/>
      <c r="DB54" s="140"/>
      <c r="DC54" s="140"/>
      <c r="DD54" s="140"/>
      <c r="DE54" s="140"/>
      <c r="DF54" s="140"/>
      <c r="DG54" s="140"/>
      <c r="DH54" s="140"/>
      <c r="DI54" s="140"/>
      <c r="DJ54" s="140"/>
      <c r="DK54" s="140"/>
      <c r="DL54" s="140"/>
      <c r="DM54" s="140"/>
      <c r="DN54" s="140"/>
      <c r="DO54" s="140"/>
      <c r="DP54" s="140"/>
      <c r="DQ54" s="140"/>
      <c r="DR54" s="140"/>
      <c r="DS54" s="140"/>
      <c r="DT54" s="140"/>
      <c r="DU54" s="140"/>
      <c r="DV54" s="140"/>
      <c r="DW54" s="140"/>
      <c r="DX54" s="140"/>
      <c r="DY54" s="140"/>
      <c r="DZ54" s="140"/>
      <c r="EA54" s="140"/>
      <c r="EB54" s="140"/>
      <c r="EC54" s="140"/>
      <c r="ED54" s="140"/>
      <c r="EE54" s="140"/>
      <c r="EF54" s="140"/>
      <c r="EG54" s="140"/>
      <c r="EH54" s="140"/>
      <c r="EI54" s="140"/>
      <c r="EJ54" s="140"/>
      <c r="EK54" s="140"/>
      <c r="EL54" s="140"/>
      <c r="EM54" s="140"/>
      <c r="EN54" s="140"/>
      <c r="EO54" s="140"/>
      <c r="EP54" s="140"/>
      <c r="EQ54" s="140"/>
      <c r="ER54" s="140"/>
      <c r="ES54" s="140"/>
      <c r="ET54" s="140"/>
      <c r="EU54" s="140"/>
      <c r="EV54" s="140"/>
      <c r="EW54" s="140"/>
      <c r="EX54" s="140"/>
      <c r="EY54" s="140"/>
      <c r="EZ54" s="140"/>
      <c r="FA54" s="140"/>
      <c r="FB54" s="140"/>
      <c r="FC54" s="140"/>
      <c r="FD54" s="140"/>
      <c r="FE54" s="140"/>
      <c r="FF54" s="140"/>
      <c r="FG54" s="140"/>
      <c r="FH54" s="140"/>
      <c r="FI54" s="140"/>
      <c r="FJ54" s="140"/>
      <c r="FK54" s="140"/>
      <c r="FL54" s="140"/>
      <c r="FM54" s="140"/>
      <c r="FN54" s="140"/>
      <c r="FO54" s="140"/>
      <c r="FP54" s="140"/>
      <c r="FQ54" s="140"/>
      <c r="FR54" s="140"/>
      <c r="FS54" s="140"/>
      <c r="FT54" s="140"/>
      <c r="FU54" s="140"/>
      <c r="FV54" s="140"/>
      <c r="FW54" s="140"/>
      <c r="FX54" s="140"/>
      <c r="FY54" s="140"/>
      <c r="FZ54" s="140"/>
      <c r="GA54" s="140"/>
      <c r="GB54" s="140"/>
      <c r="GC54" s="140"/>
      <c r="GD54" s="140"/>
      <c r="GE54" s="140"/>
      <c r="GF54" s="140"/>
      <c r="GG54" s="140"/>
      <c r="GH54" s="140"/>
      <c r="GI54" s="140"/>
      <c r="GJ54" s="140"/>
      <c r="GK54" s="140"/>
      <c r="GL54" s="140"/>
      <c r="GM54" s="140"/>
      <c r="GN54" s="140"/>
      <c r="GO54" s="140"/>
      <c r="GP54" s="140"/>
      <c r="GQ54" s="140"/>
      <c r="GR54" s="140"/>
      <c r="GS54" s="140"/>
      <c r="GT54" s="140"/>
      <c r="GU54" s="140"/>
      <c r="GV54" s="140"/>
      <c r="GW54" s="140"/>
      <c r="GX54" s="140"/>
      <c r="GY54" s="140"/>
      <c r="GZ54" s="140"/>
      <c r="HA54" s="140"/>
      <c r="HB54" s="140"/>
      <c r="HC54" s="140"/>
      <c r="HD54" s="140"/>
      <c r="HE54" s="140"/>
      <c r="HF54" s="140"/>
      <c r="HG54" s="140"/>
      <c r="HH54" s="140"/>
      <c r="HI54" s="140"/>
      <c r="HJ54" s="140"/>
      <c r="HK54" s="140"/>
      <c r="HL54" s="140"/>
      <c r="HM54" s="140"/>
      <c r="HN54" s="140"/>
      <c r="HO54" s="140"/>
      <c r="HP54" s="140"/>
      <c r="HQ54" s="140"/>
      <c r="HR54" s="140"/>
      <c r="HS54" s="140"/>
      <c r="HT54" s="140"/>
      <c r="HU54" s="140"/>
      <c r="HV54" s="140"/>
      <c r="HW54" s="140"/>
      <c r="HX54" s="140"/>
      <c r="HY54" s="140"/>
      <c r="HZ54" s="140"/>
      <c r="IA54" s="140"/>
      <c r="IB54" s="140"/>
      <c r="IC54" s="140"/>
      <c r="ID54" s="140"/>
      <c r="IE54" s="140"/>
      <c r="IF54" s="140"/>
      <c r="IG54" s="140"/>
      <c r="IH54" s="140"/>
      <c r="II54" s="140"/>
      <c r="IJ54" s="140"/>
      <c r="IK54" s="140"/>
      <c r="IL54" s="140"/>
      <c r="IM54" s="140"/>
      <c r="IN54" s="140"/>
      <c r="IO54" s="140"/>
      <c r="IP54" s="140"/>
      <c r="IQ54" s="140"/>
      <c r="IR54" s="140"/>
      <c r="IS54" s="140"/>
      <c r="IT54" s="140"/>
    </row>
    <row r="55" spans="1:254" ht="17">
      <c r="A55" s="138"/>
      <c r="B55" s="138"/>
      <c r="C55" s="138"/>
      <c r="D55" s="138"/>
      <c r="E55" s="139"/>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W55" s="140"/>
      <c r="CX55" s="140"/>
      <c r="CY55" s="140"/>
      <c r="CZ55" s="140"/>
      <c r="DA55" s="140"/>
      <c r="DB55" s="140"/>
      <c r="DC55" s="140"/>
      <c r="DD55" s="140"/>
      <c r="DE55" s="140"/>
      <c r="DF55" s="140"/>
      <c r="DG55" s="140"/>
      <c r="DH55" s="140"/>
      <c r="DI55" s="140"/>
      <c r="DJ55" s="140"/>
      <c r="DK55" s="140"/>
      <c r="DL55" s="140"/>
      <c r="DM55" s="140"/>
      <c r="DN55" s="140"/>
      <c r="DO55" s="140"/>
      <c r="DP55" s="140"/>
      <c r="DQ55" s="140"/>
      <c r="DR55" s="140"/>
      <c r="DS55" s="140"/>
      <c r="DT55" s="140"/>
      <c r="DU55" s="140"/>
      <c r="DV55" s="140"/>
      <c r="DW55" s="140"/>
      <c r="DX55" s="140"/>
      <c r="DY55" s="140"/>
      <c r="DZ55" s="140"/>
      <c r="EA55" s="140"/>
      <c r="EB55" s="140"/>
      <c r="EC55" s="140"/>
      <c r="ED55" s="140"/>
      <c r="EE55" s="140"/>
      <c r="EF55" s="140"/>
      <c r="EG55" s="140"/>
      <c r="EH55" s="140"/>
      <c r="EI55" s="140"/>
      <c r="EJ55" s="140"/>
      <c r="EK55" s="140"/>
      <c r="EL55" s="140"/>
      <c r="EM55" s="140"/>
      <c r="EN55" s="140"/>
      <c r="EO55" s="140"/>
      <c r="EP55" s="140"/>
      <c r="EQ55" s="140"/>
      <c r="ER55" s="140"/>
      <c r="ES55" s="140"/>
      <c r="ET55" s="140"/>
      <c r="EU55" s="140"/>
      <c r="EV55" s="140"/>
      <c r="EW55" s="140"/>
      <c r="EX55" s="140"/>
      <c r="EY55" s="140"/>
      <c r="EZ55" s="140"/>
      <c r="FA55" s="140"/>
      <c r="FB55" s="140"/>
      <c r="FC55" s="140"/>
      <c r="FD55" s="140"/>
      <c r="FE55" s="140"/>
      <c r="FF55" s="140"/>
      <c r="FG55" s="140"/>
      <c r="FH55" s="140"/>
      <c r="FI55" s="140"/>
      <c r="FJ55" s="140"/>
      <c r="FK55" s="140"/>
      <c r="FL55" s="140"/>
      <c r="FM55" s="140"/>
      <c r="FN55" s="140"/>
      <c r="FO55" s="140"/>
      <c r="FP55" s="140"/>
      <c r="FQ55" s="140"/>
      <c r="FR55" s="140"/>
      <c r="FS55" s="140"/>
      <c r="FT55" s="140"/>
      <c r="FU55" s="140"/>
      <c r="FV55" s="140"/>
      <c r="FW55" s="140"/>
      <c r="FX55" s="140"/>
      <c r="FY55" s="140"/>
      <c r="FZ55" s="140"/>
      <c r="GA55" s="140"/>
      <c r="GB55" s="140"/>
      <c r="GC55" s="140"/>
      <c r="GD55" s="140"/>
      <c r="GE55" s="140"/>
      <c r="GF55" s="140"/>
      <c r="GG55" s="140"/>
      <c r="GH55" s="140"/>
      <c r="GI55" s="140"/>
      <c r="GJ55" s="140"/>
      <c r="GK55" s="140"/>
      <c r="GL55" s="140"/>
      <c r="GM55" s="140"/>
      <c r="GN55" s="140"/>
      <c r="GO55" s="140"/>
      <c r="GP55" s="140"/>
      <c r="GQ55" s="140"/>
      <c r="GR55" s="140"/>
      <c r="GS55" s="140"/>
      <c r="GT55" s="140"/>
      <c r="GU55" s="140"/>
      <c r="GV55" s="140"/>
      <c r="GW55" s="140"/>
      <c r="GX55" s="140"/>
      <c r="GY55" s="140"/>
      <c r="GZ55" s="140"/>
      <c r="HA55" s="140"/>
      <c r="HB55" s="140"/>
      <c r="HC55" s="140"/>
      <c r="HD55" s="140"/>
      <c r="HE55" s="140"/>
      <c r="HF55" s="140"/>
      <c r="HG55" s="140"/>
      <c r="HH55" s="140"/>
      <c r="HI55" s="140"/>
      <c r="HJ55" s="140"/>
      <c r="HK55" s="140"/>
      <c r="HL55" s="140"/>
      <c r="HM55" s="140"/>
      <c r="HN55" s="140"/>
      <c r="HO55" s="140"/>
      <c r="HP55" s="140"/>
      <c r="HQ55" s="140"/>
      <c r="HR55" s="140"/>
      <c r="HS55" s="140"/>
      <c r="HT55" s="140"/>
      <c r="HU55" s="140"/>
      <c r="HV55" s="140"/>
      <c r="HW55" s="140"/>
      <c r="HX55" s="140"/>
      <c r="HY55" s="140"/>
      <c r="HZ55" s="140"/>
      <c r="IA55" s="140"/>
      <c r="IB55" s="140"/>
      <c r="IC55" s="140"/>
      <c r="ID55" s="140"/>
      <c r="IE55" s="140"/>
      <c r="IF55" s="140"/>
      <c r="IG55" s="140"/>
      <c r="IH55" s="140"/>
      <c r="II55" s="140"/>
      <c r="IJ55" s="140"/>
      <c r="IK55" s="140"/>
      <c r="IL55" s="140"/>
      <c r="IM55" s="140"/>
      <c r="IN55" s="140"/>
      <c r="IO55" s="140"/>
      <c r="IP55" s="140"/>
      <c r="IQ55" s="140"/>
      <c r="IR55" s="140"/>
      <c r="IS55" s="140"/>
      <c r="IT55" s="140"/>
    </row>
    <row r="56" spans="1:254" ht="15">
      <c r="A56" s="141"/>
      <c r="C56" s="142"/>
      <c r="D56" s="141"/>
      <c r="E56" s="143" t="s">
        <v>278</v>
      </c>
    </row>
    <row r="57" spans="1:254" ht="15">
      <c r="A57" s="144" t="s">
        <v>279</v>
      </c>
      <c r="B57" s="145"/>
      <c r="C57" s="146"/>
      <c r="D57" s="147" t="s">
        <v>280</v>
      </c>
      <c r="E57" s="148" t="s">
        <v>281</v>
      </c>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c r="CK57" s="146"/>
      <c r="CL57" s="146"/>
      <c r="CM57" s="146"/>
      <c r="CN57" s="146"/>
      <c r="CO57" s="146"/>
      <c r="CP57" s="146"/>
      <c r="CQ57" s="146"/>
      <c r="CR57" s="146"/>
      <c r="CS57" s="146"/>
      <c r="CT57" s="146"/>
      <c r="CU57" s="146"/>
      <c r="CV57" s="146"/>
      <c r="CW57" s="146"/>
      <c r="CX57" s="146"/>
      <c r="CY57" s="146"/>
      <c r="CZ57" s="146"/>
      <c r="DA57" s="146"/>
      <c r="DB57" s="146"/>
      <c r="DC57" s="146"/>
      <c r="DD57" s="146"/>
      <c r="DE57" s="146"/>
      <c r="DF57" s="146"/>
      <c r="DG57" s="146"/>
      <c r="DH57" s="146"/>
      <c r="DI57" s="146"/>
      <c r="DJ57" s="146"/>
      <c r="DK57" s="146"/>
      <c r="DL57" s="146"/>
      <c r="DM57" s="146"/>
      <c r="DN57" s="146"/>
      <c r="DO57" s="146"/>
      <c r="DP57" s="146"/>
      <c r="DQ57" s="146"/>
      <c r="DR57" s="146"/>
      <c r="DS57" s="146"/>
      <c r="DT57" s="146"/>
      <c r="DU57" s="146"/>
      <c r="DV57" s="146"/>
      <c r="DW57" s="146"/>
      <c r="DX57" s="146"/>
      <c r="DY57" s="146"/>
      <c r="DZ57" s="146"/>
      <c r="EA57" s="146"/>
      <c r="EB57" s="146"/>
      <c r="EC57" s="146"/>
      <c r="ED57" s="146"/>
      <c r="EE57" s="146"/>
      <c r="EF57" s="146"/>
      <c r="EG57" s="146"/>
      <c r="EH57" s="146"/>
      <c r="EI57" s="146"/>
      <c r="EJ57" s="146"/>
      <c r="EK57" s="146"/>
      <c r="EL57" s="146"/>
      <c r="EM57" s="146"/>
      <c r="EN57" s="146"/>
      <c r="EO57" s="146"/>
      <c r="EP57" s="146"/>
      <c r="EQ57" s="146"/>
      <c r="ER57" s="146"/>
      <c r="ES57" s="146"/>
      <c r="ET57" s="146"/>
      <c r="EU57" s="146"/>
      <c r="EV57" s="146"/>
      <c r="EW57" s="146"/>
      <c r="EX57" s="146"/>
      <c r="EY57" s="146"/>
      <c r="EZ57" s="146"/>
      <c r="FA57" s="146"/>
      <c r="FB57" s="146"/>
      <c r="FC57" s="146"/>
      <c r="FD57" s="146"/>
      <c r="FE57" s="146"/>
      <c r="FF57" s="146"/>
      <c r="FG57" s="146"/>
      <c r="FH57" s="146"/>
      <c r="FI57" s="146"/>
      <c r="FJ57" s="146"/>
      <c r="FK57" s="146"/>
      <c r="FL57" s="146"/>
      <c r="FM57" s="146"/>
      <c r="FN57" s="146"/>
      <c r="FO57" s="146"/>
      <c r="FP57" s="146"/>
      <c r="FQ57" s="146"/>
      <c r="FR57" s="146"/>
      <c r="FS57" s="146"/>
      <c r="FT57" s="146"/>
      <c r="FU57" s="146"/>
      <c r="FV57" s="146"/>
      <c r="FW57" s="146"/>
      <c r="FX57" s="146"/>
      <c r="FY57" s="146"/>
      <c r="FZ57" s="146"/>
      <c r="GA57" s="146"/>
      <c r="GB57" s="146"/>
      <c r="GC57" s="146"/>
      <c r="GD57" s="146"/>
      <c r="GE57" s="146"/>
      <c r="GF57" s="146"/>
      <c r="GG57" s="146"/>
      <c r="GH57" s="146"/>
      <c r="GI57" s="146"/>
      <c r="GJ57" s="146"/>
      <c r="GK57" s="146"/>
      <c r="GL57" s="146"/>
      <c r="GM57" s="146"/>
      <c r="GN57" s="146"/>
      <c r="GO57" s="146"/>
      <c r="GP57" s="146"/>
      <c r="GQ57" s="146"/>
      <c r="GR57" s="146"/>
      <c r="GS57" s="146"/>
      <c r="GT57" s="146"/>
      <c r="GU57" s="146"/>
      <c r="GV57" s="146"/>
      <c r="GW57" s="146"/>
      <c r="GX57" s="146"/>
      <c r="GY57" s="146"/>
      <c r="GZ57" s="146"/>
      <c r="HA57" s="146"/>
      <c r="HB57" s="146"/>
      <c r="HC57" s="146"/>
      <c r="HD57" s="146"/>
      <c r="HE57" s="146"/>
      <c r="HF57" s="146"/>
      <c r="HG57" s="146"/>
      <c r="HH57" s="146"/>
      <c r="HI57" s="146"/>
      <c r="HJ57" s="146"/>
      <c r="HK57" s="146"/>
      <c r="HL57" s="146"/>
      <c r="HM57" s="146"/>
      <c r="HN57" s="146"/>
      <c r="HO57" s="146"/>
      <c r="HP57" s="146"/>
      <c r="HQ57" s="146"/>
      <c r="HR57" s="146"/>
      <c r="HS57" s="146"/>
      <c r="HT57" s="146"/>
      <c r="HU57" s="146"/>
      <c r="HV57" s="146"/>
      <c r="HW57" s="146"/>
      <c r="HX57" s="146"/>
      <c r="HY57" s="146"/>
      <c r="HZ57" s="146"/>
      <c r="IA57" s="146"/>
      <c r="IB57" s="146"/>
      <c r="IC57" s="146"/>
      <c r="ID57" s="146"/>
      <c r="IE57" s="146"/>
      <c r="IF57" s="146"/>
      <c r="IG57" s="146"/>
      <c r="IH57" s="146"/>
      <c r="II57" s="146"/>
      <c r="IJ57" s="146"/>
      <c r="IK57" s="146"/>
      <c r="IL57" s="146"/>
      <c r="IM57" s="146"/>
      <c r="IN57" s="146"/>
      <c r="IO57" s="146"/>
      <c r="IP57" s="146"/>
      <c r="IQ57" s="146"/>
      <c r="IR57" s="146"/>
      <c r="IS57" s="146"/>
      <c r="IT57" s="146"/>
    </row>
    <row r="58" spans="1:254" ht="15">
      <c r="A58" s="150" t="s">
        <v>282</v>
      </c>
      <c r="B58" s="151" t="s">
        <v>283</v>
      </c>
      <c r="C58" s="146"/>
      <c r="D58" s="147" t="s">
        <v>284</v>
      </c>
      <c r="E58" s="152">
        <f>E8</f>
        <v>44813</v>
      </c>
      <c r="F58" s="146"/>
      <c r="G58" s="146"/>
      <c r="H58" s="146"/>
      <c r="I58" s="153"/>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c r="CG58" s="146"/>
      <c r="CH58" s="146"/>
      <c r="CI58" s="146"/>
      <c r="CJ58" s="146"/>
      <c r="CK58" s="146"/>
      <c r="CL58" s="146"/>
      <c r="CM58" s="146"/>
      <c r="CN58" s="146"/>
      <c r="CO58" s="146"/>
      <c r="CP58" s="146"/>
      <c r="CQ58" s="146"/>
      <c r="CR58" s="146"/>
      <c r="CS58" s="146"/>
      <c r="CT58" s="146"/>
      <c r="CU58" s="146"/>
      <c r="CV58" s="146"/>
      <c r="CW58" s="146"/>
      <c r="CX58" s="146"/>
      <c r="CY58" s="146"/>
      <c r="CZ58" s="146"/>
      <c r="DA58" s="146"/>
      <c r="DB58" s="146"/>
      <c r="DC58" s="146"/>
      <c r="DD58" s="146"/>
      <c r="DE58" s="146"/>
      <c r="DF58" s="146"/>
      <c r="DG58" s="146"/>
      <c r="DH58" s="146"/>
      <c r="DI58" s="146"/>
      <c r="DJ58" s="146"/>
      <c r="DK58" s="146"/>
      <c r="DL58" s="146"/>
      <c r="DM58" s="146"/>
      <c r="DN58" s="146"/>
      <c r="DO58" s="146"/>
      <c r="DP58" s="146"/>
      <c r="DQ58" s="146"/>
      <c r="DR58" s="146"/>
      <c r="DS58" s="146"/>
      <c r="DT58" s="146"/>
      <c r="DU58" s="146"/>
      <c r="DV58" s="146"/>
      <c r="DW58" s="146"/>
      <c r="DX58" s="146"/>
      <c r="DY58" s="146"/>
      <c r="DZ58" s="146"/>
      <c r="EA58" s="146"/>
      <c r="EB58" s="146"/>
      <c r="EC58" s="146"/>
      <c r="ED58" s="146"/>
      <c r="EE58" s="146"/>
      <c r="EF58" s="146"/>
      <c r="EG58" s="146"/>
      <c r="EH58" s="146"/>
      <c r="EI58" s="146"/>
      <c r="EJ58" s="146"/>
      <c r="EK58" s="146"/>
      <c r="EL58" s="146"/>
      <c r="EM58" s="146"/>
      <c r="EN58" s="146"/>
      <c r="EO58" s="146"/>
      <c r="EP58" s="146"/>
      <c r="EQ58" s="146"/>
      <c r="ER58" s="146"/>
      <c r="ES58" s="146"/>
      <c r="ET58" s="146"/>
      <c r="EU58" s="146"/>
      <c r="EV58" s="146"/>
      <c r="EW58" s="146"/>
      <c r="EX58" s="146"/>
      <c r="EY58" s="146"/>
      <c r="EZ58" s="146"/>
      <c r="FA58" s="146"/>
      <c r="FB58" s="146"/>
      <c r="FC58" s="146"/>
      <c r="FD58" s="146"/>
      <c r="FE58" s="146"/>
      <c r="FF58" s="146"/>
      <c r="FG58" s="146"/>
      <c r="FH58" s="146"/>
      <c r="FI58" s="146"/>
      <c r="FJ58" s="146"/>
      <c r="FK58" s="146"/>
      <c r="FL58" s="146"/>
      <c r="FM58" s="146"/>
      <c r="FN58" s="146"/>
      <c r="FO58" s="146"/>
      <c r="FP58" s="146"/>
      <c r="FQ58" s="146"/>
      <c r="FR58" s="146"/>
      <c r="FS58" s="146"/>
      <c r="FT58" s="146"/>
      <c r="FU58" s="146"/>
      <c r="FV58" s="146"/>
      <c r="FW58" s="146"/>
      <c r="FX58" s="146"/>
      <c r="FY58" s="146"/>
      <c r="FZ58" s="146"/>
      <c r="GA58" s="146"/>
      <c r="GB58" s="146"/>
      <c r="GC58" s="146"/>
      <c r="GD58" s="146"/>
      <c r="GE58" s="146"/>
      <c r="GF58" s="146"/>
      <c r="GG58" s="146"/>
      <c r="GH58" s="146"/>
      <c r="GI58" s="146"/>
      <c r="GJ58" s="146"/>
      <c r="GK58" s="146"/>
      <c r="GL58" s="146"/>
      <c r="GM58" s="146"/>
      <c r="GN58" s="146"/>
      <c r="GO58" s="146"/>
      <c r="GP58" s="146"/>
      <c r="GQ58" s="146"/>
      <c r="GR58" s="146"/>
      <c r="GS58" s="146"/>
      <c r="GT58" s="146"/>
      <c r="GU58" s="146"/>
      <c r="GV58" s="146"/>
      <c r="GW58" s="146"/>
      <c r="GX58" s="146"/>
      <c r="GY58" s="146"/>
      <c r="GZ58" s="146"/>
      <c r="HA58" s="146"/>
      <c r="HB58" s="146"/>
      <c r="HC58" s="146"/>
      <c r="HD58" s="146"/>
      <c r="HE58" s="146"/>
      <c r="HF58" s="146"/>
      <c r="HG58" s="146"/>
      <c r="HH58" s="146"/>
      <c r="HI58" s="146"/>
      <c r="HJ58" s="146"/>
      <c r="HK58" s="146"/>
      <c r="HL58" s="146"/>
      <c r="HM58" s="146"/>
      <c r="HN58" s="146"/>
      <c r="HO58" s="146"/>
      <c r="HP58" s="146"/>
      <c r="HQ58" s="146"/>
      <c r="HR58" s="146"/>
      <c r="HS58" s="146"/>
      <c r="HT58" s="146"/>
      <c r="HU58" s="146"/>
      <c r="HV58" s="146"/>
      <c r="HW58" s="146"/>
      <c r="HX58" s="146"/>
      <c r="HY58" s="146"/>
      <c r="HZ58" s="146"/>
      <c r="IA58" s="146"/>
      <c r="IB58" s="146"/>
      <c r="IC58" s="146"/>
      <c r="ID58" s="146"/>
      <c r="IE58" s="146"/>
      <c r="IF58" s="146"/>
      <c r="IG58" s="146"/>
      <c r="IH58" s="146"/>
      <c r="II58" s="146"/>
      <c r="IJ58" s="146"/>
      <c r="IK58" s="146"/>
      <c r="IL58" s="146"/>
      <c r="IM58" s="146"/>
      <c r="IN58" s="146"/>
      <c r="IO58" s="146"/>
      <c r="IP58" s="146"/>
      <c r="IQ58" s="146"/>
      <c r="IR58" s="146"/>
      <c r="IS58" s="146"/>
      <c r="IT58" s="146"/>
    </row>
    <row r="59" spans="1:254" ht="15">
      <c r="A59" s="154" t="s">
        <v>285</v>
      </c>
      <c r="B59" s="155" t="s">
        <v>286</v>
      </c>
      <c r="C59" s="146"/>
      <c r="D59" s="156" t="s">
        <v>318</v>
      </c>
      <c r="E59" s="157">
        <f>E9</f>
        <v>44873</v>
      </c>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c r="CF59" s="146"/>
      <c r="CG59" s="146"/>
      <c r="CH59" s="146"/>
      <c r="CI59" s="146"/>
      <c r="CJ59" s="146"/>
      <c r="CK59" s="146"/>
      <c r="CL59" s="146"/>
      <c r="CM59" s="146"/>
      <c r="CN59" s="146"/>
      <c r="CO59" s="146"/>
      <c r="CP59" s="146"/>
      <c r="CQ59" s="146"/>
      <c r="CR59" s="146"/>
      <c r="CS59" s="146"/>
      <c r="CT59" s="146"/>
      <c r="CU59" s="146"/>
      <c r="CV59" s="146"/>
      <c r="CW59" s="146"/>
      <c r="CX59" s="146"/>
      <c r="CY59" s="146"/>
      <c r="CZ59" s="146"/>
      <c r="DA59" s="146"/>
      <c r="DB59" s="146"/>
      <c r="DC59" s="146"/>
      <c r="DD59" s="146"/>
      <c r="DE59" s="146"/>
      <c r="DF59" s="146"/>
      <c r="DG59" s="146"/>
      <c r="DH59" s="146"/>
      <c r="DI59" s="146"/>
      <c r="DJ59" s="146"/>
      <c r="DK59" s="146"/>
      <c r="DL59" s="146"/>
      <c r="DM59" s="146"/>
      <c r="DN59" s="146"/>
      <c r="DO59" s="146"/>
      <c r="DP59" s="146"/>
      <c r="DQ59" s="146"/>
      <c r="DR59" s="146"/>
      <c r="DS59" s="146"/>
      <c r="DT59" s="146"/>
      <c r="DU59" s="146"/>
      <c r="DV59" s="146"/>
      <c r="DW59" s="146"/>
      <c r="DX59" s="146"/>
      <c r="DY59" s="146"/>
      <c r="DZ59" s="146"/>
      <c r="EA59" s="146"/>
      <c r="EB59" s="146"/>
      <c r="EC59" s="146"/>
      <c r="ED59" s="146"/>
      <c r="EE59" s="146"/>
      <c r="EF59" s="146"/>
      <c r="EG59" s="146"/>
      <c r="EH59" s="146"/>
      <c r="EI59" s="146"/>
      <c r="EJ59" s="146"/>
      <c r="EK59" s="146"/>
      <c r="EL59" s="146"/>
      <c r="EM59" s="146"/>
      <c r="EN59" s="146"/>
      <c r="EO59" s="146"/>
      <c r="EP59" s="146"/>
      <c r="EQ59" s="146"/>
      <c r="ER59" s="146"/>
      <c r="ES59" s="146"/>
      <c r="ET59" s="146"/>
      <c r="EU59" s="146"/>
      <c r="EV59" s="146"/>
      <c r="EW59" s="146"/>
      <c r="EX59" s="146"/>
      <c r="EY59" s="146"/>
      <c r="EZ59" s="146"/>
      <c r="FA59" s="146"/>
      <c r="FB59" s="146"/>
      <c r="FC59" s="146"/>
      <c r="FD59" s="146"/>
      <c r="FE59" s="146"/>
      <c r="FF59" s="146"/>
      <c r="FG59" s="146"/>
      <c r="FH59" s="146"/>
      <c r="FI59" s="146"/>
      <c r="FJ59" s="146"/>
      <c r="FK59" s="146"/>
      <c r="FL59" s="146"/>
      <c r="FM59" s="146"/>
      <c r="FN59" s="146"/>
      <c r="FO59" s="146"/>
      <c r="FP59" s="146"/>
      <c r="FQ59" s="146"/>
      <c r="FR59" s="146"/>
      <c r="FS59" s="146"/>
      <c r="FT59" s="146"/>
      <c r="FU59" s="146"/>
      <c r="FV59" s="146"/>
      <c r="FW59" s="146"/>
      <c r="FX59" s="146"/>
      <c r="FY59" s="146"/>
      <c r="FZ59" s="146"/>
      <c r="GA59" s="146"/>
      <c r="GB59" s="146"/>
      <c r="GC59" s="146"/>
      <c r="GD59" s="146"/>
      <c r="GE59" s="146"/>
      <c r="GF59" s="146"/>
      <c r="GG59" s="146"/>
      <c r="GH59" s="146"/>
      <c r="GI59" s="146"/>
      <c r="GJ59" s="146"/>
      <c r="GK59" s="146"/>
      <c r="GL59" s="146"/>
      <c r="GM59" s="146"/>
      <c r="GN59" s="146"/>
      <c r="GO59" s="146"/>
      <c r="GP59" s="146"/>
      <c r="GQ59" s="146"/>
      <c r="GR59" s="146"/>
      <c r="GS59" s="146"/>
      <c r="GT59" s="146"/>
      <c r="GU59" s="146"/>
      <c r="GV59" s="146"/>
      <c r="GW59" s="146"/>
      <c r="GX59" s="146"/>
      <c r="GY59" s="146"/>
      <c r="GZ59" s="146"/>
      <c r="HA59" s="146"/>
      <c r="HB59" s="146"/>
      <c r="HC59" s="146"/>
      <c r="HD59" s="146"/>
      <c r="HE59" s="146"/>
      <c r="HF59" s="146"/>
      <c r="HG59" s="146"/>
      <c r="HH59" s="146"/>
      <c r="HI59" s="146"/>
      <c r="HJ59" s="146"/>
      <c r="HK59" s="146"/>
      <c r="HL59" s="146"/>
      <c r="HM59" s="146"/>
      <c r="HN59" s="146"/>
      <c r="HO59" s="146"/>
      <c r="HP59" s="146"/>
      <c r="HQ59" s="146"/>
      <c r="HR59" s="146"/>
      <c r="HS59" s="146"/>
      <c r="HT59" s="146"/>
      <c r="HU59" s="146"/>
      <c r="HV59" s="146"/>
      <c r="HW59" s="146"/>
      <c r="HX59" s="146"/>
      <c r="HY59" s="146"/>
      <c r="HZ59" s="146"/>
      <c r="IA59" s="146"/>
      <c r="IB59" s="146"/>
      <c r="IC59" s="146"/>
      <c r="ID59" s="146"/>
      <c r="IE59" s="146"/>
      <c r="IF59" s="146"/>
      <c r="IG59" s="146"/>
      <c r="IH59" s="146"/>
      <c r="II59" s="146"/>
      <c r="IJ59" s="146"/>
      <c r="IK59" s="146"/>
      <c r="IL59" s="146"/>
      <c r="IM59" s="146"/>
      <c r="IN59" s="146"/>
      <c r="IO59" s="146"/>
      <c r="IP59" s="146"/>
      <c r="IQ59" s="146"/>
      <c r="IR59" s="146"/>
      <c r="IS59" s="146"/>
      <c r="IT59" s="146"/>
    </row>
    <row r="60" spans="1:254" ht="15">
      <c r="A60" s="154" t="s">
        <v>288</v>
      </c>
      <c r="B60" s="155" t="s">
        <v>289</v>
      </c>
      <c r="C60" s="146"/>
      <c r="D60" s="153"/>
      <c r="E60" s="158"/>
      <c r="F60" s="146"/>
      <c r="G60" s="146"/>
      <c r="H60" s="146"/>
      <c r="I60" s="159"/>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c r="CF60" s="146"/>
      <c r="CG60" s="146"/>
      <c r="CH60" s="146"/>
      <c r="CI60" s="146"/>
      <c r="CJ60" s="146"/>
      <c r="CK60" s="146"/>
      <c r="CL60" s="146"/>
      <c r="CM60" s="146"/>
      <c r="CN60" s="146"/>
      <c r="CO60" s="146"/>
      <c r="CP60" s="146"/>
      <c r="CQ60" s="146"/>
      <c r="CR60" s="146"/>
      <c r="CS60" s="146"/>
      <c r="CT60" s="146"/>
      <c r="CU60" s="146"/>
      <c r="CV60" s="146"/>
      <c r="CW60" s="146"/>
      <c r="CX60" s="146"/>
      <c r="CY60" s="146"/>
      <c r="CZ60" s="146"/>
      <c r="DA60" s="146"/>
      <c r="DB60" s="146"/>
      <c r="DC60" s="146"/>
      <c r="DD60" s="146"/>
      <c r="DE60" s="146"/>
      <c r="DF60" s="146"/>
      <c r="DG60" s="146"/>
      <c r="DH60" s="146"/>
      <c r="DI60" s="146"/>
      <c r="DJ60" s="146"/>
      <c r="DK60" s="146"/>
      <c r="DL60" s="146"/>
      <c r="DM60" s="146"/>
      <c r="DN60" s="146"/>
      <c r="DO60" s="146"/>
      <c r="DP60" s="146"/>
      <c r="DQ60" s="146"/>
      <c r="DR60" s="146"/>
      <c r="DS60" s="146"/>
      <c r="DT60" s="146"/>
      <c r="DU60" s="146"/>
      <c r="DV60" s="146"/>
      <c r="DW60" s="146"/>
      <c r="DX60" s="146"/>
      <c r="DY60" s="146"/>
      <c r="DZ60" s="146"/>
      <c r="EA60" s="146"/>
      <c r="EB60" s="146"/>
      <c r="EC60" s="146"/>
      <c r="ED60" s="146"/>
      <c r="EE60" s="146"/>
      <c r="EF60" s="146"/>
      <c r="EG60" s="146"/>
      <c r="EH60" s="146"/>
      <c r="EI60" s="146"/>
      <c r="EJ60" s="146"/>
      <c r="EK60" s="146"/>
      <c r="EL60" s="146"/>
      <c r="EM60" s="146"/>
      <c r="EN60" s="146"/>
      <c r="EO60" s="146"/>
      <c r="EP60" s="146"/>
      <c r="EQ60" s="146"/>
      <c r="ER60" s="146"/>
      <c r="ES60" s="146"/>
      <c r="ET60" s="146"/>
      <c r="EU60" s="146"/>
      <c r="EV60" s="146"/>
      <c r="EW60" s="146"/>
      <c r="EX60" s="146"/>
      <c r="EY60" s="146"/>
      <c r="EZ60" s="146"/>
      <c r="FA60" s="146"/>
      <c r="FB60" s="146"/>
      <c r="FC60" s="146"/>
      <c r="FD60" s="146"/>
      <c r="FE60" s="146"/>
      <c r="FF60" s="146"/>
      <c r="FG60" s="146"/>
      <c r="FH60" s="146"/>
      <c r="FI60" s="146"/>
      <c r="FJ60" s="146"/>
      <c r="FK60" s="146"/>
      <c r="FL60" s="146"/>
      <c r="FM60" s="146"/>
      <c r="FN60" s="146"/>
      <c r="FO60" s="146"/>
      <c r="FP60" s="146"/>
      <c r="FQ60" s="146"/>
      <c r="FR60" s="146"/>
      <c r="FS60" s="146"/>
      <c r="FT60" s="146"/>
      <c r="FU60" s="146"/>
      <c r="FV60" s="146"/>
      <c r="FW60" s="146"/>
      <c r="FX60" s="146"/>
      <c r="FY60" s="146"/>
      <c r="FZ60" s="146"/>
      <c r="GA60" s="146"/>
      <c r="GB60" s="146"/>
      <c r="GC60" s="146"/>
      <c r="GD60" s="146"/>
      <c r="GE60" s="146"/>
      <c r="GF60" s="146"/>
      <c r="GG60" s="146"/>
      <c r="GH60" s="146"/>
      <c r="GI60" s="146"/>
      <c r="GJ60" s="146"/>
      <c r="GK60" s="146"/>
      <c r="GL60" s="146"/>
      <c r="GM60" s="146"/>
      <c r="GN60" s="146"/>
      <c r="GO60" s="146"/>
      <c r="GP60" s="146"/>
      <c r="GQ60" s="146"/>
      <c r="GR60" s="146"/>
      <c r="GS60" s="146"/>
      <c r="GT60" s="146"/>
      <c r="GU60" s="146"/>
      <c r="GV60" s="146"/>
      <c r="GW60" s="146"/>
      <c r="GX60" s="146"/>
      <c r="GY60" s="146"/>
      <c r="GZ60" s="146"/>
      <c r="HA60" s="146"/>
      <c r="HB60" s="146"/>
      <c r="HC60" s="146"/>
      <c r="HD60" s="146"/>
      <c r="HE60" s="146"/>
      <c r="HF60" s="146"/>
      <c r="HG60" s="146"/>
      <c r="HH60" s="146"/>
      <c r="HI60" s="146"/>
      <c r="HJ60" s="146"/>
      <c r="HK60" s="146"/>
      <c r="HL60" s="146"/>
      <c r="HM60" s="146"/>
      <c r="HN60" s="146"/>
      <c r="HO60" s="146"/>
      <c r="HP60" s="146"/>
      <c r="HQ60" s="146"/>
      <c r="HR60" s="146"/>
      <c r="HS60" s="146"/>
      <c r="HT60" s="146"/>
      <c r="HU60" s="146"/>
      <c r="HV60" s="146"/>
      <c r="HW60" s="146"/>
      <c r="HX60" s="146"/>
      <c r="HY60" s="146"/>
      <c r="HZ60" s="146"/>
      <c r="IA60" s="146"/>
      <c r="IB60" s="146"/>
      <c r="IC60" s="146"/>
      <c r="ID60" s="146"/>
      <c r="IE60" s="146"/>
      <c r="IF60" s="146"/>
      <c r="IG60" s="146"/>
      <c r="IH60" s="146"/>
      <c r="II60" s="146"/>
      <c r="IJ60" s="146"/>
      <c r="IK60" s="146"/>
      <c r="IL60" s="146"/>
      <c r="IM60" s="146"/>
      <c r="IN60" s="146"/>
      <c r="IO60" s="146"/>
      <c r="IP60" s="146"/>
      <c r="IQ60" s="146"/>
      <c r="IR60" s="146"/>
      <c r="IS60" s="146"/>
      <c r="IT60" s="146"/>
    </row>
    <row r="61" spans="1:254" ht="15">
      <c r="A61" s="154"/>
      <c r="B61" s="155" t="s">
        <v>290</v>
      </c>
      <c r="C61" s="146"/>
      <c r="D61" s="160" t="s">
        <v>291</v>
      </c>
      <c r="E61" s="161"/>
      <c r="F61" s="146"/>
      <c r="G61" s="146"/>
      <c r="H61" s="146"/>
      <c r="I61" s="162"/>
      <c r="J61" s="163"/>
      <c r="K61" s="163"/>
      <c r="L61" s="163"/>
      <c r="M61" s="163"/>
      <c r="N61" s="163"/>
      <c r="O61" s="163"/>
      <c r="P61" s="163"/>
      <c r="Q61" s="163"/>
      <c r="R61" s="163"/>
      <c r="S61" s="163"/>
      <c r="T61" s="163"/>
      <c r="U61" s="163"/>
      <c r="V61" s="163"/>
      <c r="W61" s="163"/>
      <c r="X61" s="163"/>
      <c r="Y61" s="163"/>
      <c r="Z61" s="163"/>
      <c r="AA61" s="163"/>
      <c r="AB61" s="163"/>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c r="CF61" s="146"/>
      <c r="CG61" s="146"/>
      <c r="CH61" s="146"/>
      <c r="CI61" s="146"/>
      <c r="CJ61" s="146"/>
      <c r="CK61" s="146"/>
      <c r="CL61" s="146"/>
      <c r="CM61" s="146"/>
      <c r="CN61" s="146"/>
      <c r="CO61" s="146"/>
      <c r="CP61" s="146"/>
      <c r="CQ61" s="146"/>
      <c r="CR61" s="146"/>
      <c r="CS61" s="146"/>
      <c r="CT61" s="146"/>
      <c r="CU61" s="146"/>
      <c r="CV61" s="146"/>
      <c r="CW61" s="146"/>
      <c r="CX61" s="146"/>
      <c r="CY61" s="146"/>
      <c r="CZ61" s="146"/>
      <c r="DA61" s="146"/>
      <c r="DB61" s="146"/>
      <c r="DC61" s="146"/>
      <c r="DD61" s="146"/>
      <c r="DE61" s="146"/>
      <c r="DF61" s="146"/>
      <c r="DG61" s="146"/>
      <c r="DH61" s="146"/>
      <c r="DI61" s="146"/>
      <c r="DJ61" s="146"/>
      <c r="DK61" s="146"/>
      <c r="DL61" s="146"/>
      <c r="DM61" s="146"/>
      <c r="DN61" s="146"/>
      <c r="DO61" s="146"/>
      <c r="DP61" s="146"/>
      <c r="DQ61" s="146"/>
      <c r="DR61" s="146"/>
      <c r="DS61" s="146"/>
      <c r="DT61" s="146"/>
      <c r="DU61" s="146"/>
      <c r="DV61" s="146"/>
      <c r="DW61" s="146"/>
      <c r="DX61" s="146"/>
      <c r="DY61" s="146"/>
      <c r="DZ61" s="146"/>
      <c r="EA61" s="146"/>
      <c r="EB61" s="146"/>
      <c r="EC61" s="146"/>
      <c r="ED61" s="146"/>
      <c r="EE61" s="146"/>
      <c r="EF61" s="146"/>
      <c r="EG61" s="146"/>
      <c r="EH61" s="146"/>
      <c r="EI61" s="146"/>
      <c r="EJ61" s="146"/>
      <c r="EK61" s="146"/>
      <c r="EL61" s="146"/>
      <c r="EM61" s="146"/>
      <c r="EN61" s="146"/>
      <c r="EO61" s="146"/>
      <c r="EP61" s="146"/>
      <c r="EQ61" s="146"/>
      <c r="ER61" s="146"/>
      <c r="ES61" s="146"/>
      <c r="ET61" s="146"/>
      <c r="EU61" s="146"/>
      <c r="EV61" s="146"/>
      <c r="EW61" s="146"/>
      <c r="EX61" s="146"/>
      <c r="EY61" s="146"/>
      <c r="EZ61" s="146"/>
      <c r="FA61" s="146"/>
      <c r="FB61" s="146"/>
      <c r="FC61" s="146"/>
      <c r="FD61" s="146"/>
      <c r="FE61" s="146"/>
      <c r="FF61" s="146"/>
      <c r="FG61" s="146"/>
      <c r="FH61" s="146"/>
      <c r="FI61" s="146"/>
      <c r="FJ61" s="146"/>
      <c r="FK61" s="146"/>
      <c r="FL61" s="146"/>
      <c r="FM61" s="146"/>
      <c r="FN61" s="146"/>
      <c r="FO61" s="146"/>
      <c r="FP61" s="146"/>
      <c r="FQ61" s="146"/>
      <c r="FR61" s="146"/>
      <c r="FS61" s="146"/>
      <c r="FT61" s="146"/>
      <c r="FU61" s="146"/>
      <c r="FV61" s="146"/>
      <c r="FW61" s="146"/>
      <c r="FX61" s="146"/>
      <c r="FY61" s="146"/>
      <c r="FZ61" s="146"/>
      <c r="GA61" s="146"/>
      <c r="GB61" s="146"/>
      <c r="GC61" s="146"/>
      <c r="GD61" s="146"/>
      <c r="GE61" s="146"/>
      <c r="GF61" s="146"/>
      <c r="GG61" s="146"/>
      <c r="GH61" s="146"/>
      <c r="GI61" s="146"/>
      <c r="GJ61" s="146"/>
      <c r="GK61" s="146"/>
      <c r="GL61" s="146"/>
      <c r="GM61" s="146"/>
      <c r="GN61" s="146"/>
      <c r="GO61" s="146"/>
      <c r="GP61" s="146"/>
      <c r="GQ61" s="146"/>
      <c r="GR61" s="146"/>
      <c r="GS61" s="146"/>
      <c r="GT61" s="146"/>
      <c r="GU61" s="146"/>
      <c r="GV61" s="146"/>
      <c r="GW61" s="146"/>
      <c r="GX61" s="146"/>
      <c r="GY61" s="146"/>
      <c r="GZ61" s="146"/>
      <c r="HA61" s="146"/>
      <c r="HB61" s="146"/>
      <c r="HC61" s="146"/>
      <c r="HD61" s="146"/>
      <c r="HE61" s="146"/>
      <c r="HF61" s="146"/>
      <c r="HG61" s="146"/>
      <c r="HH61" s="146"/>
      <c r="HI61" s="146"/>
      <c r="HJ61" s="146"/>
      <c r="HK61" s="146"/>
      <c r="HL61" s="146"/>
      <c r="HM61" s="146"/>
      <c r="HN61" s="146"/>
      <c r="HO61" s="146"/>
      <c r="HP61" s="146"/>
      <c r="HQ61" s="146"/>
      <c r="HR61" s="146"/>
      <c r="HS61" s="146"/>
      <c r="HT61" s="146"/>
      <c r="HU61" s="146"/>
      <c r="HV61" s="146"/>
      <c r="HW61" s="146"/>
      <c r="HX61" s="146"/>
      <c r="HY61" s="146"/>
      <c r="HZ61" s="146"/>
      <c r="IA61" s="146"/>
      <c r="IB61" s="146"/>
      <c r="IC61" s="146"/>
      <c r="ID61" s="146"/>
      <c r="IE61" s="146"/>
      <c r="IF61" s="146"/>
      <c r="IG61" s="146"/>
      <c r="IH61" s="146"/>
      <c r="II61" s="146"/>
      <c r="IJ61" s="146"/>
      <c r="IK61" s="146"/>
      <c r="IL61" s="146"/>
      <c r="IM61" s="146"/>
      <c r="IN61" s="146"/>
      <c r="IO61" s="146"/>
      <c r="IP61" s="146"/>
      <c r="IQ61" s="146"/>
      <c r="IR61" s="146"/>
      <c r="IS61" s="146"/>
      <c r="IT61" s="146"/>
    </row>
    <row r="62" spans="1:254" ht="15">
      <c r="A62" s="154" t="s">
        <v>292</v>
      </c>
      <c r="B62" s="155" t="s">
        <v>293</v>
      </c>
      <c r="C62" s="146"/>
      <c r="D62" s="164" t="s">
        <v>294</v>
      </c>
      <c r="E62" s="165"/>
      <c r="F62" s="146"/>
      <c r="G62" s="146"/>
      <c r="H62" s="146"/>
      <c r="I62" s="166"/>
      <c r="J62" s="166"/>
      <c r="K62" s="166"/>
      <c r="L62" s="166"/>
      <c r="M62" s="166"/>
      <c r="N62" s="166"/>
      <c r="O62" s="166"/>
      <c r="P62" s="166"/>
      <c r="Q62" s="166"/>
      <c r="R62" s="166"/>
      <c r="S62" s="166"/>
      <c r="T62" s="166"/>
      <c r="U62" s="166"/>
      <c r="V62" s="166"/>
      <c r="W62" s="166"/>
      <c r="X62" s="166"/>
      <c r="Y62" s="166"/>
      <c r="Z62" s="166"/>
      <c r="AA62" s="166"/>
      <c r="AB62" s="16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c r="CF62" s="146"/>
      <c r="CG62" s="146"/>
      <c r="CH62" s="146"/>
      <c r="CI62" s="146"/>
      <c r="CJ62" s="146"/>
      <c r="CK62" s="146"/>
      <c r="CL62" s="146"/>
      <c r="CM62" s="146"/>
      <c r="CN62" s="146"/>
      <c r="CO62" s="146"/>
      <c r="CP62" s="146"/>
      <c r="CQ62" s="146"/>
      <c r="CR62" s="146"/>
      <c r="CS62" s="146"/>
      <c r="CT62" s="146"/>
      <c r="CU62" s="146"/>
      <c r="CV62" s="146"/>
      <c r="CW62" s="146"/>
      <c r="CX62" s="146"/>
      <c r="CY62" s="146"/>
      <c r="CZ62" s="146"/>
      <c r="DA62" s="146"/>
      <c r="DB62" s="146"/>
      <c r="DC62" s="146"/>
      <c r="DD62" s="146"/>
      <c r="DE62" s="146"/>
      <c r="DF62" s="146"/>
      <c r="DG62" s="146"/>
      <c r="DH62" s="146"/>
      <c r="DI62" s="146"/>
      <c r="DJ62" s="146"/>
      <c r="DK62" s="146"/>
      <c r="DL62" s="146"/>
      <c r="DM62" s="146"/>
      <c r="DN62" s="146"/>
      <c r="DO62" s="146"/>
      <c r="DP62" s="146"/>
      <c r="DQ62" s="146"/>
      <c r="DR62" s="146"/>
      <c r="DS62" s="146"/>
      <c r="DT62" s="146"/>
      <c r="DU62" s="146"/>
      <c r="DV62" s="146"/>
      <c r="DW62" s="146"/>
      <c r="DX62" s="146"/>
      <c r="DY62" s="146"/>
      <c r="DZ62" s="146"/>
      <c r="EA62" s="146"/>
      <c r="EB62" s="146"/>
      <c r="EC62" s="146"/>
      <c r="ED62" s="146"/>
      <c r="EE62" s="146"/>
      <c r="EF62" s="146"/>
      <c r="EG62" s="146"/>
      <c r="EH62" s="146"/>
      <c r="EI62" s="146"/>
      <c r="EJ62" s="146"/>
      <c r="EK62" s="146"/>
      <c r="EL62" s="146"/>
      <c r="EM62" s="146"/>
      <c r="EN62" s="146"/>
      <c r="EO62" s="146"/>
      <c r="EP62" s="146"/>
      <c r="EQ62" s="146"/>
      <c r="ER62" s="146"/>
      <c r="ES62" s="146"/>
      <c r="ET62" s="146"/>
      <c r="EU62" s="146"/>
      <c r="EV62" s="146"/>
      <c r="EW62" s="146"/>
      <c r="EX62" s="146"/>
      <c r="EY62" s="146"/>
      <c r="EZ62" s="146"/>
      <c r="FA62" s="146"/>
      <c r="FB62" s="146"/>
      <c r="FC62" s="146"/>
      <c r="FD62" s="146"/>
      <c r="FE62" s="146"/>
      <c r="FF62" s="146"/>
      <c r="FG62" s="146"/>
      <c r="FH62" s="146"/>
      <c r="FI62" s="146"/>
      <c r="FJ62" s="146"/>
      <c r="FK62" s="146"/>
      <c r="FL62" s="146"/>
      <c r="FM62" s="146"/>
      <c r="FN62" s="146"/>
      <c r="FO62" s="146"/>
      <c r="FP62" s="146"/>
      <c r="FQ62" s="146"/>
      <c r="FR62" s="146"/>
      <c r="FS62" s="146"/>
      <c r="FT62" s="146"/>
      <c r="FU62" s="146"/>
      <c r="FV62" s="146"/>
      <c r="FW62" s="146"/>
      <c r="FX62" s="146"/>
      <c r="FY62" s="146"/>
      <c r="FZ62" s="146"/>
      <c r="GA62" s="146"/>
      <c r="GB62" s="146"/>
      <c r="GC62" s="146"/>
      <c r="GD62" s="146"/>
      <c r="GE62" s="146"/>
      <c r="GF62" s="146"/>
      <c r="GG62" s="146"/>
      <c r="GH62" s="146"/>
      <c r="GI62" s="146"/>
      <c r="GJ62" s="146"/>
      <c r="GK62" s="146"/>
      <c r="GL62" s="146"/>
      <c r="GM62" s="146"/>
      <c r="GN62" s="146"/>
      <c r="GO62" s="146"/>
      <c r="GP62" s="146"/>
      <c r="GQ62" s="146"/>
      <c r="GR62" s="146"/>
      <c r="GS62" s="146"/>
      <c r="GT62" s="146"/>
      <c r="GU62" s="146"/>
      <c r="GV62" s="146"/>
      <c r="GW62" s="146"/>
      <c r="GX62" s="146"/>
      <c r="GY62" s="146"/>
      <c r="GZ62" s="146"/>
      <c r="HA62" s="146"/>
      <c r="HB62" s="146"/>
      <c r="HC62" s="146"/>
      <c r="HD62" s="146"/>
      <c r="HE62" s="146"/>
      <c r="HF62" s="146"/>
      <c r="HG62" s="146"/>
      <c r="HH62" s="146"/>
      <c r="HI62" s="146"/>
      <c r="HJ62" s="146"/>
      <c r="HK62" s="146"/>
      <c r="HL62" s="146"/>
      <c r="HM62" s="146"/>
      <c r="HN62" s="146"/>
      <c r="HO62" s="146"/>
      <c r="HP62" s="146"/>
      <c r="HQ62" s="146"/>
      <c r="HR62" s="146"/>
      <c r="HS62" s="146"/>
      <c r="HT62" s="146"/>
      <c r="HU62" s="146"/>
      <c r="HV62" s="146"/>
      <c r="HW62" s="146"/>
      <c r="HX62" s="146"/>
      <c r="HY62" s="146"/>
      <c r="HZ62" s="146"/>
      <c r="IA62" s="146"/>
      <c r="IB62" s="146"/>
      <c r="IC62" s="146"/>
      <c r="ID62" s="146"/>
      <c r="IE62" s="146"/>
      <c r="IF62" s="146"/>
      <c r="IG62" s="146"/>
      <c r="IH62" s="146"/>
      <c r="II62" s="146"/>
      <c r="IJ62" s="146"/>
      <c r="IK62" s="146"/>
      <c r="IL62" s="146"/>
      <c r="IM62" s="146"/>
      <c r="IN62" s="146"/>
      <c r="IO62" s="146"/>
      <c r="IP62" s="146"/>
      <c r="IQ62" s="146"/>
      <c r="IR62" s="146"/>
      <c r="IS62" s="146"/>
      <c r="IT62" s="146"/>
    </row>
    <row r="63" spans="1:254" ht="15">
      <c r="A63" s="154" t="s">
        <v>295</v>
      </c>
      <c r="B63" s="167" t="s">
        <v>296</v>
      </c>
      <c r="C63" s="146"/>
      <c r="D63" s="164" t="s">
        <v>297</v>
      </c>
      <c r="E63" s="165"/>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c r="CF63" s="146"/>
      <c r="CG63" s="146"/>
      <c r="CH63" s="146"/>
      <c r="CI63" s="146"/>
      <c r="CJ63" s="146"/>
      <c r="CK63" s="146"/>
      <c r="CL63" s="146"/>
      <c r="CM63" s="146"/>
      <c r="CN63" s="146"/>
      <c r="CO63" s="146"/>
      <c r="CP63" s="146"/>
      <c r="CQ63" s="146"/>
      <c r="CR63" s="146"/>
      <c r="CS63" s="146"/>
      <c r="CT63" s="146"/>
      <c r="CU63" s="146"/>
      <c r="CV63" s="146"/>
      <c r="CW63" s="146"/>
      <c r="CX63" s="146"/>
      <c r="CY63" s="146"/>
      <c r="CZ63" s="146"/>
      <c r="DA63" s="146"/>
      <c r="DB63" s="146"/>
      <c r="DC63" s="146"/>
      <c r="DD63" s="146"/>
      <c r="DE63" s="146"/>
      <c r="DF63" s="146"/>
      <c r="DG63" s="146"/>
      <c r="DH63" s="146"/>
      <c r="DI63" s="146"/>
      <c r="DJ63" s="146"/>
      <c r="DK63" s="146"/>
      <c r="DL63" s="146"/>
      <c r="DM63" s="146"/>
      <c r="DN63" s="146"/>
      <c r="DO63" s="146"/>
      <c r="DP63" s="146"/>
      <c r="DQ63" s="146"/>
      <c r="DR63" s="146"/>
      <c r="DS63" s="146"/>
      <c r="DT63" s="146"/>
      <c r="DU63" s="146"/>
      <c r="DV63" s="146"/>
      <c r="DW63" s="146"/>
      <c r="DX63" s="146"/>
      <c r="DY63" s="146"/>
      <c r="DZ63" s="146"/>
      <c r="EA63" s="146"/>
      <c r="EB63" s="146"/>
      <c r="EC63" s="146"/>
      <c r="ED63" s="146"/>
      <c r="EE63" s="146"/>
      <c r="EF63" s="146"/>
      <c r="EG63" s="146"/>
      <c r="EH63" s="146"/>
      <c r="EI63" s="146"/>
      <c r="EJ63" s="146"/>
      <c r="EK63" s="146"/>
      <c r="EL63" s="146"/>
      <c r="EM63" s="146"/>
      <c r="EN63" s="146"/>
      <c r="EO63" s="146"/>
      <c r="EP63" s="146"/>
      <c r="EQ63" s="146"/>
      <c r="ER63" s="146"/>
      <c r="ES63" s="146"/>
      <c r="ET63" s="146"/>
      <c r="EU63" s="146"/>
      <c r="EV63" s="146"/>
      <c r="EW63" s="146"/>
      <c r="EX63" s="146"/>
      <c r="EY63" s="146"/>
      <c r="EZ63" s="146"/>
      <c r="FA63" s="146"/>
      <c r="FB63" s="146"/>
      <c r="FC63" s="146"/>
      <c r="FD63" s="146"/>
      <c r="FE63" s="146"/>
      <c r="FF63" s="146"/>
      <c r="FG63" s="146"/>
      <c r="FH63" s="146"/>
      <c r="FI63" s="146"/>
      <c r="FJ63" s="146"/>
      <c r="FK63" s="146"/>
      <c r="FL63" s="146"/>
      <c r="FM63" s="146"/>
      <c r="FN63" s="146"/>
      <c r="FO63" s="146"/>
      <c r="FP63" s="146"/>
      <c r="FQ63" s="146"/>
      <c r="FR63" s="146"/>
      <c r="FS63" s="146"/>
      <c r="FT63" s="146"/>
      <c r="FU63" s="146"/>
      <c r="FV63" s="146"/>
      <c r="FW63" s="146"/>
      <c r="FX63" s="146"/>
      <c r="FY63" s="146"/>
      <c r="FZ63" s="146"/>
      <c r="GA63" s="146"/>
      <c r="GB63" s="146"/>
      <c r="GC63" s="146"/>
      <c r="GD63" s="146"/>
      <c r="GE63" s="146"/>
      <c r="GF63" s="146"/>
      <c r="GG63" s="146"/>
      <c r="GH63" s="146"/>
      <c r="GI63" s="146"/>
      <c r="GJ63" s="146"/>
      <c r="GK63" s="146"/>
      <c r="GL63" s="146"/>
      <c r="GM63" s="146"/>
      <c r="GN63" s="146"/>
      <c r="GO63" s="146"/>
      <c r="GP63" s="146"/>
      <c r="GQ63" s="146"/>
      <c r="GR63" s="146"/>
      <c r="GS63" s="146"/>
      <c r="GT63" s="146"/>
      <c r="GU63" s="146"/>
      <c r="GV63" s="146"/>
      <c r="GW63" s="146"/>
      <c r="GX63" s="146"/>
      <c r="GY63" s="146"/>
      <c r="GZ63" s="146"/>
      <c r="HA63" s="146"/>
      <c r="HB63" s="146"/>
      <c r="HC63" s="146"/>
      <c r="HD63" s="146"/>
      <c r="HE63" s="146"/>
      <c r="HF63" s="146"/>
      <c r="HG63" s="146"/>
      <c r="HH63" s="146"/>
      <c r="HI63" s="146"/>
      <c r="HJ63" s="146"/>
      <c r="HK63" s="146"/>
      <c r="HL63" s="146"/>
      <c r="HM63" s="146"/>
      <c r="HN63" s="146"/>
      <c r="HO63" s="146"/>
      <c r="HP63" s="146"/>
      <c r="HQ63" s="146"/>
      <c r="HR63" s="146"/>
      <c r="HS63" s="146"/>
      <c r="HT63" s="146"/>
      <c r="HU63" s="146"/>
      <c r="HV63" s="146"/>
      <c r="HW63" s="146"/>
      <c r="HX63" s="146"/>
      <c r="HY63" s="146"/>
      <c r="HZ63" s="146"/>
      <c r="IA63" s="146"/>
      <c r="IB63" s="146"/>
      <c r="IC63" s="146"/>
      <c r="ID63" s="146"/>
      <c r="IE63" s="146"/>
      <c r="IF63" s="146"/>
      <c r="IG63" s="146"/>
      <c r="IH63" s="146"/>
      <c r="II63" s="146"/>
      <c r="IJ63" s="146"/>
      <c r="IK63" s="146"/>
      <c r="IL63" s="146"/>
      <c r="IM63" s="146"/>
      <c r="IN63" s="146"/>
      <c r="IO63" s="146"/>
      <c r="IP63" s="146"/>
      <c r="IQ63" s="146"/>
      <c r="IR63" s="146"/>
      <c r="IS63" s="146"/>
      <c r="IT63" s="146"/>
    </row>
    <row r="64" spans="1:254" ht="15">
      <c r="A64" s="168" t="s">
        <v>298</v>
      </c>
      <c r="B64" s="155" t="s">
        <v>299</v>
      </c>
      <c r="C64" s="153"/>
      <c r="D64" s="274" t="s">
        <v>300</v>
      </c>
      <c r="E64" s="275"/>
      <c r="F64" s="146"/>
      <c r="G64" s="169"/>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c r="CF64" s="146"/>
      <c r="CG64" s="146"/>
      <c r="CH64" s="146"/>
      <c r="CI64" s="146"/>
      <c r="CJ64" s="146"/>
      <c r="CK64" s="146"/>
      <c r="CL64" s="146"/>
      <c r="CM64" s="146"/>
      <c r="CN64" s="146"/>
      <c r="CO64" s="146"/>
      <c r="CP64" s="146"/>
      <c r="CQ64" s="146"/>
      <c r="CR64" s="146"/>
      <c r="CS64" s="146"/>
      <c r="CT64" s="146"/>
      <c r="CU64" s="146"/>
      <c r="CV64" s="146"/>
      <c r="CW64" s="146"/>
      <c r="CX64" s="146"/>
      <c r="CY64" s="146"/>
      <c r="CZ64" s="146"/>
      <c r="DA64" s="146"/>
      <c r="DB64" s="146"/>
      <c r="DC64" s="146"/>
      <c r="DD64" s="146"/>
      <c r="DE64" s="146"/>
      <c r="DF64" s="146"/>
      <c r="DG64" s="146"/>
      <c r="DH64" s="146"/>
      <c r="DI64" s="146"/>
      <c r="DJ64" s="146"/>
      <c r="DK64" s="146"/>
      <c r="DL64" s="146"/>
      <c r="DM64" s="146"/>
      <c r="DN64" s="146"/>
      <c r="DO64" s="146"/>
      <c r="DP64" s="146"/>
      <c r="DQ64" s="146"/>
      <c r="DR64" s="146"/>
      <c r="DS64" s="146"/>
      <c r="DT64" s="146"/>
      <c r="DU64" s="146"/>
      <c r="DV64" s="146"/>
      <c r="DW64" s="146"/>
      <c r="DX64" s="146"/>
      <c r="DY64" s="146"/>
      <c r="DZ64" s="146"/>
      <c r="EA64" s="146"/>
      <c r="EB64" s="146"/>
      <c r="EC64" s="146"/>
      <c r="ED64" s="146"/>
      <c r="EE64" s="146"/>
      <c r="EF64" s="146"/>
      <c r="EG64" s="146"/>
      <c r="EH64" s="146"/>
      <c r="EI64" s="146"/>
      <c r="EJ64" s="146"/>
      <c r="EK64" s="146"/>
      <c r="EL64" s="146"/>
      <c r="EM64" s="146"/>
      <c r="EN64" s="146"/>
      <c r="EO64" s="146"/>
      <c r="EP64" s="146"/>
      <c r="EQ64" s="146"/>
      <c r="ER64" s="146"/>
      <c r="ES64" s="146"/>
      <c r="ET64" s="146"/>
      <c r="EU64" s="146"/>
      <c r="EV64" s="146"/>
      <c r="EW64" s="146"/>
      <c r="EX64" s="146"/>
      <c r="EY64" s="146"/>
      <c r="EZ64" s="146"/>
      <c r="FA64" s="146"/>
      <c r="FB64" s="146"/>
      <c r="FC64" s="146"/>
      <c r="FD64" s="146"/>
      <c r="FE64" s="146"/>
      <c r="FF64" s="146"/>
      <c r="FG64" s="146"/>
      <c r="FH64" s="146"/>
      <c r="FI64" s="146"/>
      <c r="FJ64" s="146"/>
      <c r="FK64" s="146"/>
      <c r="FL64" s="146"/>
      <c r="FM64" s="146"/>
      <c r="FN64" s="146"/>
      <c r="FO64" s="146"/>
      <c r="FP64" s="146"/>
      <c r="FQ64" s="146"/>
      <c r="FR64" s="146"/>
      <c r="FS64" s="146"/>
      <c r="FT64" s="146"/>
      <c r="FU64" s="146"/>
      <c r="FV64" s="146"/>
      <c r="FW64" s="146"/>
      <c r="FX64" s="146"/>
      <c r="FY64" s="146"/>
      <c r="FZ64" s="146"/>
      <c r="GA64" s="146"/>
      <c r="GB64" s="146"/>
      <c r="GC64" s="146"/>
      <c r="GD64" s="146"/>
      <c r="GE64" s="146"/>
      <c r="GF64" s="146"/>
      <c r="GG64" s="146"/>
      <c r="GH64" s="146"/>
      <c r="GI64" s="146"/>
      <c r="GJ64" s="146"/>
      <c r="GK64" s="146"/>
      <c r="GL64" s="146"/>
      <c r="GM64" s="146"/>
      <c r="GN64" s="146"/>
      <c r="GO64" s="146"/>
      <c r="GP64" s="146"/>
      <c r="GQ64" s="146"/>
      <c r="GR64" s="146"/>
      <c r="GS64" s="146"/>
      <c r="GT64" s="146"/>
      <c r="GU64" s="146"/>
      <c r="GV64" s="146"/>
      <c r="GW64" s="146"/>
      <c r="GX64" s="146"/>
      <c r="GY64" s="146"/>
      <c r="GZ64" s="146"/>
      <c r="HA64" s="146"/>
      <c r="HB64" s="146"/>
      <c r="HC64" s="146"/>
      <c r="HD64" s="146"/>
      <c r="HE64" s="146"/>
      <c r="HF64" s="146"/>
      <c r="HG64" s="146"/>
      <c r="HH64" s="146"/>
      <c r="HI64" s="146"/>
      <c r="HJ64" s="146"/>
      <c r="HK64" s="146"/>
      <c r="HL64" s="146"/>
      <c r="HM64" s="146"/>
      <c r="HN64" s="146"/>
      <c r="HO64" s="146"/>
      <c r="HP64" s="146"/>
      <c r="HQ64" s="146"/>
      <c r="HR64" s="146"/>
      <c r="HS64" s="146"/>
      <c r="HT64" s="146"/>
      <c r="HU64" s="146"/>
      <c r="HV64" s="146"/>
      <c r="HW64" s="146"/>
      <c r="HX64" s="146"/>
      <c r="HY64" s="146"/>
      <c r="HZ64" s="146"/>
      <c r="IA64" s="146"/>
      <c r="IB64" s="146"/>
      <c r="IC64" s="146"/>
      <c r="ID64" s="146"/>
      <c r="IE64" s="146"/>
      <c r="IF64" s="146"/>
      <c r="IG64" s="146"/>
      <c r="IH64" s="146"/>
      <c r="II64" s="146"/>
      <c r="IJ64" s="146"/>
      <c r="IK64" s="146"/>
      <c r="IL64" s="146"/>
      <c r="IM64" s="146"/>
      <c r="IN64" s="146"/>
      <c r="IO64" s="146"/>
      <c r="IP64" s="146"/>
      <c r="IQ64" s="146"/>
      <c r="IR64" s="146"/>
      <c r="IS64" s="146"/>
      <c r="IT64" s="146"/>
    </row>
    <row r="65" spans="1:254" ht="15">
      <c r="A65" s="170"/>
      <c r="B65" s="171"/>
      <c r="C65" s="146"/>
      <c r="D65" s="274" t="s">
        <v>301</v>
      </c>
      <c r="E65" s="275"/>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c r="CF65" s="146"/>
      <c r="CG65" s="146"/>
      <c r="CH65" s="146"/>
      <c r="CI65" s="146"/>
      <c r="CJ65" s="146"/>
      <c r="CK65" s="146"/>
      <c r="CL65" s="146"/>
      <c r="CM65" s="146"/>
      <c r="CN65" s="146"/>
      <c r="CO65" s="146"/>
      <c r="CP65" s="146"/>
      <c r="CQ65" s="146"/>
      <c r="CR65" s="146"/>
      <c r="CS65" s="146"/>
      <c r="CT65" s="146"/>
      <c r="CU65" s="146"/>
      <c r="CV65" s="146"/>
      <c r="CW65" s="146"/>
      <c r="CX65" s="146"/>
      <c r="CY65" s="146"/>
      <c r="CZ65" s="146"/>
      <c r="DA65" s="146"/>
      <c r="DB65" s="146"/>
      <c r="DC65" s="146"/>
      <c r="DD65" s="146"/>
      <c r="DE65" s="146"/>
      <c r="DF65" s="146"/>
      <c r="DG65" s="146"/>
      <c r="DH65" s="146"/>
      <c r="DI65" s="146"/>
      <c r="DJ65" s="146"/>
      <c r="DK65" s="146"/>
      <c r="DL65" s="146"/>
      <c r="DM65" s="146"/>
      <c r="DN65" s="146"/>
      <c r="DO65" s="146"/>
      <c r="DP65" s="146"/>
      <c r="DQ65" s="146"/>
      <c r="DR65" s="146"/>
      <c r="DS65" s="146"/>
      <c r="DT65" s="146"/>
      <c r="DU65" s="146"/>
      <c r="DV65" s="146"/>
      <c r="DW65" s="146"/>
      <c r="DX65" s="146"/>
      <c r="DY65" s="146"/>
      <c r="DZ65" s="146"/>
      <c r="EA65" s="146"/>
      <c r="EB65" s="146"/>
      <c r="EC65" s="146"/>
      <c r="ED65" s="146"/>
      <c r="EE65" s="146"/>
      <c r="EF65" s="146"/>
      <c r="EG65" s="146"/>
      <c r="EH65" s="146"/>
      <c r="EI65" s="146"/>
      <c r="EJ65" s="146"/>
      <c r="EK65" s="146"/>
      <c r="EL65" s="146"/>
      <c r="EM65" s="146"/>
      <c r="EN65" s="146"/>
      <c r="EO65" s="146"/>
      <c r="EP65" s="146"/>
      <c r="EQ65" s="146"/>
      <c r="ER65" s="146"/>
      <c r="ES65" s="146"/>
      <c r="ET65" s="146"/>
      <c r="EU65" s="146"/>
      <c r="EV65" s="146"/>
      <c r="EW65" s="146"/>
      <c r="EX65" s="146"/>
      <c r="EY65" s="146"/>
      <c r="EZ65" s="146"/>
      <c r="FA65" s="146"/>
      <c r="FB65" s="146"/>
      <c r="FC65" s="146"/>
      <c r="FD65" s="146"/>
      <c r="FE65" s="146"/>
      <c r="FF65" s="146"/>
      <c r="FG65" s="146"/>
      <c r="FH65" s="146"/>
      <c r="FI65" s="146"/>
      <c r="FJ65" s="146"/>
      <c r="FK65" s="146"/>
      <c r="FL65" s="146"/>
      <c r="FM65" s="146"/>
      <c r="FN65" s="146"/>
      <c r="FO65" s="146"/>
      <c r="FP65" s="146"/>
      <c r="FQ65" s="146"/>
      <c r="FR65" s="146"/>
      <c r="FS65" s="146"/>
      <c r="FT65" s="146"/>
      <c r="FU65" s="146"/>
      <c r="FV65" s="146"/>
      <c r="FW65" s="146"/>
      <c r="FX65" s="146"/>
      <c r="FY65" s="146"/>
      <c r="FZ65" s="146"/>
      <c r="GA65" s="146"/>
      <c r="GB65" s="146"/>
      <c r="GC65" s="146"/>
      <c r="GD65" s="146"/>
      <c r="GE65" s="146"/>
      <c r="GF65" s="146"/>
      <c r="GG65" s="146"/>
      <c r="GH65" s="146"/>
      <c r="GI65" s="146"/>
      <c r="GJ65" s="146"/>
      <c r="GK65" s="146"/>
      <c r="GL65" s="146"/>
      <c r="GM65" s="146"/>
      <c r="GN65" s="146"/>
      <c r="GO65" s="146"/>
      <c r="GP65" s="146"/>
      <c r="GQ65" s="146"/>
      <c r="GR65" s="146"/>
      <c r="GS65" s="146"/>
      <c r="GT65" s="146"/>
      <c r="GU65" s="146"/>
      <c r="GV65" s="146"/>
      <c r="GW65" s="146"/>
      <c r="GX65" s="146"/>
      <c r="GY65" s="146"/>
      <c r="GZ65" s="146"/>
      <c r="HA65" s="146"/>
      <c r="HB65" s="146"/>
      <c r="HC65" s="146"/>
      <c r="HD65" s="146"/>
      <c r="HE65" s="146"/>
      <c r="HF65" s="146"/>
      <c r="HG65" s="146"/>
      <c r="HH65" s="146"/>
      <c r="HI65" s="146"/>
      <c r="HJ65" s="146"/>
      <c r="HK65" s="146"/>
      <c r="HL65" s="146"/>
      <c r="HM65" s="146"/>
      <c r="HN65" s="146"/>
      <c r="HO65" s="146"/>
      <c r="HP65" s="146"/>
      <c r="HQ65" s="146"/>
      <c r="HR65" s="146"/>
      <c r="HS65" s="146"/>
      <c r="HT65" s="146"/>
      <c r="HU65" s="146"/>
      <c r="HV65" s="146"/>
      <c r="HW65" s="146"/>
      <c r="HX65" s="146"/>
      <c r="HY65" s="146"/>
      <c r="HZ65" s="146"/>
      <c r="IA65" s="146"/>
      <c r="IB65" s="146"/>
      <c r="IC65" s="146"/>
      <c r="ID65" s="146"/>
      <c r="IE65" s="146"/>
      <c r="IF65" s="146"/>
      <c r="IG65" s="146"/>
      <c r="IH65" s="146"/>
      <c r="II65" s="146"/>
      <c r="IJ65" s="146"/>
      <c r="IK65" s="146"/>
      <c r="IL65" s="146"/>
      <c r="IM65" s="146"/>
      <c r="IN65" s="146"/>
      <c r="IO65" s="146"/>
      <c r="IP65" s="146"/>
      <c r="IQ65" s="146"/>
      <c r="IR65" s="146"/>
      <c r="IS65" s="146"/>
      <c r="IT65" s="146"/>
    </row>
    <row r="66" spans="1:254">
      <c r="A66" s="146"/>
      <c r="B66" s="153"/>
      <c r="C66" s="146"/>
      <c r="D66" s="164" t="s">
        <v>302</v>
      </c>
      <c r="E66" s="165"/>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c r="CF66" s="146"/>
      <c r="CG66" s="146"/>
      <c r="CH66" s="146"/>
      <c r="CI66" s="146"/>
      <c r="CJ66" s="146"/>
      <c r="CK66" s="146"/>
      <c r="CL66" s="146"/>
      <c r="CM66" s="146"/>
      <c r="CN66" s="146"/>
      <c r="CO66" s="146"/>
      <c r="CP66" s="146"/>
      <c r="CQ66" s="146"/>
      <c r="CR66" s="146"/>
      <c r="CS66" s="146"/>
      <c r="CT66" s="146"/>
      <c r="CU66" s="146"/>
      <c r="CV66" s="146"/>
      <c r="CW66" s="146"/>
      <c r="CX66" s="146"/>
      <c r="CY66" s="146"/>
      <c r="CZ66" s="146"/>
      <c r="DA66" s="146"/>
      <c r="DB66" s="146"/>
      <c r="DC66" s="146"/>
      <c r="DD66" s="146"/>
      <c r="DE66" s="146"/>
      <c r="DF66" s="146"/>
      <c r="DG66" s="146"/>
      <c r="DH66" s="146"/>
      <c r="DI66" s="146"/>
      <c r="DJ66" s="146"/>
      <c r="DK66" s="146"/>
      <c r="DL66" s="146"/>
      <c r="DM66" s="146"/>
      <c r="DN66" s="146"/>
      <c r="DO66" s="146"/>
      <c r="DP66" s="146"/>
      <c r="DQ66" s="146"/>
      <c r="DR66" s="146"/>
      <c r="DS66" s="146"/>
      <c r="DT66" s="146"/>
      <c r="DU66" s="146"/>
      <c r="DV66" s="146"/>
      <c r="DW66" s="146"/>
      <c r="DX66" s="146"/>
      <c r="DY66" s="146"/>
      <c r="DZ66" s="146"/>
      <c r="EA66" s="146"/>
      <c r="EB66" s="146"/>
      <c r="EC66" s="146"/>
      <c r="ED66" s="146"/>
      <c r="EE66" s="146"/>
      <c r="EF66" s="146"/>
      <c r="EG66" s="146"/>
      <c r="EH66" s="146"/>
      <c r="EI66" s="146"/>
      <c r="EJ66" s="146"/>
      <c r="EK66" s="146"/>
      <c r="EL66" s="146"/>
      <c r="EM66" s="146"/>
      <c r="EN66" s="146"/>
      <c r="EO66" s="146"/>
      <c r="EP66" s="146"/>
      <c r="EQ66" s="146"/>
      <c r="ER66" s="146"/>
      <c r="ES66" s="146"/>
      <c r="ET66" s="146"/>
      <c r="EU66" s="146"/>
      <c r="EV66" s="146"/>
      <c r="EW66" s="146"/>
      <c r="EX66" s="146"/>
      <c r="EY66" s="146"/>
      <c r="EZ66" s="146"/>
      <c r="FA66" s="146"/>
      <c r="FB66" s="146"/>
      <c r="FC66" s="146"/>
      <c r="FD66" s="146"/>
      <c r="FE66" s="146"/>
      <c r="FF66" s="146"/>
      <c r="FG66" s="146"/>
      <c r="FH66" s="146"/>
      <c r="FI66" s="146"/>
      <c r="FJ66" s="146"/>
      <c r="FK66" s="146"/>
      <c r="FL66" s="146"/>
      <c r="FM66" s="146"/>
      <c r="FN66" s="146"/>
      <c r="FO66" s="146"/>
      <c r="FP66" s="146"/>
      <c r="FQ66" s="146"/>
      <c r="FR66" s="146"/>
      <c r="FS66" s="146"/>
      <c r="FT66" s="146"/>
      <c r="FU66" s="146"/>
      <c r="FV66" s="146"/>
      <c r="FW66" s="146"/>
      <c r="FX66" s="146"/>
      <c r="FY66" s="146"/>
      <c r="FZ66" s="146"/>
      <c r="GA66" s="146"/>
      <c r="GB66" s="146"/>
      <c r="GC66" s="146"/>
      <c r="GD66" s="146"/>
      <c r="GE66" s="146"/>
      <c r="GF66" s="146"/>
      <c r="GG66" s="146"/>
      <c r="GH66" s="146"/>
      <c r="GI66" s="146"/>
      <c r="GJ66" s="146"/>
      <c r="GK66" s="146"/>
      <c r="GL66" s="146"/>
      <c r="GM66" s="146"/>
      <c r="GN66" s="146"/>
      <c r="GO66" s="146"/>
      <c r="GP66" s="146"/>
      <c r="GQ66" s="146"/>
      <c r="GR66" s="146"/>
      <c r="GS66" s="146"/>
      <c r="GT66" s="146"/>
      <c r="GU66" s="146"/>
      <c r="GV66" s="146"/>
      <c r="GW66" s="146"/>
      <c r="GX66" s="146"/>
      <c r="GY66" s="146"/>
      <c r="GZ66" s="146"/>
      <c r="HA66" s="146"/>
      <c r="HB66" s="146"/>
      <c r="HC66" s="146"/>
      <c r="HD66" s="146"/>
      <c r="HE66" s="146"/>
      <c r="HF66" s="146"/>
      <c r="HG66" s="146"/>
      <c r="HH66" s="146"/>
      <c r="HI66" s="146"/>
      <c r="HJ66" s="146"/>
      <c r="HK66" s="146"/>
      <c r="HL66" s="146"/>
      <c r="HM66" s="146"/>
      <c r="HN66" s="146"/>
      <c r="HO66" s="146"/>
      <c r="HP66" s="146"/>
      <c r="HQ66" s="146"/>
      <c r="HR66" s="146"/>
      <c r="HS66" s="146"/>
      <c r="HT66" s="146"/>
      <c r="HU66" s="146"/>
      <c r="HV66" s="146"/>
      <c r="HW66" s="146"/>
      <c r="HX66" s="146"/>
      <c r="HY66" s="146"/>
      <c r="HZ66" s="146"/>
      <c r="IA66" s="146"/>
      <c r="IB66" s="146"/>
      <c r="IC66" s="146"/>
      <c r="ID66" s="146"/>
      <c r="IE66" s="146"/>
      <c r="IF66" s="146"/>
      <c r="IG66" s="146"/>
      <c r="IH66" s="146"/>
      <c r="II66" s="146"/>
      <c r="IJ66" s="146"/>
      <c r="IK66" s="146"/>
      <c r="IL66" s="146"/>
      <c r="IM66" s="146"/>
      <c r="IN66" s="146"/>
      <c r="IO66" s="146"/>
      <c r="IP66" s="146"/>
      <c r="IQ66" s="146"/>
      <c r="IR66" s="146"/>
      <c r="IS66" s="146"/>
      <c r="IT66" s="146"/>
    </row>
    <row r="67" spans="1:254">
      <c r="A67" s="146"/>
      <c r="B67" s="153"/>
      <c r="C67" s="146"/>
      <c r="D67" s="276" t="s">
        <v>303</v>
      </c>
      <c r="E67" s="277"/>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c r="CF67" s="146"/>
      <c r="CG67" s="146"/>
      <c r="CH67" s="146"/>
      <c r="CI67" s="146"/>
      <c r="CJ67" s="146"/>
      <c r="CK67" s="146"/>
      <c r="CL67" s="146"/>
      <c r="CM67" s="146"/>
      <c r="CN67" s="146"/>
      <c r="CO67" s="146"/>
      <c r="CP67" s="146"/>
      <c r="CQ67" s="146"/>
      <c r="CR67" s="146"/>
      <c r="CS67" s="146"/>
      <c r="CT67" s="146"/>
      <c r="CU67" s="146"/>
      <c r="CV67" s="146"/>
      <c r="CW67" s="146"/>
      <c r="CX67" s="146"/>
      <c r="CY67" s="146"/>
      <c r="CZ67" s="146"/>
      <c r="DA67" s="146"/>
      <c r="DB67" s="146"/>
      <c r="DC67" s="146"/>
      <c r="DD67" s="146"/>
      <c r="DE67" s="146"/>
      <c r="DF67" s="146"/>
      <c r="DG67" s="146"/>
      <c r="DH67" s="146"/>
      <c r="DI67" s="146"/>
      <c r="DJ67" s="146"/>
      <c r="DK67" s="146"/>
      <c r="DL67" s="146"/>
      <c r="DM67" s="146"/>
      <c r="DN67" s="146"/>
      <c r="DO67" s="146"/>
      <c r="DP67" s="146"/>
      <c r="DQ67" s="146"/>
      <c r="DR67" s="146"/>
      <c r="DS67" s="146"/>
      <c r="DT67" s="146"/>
      <c r="DU67" s="146"/>
      <c r="DV67" s="146"/>
      <c r="DW67" s="146"/>
      <c r="DX67" s="146"/>
      <c r="DY67" s="146"/>
      <c r="DZ67" s="146"/>
      <c r="EA67" s="146"/>
      <c r="EB67" s="146"/>
      <c r="EC67" s="146"/>
      <c r="ED67" s="146"/>
      <c r="EE67" s="146"/>
      <c r="EF67" s="146"/>
      <c r="EG67" s="146"/>
      <c r="EH67" s="146"/>
      <c r="EI67" s="146"/>
      <c r="EJ67" s="146"/>
      <c r="EK67" s="146"/>
      <c r="EL67" s="146"/>
      <c r="EM67" s="146"/>
      <c r="EN67" s="146"/>
      <c r="EO67" s="146"/>
      <c r="EP67" s="146"/>
      <c r="EQ67" s="146"/>
      <c r="ER67" s="146"/>
      <c r="ES67" s="146"/>
      <c r="ET67" s="146"/>
      <c r="EU67" s="146"/>
      <c r="EV67" s="146"/>
      <c r="EW67" s="146"/>
      <c r="EX67" s="146"/>
      <c r="EY67" s="146"/>
      <c r="EZ67" s="146"/>
      <c r="FA67" s="146"/>
      <c r="FB67" s="146"/>
      <c r="FC67" s="146"/>
      <c r="FD67" s="146"/>
      <c r="FE67" s="146"/>
      <c r="FF67" s="146"/>
      <c r="FG67" s="146"/>
      <c r="FH67" s="146"/>
      <c r="FI67" s="146"/>
      <c r="FJ67" s="146"/>
      <c r="FK67" s="146"/>
      <c r="FL67" s="146"/>
      <c r="FM67" s="146"/>
      <c r="FN67" s="146"/>
      <c r="FO67" s="146"/>
      <c r="FP67" s="146"/>
      <c r="FQ67" s="146"/>
      <c r="FR67" s="146"/>
      <c r="FS67" s="146"/>
      <c r="FT67" s="146"/>
      <c r="FU67" s="146"/>
      <c r="FV67" s="146"/>
      <c r="FW67" s="146"/>
      <c r="FX67" s="146"/>
      <c r="FY67" s="146"/>
      <c r="FZ67" s="146"/>
      <c r="GA67" s="146"/>
      <c r="GB67" s="146"/>
      <c r="GC67" s="146"/>
      <c r="GD67" s="146"/>
      <c r="GE67" s="146"/>
      <c r="GF67" s="146"/>
      <c r="GG67" s="146"/>
      <c r="GH67" s="146"/>
      <c r="GI67" s="146"/>
      <c r="GJ67" s="146"/>
      <c r="GK67" s="146"/>
      <c r="GL67" s="146"/>
      <c r="GM67" s="146"/>
      <c r="GN67" s="146"/>
      <c r="GO67" s="146"/>
      <c r="GP67" s="146"/>
      <c r="GQ67" s="146"/>
      <c r="GR67" s="146"/>
      <c r="GS67" s="146"/>
      <c r="GT67" s="146"/>
      <c r="GU67" s="146"/>
      <c r="GV67" s="146"/>
      <c r="GW67" s="146"/>
      <c r="GX67" s="146"/>
      <c r="GY67" s="146"/>
      <c r="GZ67" s="146"/>
      <c r="HA67" s="146"/>
      <c r="HB67" s="146"/>
      <c r="HC67" s="146"/>
      <c r="HD67" s="146"/>
      <c r="HE67" s="146"/>
      <c r="HF67" s="146"/>
      <c r="HG67" s="146"/>
      <c r="HH67" s="146"/>
      <c r="HI67" s="146"/>
      <c r="HJ67" s="146"/>
      <c r="HK67" s="146"/>
      <c r="HL67" s="146"/>
      <c r="HM67" s="146"/>
      <c r="HN67" s="146"/>
      <c r="HO67" s="146"/>
      <c r="HP67" s="146"/>
      <c r="HQ67" s="146"/>
      <c r="HR67" s="146"/>
      <c r="HS67" s="146"/>
      <c r="HT67" s="146"/>
      <c r="HU67" s="146"/>
      <c r="HV67" s="146"/>
      <c r="HW67" s="146"/>
      <c r="HX67" s="146"/>
      <c r="HY67" s="146"/>
      <c r="HZ67" s="146"/>
      <c r="IA67" s="146"/>
      <c r="IB67" s="146"/>
      <c r="IC67" s="146"/>
      <c r="ID67" s="146"/>
      <c r="IE67" s="146"/>
      <c r="IF67" s="146"/>
      <c r="IG67" s="146"/>
      <c r="IH67" s="146"/>
      <c r="II67" s="146"/>
      <c r="IJ67" s="146"/>
      <c r="IK67" s="146"/>
      <c r="IL67" s="146"/>
      <c r="IM67" s="146"/>
      <c r="IN67" s="146"/>
      <c r="IO67" s="146"/>
      <c r="IP67" s="146"/>
      <c r="IQ67" s="146"/>
      <c r="IR67" s="146"/>
      <c r="IS67" s="146"/>
      <c r="IT67" s="146"/>
    </row>
    <row r="68" spans="1:254" ht="15" thickBot="1">
      <c r="A68" s="172"/>
      <c r="B68" s="172"/>
      <c r="C68" s="173"/>
      <c r="D68" s="173"/>
      <c r="E68" s="174"/>
    </row>
    <row r="69" spans="1:254" ht="9.75" customHeight="1"/>
    <row r="70" spans="1:254" ht="18">
      <c r="A70" s="176" t="s">
        <v>304</v>
      </c>
      <c r="C70" s="177"/>
      <c r="D70" s="146"/>
      <c r="E70" s="146"/>
      <c r="F70" s="178"/>
      <c r="G70" s="179"/>
    </row>
    <row r="71" spans="1:254" ht="5.25" customHeight="1">
      <c r="A71" s="180"/>
      <c r="B71" s="177"/>
      <c r="C71" s="146"/>
      <c r="D71" s="146"/>
      <c r="E71" s="178"/>
    </row>
    <row r="72" spans="1:254">
      <c r="A72" s="176" t="s">
        <v>305</v>
      </c>
      <c r="B72" s="181"/>
      <c r="C72" s="181"/>
      <c r="D72" s="182" t="s">
        <v>306</v>
      </c>
      <c r="E72" s="183" t="s">
        <v>307</v>
      </c>
    </row>
    <row r="73" spans="1:254" ht="6.75" customHeight="1">
      <c r="A73" s="184"/>
      <c r="B73" s="184"/>
      <c r="C73" s="184"/>
      <c r="D73" s="185"/>
      <c r="E73" s="186"/>
    </row>
    <row r="74" spans="1:254" ht="15">
      <c r="A74" s="187" t="s">
        <v>319</v>
      </c>
      <c r="B74" s="188" t="str">
        <f>B24</f>
        <v>Sea cable manufactured (except 8.5km spare cable))</v>
      </c>
      <c r="C74" s="188"/>
      <c r="D74" s="189">
        <f>D24</f>
        <v>3.9600000000000003E-2</v>
      </c>
      <c r="E74" s="190"/>
    </row>
    <row r="75" spans="1:254" ht="16">
      <c r="A75" s="191"/>
      <c r="B75" s="192" t="s">
        <v>309</v>
      </c>
      <c r="C75" s="184"/>
      <c r="D75" s="193"/>
      <c r="E75" s="190">
        <f>ROUND('[111]Liability(Trunk+Branch)'!$G$60*廠商發票!D74,2)</f>
        <v>733980.44</v>
      </c>
    </row>
    <row r="76" spans="1:254" ht="16">
      <c r="A76" s="191"/>
      <c r="B76" s="192" t="s">
        <v>310</v>
      </c>
      <c r="C76" s="194"/>
      <c r="D76" s="195"/>
      <c r="E76" s="190">
        <f>ROUND('[111]Liability(Trunk+Branch)'!$H$60*廠商發票!D74,2)</f>
        <v>407898.73</v>
      </c>
    </row>
    <row r="77" spans="1:254" ht="14.25" customHeight="1">
      <c r="A77" s="184"/>
      <c r="B77" s="197"/>
      <c r="C77" s="184"/>
      <c r="D77" s="193"/>
      <c r="E77" s="190"/>
    </row>
    <row r="78" spans="1:254" ht="14.25" customHeight="1">
      <c r="A78" s="187" t="s">
        <v>320</v>
      </c>
      <c r="B78" s="188" t="str">
        <f>B28</f>
        <v>Branching Units (100%)</v>
      </c>
      <c r="C78" s="188"/>
      <c r="D78" s="204">
        <f>D28</f>
        <v>0.05</v>
      </c>
      <c r="E78" s="190"/>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c r="CG78" s="146"/>
      <c r="CH78" s="146"/>
      <c r="CI78" s="146"/>
      <c r="CJ78" s="146"/>
      <c r="CK78" s="146"/>
      <c r="CL78" s="146"/>
      <c r="CM78" s="146"/>
      <c r="CN78" s="146"/>
      <c r="CO78" s="146"/>
      <c r="CP78" s="146"/>
      <c r="CQ78" s="146"/>
      <c r="CR78" s="146"/>
      <c r="CS78" s="146"/>
      <c r="CT78" s="146"/>
      <c r="CU78" s="146"/>
      <c r="CV78" s="146"/>
      <c r="CW78" s="146"/>
      <c r="CX78" s="146"/>
      <c r="CY78" s="146"/>
      <c r="CZ78" s="146"/>
      <c r="DA78" s="146"/>
      <c r="DB78" s="146"/>
      <c r="DC78" s="146"/>
      <c r="DD78" s="146"/>
      <c r="DE78" s="146"/>
      <c r="DF78" s="146"/>
      <c r="DG78" s="146"/>
      <c r="DH78" s="146"/>
      <c r="DI78" s="146"/>
      <c r="DJ78" s="146"/>
      <c r="DK78" s="146"/>
      <c r="DL78" s="146"/>
      <c r="DM78" s="146"/>
      <c r="DN78" s="146"/>
      <c r="DO78" s="146"/>
      <c r="DP78" s="146"/>
      <c r="DQ78" s="146"/>
      <c r="DR78" s="146"/>
      <c r="DS78" s="146"/>
      <c r="DT78" s="146"/>
      <c r="DU78" s="146"/>
      <c r="DV78" s="146"/>
      <c r="DW78" s="146"/>
      <c r="DX78" s="146"/>
      <c r="DY78" s="146"/>
      <c r="DZ78" s="146"/>
      <c r="EA78" s="146"/>
      <c r="EB78" s="146"/>
      <c r="EC78" s="146"/>
      <c r="ED78" s="146"/>
      <c r="EE78" s="146"/>
      <c r="EF78" s="146"/>
      <c r="EG78" s="146"/>
      <c r="EH78" s="146"/>
      <c r="EI78" s="146"/>
      <c r="EJ78" s="146"/>
      <c r="EK78" s="146"/>
      <c r="EL78" s="146"/>
      <c r="EM78" s="146"/>
      <c r="EN78" s="146"/>
      <c r="EO78" s="146"/>
      <c r="EP78" s="146"/>
      <c r="EQ78" s="146"/>
      <c r="ER78" s="146"/>
      <c r="ES78" s="146"/>
      <c r="ET78" s="146"/>
      <c r="EU78" s="146"/>
      <c r="EV78" s="146"/>
      <c r="EW78" s="146"/>
      <c r="EX78" s="146"/>
      <c r="EY78" s="146"/>
      <c r="EZ78" s="146"/>
      <c r="FA78" s="146"/>
      <c r="FB78" s="146"/>
      <c r="FC78" s="146"/>
      <c r="FD78" s="146"/>
      <c r="FE78" s="146"/>
      <c r="FF78" s="146"/>
      <c r="FG78" s="146"/>
      <c r="FH78" s="146"/>
      <c r="FI78" s="146"/>
      <c r="FJ78" s="146"/>
      <c r="FK78" s="146"/>
      <c r="FL78" s="146"/>
      <c r="FM78" s="146"/>
      <c r="FN78" s="146"/>
      <c r="FO78" s="146"/>
      <c r="FP78" s="146"/>
      <c r="FQ78" s="146"/>
      <c r="FR78" s="146"/>
      <c r="FS78" s="146"/>
      <c r="FT78" s="146"/>
      <c r="FU78" s="146"/>
      <c r="FV78" s="146"/>
      <c r="FW78" s="146"/>
      <c r="FX78" s="146"/>
      <c r="FY78" s="146"/>
      <c r="FZ78" s="146"/>
      <c r="GA78" s="146"/>
      <c r="GB78" s="146"/>
      <c r="GC78" s="146"/>
      <c r="GD78" s="146"/>
      <c r="GE78" s="146"/>
      <c r="GF78" s="146"/>
      <c r="GG78" s="146"/>
      <c r="GH78" s="146"/>
      <c r="GI78" s="146"/>
      <c r="GJ78" s="146"/>
      <c r="GK78" s="146"/>
      <c r="GL78" s="146"/>
      <c r="GM78" s="146"/>
      <c r="GN78" s="146"/>
      <c r="GO78" s="146"/>
      <c r="GP78" s="146"/>
      <c r="GQ78" s="146"/>
      <c r="GR78" s="146"/>
      <c r="GS78" s="146"/>
      <c r="GT78" s="146"/>
      <c r="GU78" s="146"/>
      <c r="GV78" s="146"/>
      <c r="GW78" s="146"/>
      <c r="GX78" s="146"/>
      <c r="GY78" s="146"/>
      <c r="GZ78" s="146"/>
      <c r="HA78" s="146"/>
      <c r="HB78" s="146"/>
      <c r="HC78" s="146"/>
      <c r="HD78" s="146"/>
      <c r="HE78" s="146"/>
      <c r="HF78" s="146"/>
      <c r="HG78" s="146"/>
      <c r="HH78" s="146"/>
      <c r="HI78" s="146"/>
      <c r="HJ78" s="146"/>
      <c r="HK78" s="146"/>
      <c r="HL78" s="146"/>
      <c r="HM78" s="146"/>
      <c r="HN78" s="146"/>
      <c r="HO78" s="146"/>
      <c r="HP78" s="146"/>
      <c r="HQ78" s="146"/>
      <c r="HR78" s="146"/>
      <c r="HS78" s="146"/>
      <c r="HT78" s="146"/>
      <c r="HU78" s="146"/>
      <c r="HV78" s="146"/>
      <c r="HW78" s="146"/>
      <c r="HX78" s="146"/>
      <c r="HY78" s="146"/>
      <c r="HZ78" s="146"/>
      <c r="IA78" s="146"/>
      <c r="IB78" s="146"/>
      <c r="IC78" s="146"/>
      <c r="ID78" s="146"/>
      <c r="IE78" s="146"/>
      <c r="IF78" s="146"/>
      <c r="IG78" s="146"/>
      <c r="IH78" s="146"/>
      <c r="II78" s="146"/>
      <c r="IJ78" s="146"/>
      <c r="IK78" s="146"/>
      <c r="IL78" s="146"/>
      <c r="IM78" s="146"/>
      <c r="IN78" s="146"/>
      <c r="IO78" s="146"/>
      <c r="IP78" s="146"/>
      <c r="IQ78" s="146"/>
      <c r="IR78" s="146"/>
      <c r="IS78" s="146"/>
      <c r="IT78" s="146"/>
    </row>
    <row r="79" spans="1:254" ht="14.25" customHeight="1">
      <c r="A79" s="191"/>
      <c r="B79" s="192" t="s">
        <v>309</v>
      </c>
      <c r="C79" s="184"/>
      <c r="D79" s="193"/>
      <c r="E79" s="190">
        <f>ROUND('[111]Liability(Trunk+Branch)'!$G$60*廠商發票!D78,2)</f>
        <v>926742.98</v>
      </c>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c r="CG79" s="146"/>
      <c r="CH79" s="146"/>
      <c r="CI79" s="146"/>
      <c r="CJ79" s="146"/>
      <c r="CK79" s="146"/>
      <c r="CL79" s="146"/>
      <c r="CM79" s="146"/>
      <c r="CN79" s="146"/>
      <c r="CO79" s="146"/>
      <c r="CP79" s="146"/>
      <c r="CQ79" s="146"/>
      <c r="CR79" s="146"/>
      <c r="CS79" s="146"/>
      <c r="CT79" s="146"/>
      <c r="CU79" s="146"/>
      <c r="CV79" s="146"/>
      <c r="CW79" s="146"/>
      <c r="CX79" s="146"/>
      <c r="CY79" s="146"/>
      <c r="CZ79" s="146"/>
      <c r="DA79" s="146"/>
      <c r="DB79" s="146"/>
      <c r="DC79" s="146"/>
      <c r="DD79" s="146"/>
      <c r="DE79" s="146"/>
      <c r="DF79" s="146"/>
      <c r="DG79" s="146"/>
      <c r="DH79" s="146"/>
      <c r="DI79" s="146"/>
      <c r="DJ79" s="146"/>
      <c r="DK79" s="146"/>
      <c r="DL79" s="146"/>
      <c r="DM79" s="146"/>
      <c r="DN79" s="146"/>
      <c r="DO79" s="146"/>
      <c r="DP79" s="146"/>
      <c r="DQ79" s="146"/>
      <c r="DR79" s="146"/>
      <c r="DS79" s="146"/>
      <c r="DT79" s="146"/>
      <c r="DU79" s="146"/>
      <c r="DV79" s="146"/>
      <c r="DW79" s="146"/>
      <c r="DX79" s="146"/>
      <c r="DY79" s="146"/>
      <c r="DZ79" s="146"/>
      <c r="EA79" s="146"/>
      <c r="EB79" s="146"/>
      <c r="EC79" s="146"/>
      <c r="ED79" s="146"/>
      <c r="EE79" s="146"/>
      <c r="EF79" s="146"/>
      <c r="EG79" s="146"/>
      <c r="EH79" s="146"/>
      <c r="EI79" s="146"/>
      <c r="EJ79" s="146"/>
      <c r="EK79" s="146"/>
      <c r="EL79" s="146"/>
      <c r="EM79" s="146"/>
      <c r="EN79" s="146"/>
      <c r="EO79" s="146"/>
      <c r="EP79" s="146"/>
      <c r="EQ79" s="146"/>
      <c r="ER79" s="146"/>
      <c r="ES79" s="146"/>
      <c r="ET79" s="146"/>
      <c r="EU79" s="146"/>
      <c r="EV79" s="146"/>
      <c r="EW79" s="146"/>
      <c r="EX79" s="146"/>
      <c r="EY79" s="146"/>
      <c r="EZ79" s="146"/>
      <c r="FA79" s="146"/>
      <c r="FB79" s="146"/>
      <c r="FC79" s="146"/>
      <c r="FD79" s="146"/>
      <c r="FE79" s="146"/>
      <c r="FF79" s="146"/>
      <c r="FG79" s="146"/>
      <c r="FH79" s="146"/>
      <c r="FI79" s="146"/>
      <c r="FJ79" s="146"/>
      <c r="FK79" s="146"/>
      <c r="FL79" s="146"/>
      <c r="FM79" s="146"/>
      <c r="FN79" s="146"/>
      <c r="FO79" s="146"/>
      <c r="FP79" s="146"/>
      <c r="FQ79" s="146"/>
      <c r="FR79" s="146"/>
      <c r="FS79" s="146"/>
      <c r="FT79" s="146"/>
      <c r="FU79" s="146"/>
      <c r="FV79" s="146"/>
      <c r="FW79" s="146"/>
      <c r="FX79" s="146"/>
      <c r="FY79" s="146"/>
      <c r="FZ79" s="146"/>
      <c r="GA79" s="146"/>
      <c r="GB79" s="146"/>
      <c r="GC79" s="146"/>
      <c r="GD79" s="146"/>
      <c r="GE79" s="146"/>
      <c r="GF79" s="146"/>
      <c r="GG79" s="146"/>
      <c r="GH79" s="146"/>
      <c r="GI79" s="146"/>
      <c r="GJ79" s="146"/>
      <c r="GK79" s="146"/>
      <c r="GL79" s="146"/>
      <c r="GM79" s="146"/>
      <c r="GN79" s="146"/>
      <c r="GO79" s="146"/>
      <c r="GP79" s="146"/>
      <c r="GQ79" s="146"/>
      <c r="GR79" s="146"/>
      <c r="GS79" s="146"/>
      <c r="GT79" s="146"/>
      <c r="GU79" s="146"/>
      <c r="GV79" s="146"/>
      <c r="GW79" s="146"/>
      <c r="GX79" s="146"/>
      <c r="GY79" s="146"/>
      <c r="GZ79" s="146"/>
      <c r="HA79" s="146"/>
      <c r="HB79" s="146"/>
      <c r="HC79" s="146"/>
      <c r="HD79" s="146"/>
      <c r="HE79" s="146"/>
      <c r="HF79" s="146"/>
      <c r="HG79" s="146"/>
      <c r="HH79" s="146"/>
      <c r="HI79" s="146"/>
      <c r="HJ79" s="146"/>
      <c r="HK79" s="146"/>
      <c r="HL79" s="146"/>
      <c r="HM79" s="146"/>
      <c r="HN79" s="146"/>
      <c r="HO79" s="146"/>
      <c r="HP79" s="146"/>
      <c r="HQ79" s="146"/>
      <c r="HR79" s="146"/>
      <c r="HS79" s="146"/>
      <c r="HT79" s="146"/>
      <c r="HU79" s="146"/>
      <c r="HV79" s="146"/>
      <c r="HW79" s="146"/>
      <c r="HX79" s="146"/>
      <c r="HY79" s="146"/>
      <c r="HZ79" s="146"/>
      <c r="IA79" s="146"/>
      <c r="IB79" s="146"/>
      <c r="IC79" s="146"/>
      <c r="ID79" s="146"/>
      <c r="IE79" s="146"/>
      <c r="IF79" s="146"/>
      <c r="IG79" s="146"/>
      <c r="IH79" s="146"/>
      <c r="II79" s="146"/>
      <c r="IJ79" s="146"/>
      <c r="IK79" s="146"/>
      <c r="IL79" s="146"/>
      <c r="IM79" s="146"/>
      <c r="IN79" s="146"/>
      <c r="IO79" s="146"/>
      <c r="IP79" s="146"/>
      <c r="IQ79" s="146"/>
      <c r="IR79" s="146"/>
      <c r="IS79" s="146"/>
      <c r="IT79" s="146"/>
    </row>
    <row r="80" spans="1:254" ht="14.25" customHeight="1">
      <c r="A80" s="191"/>
      <c r="B80" s="192" t="s">
        <v>310</v>
      </c>
      <c r="C80" s="194"/>
      <c r="D80" s="195"/>
      <c r="E80" s="190">
        <f>ROUND('[111]Liability(Trunk+Branch)'!$H$60*廠商發票!D78,2)</f>
        <v>515023.64</v>
      </c>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6"/>
      <c r="AI80" s="146"/>
      <c r="AJ80" s="146"/>
      <c r="AK80" s="146"/>
      <c r="AL80" s="146"/>
      <c r="AM80" s="146"/>
      <c r="AN80" s="146"/>
      <c r="AO80" s="146"/>
      <c r="AP80" s="146"/>
      <c r="AQ80" s="146"/>
      <c r="AR80" s="146"/>
      <c r="AS80" s="146"/>
      <c r="AT80" s="146"/>
      <c r="AU80" s="146"/>
      <c r="AV80" s="146"/>
      <c r="AW80" s="146"/>
      <c r="AX80" s="146"/>
      <c r="AY80" s="146"/>
      <c r="AZ80" s="146"/>
      <c r="BA80" s="146"/>
      <c r="BB80" s="146"/>
      <c r="BC80" s="146"/>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c r="CF80" s="146"/>
      <c r="CG80" s="146"/>
      <c r="CH80" s="146"/>
      <c r="CI80" s="146"/>
      <c r="CJ80" s="146"/>
      <c r="CK80" s="146"/>
      <c r="CL80" s="146"/>
      <c r="CM80" s="146"/>
      <c r="CN80" s="146"/>
      <c r="CO80" s="146"/>
      <c r="CP80" s="146"/>
      <c r="CQ80" s="146"/>
      <c r="CR80" s="146"/>
      <c r="CS80" s="146"/>
      <c r="CT80" s="146"/>
      <c r="CU80" s="146"/>
      <c r="CV80" s="146"/>
      <c r="CW80" s="146"/>
      <c r="CX80" s="146"/>
      <c r="CY80" s="146"/>
      <c r="CZ80" s="146"/>
      <c r="DA80" s="146"/>
      <c r="DB80" s="146"/>
      <c r="DC80" s="146"/>
      <c r="DD80" s="146"/>
      <c r="DE80" s="146"/>
      <c r="DF80" s="146"/>
      <c r="DG80" s="146"/>
      <c r="DH80" s="146"/>
      <c r="DI80" s="146"/>
      <c r="DJ80" s="146"/>
      <c r="DK80" s="146"/>
      <c r="DL80" s="146"/>
      <c r="DM80" s="146"/>
      <c r="DN80" s="146"/>
      <c r="DO80" s="146"/>
      <c r="DP80" s="146"/>
      <c r="DQ80" s="146"/>
      <c r="DR80" s="146"/>
      <c r="DS80" s="146"/>
      <c r="DT80" s="146"/>
      <c r="DU80" s="146"/>
      <c r="DV80" s="146"/>
      <c r="DW80" s="146"/>
      <c r="DX80" s="146"/>
      <c r="DY80" s="146"/>
      <c r="DZ80" s="146"/>
      <c r="EA80" s="146"/>
      <c r="EB80" s="146"/>
      <c r="EC80" s="146"/>
      <c r="ED80" s="146"/>
      <c r="EE80" s="146"/>
      <c r="EF80" s="146"/>
      <c r="EG80" s="146"/>
      <c r="EH80" s="146"/>
      <c r="EI80" s="146"/>
      <c r="EJ80" s="146"/>
      <c r="EK80" s="146"/>
      <c r="EL80" s="146"/>
      <c r="EM80" s="146"/>
      <c r="EN80" s="146"/>
      <c r="EO80" s="146"/>
      <c r="EP80" s="146"/>
      <c r="EQ80" s="146"/>
      <c r="ER80" s="146"/>
      <c r="ES80" s="146"/>
      <c r="ET80" s="146"/>
      <c r="EU80" s="146"/>
      <c r="EV80" s="146"/>
      <c r="EW80" s="146"/>
      <c r="EX80" s="146"/>
      <c r="EY80" s="146"/>
      <c r="EZ80" s="146"/>
      <c r="FA80" s="146"/>
      <c r="FB80" s="146"/>
      <c r="FC80" s="146"/>
      <c r="FD80" s="146"/>
      <c r="FE80" s="146"/>
      <c r="FF80" s="146"/>
      <c r="FG80" s="146"/>
      <c r="FH80" s="146"/>
      <c r="FI80" s="146"/>
      <c r="FJ80" s="146"/>
      <c r="FK80" s="146"/>
      <c r="FL80" s="146"/>
      <c r="FM80" s="146"/>
      <c r="FN80" s="146"/>
      <c r="FO80" s="146"/>
      <c r="FP80" s="146"/>
      <c r="FQ80" s="146"/>
      <c r="FR80" s="146"/>
      <c r="FS80" s="146"/>
      <c r="FT80" s="146"/>
      <c r="FU80" s="146"/>
      <c r="FV80" s="146"/>
      <c r="FW80" s="146"/>
      <c r="FX80" s="146"/>
      <c r="FY80" s="146"/>
      <c r="FZ80" s="146"/>
      <c r="GA80" s="146"/>
      <c r="GB80" s="146"/>
      <c r="GC80" s="146"/>
      <c r="GD80" s="146"/>
      <c r="GE80" s="146"/>
      <c r="GF80" s="146"/>
      <c r="GG80" s="146"/>
      <c r="GH80" s="146"/>
      <c r="GI80" s="146"/>
      <c r="GJ80" s="146"/>
      <c r="GK80" s="146"/>
      <c r="GL80" s="146"/>
      <c r="GM80" s="146"/>
      <c r="GN80" s="146"/>
      <c r="GO80" s="146"/>
      <c r="GP80" s="146"/>
      <c r="GQ80" s="146"/>
      <c r="GR80" s="146"/>
      <c r="GS80" s="146"/>
      <c r="GT80" s="146"/>
      <c r="GU80" s="146"/>
      <c r="GV80" s="146"/>
      <c r="GW80" s="146"/>
      <c r="GX80" s="146"/>
      <c r="GY80" s="146"/>
      <c r="GZ80" s="146"/>
      <c r="HA80" s="146"/>
      <c r="HB80" s="146"/>
      <c r="HC80" s="146"/>
      <c r="HD80" s="146"/>
      <c r="HE80" s="146"/>
      <c r="HF80" s="146"/>
      <c r="HG80" s="146"/>
      <c r="HH80" s="146"/>
      <c r="HI80" s="146"/>
      <c r="HJ80" s="146"/>
      <c r="HK80" s="146"/>
      <c r="HL80" s="146"/>
      <c r="HM80" s="146"/>
      <c r="HN80" s="146"/>
      <c r="HO80" s="146"/>
      <c r="HP80" s="146"/>
      <c r="HQ80" s="146"/>
      <c r="HR80" s="146"/>
      <c r="HS80" s="146"/>
      <c r="HT80" s="146"/>
      <c r="HU80" s="146"/>
      <c r="HV80" s="146"/>
      <c r="HW80" s="146"/>
      <c r="HX80" s="146"/>
      <c r="HY80" s="146"/>
      <c r="HZ80" s="146"/>
      <c r="IA80" s="146"/>
      <c r="IB80" s="146"/>
      <c r="IC80" s="146"/>
      <c r="ID80" s="146"/>
      <c r="IE80" s="146"/>
      <c r="IF80" s="146"/>
      <c r="IG80" s="146"/>
      <c r="IH80" s="146"/>
      <c r="II80" s="146"/>
      <c r="IJ80" s="146"/>
      <c r="IK80" s="146"/>
      <c r="IL80" s="146"/>
      <c r="IM80" s="146"/>
      <c r="IN80" s="146"/>
      <c r="IO80" s="146"/>
      <c r="IP80" s="146"/>
      <c r="IQ80" s="146"/>
      <c r="IR80" s="146"/>
      <c r="IS80" s="146"/>
      <c r="IT80" s="146"/>
    </row>
    <row r="81" spans="1:254" ht="14.25" customHeight="1" thickBot="1">
      <c r="A81" s="180"/>
      <c r="B81" s="197"/>
      <c r="D81" s="180"/>
      <c r="E81" s="198"/>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6"/>
      <c r="AV81" s="146"/>
      <c r="AW81" s="146"/>
      <c r="AX81" s="146"/>
      <c r="AY81" s="146"/>
      <c r="AZ81" s="146"/>
      <c r="BA81" s="146"/>
      <c r="BB81" s="146"/>
      <c r="BC81" s="146"/>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c r="CF81" s="146"/>
      <c r="CG81" s="146"/>
      <c r="CH81" s="146"/>
      <c r="CI81" s="146"/>
      <c r="CJ81" s="146"/>
      <c r="CK81" s="146"/>
      <c r="CL81" s="146"/>
      <c r="CM81" s="146"/>
      <c r="CN81" s="146"/>
      <c r="CO81" s="146"/>
      <c r="CP81" s="146"/>
      <c r="CQ81" s="146"/>
      <c r="CR81" s="146"/>
      <c r="CS81" s="146"/>
      <c r="CT81" s="146"/>
      <c r="CU81" s="146"/>
      <c r="CV81" s="146"/>
      <c r="CW81" s="146"/>
      <c r="CX81" s="146"/>
      <c r="CY81" s="146"/>
      <c r="CZ81" s="146"/>
      <c r="DA81" s="146"/>
      <c r="DB81" s="146"/>
      <c r="DC81" s="146"/>
      <c r="DD81" s="146"/>
      <c r="DE81" s="146"/>
      <c r="DF81" s="146"/>
      <c r="DG81" s="146"/>
      <c r="DH81" s="146"/>
      <c r="DI81" s="146"/>
      <c r="DJ81" s="146"/>
      <c r="DK81" s="146"/>
      <c r="DL81" s="146"/>
      <c r="DM81" s="146"/>
      <c r="DN81" s="146"/>
      <c r="DO81" s="146"/>
      <c r="DP81" s="146"/>
      <c r="DQ81" s="146"/>
      <c r="DR81" s="146"/>
      <c r="DS81" s="146"/>
      <c r="DT81" s="146"/>
      <c r="DU81" s="146"/>
      <c r="DV81" s="146"/>
      <c r="DW81" s="146"/>
      <c r="DX81" s="146"/>
      <c r="DY81" s="146"/>
      <c r="DZ81" s="146"/>
      <c r="EA81" s="146"/>
      <c r="EB81" s="146"/>
      <c r="EC81" s="146"/>
      <c r="ED81" s="146"/>
      <c r="EE81" s="146"/>
      <c r="EF81" s="146"/>
      <c r="EG81" s="146"/>
      <c r="EH81" s="146"/>
      <c r="EI81" s="146"/>
      <c r="EJ81" s="146"/>
      <c r="EK81" s="146"/>
      <c r="EL81" s="146"/>
      <c r="EM81" s="146"/>
      <c r="EN81" s="146"/>
      <c r="EO81" s="146"/>
      <c r="EP81" s="146"/>
      <c r="EQ81" s="146"/>
      <c r="ER81" s="146"/>
      <c r="ES81" s="146"/>
      <c r="ET81" s="146"/>
      <c r="EU81" s="146"/>
      <c r="EV81" s="146"/>
      <c r="EW81" s="146"/>
      <c r="EX81" s="146"/>
      <c r="EY81" s="146"/>
      <c r="EZ81" s="146"/>
      <c r="FA81" s="146"/>
      <c r="FB81" s="146"/>
      <c r="FC81" s="146"/>
      <c r="FD81" s="146"/>
      <c r="FE81" s="146"/>
      <c r="FF81" s="146"/>
      <c r="FG81" s="146"/>
      <c r="FH81" s="146"/>
      <c r="FI81" s="146"/>
      <c r="FJ81" s="146"/>
      <c r="FK81" s="146"/>
      <c r="FL81" s="146"/>
      <c r="FM81" s="146"/>
      <c r="FN81" s="146"/>
      <c r="FO81" s="146"/>
      <c r="FP81" s="146"/>
      <c r="FQ81" s="146"/>
      <c r="FR81" s="146"/>
      <c r="FS81" s="146"/>
      <c r="FT81" s="146"/>
      <c r="FU81" s="146"/>
      <c r="FV81" s="146"/>
      <c r="FW81" s="146"/>
      <c r="FX81" s="146"/>
      <c r="FY81" s="146"/>
      <c r="FZ81" s="146"/>
      <c r="GA81" s="146"/>
      <c r="GB81" s="146"/>
      <c r="GC81" s="146"/>
      <c r="GD81" s="146"/>
      <c r="GE81" s="146"/>
      <c r="GF81" s="146"/>
      <c r="GG81" s="146"/>
      <c r="GH81" s="146"/>
      <c r="GI81" s="146"/>
      <c r="GJ81" s="146"/>
      <c r="GK81" s="146"/>
      <c r="GL81" s="146"/>
      <c r="GM81" s="146"/>
      <c r="GN81" s="146"/>
      <c r="GO81" s="146"/>
      <c r="GP81" s="146"/>
      <c r="GQ81" s="146"/>
      <c r="GR81" s="146"/>
      <c r="GS81" s="146"/>
      <c r="GT81" s="146"/>
      <c r="GU81" s="146"/>
      <c r="GV81" s="146"/>
      <c r="GW81" s="146"/>
      <c r="GX81" s="146"/>
      <c r="GY81" s="146"/>
      <c r="GZ81" s="146"/>
      <c r="HA81" s="146"/>
      <c r="HB81" s="146"/>
      <c r="HC81" s="146"/>
      <c r="HD81" s="146"/>
      <c r="HE81" s="146"/>
      <c r="HF81" s="146"/>
      <c r="HG81" s="146"/>
      <c r="HH81" s="146"/>
      <c r="HI81" s="146"/>
      <c r="HJ81" s="146"/>
      <c r="HK81" s="146"/>
      <c r="HL81" s="146"/>
      <c r="HM81" s="146"/>
      <c r="HN81" s="146"/>
      <c r="HO81" s="146"/>
      <c r="HP81" s="146"/>
      <c r="HQ81" s="146"/>
      <c r="HR81" s="146"/>
      <c r="HS81" s="146"/>
      <c r="HT81" s="146"/>
      <c r="HU81" s="146"/>
      <c r="HV81" s="146"/>
      <c r="HW81" s="146"/>
      <c r="HX81" s="146"/>
      <c r="HY81" s="146"/>
      <c r="HZ81" s="146"/>
      <c r="IA81" s="146"/>
      <c r="IB81" s="146"/>
      <c r="IC81" s="146"/>
      <c r="ID81" s="146"/>
      <c r="IE81" s="146"/>
      <c r="IF81" s="146"/>
      <c r="IG81" s="146"/>
      <c r="IH81" s="146"/>
      <c r="II81" s="146"/>
      <c r="IJ81" s="146"/>
      <c r="IK81" s="146"/>
      <c r="IL81" s="146"/>
      <c r="IM81" s="146"/>
      <c r="IN81" s="146"/>
      <c r="IO81" s="146"/>
      <c r="IP81" s="146"/>
      <c r="IQ81" s="146"/>
      <c r="IR81" s="146"/>
      <c r="IS81" s="146"/>
      <c r="IT81" s="146"/>
    </row>
    <row r="82" spans="1:254" ht="14.25" customHeight="1" thickTop="1">
      <c r="A82" s="199" t="s">
        <v>313</v>
      </c>
      <c r="B82" s="200"/>
      <c r="C82" s="200"/>
      <c r="D82" s="200"/>
      <c r="E82" s="201">
        <f>SUM(E74:E81)</f>
        <v>2583645.79</v>
      </c>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c r="CF82" s="146"/>
      <c r="CG82" s="146"/>
      <c r="CH82" s="146"/>
      <c r="CI82" s="146"/>
      <c r="CJ82" s="146"/>
      <c r="CK82" s="146"/>
      <c r="CL82" s="146"/>
      <c r="CM82" s="146"/>
      <c r="CN82" s="146"/>
      <c r="CO82" s="146"/>
      <c r="CP82" s="146"/>
      <c r="CQ82" s="146"/>
      <c r="CR82" s="146"/>
      <c r="CS82" s="146"/>
      <c r="CT82" s="146"/>
      <c r="CU82" s="146"/>
      <c r="CV82" s="146"/>
      <c r="CW82" s="146"/>
      <c r="CX82" s="146"/>
      <c r="CY82" s="146"/>
      <c r="CZ82" s="146"/>
      <c r="DA82" s="146"/>
      <c r="DB82" s="146"/>
      <c r="DC82" s="146"/>
      <c r="DD82" s="146"/>
      <c r="DE82" s="146"/>
      <c r="DF82" s="146"/>
      <c r="DG82" s="146"/>
      <c r="DH82" s="146"/>
      <c r="DI82" s="146"/>
      <c r="DJ82" s="146"/>
      <c r="DK82" s="146"/>
      <c r="DL82" s="146"/>
      <c r="DM82" s="146"/>
      <c r="DN82" s="146"/>
      <c r="DO82" s="146"/>
      <c r="DP82" s="146"/>
      <c r="DQ82" s="146"/>
      <c r="DR82" s="146"/>
      <c r="DS82" s="146"/>
      <c r="DT82" s="146"/>
      <c r="DU82" s="146"/>
      <c r="DV82" s="146"/>
      <c r="DW82" s="146"/>
      <c r="DX82" s="146"/>
      <c r="DY82" s="146"/>
      <c r="DZ82" s="146"/>
      <c r="EA82" s="146"/>
      <c r="EB82" s="146"/>
      <c r="EC82" s="146"/>
      <c r="ED82" s="146"/>
      <c r="EE82" s="146"/>
      <c r="EF82" s="146"/>
      <c r="EG82" s="146"/>
      <c r="EH82" s="146"/>
      <c r="EI82" s="146"/>
      <c r="EJ82" s="146"/>
      <c r="EK82" s="146"/>
      <c r="EL82" s="146"/>
      <c r="EM82" s="146"/>
      <c r="EN82" s="146"/>
      <c r="EO82" s="146"/>
      <c r="EP82" s="146"/>
      <c r="EQ82" s="146"/>
      <c r="ER82" s="146"/>
      <c r="ES82" s="146"/>
      <c r="ET82" s="146"/>
      <c r="EU82" s="146"/>
      <c r="EV82" s="146"/>
      <c r="EW82" s="146"/>
      <c r="EX82" s="146"/>
      <c r="EY82" s="146"/>
      <c r="EZ82" s="146"/>
      <c r="FA82" s="146"/>
      <c r="FB82" s="146"/>
      <c r="FC82" s="146"/>
      <c r="FD82" s="146"/>
      <c r="FE82" s="146"/>
      <c r="FF82" s="146"/>
      <c r="FG82" s="146"/>
      <c r="FH82" s="146"/>
      <c r="FI82" s="146"/>
      <c r="FJ82" s="146"/>
      <c r="FK82" s="146"/>
      <c r="FL82" s="146"/>
      <c r="FM82" s="146"/>
      <c r="FN82" s="146"/>
      <c r="FO82" s="146"/>
      <c r="FP82" s="146"/>
      <c r="FQ82" s="146"/>
      <c r="FR82" s="146"/>
      <c r="FS82" s="146"/>
      <c r="FT82" s="146"/>
      <c r="FU82" s="146"/>
      <c r="FV82" s="146"/>
      <c r="FW82" s="146"/>
      <c r="FX82" s="146"/>
      <c r="FY82" s="146"/>
      <c r="FZ82" s="146"/>
      <c r="GA82" s="146"/>
      <c r="GB82" s="146"/>
      <c r="GC82" s="146"/>
      <c r="GD82" s="146"/>
      <c r="GE82" s="146"/>
      <c r="GF82" s="146"/>
      <c r="GG82" s="146"/>
      <c r="GH82" s="146"/>
      <c r="GI82" s="146"/>
      <c r="GJ82" s="146"/>
      <c r="GK82" s="146"/>
      <c r="GL82" s="146"/>
      <c r="GM82" s="146"/>
      <c r="GN82" s="146"/>
      <c r="GO82" s="146"/>
      <c r="GP82" s="146"/>
      <c r="GQ82" s="146"/>
      <c r="GR82" s="146"/>
      <c r="GS82" s="146"/>
      <c r="GT82" s="146"/>
      <c r="GU82" s="146"/>
      <c r="GV82" s="146"/>
      <c r="GW82" s="146"/>
      <c r="GX82" s="146"/>
      <c r="GY82" s="146"/>
      <c r="GZ82" s="146"/>
      <c r="HA82" s="146"/>
      <c r="HB82" s="146"/>
      <c r="HC82" s="146"/>
      <c r="HD82" s="146"/>
      <c r="HE82" s="146"/>
      <c r="HF82" s="146"/>
      <c r="HG82" s="146"/>
      <c r="HH82" s="146"/>
      <c r="HI82" s="146"/>
      <c r="HJ82" s="146"/>
      <c r="HK82" s="146"/>
      <c r="HL82" s="146"/>
      <c r="HM82" s="146"/>
      <c r="HN82" s="146"/>
      <c r="HO82" s="146"/>
      <c r="HP82" s="146"/>
      <c r="HQ82" s="146"/>
      <c r="HR82" s="146"/>
      <c r="HS82" s="146"/>
      <c r="HT82" s="146"/>
      <c r="HU82" s="146"/>
      <c r="HV82" s="146"/>
      <c r="HW82" s="146"/>
      <c r="HX82" s="146"/>
      <c r="HY82" s="146"/>
      <c r="HZ82" s="146"/>
      <c r="IA82" s="146"/>
      <c r="IB82" s="146"/>
      <c r="IC82" s="146"/>
      <c r="ID82" s="146"/>
      <c r="IE82" s="146"/>
      <c r="IF82" s="146"/>
      <c r="IG82" s="146"/>
      <c r="IH82" s="146"/>
      <c r="II82" s="146"/>
      <c r="IJ82" s="146"/>
      <c r="IK82" s="146"/>
      <c r="IL82" s="146"/>
      <c r="IM82" s="146"/>
      <c r="IN82" s="146"/>
      <c r="IO82" s="146"/>
      <c r="IP82" s="146"/>
      <c r="IQ82" s="146"/>
      <c r="IR82" s="146"/>
      <c r="IS82" s="146"/>
      <c r="IT82" s="146"/>
    </row>
    <row r="83" spans="1:254" ht="14.25" customHeight="1">
      <c r="A83" s="180"/>
      <c r="B83" s="197"/>
      <c r="D83" s="180"/>
      <c r="E83" s="198"/>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c r="CG83" s="146"/>
      <c r="CH83" s="146"/>
      <c r="CI83" s="146"/>
      <c r="CJ83" s="146"/>
      <c r="CK83" s="146"/>
      <c r="CL83" s="146"/>
      <c r="CM83" s="146"/>
      <c r="CN83" s="146"/>
      <c r="CO83" s="146"/>
      <c r="CP83" s="146"/>
      <c r="CQ83" s="146"/>
      <c r="CR83" s="146"/>
      <c r="CS83" s="146"/>
      <c r="CT83" s="146"/>
      <c r="CU83" s="146"/>
      <c r="CV83" s="146"/>
      <c r="CW83" s="146"/>
      <c r="CX83" s="146"/>
      <c r="CY83" s="146"/>
      <c r="CZ83" s="146"/>
      <c r="DA83" s="146"/>
      <c r="DB83" s="146"/>
      <c r="DC83" s="146"/>
      <c r="DD83" s="146"/>
      <c r="DE83" s="146"/>
      <c r="DF83" s="146"/>
      <c r="DG83" s="146"/>
      <c r="DH83" s="146"/>
      <c r="DI83" s="146"/>
      <c r="DJ83" s="146"/>
      <c r="DK83" s="146"/>
      <c r="DL83" s="146"/>
      <c r="DM83" s="146"/>
      <c r="DN83" s="146"/>
      <c r="DO83" s="146"/>
      <c r="DP83" s="146"/>
      <c r="DQ83" s="146"/>
      <c r="DR83" s="146"/>
      <c r="DS83" s="146"/>
      <c r="DT83" s="146"/>
      <c r="DU83" s="146"/>
      <c r="DV83" s="146"/>
      <c r="DW83" s="146"/>
      <c r="DX83" s="146"/>
      <c r="DY83" s="146"/>
      <c r="DZ83" s="146"/>
      <c r="EA83" s="146"/>
      <c r="EB83" s="146"/>
      <c r="EC83" s="146"/>
      <c r="ED83" s="146"/>
      <c r="EE83" s="146"/>
      <c r="EF83" s="146"/>
      <c r="EG83" s="146"/>
      <c r="EH83" s="146"/>
      <c r="EI83" s="146"/>
      <c r="EJ83" s="146"/>
      <c r="EK83" s="146"/>
      <c r="EL83" s="146"/>
      <c r="EM83" s="146"/>
      <c r="EN83" s="146"/>
      <c r="EO83" s="146"/>
      <c r="EP83" s="146"/>
      <c r="EQ83" s="146"/>
      <c r="ER83" s="146"/>
      <c r="ES83" s="146"/>
      <c r="ET83" s="146"/>
      <c r="EU83" s="146"/>
      <c r="EV83" s="146"/>
      <c r="EW83" s="146"/>
      <c r="EX83" s="146"/>
      <c r="EY83" s="146"/>
      <c r="EZ83" s="146"/>
      <c r="FA83" s="146"/>
      <c r="FB83" s="146"/>
      <c r="FC83" s="146"/>
      <c r="FD83" s="146"/>
      <c r="FE83" s="146"/>
      <c r="FF83" s="146"/>
      <c r="FG83" s="146"/>
      <c r="FH83" s="146"/>
      <c r="FI83" s="146"/>
      <c r="FJ83" s="146"/>
      <c r="FK83" s="146"/>
      <c r="FL83" s="146"/>
      <c r="FM83" s="146"/>
      <c r="FN83" s="146"/>
      <c r="FO83" s="146"/>
      <c r="FP83" s="146"/>
      <c r="FQ83" s="146"/>
      <c r="FR83" s="146"/>
      <c r="FS83" s="146"/>
      <c r="FT83" s="146"/>
      <c r="FU83" s="146"/>
      <c r="FV83" s="146"/>
      <c r="FW83" s="146"/>
      <c r="FX83" s="146"/>
      <c r="FY83" s="146"/>
      <c r="FZ83" s="146"/>
      <c r="GA83" s="146"/>
      <c r="GB83" s="146"/>
      <c r="GC83" s="146"/>
      <c r="GD83" s="146"/>
      <c r="GE83" s="146"/>
      <c r="GF83" s="146"/>
      <c r="GG83" s="146"/>
      <c r="GH83" s="146"/>
      <c r="GI83" s="146"/>
      <c r="GJ83" s="146"/>
      <c r="GK83" s="146"/>
      <c r="GL83" s="146"/>
      <c r="GM83" s="146"/>
      <c r="GN83" s="146"/>
      <c r="GO83" s="146"/>
      <c r="GP83" s="146"/>
      <c r="GQ83" s="146"/>
      <c r="GR83" s="146"/>
      <c r="GS83" s="146"/>
      <c r="GT83" s="146"/>
      <c r="GU83" s="146"/>
      <c r="GV83" s="146"/>
      <c r="GW83" s="146"/>
      <c r="GX83" s="146"/>
      <c r="GY83" s="146"/>
      <c r="GZ83" s="146"/>
      <c r="HA83" s="146"/>
      <c r="HB83" s="146"/>
      <c r="HC83" s="146"/>
      <c r="HD83" s="146"/>
      <c r="HE83" s="146"/>
      <c r="HF83" s="146"/>
      <c r="HG83" s="146"/>
      <c r="HH83" s="146"/>
      <c r="HI83" s="146"/>
      <c r="HJ83" s="146"/>
      <c r="HK83" s="146"/>
      <c r="HL83" s="146"/>
      <c r="HM83" s="146"/>
      <c r="HN83" s="146"/>
      <c r="HO83" s="146"/>
      <c r="HP83" s="146"/>
      <c r="HQ83" s="146"/>
      <c r="HR83" s="146"/>
      <c r="HS83" s="146"/>
      <c r="HT83" s="146"/>
      <c r="HU83" s="146"/>
      <c r="HV83" s="146"/>
      <c r="HW83" s="146"/>
      <c r="HX83" s="146"/>
      <c r="HY83" s="146"/>
      <c r="HZ83" s="146"/>
      <c r="IA83" s="146"/>
      <c r="IB83" s="146"/>
      <c r="IC83" s="146"/>
      <c r="ID83" s="146"/>
      <c r="IE83" s="146"/>
      <c r="IF83" s="146"/>
      <c r="IG83" s="146"/>
      <c r="IH83" s="146"/>
      <c r="II83" s="146"/>
      <c r="IJ83" s="146"/>
      <c r="IK83" s="146"/>
      <c r="IL83" s="146"/>
      <c r="IM83" s="146"/>
      <c r="IN83" s="146"/>
      <c r="IO83" s="146"/>
      <c r="IP83" s="146"/>
      <c r="IQ83" s="146"/>
      <c r="IR83" s="146"/>
      <c r="IS83" s="146"/>
      <c r="IT83" s="146"/>
    </row>
    <row r="84" spans="1:254" ht="14.25" customHeight="1">
      <c r="A84" s="180"/>
      <c r="B84" s="197"/>
      <c r="D84" s="180"/>
      <c r="E84" s="198"/>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c r="CF84" s="146"/>
      <c r="CG84" s="146"/>
      <c r="CH84" s="146"/>
      <c r="CI84" s="146"/>
      <c r="CJ84" s="146"/>
      <c r="CK84" s="146"/>
      <c r="CL84" s="146"/>
      <c r="CM84" s="146"/>
      <c r="CN84" s="146"/>
      <c r="CO84" s="146"/>
      <c r="CP84" s="146"/>
      <c r="CQ84" s="146"/>
      <c r="CR84" s="146"/>
      <c r="CS84" s="146"/>
      <c r="CT84" s="146"/>
      <c r="CU84" s="146"/>
      <c r="CV84" s="146"/>
      <c r="CW84" s="146"/>
      <c r="CX84" s="146"/>
      <c r="CY84" s="146"/>
      <c r="CZ84" s="146"/>
      <c r="DA84" s="146"/>
      <c r="DB84" s="146"/>
      <c r="DC84" s="146"/>
      <c r="DD84" s="146"/>
      <c r="DE84" s="146"/>
      <c r="DF84" s="146"/>
      <c r="DG84" s="146"/>
      <c r="DH84" s="146"/>
      <c r="DI84" s="146"/>
      <c r="DJ84" s="146"/>
      <c r="DK84" s="146"/>
      <c r="DL84" s="146"/>
      <c r="DM84" s="146"/>
      <c r="DN84" s="146"/>
      <c r="DO84" s="146"/>
      <c r="DP84" s="146"/>
      <c r="DQ84" s="146"/>
      <c r="DR84" s="146"/>
      <c r="DS84" s="146"/>
      <c r="DT84" s="146"/>
      <c r="DU84" s="146"/>
      <c r="DV84" s="146"/>
      <c r="DW84" s="146"/>
      <c r="DX84" s="146"/>
      <c r="DY84" s="146"/>
      <c r="DZ84" s="146"/>
      <c r="EA84" s="146"/>
      <c r="EB84" s="146"/>
      <c r="EC84" s="146"/>
      <c r="ED84" s="146"/>
      <c r="EE84" s="146"/>
      <c r="EF84" s="146"/>
      <c r="EG84" s="146"/>
      <c r="EH84" s="146"/>
      <c r="EI84" s="146"/>
      <c r="EJ84" s="146"/>
      <c r="EK84" s="146"/>
      <c r="EL84" s="146"/>
      <c r="EM84" s="146"/>
      <c r="EN84" s="146"/>
      <c r="EO84" s="146"/>
      <c r="EP84" s="146"/>
      <c r="EQ84" s="146"/>
      <c r="ER84" s="146"/>
      <c r="ES84" s="146"/>
      <c r="ET84" s="146"/>
      <c r="EU84" s="146"/>
      <c r="EV84" s="146"/>
      <c r="EW84" s="146"/>
      <c r="EX84" s="146"/>
      <c r="EY84" s="146"/>
      <c r="EZ84" s="146"/>
      <c r="FA84" s="146"/>
      <c r="FB84" s="146"/>
      <c r="FC84" s="146"/>
      <c r="FD84" s="146"/>
      <c r="FE84" s="146"/>
      <c r="FF84" s="146"/>
      <c r="FG84" s="146"/>
      <c r="FH84" s="146"/>
      <c r="FI84" s="146"/>
      <c r="FJ84" s="146"/>
      <c r="FK84" s="146"/>
      <c r="FL84" s="146"/>
      <c r="FM84" s="146"/>
      <c r="FN84" s="146"/>
      <c r="FO84" s="146"/>
      <c r="FP84" s="146"/>
      <c r="FQ84" s="146"/>
      <c r="FR84" s="146"/>
      <c r="FS84" s="146"/>
      <c r="FT84" s="146"/>
      <c r="FU84" s="146"/>
      <c r="FV84" s="146"/>
      <c r="FW84" s="146"/>
      <c r="FX84" s="146"/>
      <c r="FY84" s="146"/>
      <c r="FZ84" s="146"/>
      <c r="GA84" s="146"/>
      <c r="GB84" s="146"/>
      <c r="GC84" s="146"/>
      <c r="GD84" s="146"/>
      <c r="GE84" s="146"/>
      <c r="GF84" s="146"/>
      <c r="GG84" s="146"/>
      <c r="GH84" s="146"/>
      <c r="GI84" s="146"/>
      <c r="GJ84" s="146"/>
      <c r="GK84" s="146"/>
      <c r="GL84" s="146"/>
      <c r="GM84" s="146"/>
      <c r="GN84" s="146"/>
      <c r="GO84" s="146"/>
      <c r="GP84" s="146"/>
      <c r="GQ84" s="146"/>
      <c r="GR84" s="146"/>
      <c r="GS84" s="146"/>
      <c r="GT84" s="146"/>
      <c r="GU84" s="146"/>
      <c r="GV84" s="146"/>
      <c r="GW84" s="146"/>
      <c r="GX84" s="146"/>
      <c r="GY84" s="146"/>
      <c r="GZ84" s="146"/>
      <c r="HA84" s="146"/>
      <c r="HB84" s="146"/>
      <c r="HC84" s="146"/>
      <c r="HD84" s="146"/>
      <c r="HE84" s="146"/>
      <c r="HF84" s="146"/>
      <c r="HG84" s="146"/>
      <c r="HH84" s="146"/>
      <c r="HI84" s="146"/>
      <c r="HJ84" s="146"/>
      <c r="HK84" s="146"/>
      <c r="HL84" s="146"/>
      <c r="HM84" s="146"/>
      <c r="HN84" s="146"/>
      <c r="HO84" s="146"/>
      <c r="HP84" s="146"/>
      <c r="HQ84" s="146"/>
      <c r="HR84" s="146"/>
      <c r="HS84" s="146"/>
      <c r="HT84" s="146"/>
      <c r="HU84" s="146"/>
      <c r="HV84" s="146"/>
      <c r="HW84" s="146"/>
      <c r="HX84" s="146"/>
      <c r="HY84" s="146"/>
      <c r="HZ84" s="146"/>
      <c r="IA84" s="146"/>
      <c r="IB84" s="146"/>
      <c r="IC84" s="146"/>
      <c r="ID84" s="146"/>
      <c r="IE84" s="146"/>
      <c r="IF84" s="146"/>
      <c r="IG84" s="146"/>
      <c r="IH84" s="146"/>
      <c r="II84" s="146"/>
      <c r="IJ84" s="146"/>
      <c r="IK84" s="146"/>
      <c r="IL84" s="146"/>
      <c r="IM84" s="146"/>
      <c r="IN84" s="146"/>
      <c r="IO84" s="146"/>
      <c r="IP84" s="146"/>
      <c r="IQ84" s="146"/>
      <c r="IR84" s="146"/>
      <c r="IS84" s="146"/>
      <c r="IT84" s="146"/>
    </row>
    <row r="85" spans="1:254" ht="14.25" customHeight="1">
      <c r="A85" s="180"/>
      <c r="D85" s="180"/>
      <c r="E85" s="198"/>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c r="CF85" s="146"/>
      <c r="CG85" s="146"/>
      <c r="CH85" s="146"/>
      <c r="CI85" s="146"/>
      <c r="CJ85" s="146"/>
      <c r="CK85" s="146"/>
      <c r="CL85" s="146"/>
      <c r="CM85" s="146"/>
      <c r="CN85" s="146"/>
      <c r="CO85" s="146"/>
      <c r="CP85" s="146"/>
      <c r="CQ85" s="146"/>
      <c r="CR85" s="146"/>
      <c r="CS85" s="146"/>
      <c r="CT85" s="146"/>
      <c r="CU85" s="146"/>
      <c r="CV85" s="146"/>
      <c r="CW85" s="146"/>
      <c r="CX85" s="146"/>
      <c r="CY85" s="146"/>
      <c r="CZ85" s="146"/>
      <c r="DA85" s="146"/>
      <c r="DB85" s="146"/>
      <c r="DC85" s="146"/>
      <c r="DD85" s="146"/>
      <c r="DE85" s="146"/>
      <c r="DF85" s="146"/>
      <c r="DG85" s="146"/>
      <c r="DH85" s="146"/>
      <c r="DI85" s="146"/>
      <c r="DJ85" s="146"/>
      <c r="DK85" s="146"/>
      <c r="DL85" s="146"/>
      <c r="DM85" s="146"/>
      <c r="DN85" s="146"/>
      <c r="DO85" s="146"/>
      <c r="DP85" s="146"/>
      <c r="DQ85" s="146"/>
      <c r="DR85" s="146"/>
      <c r="DS85" s="146"/>
      <c r="DT85" s="146"/>
      <c r="DU85" s="146"/>
      <c r="DV85" s="146"/>
      <c r="DW85" s="146"/>
      <c r="DX85" s="146"/>
      <c r="DY85" s="146"/>
      <c r="DZ85" s="146"/>
      <c r="EA85" s="146"/>
      <c r="EB85" s="146"/>
      <c r="EC85" s="146"/>
      <c r="ED85" s="146"/>
      <c r="EE85" s="146"/>
      <c r="EF85" s="146"/>
      <c r="EG85" s="146"/>
      <c r="EH85" s="146"/>
      <c r="EI85" s="146"/>
      <c r="EJ85" s="146"/>
      <c r="EK85" s="146"/>
      <c r="EL85" s="146"/>
      <c r="EM85" s="146"/>
      <c r="EN85" s="146"/>
      <c r="EO85" s="146"/>
      <c r="EP85" s="146"/>
      <c r="EQ85" s="146"/>
      <c r="ER85" s="146"/>
      <c r="ES85" s="146"/>
      <c r="ET85" s="146"/>
      <c r="EU85" s="146"/>
      <c r="EV85" s="146"/>
      <c r="EW85" s="146"/>
      <c r="EX85" s="146"/>
      <c r="EY85" s="146"/>
      <c r="EZ85" s="146"/>
      <c r="FA85" s="146"/>
      <c r="FB85" s="146"/>
      <c r="FC85" s="146"/>
      <c r="FD85" s="146"/>
      <c r="FE85" s="146"/>
      <c r="FF85" s="146"/>
      <c r="FG85" s="146"/>
      <c r="FH85" s="146"/>
      <c r="FI85" s="146"/>
      <c r="FJ85" s="146"/>
      <c r="FK85" s="146"/>
      <c r="FL85" s="146"/>
      <c r="FM85" s="146"/>
      <c r="FN85" s="146"/>
      <c r="FO85" s="146"/>
      <c r="FP85" s="146"/>
      <c r="FQ85" s="146"/>
      <c r="FR85" s="146"/>
      <c r="FS85" s="146"/>
      <c r="FT85" s="146"/>
      <c r="FU85" s="146"/>
      <c r="FV85" s="146"/>
      <c r="FW85" s="146"/>
      <c r="FX85" s="146"/>
      <c r="FY85" s="146"/>
      <c r="FZ85" s="146"/>
      <c r="GA85" s="146"/>
      <c r="GB85" s="146"/>
      <c r="GC85" s="146"/>
      <c r="GD85" s="146"/>
      <c r="GE85" s="146"/>
      <c r="GF85" s="146"/>
      <c r="GG85" s="146"/>
      <c r="GH85" s="146"/>
      <c r="GI85" s="146"/>
      <c r="GJ85" s="146"/>
      <c r="GK85" s="146"/>
      <c r="GL85" s="146"/>
      <c r="GM85" s="146"/>
      <c r="GN85" s="146"/>
      <c r="GO85" s="146"/>
      <c r="GP85" s="146"/>
      <c r="GQ85" s="146"/>
      <c r="GR85" s="146"/>
      <c r="GS85" s="146"/>
      <c r="GT85" s="146"/>
      <c r="GU85" s="146"/>
      <c r="GV85" s="146"/>
      <c r="GW85" s="146"/>
      <c r="GX85" s="146"/>
      <c r="GY85" s="146"/>
      <c r="GZ85" s="146"/>
      <c r="HA85" s="146"/>
      <c r="HB85" s="146"/>
      <c r="HC85" s="146"/>
      <c r="HD85" s="146"/>
      <c r="HE85" s="146"/>
      <c r="HF85" s="146"/>
      <c r="HG85" s="146"/>
      <c r="HH85" s="146"/>
      <c r="HI85" s="146"/>
      <c r="HJ85" s="146"/>
      <c r="HK85" s="146"/>
      <c r="HL85" s="146"/>
      <c r="HM85" s="146"/>
      <c r="HN85" s="146"/>
      <c r="HO85" s="146"/>
      <c r="HP85" s="146"/>
      <c r="HQ85" s="146"/>
      <c r="HR85" s="146"/>
      <c r="HS85" s="146"/>
      <c r="HT85" s="146"/>
      <c r="HU85" s="146"/>
      <c r="HV85" s="146"/>
      <c r="HW85" s="146"/>
      <c r="HX85" s="146"/>
      <c r="HY85" s="146"/>
      <c r="HZ85" s="146"/>
      <c r="IA85" s="146"/>
      <c r="IB85" s="146"/>
      <c r="IC85" s="146"/>
      <c r="ID85" s="146"/>
      <c r="IE85" s="146"/>
      <c r="IF85" s="146"/>
      <c r="IG85" s="146"/>
      <c r="IH85" s="146"/>
      <c r="II85" s="146"/>
      <c r="IJ85" s="146"/>
      <c r="IK85" s="146"/>
      <c r="IL85" s="146"/>
      <c r="IM85" s="146"/>
      <c r="IN85" s="146"/>
      <c r="IO85" s="146"/>
      <c r="IP85" s="146"/>
      <c r="IQ85" s="146"/>
      <c r="IR85" s="146"/>
      <c r="IS85" s="146"/>
      <c r="IT85" s="146"/>
    </row>
    <row r="86" spans="1:254" ht="14.25" customHeight="1">
      <c r="A86" s="180"/>
      <c r="D86" s="180"/>
      <c r="E86" s="198"/>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c r="CF86" s="146"/>
      <c r="CG86" s="146"/>
      <c r="CH86" s="146"/>
      <c r="CI86" s="146"/>
      <c r="CJ86" s="146"/>
      <c r="CK86" s="146"/>
      <c r="CL86" s="146"/>
      <c r="CM86" s="146"/>
      <c r="CN86" s="146"/>
      <c r="CO86" s="146"/>
      <c r="CP86" s="146"/>
      <c r="CQ86" s="146"/>
      <c r="CR86" s="146"/>
      <c r="CS86" s="146"/>
      <c r="CT86" s="146"/>
      <c r="CU86" s="146"/>
      <c r="CV86" s="146"/>
      <c r="CW86" s="146"/>
      <c r="CX86" s="146"/>
      <c r="CY86" s="146"/>
      <c r="CZ86" s="146"/>
      <c r="DA86" s="146"/>
      <c r="DB86" s="146"/>
      <c r="DC86" s="146"/>
      <c r="DD86" s="146"/>
      <c r="DE86" s="146"/>
      <c r="DF86" s="146"/>
      <c r="DG86" s="146"/>
      <c r="DH86" s="146"/>
      <c r="DI86" s="146"/>
      <c r="DJ86" s="146"/>
      <c r="DK86" s="146"/>
      <c r="DL86" s="146"/>
      <c r="DM86" s="146"/>
      <c r="DN86" s="146"/>
      <c r="DO86" s="146"/>
      <c r="DP86" s="146"/>
      <c r="DQ86" s="146"/>
      <c r="DR86" s="146"/>
      <c r="DS86" s="146"/>
      <c r="DT86" s="146"/>
      <c r="DU86" s="146"/>
      <c r="DV86" s="146"/>
      <c r="DW86" s="146"/>
      <c r="DX86" s="146"/>
      <c r="DY86" s="146"/>
      <c r="DZ86" s="146"/>
      <c r="EA86" s="146"/>
      <c r="EB86" s="146"/>
      <c r="EC86" s="146"/>
      <c r="ED86" s="146"/>
      <c r="EE86" s="146"/>
      <c r="EF86" s="146"/>
      <c r="EG86" s="146"/>
      <c r="EH86" s="146"/>
      <c r="EI86" s="146"/>
      <c r="EJ86" s="146"/>
      <c r="EK86" s="146"/>
      <c r="EL86" s="146"/>
      <c r="EM86" s="146"/>
      <c r="EN86" s="146"/>
      <c r="EO86" s="146"/>
      <c r="EP86" s="146"/>
      <c r="EQ86" s="146"/>
      <c r="ER86" s="146"/>
      <c r="ES86" s="146"/>
      <c r="ET86" s="146"/>
      <c r="EU86" s="146"/>
      <c r="EV86" s="146"/>
      <c r="EW86" s="146"/>
      <c r="EX86" s="146"/>
      <c r="EY86" s="146"/>
      <c r="EZ86" s="146"/>
      <c r="FA86" s="146"/>
      <c r="FB86" s="146"/>
      <c r="FC86" s="146"/>
      <c r="FD86" s="146"/>
      <c r="FE86" s="146"/>
      <c r="FF86" s="146"/>
      <c r="FG86" s="146"/>
      <c r="FH86" s="146"/>
      <c r="FI86" s="146"/>
      <c r="FJ86" s="146"/>
      <c r="FK86" s="146"/>
      <c r="FL86" s="146"/>
      <c r="FM86" s="146"/>
      <c r="FN86" s="146"/>
      <c r="FO86" s="146"/>
      <c r="FP86" s="146"/>
      <c r="FQ86" s="146"/>
      <c r="FR86" s="146"/>
      <c r="FS86" s="146"/>
      <c r="FT86" s="146"/>
      <c r="FU86" s="146"/>
      <c r="FV86" s="146"/>
      <c r="FW86" s="146"/>
      <c r="FX86" s="146"/>
      <c r="FY86" s="146"/>
      <c r="FZ86" s="146"/>
      <c r="GA86" s="146"/>
      <c r="GB86" s="146"/>
      <c r="GC86" s="146"/>
      <c r="GD86" s="146"/>
      <c r="GE86" s="146"/>
      <c r="GF86" s="146"/>
      <c r="GG86" s="146"/>
      <c r="GH86" s="146"/>
      <c r="GI86" s="146"/>
      <c r="GJ86" s="146"/>
      <c r="GK86" s="146"/>
      <c r="GL86" s="146"/>
      <c r="GM86" s="146"/>
      <c r="GN86" s="146"/>
      <c r="GO86" s="146"/>
      <c r="GP86" s="146"/>
      <c r="GQ86" s="146"/>
      <c r="GR86" s="146"/>
      <c r="GS86" s="146"/>
      <c r="GT86" s="146"/>
      <c r="GU86" s="146"/>
      <c r="GV86" s="146"/>
      <c r="GW86" s="146"/>
      <c r="GX86" s="146"/>
      <c r="GY86" s="146"/>
      <c r="GZ86" s="146"/>
      <c r="HA86" s="146"/>
      <c r="HB86" s="146"/>
      <c r="HC86" s="146"/>
      <c r="HD86" s="146"/>
      <c r="HE86" s="146"/>
      <c r="HF86" s="146"/>
      <c r="HG86" s="146"/>
      <c r="HH86" s="146"/>
      <c r="HI86" s="146"/>
      <c r="HJ86" s="146"/>
      <c r="HK86" s="146"/>
      <c r="HL86" s="146"/>
      <c r="HM86" s="146"/>
      <c r="HN86" s="146"/>
      <c r="HO86" s="146"/>
      <c r="HP86" s="146"/>
      <c r="HQ86" s="146"/>
      <c r="HR86" s="146"/>
      <c r="HS86" s="146"/>
      <c r="HT86" s="146"/>
      <c r="HU86" s="146"/>
      <c r="HV86" s="146"/>
      <c r="HW86" s="146"/>
      <c r="HX86" s="146"/>
      <c r="HY86" s="146"/>
      <c r="HZ86" s="146"/>
      <c r="IA86" s="146"/>
      <c r="IB86" s="146"/>
      <c r="IC86" s="146"/>
      <c r="ID86" s="146"/>
      <c r="IE86" s="146"/>
      <c r="IF86" s="146"/>
      <c r="IG86" s="146"/>
      <c r="IH86" s="146"/>
      <c r="II86" s="146"/>
      <c r="IJ86" s="146"/>
      <c r="IK86" s="146"/>
      <c r="IL86" s="146"/>
      <c r="IM86" s="146"/>
      <c r="IN86" s="146"/>
      <c r="IO86" s="146"/>
      <c r="IP86" s="146"/>
      <c r="IQ86" s="146"/>
      <c r="IR86" s="146"/>
      <c r="IS86" s="146"/>
      <c r="IT86" s="146"/>
    </row>
    <row r="87" spans="1:254" ht="14.25" customHeight="1">
      <c r="A87" s="180"/>
      <c r="D87" s="180"/>
      <c r="E87" s="198"/>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c r="CF87" s="146"/>
      <c r="CG87" s="146"/>
      <c r="CH87" s="146"/>
      <c r="CI87" s="146"/>
      <c r="CJ87" s="146"/>
      <c r="CK87" s="146"/>
      <c r="CL87" s="146"/>
      <c r="CM87" s="146"/>
      <c r="CN87" s="146"/>
      <c r="CO87" s="146"/>
      <c r="CP87" s="146"/>
      <c r="CQ87" s="146"/>
      <c r="CR87" s="146"/>
      <c r="CS87" s="146"/>
      <c r="CT87" s="146"/>
      <c r="CU87" s="146"/>
      <c r="CV87" s="146"/>
      <c r="CW87" s="146"/>
      <c r="CX87" s="146"/>
      <c r="CY87" s="146"/>
      <c r="CZ87" s="146"/>
      <c r="DA87" s="146"/>
      <c r="DB87" s="146"/>
      <c r="DC87" s="146"/>
      <c r="DD87" s="146"/>
      <c r="DE87" s="146"/>
      <c r="DF87" s="146"/>
      <c r="DG87" s="146"/>
      <c r="DH87" s="146"/>
      <c r="DI87" s="146"/>
      <c r="DJ87" s="146"/>
      <c r="DK87" s="146"/>
      <c r="DL87" s="146"/>
      <c r="DM87" s="146"/>
      <c r="DN87" s="146"/>
      <c r="DO87" s="146"/>
      <c r="DP87" s="146"/>
      <c r="DQ87" s="146"/>
      <c r="DR87" s="146"/>
      <c r="DS87" s="146"/>
      <c r="DT87" s="146"/>
      <c r="DU87" s="146"/>
      <c r="DV87" s="146"/>
      <c r="DW87" s="146"/>
      <c r="DX87" s="146"/>
      <c r="DY87" s="146"/>
      <c r="DZ87" s="146"/>
      <c r="EA87" s="146"/>
      <c r="EB87" s="146"/>
      <c r="EC87" s="146"/>
      <c r="ED87" s="146"/>
      <c r="EE87" s="146"/>
      <c r="EF87" s="146"/>
      <c r="EG87" s="146"/>
      <c r="EH87" s="146"/>
      <c r="EI87" s="146"/>
      <c r="EJ87" s="146"/>
      <c r="EK87" s="146"/>
      <c r="EL87" s="146"/>
      <c r="EM87" s="146"/>
      <c r="EN87" s="146"/>
      <c r="EO87" s="146"/>
      <c r="EP87" s="146"/>
      <c r="EQ87" s="146"/>
      <c r="ER87" s="146"/>
      <c r="ES87" s="146"/>
      <c r="ET87" s="146"/>
      <c r="EU87" s="146"/>
      <c r="EV87" s="146"/>
      <c r="EW87" s="146"/>
      <c r="EX87" s="146"/>
      <c r="EY87" s="146"/>
      <c r="EZ87" s="146"/>
      <c r="FA87" s="146"/>
      <c r="FB87" s="146"/>
      <c r="FC87" s="146"/>
      <c r="FD87" s="146"/>
      <c r="FE87" s="146"/>
      <c r="FF87" s="146"/>
      <c r="FG87" s="146"/>
      <c r="FH87" s="146"/>
      <c r="FI87" s="146"/>
      <c r="FJ87" s="146"/>
      <c r="FK87" s="146"/>
      <c r="FL87" s="146"/>
      <c r="FM87" s="146"/>
      <c r="FN87" s="146"/>
      <c r="FO87" s="146"/>
      <c r="FP87" s="146"/>
      <c r="FQ87" s="146"/>
      <c r="FR87" s="146"/>
      <c r="FS87" s="146"/>
      <c r="FT87" s="146"/>
      <c r="FU87" s="146"/>
      <c r="FV87" s="146"/>
      <c r="FW87" s="146"/>
      <c r="FX87" s="146"/>
      <c r="FY87" s="146"/>
      <c r="FZ87" s="146"/>
      <c r="GA87" s="146"/>
      <c r="GB87" s="146"/>
      <c r="GC87" s="146"/>
      <c r="GD87" s="146"/>
      <c r="GE87" s="146"/>
      <c r="GF87" s="146"/>
      <c r="GG87" s="146"/>
      <c r="GH87" s="146"/>
      <c r="GI87" s="146"/>
      <c r="GJ87" s="146"/>
      <c r="GK87" s="146"/>
      <c r="GL87" s="146"/>
      <c r="GM87" s="146"/>
      <c r="GN87" s="146"/>
      <c r="GO87" s="146"/>
      <c r="GP87" s="146"/>
      <c r="GQ87" s="146"/>
      <c r="GR87" s="146"/>
      <c r="GS87" s="146"/>
      <c r="GT87" s="146"/>
      <c r="GU87" s="146"/>
      <c r="GV87" s="146"/>
      <c r="GW87" s="146"/>
      <c r="GX87" s="146"/>
      <c r="GY87" s="146"/>
      <c r="GZ87" s="146"/>
      <c r="HA87" s="146"/>
      <c r="HB87" s="146"/>
      <c r="HC87" s="146"/>
      <c r="HD87" s="146"/>
      <c r="HE87" s="146"/>
      <c r="HF87" s="146"/>
      <c r="HG87" s="146"/>
      <c r="HH87" s="146"/>
      <c r="HI87" s="146"/>
      <c r="HJ87" s="146"/>
      <c r="HK87" s="146"/>
      <c r="HL87" s="146"/>
      <c r="HM87" s="146"/>
      <c r="HN87" s="146"/>
      <c r="HO87" s="146"/>
      <c r="HP87" s="146"/>
      <c r="HQ87" s="146"/>
      <c r="HR87" s="146"/>
      <c r="HS87" s="146"/>
      <c r="HT87" s="146"/>
      <c r="HU87" s="146"/>
      <c r="HV87" s="146"/>
      <c r="HW87" s="146"/>
      <c r="HX87" s="146"/>
      <c r="HY87" s="146"/>
      <c r="HZ87" s="146"/>
      <c r="IA87" s="146"/>
      <c r="IB87" s="146"/>
      <c r="IC87" s="146"/>
      <c r="ID87" s="146"/>
      <c r="IE87" s="146"/>
      <c r="IF87" s="146"/>
      <c r="IG87" s="146"/>
      <c r="IH87" s="146"/>
      <c r="II87" s="146"/>
      <c r="IJ87" s="146"/>
      <c r="IK87" s="146"/>
      <c r="IL87" s="146"/>
      <c r="IM87" s="146"/>
      <c r="IN87" s="146"/>
      <c r="IO87" s="146"/>
      <c r="IP87" s="146"/>
      <c r="IQ87" s="146"/>
      <c r="IR87" s="146"/>
      <c r="IS87" s="146"/>
      <c r="IT87" s="146"/>
    </row>
    <row r="88" spans="1:254" ht="14.25" customHeight="1">
      <c r="A88" s="180"/>
      <c r="D88" s="180"/>
      <c r="E88" s="198"/>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c r="CA88" s="146"/>
      <c r="CB88" s="146"/>
      <c r="CC88" s="146"/>
      <c r="CD88" s="146"/>
      <c r="CE88" s="146"/>
      <c r="CF88" s="146"/>
      <c r="CG88" s="146"/>
      <c r="CH88" s="146"/>
      <c r="CI88" s="146"/>
      <c r="CJ88" s="146"/>
      <c r="CK88" s="146"/>
      <c r="CL88" s="146"/>
      <c r="CM88" s="146"/>
      <c r="CN88" s="146"/>
      <c r="CO88" s="146"/>
      <c r="CP88" s="146"/>
      <c r="CQ88" s="146"/>
      <c r="CR88" s="146"/>
      <c r="CS88" s="146"/>
      <c r="CT88" s="146"/>
      <c r="CU88" s="146"/>
      <c r="CV88" s="146"/>
      <c r="CW88" s="146"/>
      <c r="CX88" s="146"/>
      <c r="CY88" s="146"/>
      <c r="CZ88" s="146"/>
      <c r="DA88" s="146"/>
      <c r="DB88" s="146"/>
      <c r="DC88" s="146"/>
      <c r="DD88" s="146"/>
      <c r="DE88" s="146"/>
      <c r="DF88" s="146"/>
      <c r="DG88" s="146"/>
      <c r="DH88" s="146"/>
      <c r="DI88" s="146"/>
      <c r="DJ88" s="146"/>
      <c r="DK88" s="146"/>
      <c r="DL88" s="146"/>
      <c r="DM88" s="146"/>
      <c r="DN88" s="146"/>
      <c r="DO88" s="146"/>
      <c r="DP88" s="146"/>
      <c r="DQ88" s="146"/>
      <c r="DR88" s="146"/>
      <c r="DS88" s="146"/>
      <c r="DT88" s="146"/>
      <c r="DU88" s="146"/>
      <c r="DV88" s="146"/>
      <c r="DW88" s="146"/>
      <c r="DX88" s="146"/>
      <c r="DY88" s="146"/>
      <c r="DZ88" s="146"/>
      <c r="EA88" s="146"/>
      <c r="EB88" s="146"/>
      <c r="EC88" s="146"/>
      <c r="ED88" s="146"/>
      <c r="EE88" s="146"/>
      <c r="EF88" s="146"/>
      <c r="EG88" s="146"/>
      <c r="EH88" s="146"/>
      <c r="EI88" s="146"/>
      <c r="EJ88" s="146"/>
      <c r="EK88" s="146"/>
      <c r="EL88" s="146"/>
      <c r="EM88" s="146"/>
      <c r="EN88" s="146"/>
      <c r="EO88" s="146"/>
      <c r="EP88" s="146"/>
      <c r="EQ88" s="146"/>
      <c r="ER88" s="146"/>
      <c r="ES88" s="146"/>
      <c r="ET88" s="146"/>
      <c r="EU88" s="146"/>
      <c r="EV88" s="146"/>
      <c r="EW88" s="146"/>
      <c r="EX88" s="146"/>
      <c r="EY88" s="146"/>
      <c r="EZ88" s="146"/>
      <c r="FA88" s="146"/>
      <c r="FB88" s="146"/>
      <c r="FC88" s="146"/>
      <c r="FD88" s="146"/>
      <c r="FE88" s="146"/>
      <c r="FF88" s="146"/>
      <c r="FG88" s="146"/>
      <c r="FH88" s="146"/>
      <c r="FI88" s="146"/>
      <c r="FJ88" s="146"/>
      <c r="FK88" s="146"/>
      <c r="FL88" s="146"/>
      <c r="FM88" s="146"/>
      <c r="FN88" s="146"/>
      <c r="FO88" s="146"/>
      <c r="FP88" s="146"/>
      <c r="FQ88" s="146"/>
      <c r="FR88" s="146"/>
      <c r="FS88" s="146"/>
      <c r="FT88" s="146"/>
      <c r="FU88" s="146"/>
      <c r="FV88" s="146"/>
      <c r="FW88" s="146"/>
      <c r="FX88" s="146"/>
      <c r="FY88" s="146"/>
      <c r="FZ88" s="146"/>
      <c r="GA88" s="146"/>
      <c r="GB88" s="146"/>
      <c r="GC88" s="146"/>
      <c r="GD88" s="146"/>
      <c r="GE88" s="146"/>
      <c r="GF88" s="146"/>
      <c r="GG88" s="146"/>
      <c r="GH88" s="146"/>
      <c r="GI88" s="146"/>
      <c r="GJ88" s="146"/>
      <c r="GK88" s="146"/>
      <c r="GL88" s="146"/>
      <c r="GM88" s="146"/>
      <c r="GN88" s="146"/>
      <c r="GO88" s="146"/>
      <c r="GP88" s="146"/>
      <c r="GQ88" s="146"/>
      <c r="GR88" s="146"/>
      <c r="GS88" s="146"/>
      <c r="GT88" s="146"/>
      <c r="GU88" s="146"/>
      <c r="GV88" s="146"/>
      <c r="GW88" s="146"/>
      <c r="GX88" s="146"/>
      <c r="GY88" s="146"/>
      <c r="GZ88" s="146"/>
      <c r="HA88" s="146"/>
      <c r="HB88" s="146"/>
      <c r="HC88" s="146"/>
      <c r="HD88" s="146"/>
      <c r="HE88" s="146"/>
      <c r="HF88" s="146"/>
      <c r="HG88" s="146"/>
      <c r="HH88" s="146"/>
      <c r="HI88" s="146"/>
      <c r="HJ88" s="146"/>
      <c r="HK88" s="146"/>
      <c r="HL88" s="146"/>
      <c r="HM88" s="146"/>
      <c r="HN88" s="146"/>
      <c r="HO88" s="146"/>
      <c r="HP88" s="146"/>
      <c r="HQ88" s="146"/>
      <c r="HR88" s="146"/>
      <c r="HS88" s="146"/>
      <c r="HT88" s="146"/>
      <c r="HU88" s="146"/>
      <c r="HV88" s="146"/>
      <c r="HW88" s="146"/>
      <c r="HX88" s="146"/>
      <c r="HY88" s="146"/>
      <c r="HZ88" s="146"/>
      <c r="IA88" s="146"/>
      <c r="IB88" s="146"/>
      <c r="IC88" s="146"/>
      <c r="ID88" s="146"/>
      <c r="IE88" s="146"/>
      <c r="IF88" s="146"/>
      <c r="IG88" s="146"/>
      <c r="IH88" s="146"/>
      <c r="II88" s="146"/>
      <c r="IJ88" s="146"/>
      <c r="IK88" s="146"/>
      <c r="IL88" s="146"/>
      <c r="IM88" s="146"/>
      <c r="IN88" s="146"/>
      <c r="IO88" s="146"/>
      <c r="IP88" s="146"/>
      <c r="IQ88" s="146"/>
      <c r="IR88" s="146"/>
      <c r="IS88" s="146"/>
      <c r="IT88" s="146"/>
    </row>
    <row r="89" spans="1:254" ht="14.25" customHeight="1">
      <c r="A89" s="180"/>
      <c r="D89" s="180"/>
      <c r="E89" s="198"/>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c r="CF89" s="146"/>
      <c r="CG89" s="146"/>
      <c r="CH89" s="146"/>
      <c r="CI89" s="146"/>
      <c r="CJ89" s="146"/>
      <c r="CK89" s="146"/>
      <c r="CL89" s="146"/>
      <c r="CM89" s="146"/>
      <c r="CN89" s="146"/>
      <c r="CO89" s="146"/>
      <c r="CP89" s="146"/>
      <c r="CQ89" s="146"/>
      <c r="CR89" s="146"/>
      <c r="CS89" s="146"/>
      <c r="CT89" s="146"/>
      <c r="CU89" s="146"/>
      <c r="CV89" s="146"/>
      <c r="CW89" s="146"/>
      <c r="CX89" s="146"/>
      <c r="CY89" s="146"/>
      <c r="CZ89" s="146"/>
      <c r="DA89" s="146"/>
      <c r="DB89" s="146"/>
      <c r="DC89" s="146"/>
      <c r="DD89" s="146"/>
      <c r="DE89" s="146"/>
      <c r="DF89" s="146"/>
      <c r="DG89" s="146"/>
      <c r="DH89" s="146"/>
      <c r="DI89" s="146"/>
      <c r="DJ89" s="146"/>
      <c r="DK89" s="146"/>
      <c r="DL89" s="146"/>
      <c r="DM89" s="146"/>
      <c r="DN89" s="146"/>
      <c r="DO89" s="146"/>
      <c r="DP89" s="146"/>
      <c r="DQ89" s="146"/>
      <c r="DR89" s="146"/>
      <c r="DS89" s="146"/>
      <c r="DT89" s="146"/>
      <c r="DU89" s="146"/>
      <c r="DV89" s="146"/>
      <c r="DW89" s="146"/>
      <c r="DX89" s="146"/>
      <c r="DY89" s="146"/>
      <c r="DZ89" s="146"/>
      <c r="EA89" s="146"/>
      <c r="EB89" s="146"/>
      <c r="EC89" s="146"/>
      <c r="ED89" s="146"/>
      <c r="EE89" s="146"/>
      <c r="EF89" s="146"/>
      <c r="EG89" s="146"/>
      <c r="EH89" s="146"/>
      <c r="EI89" s="146"/>
      <c r="EJ89" s="146"/>
      <c r="EK89" s="146"/>
      <c r="EL89" s="146"/>
      <c r="EM89" s="146"/>
      <c r="EN89" s="146"/>
      <c r="EO89" s="146"/>
      <c r="EP89" s="146"/>
      <c r="EQ89" s="146"/>
      <c r="ER89" s="146"/>
      <c r="ES89" s="146"/>
      <c r="ET89" s="146"/>
      <c r="EU89" s="146"/>
      <c r="EV89" s="146"/>
      <c r="EW89" s="146"/>
      <c r="EX89" s="146"/>
      <c r="EY89" s="146"/>
      <c r="EZ89" s="146"/>
      <c r="FA89" s="146"/>
      <c r="FB89" s="146"/>
      <c r="FC89" s="146"/>
      <c r="FD89" s="146"/>
      <c r="FE89" s="146"/>
      <c r="FF89" s="146"/>
      <c r="FG89" s="146"/>
      <c r="FH89" s="146"/>
      <c r="FI89" s="146"/>
      <c r="FJ89" s="146"/>
      <c r="FK89" s="146"/>
      <c r="FL89" s="146"/>
      <c r="FM89" s="146"/>
      <c r="FN89" s="146"/>
      <c r="FO89" s="146"/>
      <c r="FP89" s="146"/>
      <c r="FQ89" s="146"/>
      <c r="FR89" s="146"/>
      <c r="FS89" s="146"/>
      <c r="FT89" s="146"/>
      <c r="FU89" s="146"/>
      <c r="FV89" s="146"/>
      <c r="FW89" s="146"/>
      <c r="FX89" s="146"/>
      <c r="FY89" s="146"/>
      <c r="FZ89" s="146"/>
      <c r="GA89" s="146"/>
      <c r="GB89" s="146"/>
      <c r="GC89" s="146"/>
      <c r="GD89" s="146"/>
      <c r="GE89" s="146"/>
      <c r="GF89" s="146"/>
      <c r="GG89" s="146"/>
      <c r="GH89" s="146"/>
      <c r="GI89" s="146"/>
      <c r="GJ89" s="146"/>
      <c r="GK89" s="146"/>
      <c r="GL89" s="146"/>
      <c r="GM89" s="146"/>
      <c r="GN89" s="146"/>
      <c r="GO89" s="146"/>
      <c r="GP89" s="146"/>
      <c r="GQ89" s="146"/>
      <c r="GR89" s="146"/>
      <c r="GS89" s="146"/>
      <c r="GT89" s="146"/>
      <c r="GU89" s="146"/>
      <c r="GV89" s="146"/>
      <c r="GW89" s="146"/>
      <c r="GX89" s="146"/>
      <c r="GY89" s="146"/>
      <c r="GZ89" s="146"/>
      <c r="HA89" s="146"/>
      <c r="HB89" s="146"/>
      <c r="HC89" s="146"/>
      <c r="HD89" s="146"/>
      <c r="HE89" s="146"/>
      <c r="HF89" s="146"/>
      <c r="HG89" s="146"/>
      <c r="HH89" s="146"/>
      <c r="HI89" s="146"/>
      <c r="HJ89" s="146"/>
      <c r="HK89" s="146"/>
      <c r="HL89" s="146"/>
      <c r="HM89" s="146"/>
      <c r="HN89" s="146"/>
      <c r="HO89" s="146"/>
      <c r="HP89" s="146"/>
      <c r="HQ89" s="146"/>
      <c r="HR89" s="146"/>
      <c r="HS89" s="146"/>
      <c r="HT89" s="146"/>
      <c r="HU89" s="146"/>
      <c r="HV89" s="146"/>
      <c r="HW89" s="146"/>
      <c r="HX89" s="146"/>
      <c r="HY89" s="146"/>
      <c r="HZ89" s="146"/>
      <c r="IA89" s="146"/>
      <c r="IB89" s="146"/>
      <c r="IC89" s="146"/>
      <c r="ID89" s="146"/>
      <c r="IE89" s="146"/>
      <c r="IF89" s="146"/>
      <c r="IG89" s="146"/>
      <c r="IH89" s="146"/>
      <c r="II89" s="146"/>
      <c r="IJ89" s="146"/>
      <c r="IK89" s="146"/>
      <c r="IL89" s="146"/>
      <c r="IM89" s="146"/>
      <c r="IN89" s="146"/>
      <c r="IO89" s="146"/>
      <c r="IP89" s="146"/>
      <c r="IQ89" s="146"/>
      <c r="IR89" s="146"/>
      <c r="IS89" s="146"/>
      <c r="IT89" s="146"/>
    </row>
    <row r="90" spans="1:254" ht="14.25" customHeight="1">
      <c r="A90" s="180"/>
      <c r="D90" s="180"/>
      <c r="E90" s="198"/>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c r="CF90" s="146"/>
      <c r="CG90" s="146"/>
      <c r="CH90" s="146"/>
      <c r="CI90" s="146"/>
      <c r="CJ90" s="146"/>
      <c r="CK90" s="146"/>
      <c r="CL90" s="146"/>
      <c r="CM90" s="146"/>
      <c r="CN90" s="146"/>
      <c r="CO90" s="146"/>
      <c r="CP90" s="146"/>
      <c r="CQ90" s="146"/>
      <c r="CR90" s="146"/>
      <c r="CS90" s="146"/>
      <c r="CT90" s="146"/>
      <c r="CU90" s="146"/>
      <c r="CV90" s="146"/>
      <c r="CW90" s="146"/>
      <c r="CX90" s="146"/>
      <c r="CY90" s="146"/>
      <c r="CZ90" s="146"/>
      <c r="DA90" s="146"/>
      <c r="DB90" s="146"/>
      <c r="DC90" s="146"/>
      <c r="DD90" s="146"/>
      <c r="DE90" s="146"/>
      <c r="DF90" s="146"/>
      <c r="DG90" s="146"/>
      <c r="DH90" s="146"/>
      <c r="DI90" s="146"/>
      <c r="DJ90" s="146"/>
      <c r="DK90" s="146"/>
      <c r="DL90" s="146"/>
      <c r="DM90" s="146"/>
      <c r="DN90" s="146"/>
      <c r="DO90" s="146"/>
      <c r="DP90" s="146"/>
      <c r="DQ90" s="146"/>
      <c r="DR90" s="146"/>
      <c r="DS90" s="146"/>
      <c r="DT90" s="146"/>
      <c r="DU90" s="146"/>
      <c r="DV90" s="146"/>
      <c r="DW90" s="146"/>
      <c r="DX90" s="146"/>
      <c r="DY90" s="146"/>
      <c r="DZ90" s="146"/>
      <c r="EA90" s="146"/>
      <c r="EB90" s="146"/>
      <c r="EC90" s="146"/>
      <c r="ED90" s="146"/>
      <c r="EE90" s="146"/>
      <c r="EF90" s="146"/>
      <c r="EG90" s="146"/>
      <c r="EH90" s="146"/>
      <c r="EI90" s="146"/>
      <c r="EJ90" s="146"/>
      <c r="EK90" s="146"/>
      <c r="EL90" s="146"/>
      <c r="EM90" s="146"/>
      <c r="EN90" s="146"/>
      <c r="EO90" s="146"/>
      <c r="EP90" s="146"/>
      <c r="EQ90" s="146"/>
      <c r="ER90" s="146"/>
      <c r="ES90" s="146"/>
      <c r="ET90" s="146"/>
      <c r="EU90" s="146"/>
      <c r="EV90" s="146"/>
      <c r="EW90" s="146"/>
      <c r="EX90" s="146"/>
      <c r="EY90" s="146"/>
      <c r="EZ90" s="146"/>
      <c r="FA90" s="146"/>
      <c r="FB90" s="146"/>
      <c r="FC90" s="146"/>
      <c r="FD90" s="146"/>
      <c r="FE90" s="146"/>
      <c r="FF90" s="146"/>
      <c r="FG90" s="146"/>
      <c r="FH90" s="146"/>
      <c r="FI90" s="146"/>
      <c r="FJ90" s="146"/>
      <c r="FK90" s="146"/>
      <c r="FL90" s="146"/>
      <c r="FM90" s="146"/>
      <c r="FN90" s="146"/>
      <c r="FO90" s="146"/>
      <c r="FP90" s="146"/>
      <c r="FQ90" s="146"/>
      <c r="FR90" s="146"/>
      <c r="FS90" s="146"/>
      <c r="FT90" s="146"/>
      <c r="FU90" s="146"/>
      <c r="FV90" s="146"/>
      <c r="FW90" s="146"/>
      <c r="FX90" s="146"/>
      <c r="FY90" s="146"/>
      <c r="FZ90" s="146"/>
      <c r="GA90" s="146"/>
      <c r="GB90" s="146"/>
      <c r="GC90" s="146"/>
      <c r="GD90" s="146"/>
      <c r="GE90" s="146"/>
      <c r="GF90" s="146"/>
      <c r="GG90" s="146"/>
      <c r="GH90" s="146"/>
      <c r="GI90" s="146"/>
      <c r="GJ90" s="146"/>
      <c r="GK90" s="146"/>
      <c r="GL90" s="146"/>
      <c r="GM90" s="146"/>
      <c r="GN90" s="146"/>
      <c r="GO90" s="146"/>
      <c r="GP90" s="146"/>
      <c r="GQ90" s="146"/>
      <c r="GR90" s="146"/>
      <c r="GS90" s="146"/>
      <c r="GT90" s="146"/>
      <c r="GU90" s="146"/>
      <c r="GV90" s="146"/>
      <c r="GW90" s="146"/>
      <c r="GX90" s="146"/>
      <c r="GY90" s="146"/>
      <c r="GZ90" s="146"/>
      <c r="HA90" s="146"/>
      <c r="HB90" s="146"/>
      <c r="HC90" s="146"/>
      <c r="HD90" s="146"/>
      <c r="HE90" s="146"/>
      <c r="HF90" s="146"/>
      <c r="HG90" s="146"/>
      <c r="HH90" s="146"/>
      <c r="HI90" s="146"/>
      <c r="HJ90" s="146"/>
      <c r="HK90" s="146"/>
      <c r="HL90" s="146"/>
      <c r="HM90" s="146"/>
      <c r="HN90" s="146"/>
      <c r="HO90" s="146"/>
      <c r="HP90" s="146"/>
      <c r="HQ90" s="146"/>
      <c r="HR90" s="146"/>
      <c r="HS90" s="146"/>
      <c r="HT90" s="146"/>
      <c r="HU90" s="146"/>
      <c r="HV90" s="146"/>
      <c r="HW90" s="146"/>
      <c r="HX90" s="146"/>
      <c r="HY90" s="146"/>
      <c r="HZ90" s="146"/>
      <c r="IA90" s="146"/>
      <c r="IB90" s="146"/>
      <c r="IC90" s="146"/>
      <c r="ID90" s="146"/>
      <c r="IE90" s="146"/>
      <c r="IF90" s="146"/>
      <c r="IG90" s="146"/>
      <c r="IH90" s="146"/>
      <c r="II90" s="146"/>
      <c r="IJ90" s="146"/>
      <c r="IK90" s="146"/>
      <c r="IL90" s="146"/>
      <c r="IM90" s="146"/>
      <c r="IN90" s="146"/>
      <c r="IO90" s="146"/>
      <c r="IP90" s="146"/>
      <c r="IQ90" s="146"/>
      <c r="IR90" s="146"/>
      <c r="IS90" s="146"/>
      <c r="IT90" s="146"/>
    </row>
    <row r="91" spans="1:254" ht="14.25" customHeight="1">
      <c r="A91" s="180"/>
      <c r="D91" s="180"/>
      <c r="E91" s="198"/>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c r="CF91" s="146"/>
      <c r="CG91" s="146"/>
      <c r="CH91" s="146"/>
      <c r="CI91" s="146"/>
      <c r="CJ91" s="146"/>
      <c r="CK91" s="146"/>
      <c r="CL91" s="146"/>
      <c r="CM91" s="146"/>
      <c r="CN91" s="146"/>
      <c r="CO91" s="146"/>
      <c r="CP91" s="146"/>
      <c r="CQ91" s="146"/>
      <c r="CR91" s="146"/>
      <c r="CS91" s="146"/>
      <c r="CT91" s="146"/>
      <c r="CU91" s="146"/>
      <c r="CV91" s="146"/>
      <c r="CW91" s="146"/>
      <c r="CX91" s="146"/>
      <c r="CY91" s="146"/>
      <c r="CZ91" s="146"/>
      <c r="DA91" s="146"/>
      <c r="DB91" s="146"/>
      <c r="DC91" s="146"/>
      <c r="DD91" s="146"/>
      <c r="DE91" s="146"/>
      <c r="DF91" s="146"/>
      <c r="DG91" s="146"/>
      <c r="DH91" s="146"/>
      <c r="DI91" s="146"/>
      <c r="DJ91" s="146"/>
      <c r="DK91" s="146"/>
      <c r="DL91" s="146"/>
      <c r="DM91" s="146"/>
      <c r="DN91" s="146"/>
      <c r="DO91" s="146"/>
      <c r="DP91" s="146"/>
      <c r="DQ91" s="146"/>
      <c r="DR91" s="146"/>
      <c r="DS91" s="146"/>
      <c r="DT91" s="146"/>
      <c r="DU91" s="146"/>
      <c r="DV91" s="146"/>
      <c r="DW91" s="146"/>
      <c r="DX91" s="146"/>
      <c r="DY91" s="146"/>
      <c r="DZ91" s="146"/>
      <c r="EA91" s="146"/>
      <c r="EB91" s="146"/>
      <c r="EC91" s="146"/>
      <c r="ED91" s="146"/>
      <c r="EE91" s="146"/>
      <c r="EF91" s="146"/>
      <c r="EG91" s="146"/>
      <c r="EH91" s="146"/>
      <c r="EI91" s="146"/>
      <c r="EJ91" s="146"/>
      <c r="EK91" s="146"/>
      <c r="EL91" s="146"/>
      <c r="EM91" s="146"/>
      <c r="EN91" s="146"/>
      <c r="EO91" s="146"/>
      <c r="EP91" s="146"/>
      <c r="EQ91" s="146"/>
      <c r="ER91" s="146"/>
      <c r="ES91" s="146"/>
      <c r="ET91" s="146"/>
      <c r="EU91" s="146"/>
      <c r="EV91" s="146"/>
      <c r="EW91" s="146"/>
      <c r="EX91" s="146"/>
      <c r="EY91" s="146"/>
      <c r="EZ91" s="146"/>
      <c r="FA91" s="146"/>
      <c r="FB91" s="146"/>
      <c r="FC91" s="146"/>
      <c r="FD91" s="146"/>
      <c r="FE91" s="146"/>
      <c r="FF91" s="146"/>
      <c r="FG91" s="146"/>
      <c r="FH91" s="146"/>
      <c r="FI91" s="146"/>
      <c r="FJ91" s="146"/>
      <c r="FK91" s="146"/>
      <c r="FL91" s="146"/>
      <c r="FM91" s="146"/>
      <c r="FN91" s="146"/>
      <c r="FO91" s="146"/>
      <c r="FP91" s="146"/>
      <c r="FQ91" s="146"/>
      <c r="FR91" s="146"/>
      <c r="FS91" s="146"/>
      <c r="FT91" s="146"/>
      <c r="FU91" s="146"/>
      <c r="FV91" s="146"/>
      <c r="FW91" s="146"/>
      <c r="FX91" s="146"/>
      <c r="FY91" s="146"/>
      <c r="FZ91" s="146"/>
      <c r="GA91" s="146"/>
      <c r="GB91" s="146"/>
      <c r="GC91" s="146"/>
      <c r="GD91" s="146"/>
      <c r="GE91" s="146"/>
      <c r="GF91" s="146"/>
      <c r="GG91" s="146"/>
      <c r="GH91" s="146"/>
      <c r="GI91" s="146"/>
      <c r="GJ91" s="146"/>
      <c r="GK91" s="146"/>
      <c r="GL91" s="146"/>
      <c r="GM91" s="146"/>
      <c r="GN91" s="146"/>
      <c r="GO91" s="146"/>
      <c r="GP91" s="146"/>
      <c r="GQ91" s="146"/>
      <c r="GR91" s="146"/>
      <c r="GS91" s="146"/>
      <c r="GT91" s="146"/>
      <c r="GU91" s="146"/>
      <c r="GV91" s="146"/>
      <c r="GW91" s="146"/>
      <c r="GX91" s="146"/>
      <c r="GY91" s="146"/>
      <c r="GZ91" s="146"/>
      <c r="HA91" s="146"/>
      <c r="HB91" s="146"/>
      <c r="HC91" s="146"/>
      <c r="HD91" s="146"/>
      <c r="HE91" s="146"/>
      <c r="HF91" s="146"/>
      <c r="HG91" s="146"/>
      <c r="HH91" s="146"/>
      <c r="HI91" s="146"/>
      <c r="HJ91" s="146"/>
      <c r="HK91" s="146"/>
      <c r="HL91" s="146"/>
      <c r="HM91" s="146"/>
      <c r="HN91" s="146"/>
      <c r="HO91" s="146"/>
      <c r="HP91" s="146"/>
      <c r="HQ91" s="146"/>
      <c r="HR91" s="146"/>
      <c r="HS91" s="146"/>
      <c r="HT91" s="146"/>
      <c r="HU91" s="146"/>
      <c r="HV91" s="146"/>
      <c r="HW91" s="146"/>
      <c r="HX91" s="146"/>
      <c r="HY91" s="146"/>
      <c r="HZ91" s="146"/>
      <c r="IA91" s="146"/>
      <c r="IB91" s="146"/>
      <c r="IC91" s="146"/>
      <c r="ID91" s="146"/>
      <c r="IE91" s="146"/>
      <c r="IF91" s="146"/>
      <c r="IG91" s="146"/>
      <c r="IH91" s="146"/>
      <c r="II91" s="146"/>
      <c r="IJ91" s="146"/>
      <c r="IK91" s="146"/>
      <c r="IL91" s="146"/>
      <c r="IM91" s="146"/>
      <c r="IN91" s="146"/>
      <c r="IO91" s="146"/>
      <c r="IP91" s="146"/>
      <c r="IQ91" s="146"/>
      <c r="IR91" s="146"/>
      <c r="IS91" s="146"/>
      <c r="IT91" s="146"/>
    </row>
    <row r="94" spans="1:254">
      <c r="A94" s="180"/>
      <c r="E94" s="198"/>
      <c r="F94" s="146"/>
      <c r="G94" s="146"/>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c r="CF94" s="146"/>
      <c r="CG94" s="146"/>
      <c r="CH94" s="146"/>
      <c r="CI94" s="146"/>
      <c r="CJ94" s="146"/>
      <c r="CK94" s="146"/>
      <c r="CL94" s="146"/>
      <c r="CM94" s="146"/>
      <c r="CN94" s="146"/>
      <c r="CO94" s="146"/>
      <c r="CP94" s="146"/>
      <c r="CQ94" s="146"/>
      <c r="CR94" s="146"/>
      <c r="CS94" s="146"/>
      <c r="CT94" s="146"/>
      <c r="CU94" s="146"/>
      <c r="CV94" s="146"/>
      <c r="CW94" s="146"/>
      <c r="CX94" s="146"/>
      <c r="CY94" s="146"/>
      <c r="CZ94" s="146"/>
      <c r="DA94" s="146"/>
      <c r="DB94" s="146"/>
      <c r="DC94" s="146"/>
      <c r="DD94" s="146"/>
      <c r="DE94" s="146"/>
      <c r="DF94" s="146"/>
      <c r="DG94" s="146"/>
      <c r="DH94" s="146"/>
      <c r="DI94" s="146"/>
      <c r="DJ94" s="146"/>
      <c r="DK94" s="146"/>
      <c r="DL94" s="146"/>
      <c r="DM94" s="146"/>
      <c r="DN94" s="146"/>
      <c r="DO94" s="146"/>
      <c r="DP94" s="146"/>
      <c r="DQ94" s="146"/>
      <c r="DR94" s="146"/>
      <c r="DS94" s="146"/>
      <c r="DT94" s="146"/>
      <c r="DU94" s="146"/>
      <c r="DV94" s="146"/>
      <c r="DW94" s="146"/>
      <c r="DX94" s="146"/>
      <c r="DY94" s="146"/>
      <c r="DZ94" s="146"/>
      <c r="EA94" s="146"/>
      <c r="EB94" s="146"/>
      <c r="EC94" s="146"/>
      <c r="ED94" s="146"/>
      <c r="EE94" s="146"/>
      <c r="EF94" s="146"/>
      <c r="EG94" s="146"/>
      <c r="EH94" s="146"/>
      <c r="EI94" s="146"/>
      <c r="EJ94" s="146"/>
      <c r="EK94" s="146"/>
      <c r="EL94" s="146"/>
      <c r="EM94" s="146"/>
      <c r="EN94" s="146"/>
      <c r="EO94" s="146"/>
      <c r="EP94" s="146"/>
      <c r="EQ94" s="146"/>
      <c r="ER94" s="146"/>
      <c r="ES94" s="146"/>
      <c r="ET94" s="146"/>
      <c r="EU94" s="146"/>
      <c r="EV94" s="146"/>
      <c r="EW94" s="146"/>
      <c r="EX94" s="146"/>
      <c r="EY94" s="146"/>
      <c r="EZ94" s="146"/>
      <c r="FA94" s="146"/>
      <c r="FB94" s="146"/>
      <c r="FC94" s="146"/>
      <c r="FD94" s="146"/>
      <c r="FE94" s="146"/>
      <c r="FF94" s="146"/>
      <c r="FG94" s="146"/>
      <c r="FH94" s="146"/>
      <c r="FI94" s="146"/>
      <c r="FJ94" s="146"/>
      <c r="FK94" s="146"/>
      <c r="FL94" s="146"/>
      <c r="FM94" s="146"/>
      <c r="FN94" s="146"/>
      <c r="FO94" s="146"/>
      <c r="FP94" s="146"/>
      <c r="FQ94" s="146"/>
      <c r="FR94" s="146"/>
      <c r="FS94" s="146"/>
      <c r="FT94" s="146"/>
      <c r="FU94" s="146"/>
      <c r="FV94" s="146"/>
      <c r="FW94" s="146"/>
      <c r="FX94" s="146"/>
      <c r="FY94" s="146"/>
      <c r="FZ94" s="146"/>
      <c r="GA94" s="146"/>
      <c r="GB94" s="146"/>
      <c r="GC94" s="146"/>
      <c r="GD94" s="146"/>
      <c r="GE94" s="146"/>
      <c r="GF94" s="146"/>
      <c r="GG94" s="146"/>
      <c r="GH94" s="146"/>
      <c r="GI94" s="146"/>
      <c r="GJ94" s="146"/>
      <c r="GK94" s="146"/>
      <c r="GL94" s="146"/>
      <c r="GM94" s="146"/>
      <c r="GN94" s="146"/>
      <c r="GO94" s="146"/>
      <c r="GP94" s="146"/>
      <c r="GQ94" s="146"/>
      <c r="GR94" s="146"/>
      <c r="GS94" s="146"/>
      <c r="GT94" s="146"/>
      <c r="GU94" s="146"/>
      <c r="GV94" s="146"/>
      <c r="GW94" s="146"/>
      <c r="GX94" s="146"/>
      <c r="GY94" s="146"/>
      <c r="GZ94" s="146"/>
      <c r="HA94" s="146"/>
      <c r="HB94" s="146"/>
      <c r="HC94" s="146"/>
      <c r="HD94" s="146"/>
      <c r="HE94" s="146"/>
      <c r="HF94" s="146"/>
      <c r="HG94" s="146"/>
      <c r="HH94" s="146"/>
      <c r="HI94" s="146"/>
      <c r="HJ94" s="146"/>
      <c r="HK94" s="146"/>
      <c r="HL94" s="146"/>
      <c r="HM94" s="146"/>
      <c r="HN94" s="146"/>
      <c r="HO94" s="146"/>
      <c r="HP94" s="146"/>
      <c r="HQ94" s="146"/>
      <c r="HR94" s="146"/>
      <c r="HS94" s="146"/>
      <c r="HT94" s="146"/>
      <c r="HU94" s="146"/>
      <c r="HV94" s="146"/>
      <c r="HW94" s="146"/>
      <c r="HX94" s="146"/>
      <c r="HY94" s="146"/>
      <c r="HZ94" s="146"/>
      <c r="IA94" s="146"/>
      <c r="IB94" s="146"/>
      <c r="IC94" s="146"/>
      <c r="ID94" s="146"/>
      <c r="IE94" s="146"/>
      <c r="IF94" s="146"/>
      <c r="IG94" s="146"/>
      <c r="IH94" s="146"/>
      <c r="II94" s="146"/>
      <c r="IJ94" s="146"/>
      <c r="IK94" s="146"/>
      <c r="IL94" s="146"/>
      <c r="IM94" s="146"/>
      <c r="IN94" s="146"/>
      <c r="IO94" s="146"/>
      <c r="IP94" s="146"/>
      <c r="IQ94" s="146"/>
      <c r="IR94" s="146"/>
      <c r="IS94" s="146"/>
      <c r="IT94" s="146"/>
    </row>
    <row r="95" spans="1:254">
      <c r="A95" s="180"/>
      <c r="D95" s="202"/>
      <c r="E95" s="202"/>
      <c r="F95" s="146"/>
      <c r="G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c r="CG95" s="146"/>
      <c r="CH95" s="146"/>
      <c r="CI95" s="146"/>
      <c r="CJ95" s="146"/>
      <c r="CK95" s="146"/>
      <c r="CL95" s="146"/>
      <c r="CM95" s="146"/>
      <c r="CN95" s="146"/>
      <c r="CO95" s="146"/>
      <c r="CP95" s="146"/>
      <c r="CQ95" s="146"/>
      <c r="CR95" s="146"/>
      <c r="CS95" s="146"/>
      <c r="CT95" s="146"/>
      <c r="CU95" s="146"/>
      <c r="CV95" s="146"/>
      <c r="CW95" s="146"/>
      <c r="CX95" s="146"/>
      <c r="CY95" s="146"/>
      <c r="CZ95" s="146"/>
      <c r="DA95" s="146"/>
      <c r="DB95" s="146"/>
      <c r="DC95" s="146"/>
      <c r="DD95" s="146"/>
      <c r="DE95" s="146"/>
      <c r="DF95" s="146"/>
      <c r="DG95" s="146"/>
      <c r="DH95" s="146"/>
      <c r="DI95" s="146"/>
      <c r="DJ95" s="146"/>
      <c r="DK95" s="146"/>
      <c r="DL95" s="146"/>
      <c r="DM95" s="146"/>
      <c r="DN95" s="146"/>
      <c r="DO95" s="146"/>
      <c r="DP95" s="146"/>
      <c r="DQ95" s="146"/>
      <c r="DR95" s="146"/>
      <c r="DS95" s="146"/>
      <c r="DT95" s="146"/>
      <c r="DU95" s="146"/>
      <c r="DV95" s="146"/>
      <c r="DW95" s="146"/>
      <c r="DX95" s="146"/>
      <c r="DY95" s="146"/>
      <c r="DZ95" s="146"/>
      <c r="EA95" s="146"/>
      <c r="EB95" s="146"/>
      <c r="EC95" s="146"/>
      <c r="ED95" s="146"/>
      <c r="EE95" s="146"/>
      <c r="EF95" s="146"/>
      <c r="EG95" s="146"/>
      <c r="EH95" s="146"/>
      <c r="EI95" s="146"/>
      <c r="EJ95" s="146"/>
      <c r="EK95" s="146"/>
      <c r="EL95" s="146"/>
      <c r="EM95" s="146"/>
      <c r="EN95" s="146"/>
      <c r="EO95" s="146"/>
      <c r="EP95" s="146"/>
      <c r="EQ95" s="146"/>
      <c r="ER95" s="146"/>
      <c r="ES95" s="146"/>
      <c r="ET95" s="146"/>
      <c r="EU95" s="146"/>
      <c r="EV95" s="146"/>
      <c r="EW95" s="146"/>
      <c r="EX95" s="146"/>
      <c r="EY95" s="146"/>
      <c r="EZ95" s="146"/>
      <c r="FA95" s="146"/>
      <c r="FB95" s="146"/>
      <c r="FC95" s="146"/>
      <c r="FD95" s="146"/>
      <c r="FE95" s="146"/>
      <c r="FF95" s="146"/>
      <c r="FG95" s="146"/>
      <c r="FH95" s="146"/>
      <c r="FI95" s="146"/>
      <c r="FJ95" s="146"/>
      <c r="FK95" s="146"/>
      <c r="FL95" s="146"/>
      <c r="FM95" s="146"/>
      <c r="FN95" s="146"/>
      <c r="FO95" s="146"/>
      <c r="FP95" s="146"/>
      <c r="FQ95" s="146"/>
      <c r="FR95" s="146"/>
      <c r="FS95" s="146"/>
      <c r="FT95" s="146"/>
      <c r="FU95" s="146"/>
      <c r="FV95" s="146"/>
      <c r="FW95" s="146"/>
      <c r="FX95" s="146"/>
      <c r="FY95" s="146"/>
      <c r="FZ95" s="146"/>
      <c r="GA95" s="146"/>
      <c r="GB95" s="146"/>
      <c r="GC95" s="146"/>
      <c r="GD95" s="146"/>
      <c r="GE95" s="146"/>
      <c r="GF95" s="146"/>
      <c r="GG95" s="146"/>
      <c r="GH95" s="146"/>
      <c r="GI95" s="146"/>
      <c r="GJ95" s="146"/>
      <c r="GK95" s="146"/>
      <c r="GL95" s="146"/>
      <c r="GM95" s="146"/>
      <c r="GN95" s="146"/>
      <c r="GO95" s="146"/>
      <c r="GP95" s="146"/>
      <c r="GQ95" s="146"/>
      <c r="GR95" s="146"/>
      <c r="GS95" s="146"/>
      <c r="GT95" s="146"/>
      <c r="GU95" s="146"/>
      <c r="GV95" s="146"/>
      <c r="GW95" s="146"/>
      <c r="GX95" s="146"/>
      <c r="GY95" s="146"/>
      <c r="GZ95" s="146"/>
      <c r="HA95" s="146"/>
      <c r="HB95" s="146"/>
      <c r="HC95" s="146"/>
      <c r="HD95" s="146"/>
      <c r="HE95" s="146"/>
      <c r="HF95" s="146"/>
      <c r="HG95" s="146"/>
      <c r="HH95" s="146"/>
      <c r="HI95" s="146"/>
      <c r="HJ95" s="146"/>
      <c r="HK95" s="146"/>
      <c r="HL95" s="146"/>
      <c r="HM95" s="146"/>
      <c r="HN95" s="146"/>
      <c r="HO95" s="146"/>
      <c r="HP95" s="146"/>
      <c r="HQ95" s="146"/>
      <c r="HR95" s="146"/>
      <c r="HS95" s="146"/>
      <c r="HT95" s="146"/>
      <c r="HU95" s="146"/>
      <c r="HV95" s="146"/>
      <c r="HW95" s="146"/>
      <c r="HX95" s="146"/>
      <c r="HY95" s="146"/>
      <c r="HZ95" s="146"/>
      <c r="IA95" s="146"/>
      <c r="IB95" s="146"/>
      <c r="IC95" s="146"/>
      <c r="ID95" s="146"/>
      <c r="IE95" s="146"/>
      <c r="IF95" s="146"/>
      <c r="IG95" s="146"/>
      <c r="IH95" s="146"/>
      <c r="II95" s="146"/>
      <c r="IJ95" s="146"/>
      <c r="IK95" s="146"/>
      <c r="IL95" s="146"/>
      <c r="IM95" s="146"/>
      <c r="IN95" s="146"/>
      <c r="IO95" s="146"/>
      <c r="IP95" s="146"/>
      <c r="IQ95" s="146"/>
      <c r="IR95" s="146"/>
      <c r="IS95" s="146"/>
      <c r="IT95" s="146"/>
    </row>
    <row r="96" spans="1:254" ht="15" customHeight="1">
      <c r="A96" s="180"/>
      <c r="E96" s="135"/>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c r="CG96" s="146"/>
      <c r="CH96" s="146"/>
      <c r="CI96" s="146"/>
      <c r="CJ96" s="146"/>
      <c r="CK96" s="146"/>
      <c r="CL96" s="146"/>
      <c r="CM96" s="146"/>
      <c r="CN96" s="146"/>
      <c r="CO96" s="146"/>
      <c r="CP96" s="146"/>
      <c r="CQ96" s="146"/>
      <c r="CR96" s="146"/>
      <c r="CS96" s="146"/>
      <c r="CT96" s="146"/>
      <c r="CU96" s="146"/>
      <c r="CV96" s="146"/>
      <c r="CW96" s="146"/>
      <c r="CX96" s="146"/>
      <c r="CY96" s="146"/>
      <c r="CZ96" s="146"/>
      <c r="DA96" s="146"/>
      <c r="DB96" s="146"/>
      <c r="DC96" s="146"/>
      <c r="DD96" s="146"/>
      <c r="DE96" s="146"/>
      <c r="DF96" s="146"/>
      <c r="DG96" s="146"/>
      <c r="DH96" s="146"/>
      <c r="DI96" s="146"/>
      <c r="DJ96" s="146"/>
      <c r="DK96" s="146"/>
      <c r="DL96" s="146"/>
      <c r="DM96" s="146"/>
      <c r="DN96" s="146"/>
      <c r="DO96" s="146"/>
      <c r="DP96" s="146"/>
      <c r="DQ96" s="146"/>
      <c r="DR96" s="146"/>
      <c r="DS96" s="146"/>
      <c r="DT96" s="146"/>
      <c r="DU96" s="146"/>
      <c r="DV96" s="146"/>
      <c r="DW96" s="146"/>
      <c r="DX96" s="146"/>
      <c r="DY96" s="146"/>
      <c r="DZ96" s="146"/>
      <c r="EA96" s="146"/>
      <c r="EB96" s="146"/>
      <c r="EC96" s="146"/>
      <c r="ED96" s="146"/>
      <c r="EE96" s="146"/>
      <c r="EF96" s="146"/>
      <c r="EG96" s="146"/>
      <c r="EH96" s="146"/>
      <c r="EI96" s="146"/>
      <c r="EJ96" s="146"/>
      <c r="EK96" s="146"/>
      <c r="EL96" s="146"/>
      <c r="EM96" s="146"/>
      <c r="EN96" s="146"/>
      <c r="EO96" s="146"/>
      <c r="EP96" s="146"/>
      <c r="EQ96" s="146"/>
      <c r="ER96" s="146"/>
      <c r="ES96" s="146"/>
      <c r="ET96" s="146"/>
      <c r="EU96" s="146"/>
      <c r="EV96" s="146"/>
      <c r="EW96" s="146"/>
      <c r="EX96" s="146"/>
      <c r="EY96" s="146"/>
      <c r="EZ96" s="146"/>
      <c r="FA96" s="146"/>
      <c r="FB96" s="146"/>
      <c r="FC96" s="146"/>
      <c r="FD96" s="146"/>
      <c r="FE96" s="146"/>
      <c r="FF96" s="146"/>
      <c r="FG96" s="146"/>
      <c r="FH96" s="146"/>
      <c r="FI96" s="146"/>
      <c r="FJ96" s="146"/>
      <c r="FK96" s="146"/>
      <c r="FL96" s="146"/>
      <c r="FM96" s="146"/>
      <c r="FN96" s="146"/>
      <c r="FO96" s="146"/>
      <c r="FP96" s="146"/>
      <c r="FQ96" s="146"/>
      <c r="FR96" s="146"/>
      <c r="FS96" s="146"/>
      <c r="FT96" s="146"/>
      <c r="FU96" s="146"/>
      <c r="FV96" s="146"/>
      <c r="FW96" s="146"/>
      <c r="FX96" s="146"/>
      <c r="FY96" s="146"/>
      <c r="FZ96" s="146"/>
      <c r="GA96" s="146"/>
      <c r="GB96" s="146"/>
      <c r="GC96" s="146"/>
      <c r="GD96" s="146"/>
      <c r="GE96" s="146"/>
      <c r="GF96" s="146"/>
      <c r="GG96" s="146"/>
      <c r="GH96" s="146"/>
      <c r="GI96" s="146"/>
      <c r="GJ96" s="146"/>
      <c r="GK96" s="146"/>
      <c r="GL96" s="146"/>
      <c r="GM96" s="146"/>
      <c r="GN96" s="146"/>
      <c r="GO96" s="146"/>
      <c r="GP96" s="146"/>
      <c r="GQ96" s="146"/>
      <c r="GR96" s="146"/>
      <c r="GS96" s="146"/>
      <c r="GT96" s="146"/>
      <c r="GU96" s="146"/>
      <c r="GV96" s="146"/>
      <c r="GW96" s="146"/>
      <c r="GX96" s="146"/>
      <c r="GY96" s="146"/>
      <c r="GZ96" s="146"/>
      <c r="HA96" s="146"/>
      <c r="HB96" s="146"/>
      <c r="HC96" s="146"/>
      <c r="HD96" s="146"/>
      <c r="HE96" s="146"/>
      <c r="HF96" s="146"/>
      <c r="HG96" s="146"/>
      <c r="HH96" s="146"/>
      <c r="HI96" s="146"/>
      <c r="HJ96" s="146"/>
      <c r="HK96" s="146"/>
      <c r="HL96" s="146"/>
      <c r="HM96" s="146"/>
      <c r="HN96" s="146"/>
      <c r="HO96" s="146"/>
      <c r="HP96" s="146"/>
      <c r="HQ96" s="146"/>
      <c r="HR96" s="146"/>
      <c r="HS96" s="146"/>
      <c r="HT96" s="146"/>
      <c r="HU96" s="146"/>
      <c r="HV96" s="146"/>
      <c r="HW96" s="146"/>
      <c r="HX96" s="146"/>
      <c r="HY96" s="146"/>
      <c r="HZ96" s="146"/>
      <c r="IA96" s="146"/>
      <c r="IB96" s="146"/>
      <c r="IC96" s="146"/>
      <c r="ID96" s="146"/>
      <c r="IE96" s="146"/>
      <c r="IF96" s="146"/>
      <c r="IG96" s="146"/>
      <c r="IH96" s="146"/>
      <c r="II96" s="146"/>
      <c r="IJ96" s="146"/>
      <c r="IK96" s="146"/>
      <c r="IL96" s="146"/>
      <c r="IM96" s="146"/>
      <c r="IN96" s="146"/>
      <c r="IO96" s="146"/>
      <c r="IP96" s="146"/>
      <c r="IQ96" s="146"/>
      <c r="IR96" s="146"/>
      <c r="IS96" s="146"/>
      <c r="IT96" s="146"/>
    </row>
    <row r="97" spans="1:254" ht="12" customHeight="1">
      <c r="A97" s="146"/>
      <c r="B97" s="146"/>
      <c r="C97" s="146"/>
      <c r="D97" s="203" t="s">
        <v>314</v>
      </c>
      <c r="E97" s="135"/>
      <c r="F97" s="146"/>
      <c r="G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c r="CG97" s="146"/>
      <c r="CH97" s="146"/>
      <c r="CI97" s="146"/>
      <c r="CJ97" s="146"/>
      <c r="CK97" s="146"/>
      <c r="CL97" s="146"/>
      <c r="CM97" s="146"/>
      <c r="CN97" s="146"/>
      <c r="CO97" s="146"/>
      <c r="CP97" s="146"/>
      <c r="CQ97" s="146"/>
      <c r="CR97" s="146"/>
      <c r="CS97" s="146"/>
      <c r="CT97" s="146"/>
      <c r="CU97" s="146"/>
      <c r="CV97" s="146"/>
      <c r="CW97" s="146"/>
      <c r="CX97" s="146"/>
      <c r="CY97" s="146"/>
      <c r="CZ97" s="146"/>
      <c r="DA97" s="146"/>
      <c r="DB97" s="146"/>
      <c r="DC97" s="146"/>
      <c r="DD97" s="146"/>
      <c r="DE97" s="146"/>
      <c r="DF97" s="146"/>
      <c r="DG97" s="146"/>
      <c r="DH97" s="146"/>
      <c r="DI97" s="146"/>
      <c r="DJ97" s="146"/>
      <c r="DK97" s="146"/>
      <c r="DL97" s="146"/>
      <c r="DM97" s="146"/>
      <c r="DN97" s="146"/>
      <c r="DO97" s="146"/>
      <c r="DP97" s="146"/>
      <c r="DQ97" s="146"/>
      <c r="DR97" s="146"/>
      <c r="DS97" s="146"/>
      <c r="DT97" s="146"/>
      <c r="DU97" s="146"/>
      <c r="DV97" s="146"/>
      <c r="DW97" s="146"/>
      <c r="DX97" s="146"/>
      <c r="DY97" s="146"/>
      <c r="DZ97" s="146"/>
      <c r="EA97" s="146"/>
      <c r="EB97" s="146"/>
      <c r="EC97" s="146"/>
      <c r="ED97" s="146"/>
      <c r="EE97" s="146"/>
      <c r="EF97" s="146"/>
      <c r="EG97" s="146"/>
      <c r="EH97" s="146"/>
      <c r="EI97" s="146"/>
      <c r="EJ97" s="146"/>
      <c r="EK97" s="146"/>
      <c r="EL97" s="146"/>
      <c r="EM97" s="146"/>
      <c r="EN97" s="146"/>
      <c r="EO97" s="146"/>
      <c r="EP97" s="146"/>
      <c r="EQ97" s="146"/>
      <c r="ER97" s="146"/>
      <c r="ES97" s="146"/>
      <c r="ET97" s="146"/>
      <c r="EU97" s="146"/>
      <c r="EV97" s="146"/>
      <c r="EW97" s="146"/>
      <c r="EX97" s="146"/>
      <c r="EY97" s="146"/>
      <c r="EZ97" s="146"/>
      <c r="FA97" s="146"/>
      <c r="FB97" s="146"/>
      <c r="FC97" s="146"/>
      <c r="FD97" s="146"/>
      <c r="FE97" s="146"/>
      <c r="FF97" s="146"/>
      <c r="FG97" s="146"/>
      <c r="FH97" s="146"/>
      <c r="FI97" s="146"/>
      <c r="FJ97" s="146"/>
      <c r="FK97" s="146"/>
      <c r="FL97" s="146"/>
      <c r="FM97" s="146"/>
      <c r="FN97" s="146"/>
      <c r="FO97" s="146"/>
      <c r="FP97" s="146"/>
      <c r="FQ97" s="146"/>
      <c r="FR97" s="146"/>
      <c r="FS97" s="146"/>
      <c r="FT97" s="146"/>
      <c r="FU97" s="146"/>
      <c r="FV97" s="146"/>
      <c r="FW97" s="146"/>
      <c r="FX97" s="146"/>
      <c r="FY97" s="146"/>
      <c r="FZ97" s="146"/>
      <c r="GA97" s="146"/>
      <c r="GB97" s="146"/>
      <c r="GC97" s="146"/>
      <c r="GD97" s="146"/>
      <c r="GE97" s="146"/>
      <c r="GF97" s="146"/>
      <c r="GG97" s="146"/>
      <c r="GH97" s="146"/>
      <c r="GI97" s="146"/>
      <c r="GJ97" s="146"/>
      <c r="GK97" s="146"/>
      <c r="GL97" s="146"/>
      <c r="GM97" s="146"/>
      <c r="GN97" s="146"/>
      <c r="GO97" s="146"/>
      <c r="GP97" s="146"/>
      <c r="GQ97" s="146"/>
      <c r="GR97" s="146"/>
      <c r="GS97" s="146"/>
      <c r="GT97" s="146"/>
      <c r="GU97" s="146"/>
      <c r="GV97" s="146"/>
      <c r="GW97" s="146"/>
      <c r="GX97" s="146"/>
      <c r="GY97" s="146"/>
      <c r="GZ97" s="146"/>
      <c r="HA97" s="146"/>
      <c r="HB97" s="146"/>
      <c r="HC97" s="146"/>
      <c r="HD97" s="146"/>
      <c r="HE97" s="146"/>
      <c r="HF97" s="146"/>
      <c r="HG97" s="146"/>
      <c r="HH97" s="146"/>
      <c r="HI97" s="146"/>
      <c r="HJ97" s="146"/>
      <c r="HK97" s="146"/>
      <c r="HL97" s="146"/>
      <c r="HM97" s="146"/>
      <c r="HN97" s="146"/>
      <c r="HO97" s="146"/>
      <c r="HP97" s="146"/>
      <c r="HQ97" s="146"/>
      <c r="HR97" s="146"/>
      <c r="HS97" s="146"/>
      <c r="HT97" s="146"/>
      <c r="HU97" s="146"/>
      <c r="HV97" s="146"/>
      <c r="HW97" s="146"/>
      <c r="HX97" s="146"/>
      <c r="HY97" s="146"/>
      <c r="HZ97" s="146"/>
      <c r="IA97" s="146"/>
      <c r="IB97" s="146"/>
      <c r="IC97" s="146"/>
      <c r="ID97" s="146"/>
      <c r="IE97" s="146"/>
      <c r="IF97" s="146"/>
      <c r="IG97" s="146"/>
      <c r="IH97" s="146"/>
      <c r="II97" s="146"/>
      <c r="IJ97" s="146"/>
      <c r="IK97" s="146"/>
      <c r="IL97" s="146"/>
      <c r="IM97" s="146"/>
      <c r="IN97" s="146"/>
      <c r="IO97" s="146"/>
      <c r="IP97" s="146"/>
      <c r="IQ97" s="146"/>
      <c r="IR97" s="146"/>
      <c r="IS97" s="146"/>
      <c r="IT97" s="146"/>
    </row>
    <row r="98" spans="1:254" ht="12" customHeight="1">
      <c r="A98" s="146"/>
      <c r="B98" s="146"/>
      <c r="C98" s="146"/>
      <c r="D98" s="203" t="s">
        <v>315</v>
      </c>
      <c r="E98" s="135"/>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c r="CG98" s="146"/>
      <c r="CH98" s="146"/>
      <c r="CI98" s="146"/>
      <c r="CJ98" s="146"/>
      <c r="CK98" s="146"/>
      <c r="CL98" s="146"/>
      <c r="CM98" s="146"/>
      <c r="CN98" s="146"/>
      <c r="CO98" s="146"/>
      <c r="CP98" s="146"/>
      <c r="CQ98" s="146"/>
      <c r="CR98" s="146"/>
      <c r="CS98" s="146"/>
      <c r="CT98" s="146"/>
      <c r="CU98" s="146"/>
      <c r="CV98" s="146"/>
      <c r="CW98" s="146"/>
      <c r="CX98" s="146"/>
      <c r="CY98" s="146"/>
      <c r="CZ98" s="146"/>
      <c r="DA98" s="146"/>
      <c r="DB98" s="146"/>
      <c r="DC98" s="146"/>
      <c r="DD98" s="146"/>
      <c r="DE98" s="146"/>
      <c r="DF98" s="146"/>
      <c r="DG98" s="146"/>
      <c r="DH98" s="146"/>
      <c r="DI98" s="146"/>
      <c r="DJ98" s="146"/>
      <c r="DK98" s="146"/>
      <c r="DL98" s="146"/>
      <c r="DM98" s="146"/>
      <c r="DN98" s="146"/>
      <c r="DO98" s="146"/>
      <c r="DP98" s="146"/>
      <c r="DQ98" s="146"/>
      <c r="DR98" s="146"/>
      <c r="DS98" s="146"/>
      <c r="DT98" s="146"/>
      <c r="DU98" s="146"/>
      <c r="DV98" s="146"/>
      <c r="DW98" s="146"/>
      <c r="DX98" s="146"/>
      <c r="DY98" s="146"/>
      <c r="DZ98" s="146"/>
      <c r="EA98" s="146"/>
      <c r="EB98" s="146"/>
      <c r="EC98" s="146"/>
      <c r="ED98" s="146"/>
      <c r="EE98" s="146"/>
      <c r="EF98" s="146"/>
      <c r="EG98" s="146"/>
      <c r="EH98" s="146"/>
      <c r="EI98" s="146"/>
      <c r="EJ98" s="146"/>
      <c r="EK98" s="146"/>
      <c r="EL98" s="146"/>
      <c r="EM98" s="146"/>
      <c r="EN98" s="146"/>
      <c r="EO98" s="146"/>
      <c r="EP98" s="146"/>
      <c r="EQ98" s="146"/>
      <c r="ER98" s="146"/>
      <c r="ES98" s="146"/>
      <c r="ET98" s="146"/>
      <c r="EU98" s="146"/>
      <c r="EV98" s="146"/>
      <c r="EW98" s="146"/>
      <c r="EX98" s="146"/>
      <c r="EY98" s="146"/>
      <c r="EZ98" s="146"/>
      <c r="FA98" s="146"/>
      <c r="FB98" s="146"/>
      <c r="FC98" s="146"/>
      <c r="FD98" s="146"/>
      <c r="FE98" s="146"/>
      <c r="FF98" s="146"/>
      <c r="FG98" s="146"/>
      <c r="FH98" s="146"/>
      <c r="FI98" s="146"/>
      <c r="FJ98" s="146"/>
      <c r="FK98" s="146"/>
      <c r="FL98" s="146"/>
      <c r="FM98" s="146"/>
      <c r="FN98" s="146"/>
      <c r="FO98" s="146"/>
      <c r="FP98" s="146"/>
      <c r="FQ98" s="146"/>
      <c r="FR98" s="146"/>
      <c r="FS98" s="146"/>
      <c r="FT98" s="146"/>
      <c r="FU98" s="146"/>
      <c r="FV98" s="146"/>
      <c r="FW98" s="146"/>
      <c r="FX98" s="146"/>
      <c r="FY98" s="146"/>
      <c r="FZ98" s="146"/>
      <c r="GA98" s="146"/>
      <c r="GB98" s="146"/>
      <c r="GC98" s="146"/>
      <c r="GD98" s="146"/>
      <c r="GE98" s="146"/>
      <c r="GF98" s="146"/>
      <c r="GG98" s="146"/>
      <c r="GH98" s="146"/>
      <c r="GI98" s="146"/>
      <c r="GJ98" s="146"/>
      <c r="GK98" s="146"/>
      <c r="GL98" s="146"/>
      <c r="GM98" s="146"/>
      <c r="GN98" s="146"/>
      <c r="GO98" s="146"/>
      <c r="GP98" s="146"/>
      <c r="GQ98" s="146"/>
      <c r="GR98" s="146"/>
      <c r="GS98" s="146"/>
      <c r="GT98" s="146"/>
      <c r="GU98" s="146"/>
      <c r="GV98" s="146"/>
      <c r="GW98" s="146"/>
      <c r="GX98" s="146"/>
      <c r="GY98" s="146"/>
      <c r="GZ98" s="146"/>
      <c r="HA98" s="146"/>
      <c r="HB98" s="146"/>
      <c r="HC98" s="146"/>
      <c r="HD98" s="146"/>
      <c r="HE98" s="146"/>
      <c r="HF98" s="146"/>
      <c r="HG98" s="146"/>
      <c r="HH98" s="146"/>
      <c r="HI98" s="146"/>
      <c r="HJ98" s="146"/>
      <c r="HK98" s="146"/>
      <c r="HL98" s="146"/>
      <c r="HM98" s="146"/>
      <c r="HN98" s="146"/>
      <c r="HO98" s="146"/>
      <c r="HP98" s="146"/>
      <c r="HQ98" s="146"/>
      <c r="HR98" s="146"/>
      <c r="HS98" s="146"/>
      <c r="HT98" s="146"/>
      <c r="HU98" s="146"/>
      <c r="HV98" s="146"/>
      <c r="HW98" s="146"/>
      <c r="HX98" s="146"/>
      <c r="HY98" s="146"/>
      <c r="HZ98" s="146"/>
      <c r="IA98" s="146"/>
      <c r="IB98" s="146"/>
      <c r="IC98" s="146"/>
      <c r="ID98" s="146"/>
      <c r="IE98" s="146"/>
      <c r="IF98" s="146"/>
      <c r="IG98" s="146"/>
      <c r="IH98" s="146"/>
      <c r="II98" s="146"/>
      <c r="IJ98" s="146"/>
      <c r="IK98" s="146"/>
      <c r="IL98" s="146"/>
      <c r="IM98" s="146"/>
      <c r="IN98" s="146"/>
      <c r="IO98" s="146"/>
      <c r="IP98" s="146"/>
      <c r="IQ98" s="146"/>
      <c r="IR98" s="146"/>
      <c r="IS98" s="146"/>
      <c r="IT98" s="146"/>
    </row>
    <row r="99" spans="1:254" ht="12" customHeight="1">
      <c r="A99" s="146"/>
      <c r="B99" s="146"/>
      <c r="C99" s="146"/>
      <c r="D99" s="178" t="s">
        <v>316</v>
      </c>
      <c r="E99" s="135"/>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c r="CG99" s="146"/>
      <c r="CH99" s="146"/>
      <c r="CI99" s="146"/>
      <c r="CJ99" s="146"/>
      <c r="CK99" s="146"/>
      <c r="CL99" s="146"/>
      <c r="CM99" s="146"/>
      <c r="CN99" s="146"/>
      <c r="CO99" s="146"/>
      <c r="CP99" s="146"/>
      <c r="CQ99" s="146"/>
      <c r="CR99" s="146"/>
      <c r="CS99" s="146"/>
      <c r="CT99" s="146"/>
      <c r="CU99" s="146"/>
      <c r="CV99" s="146"/>
      <c r="CW99" s="146"/>
      <c r="CX99" s="146"/>
      <c r="CY99" s="146"/>
      <c r="CZ99" s="146"/>
      <c r="DA99" s="146"/>
      <c r="DB99" s="146"/>
      <c r="DC99" s="146"/>
      <c r="DD99" s="146"/>
      <c r="DE99" s="146"/>
      <c r="DF99" s="146"/>
      <c r="DG99" s="146"/>
      <c r="DH99" s="146"/>
      <c r="DI99" s="146"/>
      <c r="DJ99" s="146"/>
      <c r="DK99" s="146"/>
      <c r="DL99" s="146"/>
      <c r="DM99" s="146"/>
      <c r="DN99" s="146"/>
      <c r="DO99" s="146"/>
      <c r="DP99" s="146"/>
      <c r="DQ99" s="146"/>
      <c r="DR99" s="146"/>
      <c r="DS99" s="146"/>
      <c r="DT99" s="146"/>
      <c r="DU99" s="146"/>
      <c r="DV99" s="146"/>
      <c r="DW99" s="146"/>
      <c r="DX99" s="146"/>
      <c r="DY99" s="146"/>
      <c r="DZ99" s="146"/>
      <c r="EA99" s="146"/>
      <c r="EB99" s="146"/>
      <c r="EC99" s="146"/>
      <c r="ED99" s="146"/>
      <c r="EE99" s="146"/>
      <c r="EF99" s="146"/>
      <c r="EG99" s="146"/>
      <c r="EH99" s="146"/>
      <c r="EI99" s="146"/>
      <c r="EJ99" s="146"/>
      <c r="EK99" s="146"/>
      <c r="EL99" s="146"/>
      <c r="EM99" s="146"/>
      <c r="EN99" s="146"/>
      <c r="EO99" s="146"/>
      <c r="EP99" s="146"/>
      <c r="EQ99" s="146"/>
      <c r="ER99" s="146"/>
      <c r="ES99" s="146"/>
      <c r="ET99" s="146"/>
      <c r="EU99" s="146"/>
      <c r="EV99" s="146"/>
      <c r="EW99" s="146"/>
      <c r="EX99" s="146"/>
      <c r="EY99" s="146"/>
      <c r="EZ99" s="146"/>
      <c r="FA99" s="146"/>
      <c r="FB99" s="146"/>
      <c r="FC99" s="146"/>
      <c r="FD99" s="146"/>
      <c r="FE99" s="146"/>
      <c r="FF99" s="146"/>
      <c r="FG99" s="146"/>
      <c r="FH99" s="146"/>
      <c r="FI99" s="146"/>
      <c r="FJ99" s="146"/>
      <c r="FK99" s="146"/>
      <c r="FL99" s="146"/>
      <c r="FM99" s="146"/>
      <c r="FN99" s="146"/>
      <c r="FO99" s="146"/>
      <c r="FP99" s="146"/>
      <c r="FQ99" s="146"/>
      <c r="FR99" s="146"/>
      <c r="FS99" s="146"/>
      <c r="FT99" s="146"/>
      <c r="FU99" s="146"/>
      <c r="FV99" s="146"/>
      <c r="FW99" s="146"/>
      <c r="FX99" s="146"/>
      <c r="FY99" s="146"/>
      <c r="FZ99" s="146"/>
      <c r="GA99" s="146"/>
      <c r="GB99" s="146"/>
      <c r="GC99" s="146"/>
      <c r="GD99" s="146"/>
      <c r="GE99" s="146"/>
      <c r="GF99" s="146"/>
      <c r="GG99" s="146"/>
      <c r="GH99" s="146"/>
      <c r="GI99" s="146"/>
      <c r="GJ99" s="146"/>
      <c r="GK99" s="146"/>
      <c r="GL99" s="146"/>
      <c r="GM99" s="146"/>
      <c r="GN99" s="146"/>
      <c r="GO99" s="146"/>
      <c r="GP99" s="146"/>
      <c r="GQ99" s="146"/>
      <c r="GR99" s="146"/>
      <c r="GS99" s="146"/>
      <c r="GT99" s="146"/>
      <c r="GU99" s="146"/>
      <c r="GV99" s="146"/>
      <c r="GW99" s="146"/>
      <c r="GX99" s="146"/>
      <c r="GY99" s="146"/>
      <c r="GZ99" s="146"/>
      <c r="HA99" s="146"/>
      <c r="HB99" s="146"/>
      <c r="HC99" s="146"/>
      <c r="HD99" s="146"/>
      <c r="HE99" s="146"/>
      <c r="HF99" s="146"/>
      <c r="HG99" s="146"/>
      <c r="HH99" s="146"/>
      <c r="HI99" s="146"/>
      <c r="HJ99" s="146"/>
      <c r="HK99" s="146"/>
      <c r="HL99" s="146"/>
      <c r="HM99" s="146"/>
      <c r="HN99" s="146"/>
      <c r="HO99" s="146"/>
      <c r="HP99" s="146"/>
      <c r="HQ99" s="146"/>
      <c r="HR99" s="146"/>
      <c r="HS99" s="146"/>
      <c r="HT99" s="146"/>
      <c r="HU99" s="146"/>
      <c r="HV99" s="146"/>
      <c r="HW99" s="146"/>
      <c r="HX99" s="146"/>
      <c r="HY99" s="146"/>
      <c r="HZ99" s="146"/>
      <c r="IA99" s="146"/>
      <c r="IB99" s="146"/>
      <c r="IC99" s="146"/>
      <c r="ID99" s="146"/>
      <c r="IE99" s="146"/>
      <c r="IF99" s="146"/>
      <c r="IG99" s="146"/>
      <c r="IH99" s="146"/>
      <c r="II99" s="146"/>
      <c r="IJ99" s="146"/>
      <c r="IK99" s="146"/>
      <c r="IL99" s="146"/>
      <c r="IM99" s="146"/>
      <c r="IN99" s="146"/>
      <c r="IO99" s="146"/>
      <c r="IP99" s="146"/>
      <c r="IQ99" s="146"/>
      <c r="IR99" s="146"/>
      <c r="IS99" s="146"/>
      <c r="IT99" s="146"/>
    </row>
    <row r="100" spans="1:254" ht="12" customHeight="1">
      <c r="A100" s="146"/>
      <c r="B100" s="146"/>
      <c r="C100" s="146"/>
      <c r="D100" s="178" t="s">
        <v>317</v>
      </c>
      <c r="E100" s="135"/>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c r="CG100" s="146"/>
      <c r="CH100" s="146"/>
      <c r="CI100" s="146"/>
      <c r="CJ100" s="146"/>
      <c r="CK100" s="146"/>
      <c r="CL100" s="146"/>
      <c r="CM100" s="146"/>
      <c r="CN100" s="146"/>
      <c r="CO100" s="146"/>
      <c r="CP100" s="146"/>
      <c r="CQ100" s="146"/>
      <c r="CR100" s="146"/>
      <c r="CS100" s="146"/>
      <c r="CT100" s="146"/>
      <c r="CU100" s="146"/>
      <c r="CV100" s="146"/>
      <c r="CW100" s="146"/>
      <c r="CX100" s="146"/>
      <c r="CY100" s="146"/>
      <c r="CZ100" s="146"/>
      <c r="DA100" s="146"/>
      <c r="DB100" s="146"/>
      <c r="DC100" s="146"/>
      <c r="DD100" s="146"/>
      <c r="DE100" s="146"/>
      <c r="DF100" s="146"/>
      <c r="DG100" s="146"/>
      <c r="DH100" s="146"/>
      <c r="DI100" s="146"/>
      <c r="DJ100" s="146"/>
      <c r="DK100" s="146"/>
      <c r="DL100" s="146"/>
      <c r="DM100" s="146"/>
      <c r="DN100" s="146"/>
      <c r="DO100" s="146"/>
      <c r="DP100" s="146"/>
      <c r="DQ100" s="146"/>
      <c r="DR100" s="146"/>
      <c r="DS100" s="146"/>
      <c r="DT100" s="146"/>
      <c r="DU100" s="146"/>
      <c r="DV100" s="146"/>
      <c r="DW100" s="146"/>
      <c r="DX100" s="146"/>
      <c r="DY100" s="146"/>
      <c r="DZ100" s="146"/>
      <c r="EA100" s="146"/>
      <c r="EB100" s="146"/>
      <c r="EC100" s="146"/>
      <c r="ED100" s="146"/>
      <c r="EE100" s="146"/>
      <c r="EF100" s="146"/>
      <c r="EG100" s="146"/>
      <c r="EH100" s="146"/>
      <c r="EI100" s="146"/>
      <c r="EJ100" s="146"/>
      <c r="EK100" s="146"/>
      <c r="EL100" s="146"/>
      <c r="EM100" s="146"/>
      <c r="EN100" s="146"/>
      <c r="EO100" s="146"/>
      <c r="EP100" s="146"/>
      <c r="EQ100" s="146"/>
      <c r="ER100" s="146"/>
      <c r="ES100" s="146"/>
      <c r="ET100" s="146"/>
      <c r="EU100" s="146"/>
      <c r="EV100" s="146"/>
      <c r="EW100" s="146"/>
      <c r="EX100" s="146"/>
      <c r="EY100" s="146"/>
      <c r="EZ100" s="146"/>
      <c r="FA100" s="146"/>
      <c r="FB100" s="146"/>
      <c r="FC100" s="146"/>
      <c r="FD100" s="146"/>
      <c r="FE100" s="146"/>
      <c r="FF100" s="146"/>
      <c r="FG100" s="146"/>
      <c r="FH100" s="146"/>
      <c r="FI100" s="146"/>
      <c r="FJ100" s="146"/>
      <c r="FK100" s="146"/>
      <c r="FL100" s="146"/>
      <c r="FM100" s="146"/>
      <c r="FN100" s="146"/>
      <c r="FO100" s="146"/>
      <c r="FP100" s="146"/>
      <c r="FQ100" s="146"/>
      <c r="FR100" s="146"/>
      <c r="FS100" s="146"/>
      <c r="FT100" s="146"/>
      <c r="FU100" s="146"/>
      <c r="FV100" s="146"/>
      <c r="FW100" s="146"/>
      <c r="FX100" s="146"/>
      <c r="FY100" s="146"/>
      <c r="FZ100" s="146"/>
      <c r="GA100" s="146"/>
      <c r="GB100" s="146"/>
      <c r="GC100" s="146"/>
      <c r="GD100" s="146"/>
      <c r="GE100" s="146"/>
      <c r="GF100" s="146"/>
      <c r="GG100" s="146"/>
      <c r="GH100" s="146"/>
      <c r="GI100" s="146"/>
      <c r="GJ100" s="146"/>
      <c r="GK100" s="146"/>
      <c r="GL100" s="146"/>
      <c r="GM100" s="146"/>
      <c r="GN100" s="146"/>
      <c r="GO100" s="146"/>
      <c r="GP100" s="146"/>
      <c r="GQ100" s="146"/>
      <c r="GR100" s="146"/>
      <c r="GS100" s="146"/>
      <c r="GT100" s="146"/>
      <c r="GU100" s="146"/>
      <c r="GV100" s="146"/>
      <c r="GW100" s="146"/>
      <c r="GX100" s="146"/>
      <c r="GY100" s="146"/>
      <c r="GZ100" s="146"/>
      <c r="HA100" s="146"/>
      <c r="HB100" s="146"/>
      <c r="HC100" s="146"/>
      <c r="HD100" s="146"/>
      <c r="HE100" s="146"/>
      <c r="HF100" s="146"/>
      <c r="HG100" s="146"/>
      <c r="HH100" s="146"/>
      <c r="HI100" s="146"/>
      <c r="HJ100" s="146"/>
      <c r="HK100" s="146"/>
      <c r="HL100" s="146"/>
      <c r="HM100" s="146"/>
      <c r="HN100" s="146"/>
      <c r="HO100" s="146"/>
      <c r="HP100" s="146"/>
      <c r="HQ100" s="146"/>
      <c r="HR100" s="146"/>
      <c r="HS100" s="146"/>
      <c r="HT100" s="146"/>
      <c r="HU100" s="146"/>
      <c r="HV100" s="146"/>
      <c r="HW100" s="146"/>
      <c r="HX100" s="146"/>
      <c r="HY100" s="146"/>
      <c r="HZ100" s="146"/>
      <c r="IA100" s="146"/>
      <c r="IB100" s="146"/>
      <c r="IC100" s="146"/>
      <c r="ID100" s="146"/>
      <c r="IE100" s="146"/>
      <c r="IF100" s="146"/>
      <c r="IG100" s="146"/>
      <c r="IH100" s="146"/>
      <c r="II100" s="146"/>
      <c r="IJ100" s="146"/>
      <c r="IK100" s="146"/>
      <c r="IL100" s="146"/>
      <c r="IM100" s="146"/>
      <c r="IN100" s="146"/>
      <c r="IO100" s="146"/>
      <c r="IP100" s="146"/>
      <c r="IQ100" s="146"/>
      <c r="IR100" s="146"/>
      <c r="IS100" s="146"/>
      <c r="IT100" s="146"/>
    </row>
    <row r="124" spans="1:1">
      <c r="A124" s="135" t="s">
        <v>321</v>
      </c>
    </row>
    <row r="147" spans="4:4">
      <c r="D147" s="135" t="s">
        <v>314</v>
      </c>
    </row>
  </sheetData>
  <mergeCells count="8">
    <mergeCell ref="D65:E65"/>
    <mergeCell ref="D67:E67"/>
    <mergeCell ref="D1:E1"/>
    <mergeCell ref="D14:E14"/>
    <mergeCell ref="D15:E15"/>
    <mergeCell ref="D17:E17"/>
    <mergeCell ref="D51:E51"/>
    <mergeCell ref="D64:E64"/>
  </mergeCells>
  <phoneticPr fontId="1" type="noConversion"/>
  <pageMargins left="0.51181102362204722" right="0.51181102362204722" top="0.35433070866141736" bottom="0.35433070866141736" header="0.31496062992125984" footer="0.31496062992125984"/>
  <pageSetup paperSize="9" scale="71" fitToHeight="0" orientation="portrait" r:id="rId1"/>
  <rowBreaks count="1" manualBreakCount="1">
    <brk id="50" max="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zoomScale="70" zoomScaleNormal="70" workbookViewId="0">
      <selection activeCell="Z16" sqref="Z16"/>
    </sheetView>
  </sheetViews>
  <sheetFormatPr baseColWidth="10" defaultColWidth="8.83203125" defaultRowHeight="15"/>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2" zoomScale="70" zoomScaleNormal="70" workbookViewId="0">
      <selection activeCell="P28" sqref="P28"/>
    </sheetView>
  </sheetViews>
  <sheetFormatPr baseColWidth="10" defaultColWidth="8.83203125" defaultRowHeight="15"/>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2"/>
  <sheetViews>
    <sheetView topLeftCell="B1" zoomScaleNormal="100" workbookViewId="0">
      <selection activeCell="D18" sqref="D18"/>
    </sheetView>
  </sheetViews>
  <sheetFormatPr baseColWidth="10" defaultColWidth="8.83203125" defaultRowHeight="15"/>
  <cols>
    <col min="2" max="2" width="12" customWidth="1"/>
    <col min="3" max="3" width="22" customWidth="1"/>
    <col min="4" max="4" width="52.6640625" customWidth="1"/>
    <col min="5" max="5" width="15.1640625" customWidth="1"/>
    <col min="6" max="6" width="14.5" customWidth="1"/>
    <col min="7" max="7" width="16.83203125" customWidth="1"/>
  </cols>
  <sheetData>
    <row r="3" spans="2:7" ht="22" thickBot="1">
      <c r="B3" s="12" t="s">
        <v>56</v>
      </c>
      <c r="G3" s="13" t="s">
        <v>57</v>
      </c>
    </row>
    <row r="4" spans="2:7" s="13" customFormat="1" ht="17">
      <c r="B4" s="14" t="s">
        <v>58</v>
      </c>
      <c r="C4" s="15" t="s">
        <v>59</v>
      </c>
      <c r="D4" s="15" t="s">
        <v>60</v>
      </c>
      <c r="E4" s="15" t="s">
        <v>61</v>
      </c>
      <c r="F4" s="15" t="s">
        <v>62</v>
      </c>
      <c r="G4" s="16" t="s">
        <v>63</v>
      </c>
    </row>
    <row r="5" spans="2:7" s="13" customFormat="1" ht="17">
      <c r="B5" s="17">
        <v>44166</v>
      </c>
      <c r="C5" s="18" t="s">
        <v>64</v>
      </c>
      <c r="D5" s="19" t="s">
        <v>65</v>
      </c>
      <c r="E5" s="20"/>
      <c r="F5" s="20">
        <v>1547737.02</v>
      </c>
      <c r="G5" s="21">
        <f>F5</f>
        <v>1547737.02</v>
      </c>
    </row>
    <row r="6" spans="2:7" s="13" customFormat="1" ht="17">
      <c r="B6" s="17">
        <v>44531</v>
      </c>
      <c r="C6" s="18" t="s">
        <v>66</v>
      </c>
      <c r="D6" s="19" t="s">
        <v>67</v>
      </c>
      <c r="E6" s="20">
        <v>3214.31</v>
      </c>
      <c r="F6" s="20"/>
      <c r="G6" s="22">
        <f>$G$5-E6</f>
        <v>1544522.71</v>
      </c>
    </row>
    <row r="7" spans="2:7" s="13" customFormat="1" ht="21" customHeight="1">
      <c r="B7" s="17">
        <v>44531</v>
      </c>
      <c r="C7" s="23" t="s">
        <v>68</v>
      </c>
      <c r="D7" s="24" t="s">
        <v>69</v>
      </c>
      <c r="E7" s="20">
        <v>317698.59000000003</v>
      </c>
      <c r="F7" s="20"/>
      <c r="G7" s="22">
        <f>G6-E7</f>
        <v>1226824.1199999999</v>
      </c>
    </row>
    <row r="8" spans="2:7" s="13" customFormat="1" ht="17">
      <c r="B8" s="17">
        <v>44728</v>
      </c>
      <c r="C8" s="23" t="s">
        <v>70</v>
      </c>
      <c r="D8" s="19" t="s">
        <v>71</v>
      </c>
      <c r="E8" s="20">
        <v>3214.2857142857142</v>
      </c>
      <c r="F8" s="20"/>
      <c r="G8" s="22">
        <f t="shared" ref="G8:G9" si="0">G7-E8</f>
        <v>1223609.8342857142</v>
      </c>
    </row>
    <row r="9" spans="2:7" s="13" customFormat="1" ht="17">
      <c r="B9" s="17">
        <v>44728</v>
      </c>
      <c r="C9" s="18" t="s">
        <v>72</v>
      </c>
      <c r="D9" s="19" t="s">
        <v>73</v>
      </c>
      <c r="E9" s="25">
        <v>9127.8693055925505</v>
      </c>
      <c r="F9" s="20"/>
      <c r="G9" s="22">
        <f t="shared" si="0"/>
        <v>1214481.9649801217</v>
      </c>
    </row>
    <row r="10" spans="2:7" s="13" customFormat="1" ht="16">
      <c r="B10" s="26"/>
      <c r="C10" s="27"/>
      <c r="D10" s="19"/>
      <c r="E10" s="20"/>
      <c r="F10" s="20"/>
      <c r="G10" s="22"/>
    </row>
    <row r="11" spans="2:7" s="13" customFormat="1" ht="16">
      <c r="B11" s="28"/>
      <c r="C11" s="29"/>
      <c r="D11" s="19"/>
      <c r="E11" s="25"/>
      <c r="F11" s="20"/>
      <c r="G11" s="22"/>
    </row>
    <row r="12" spans="2:7" s="13" customFormat="1" ht="17" thickBot="1">
      <c r="B12" s="237" t="s">
        <v>74</v>
      </c>
      <c r="C12" s="238"/>
      <c r="D12" s="238"/>
      <c r="E12" s="238"/>
      <c r="F12" s="238"/>
      <c r="G12" s="30">
        <f>G9</f>
        <v>1214481.9649801217</v>
      </c>
    </row>
  </sheetData>
  <mergeCells count="1">
    <mergeCell ref="B12:F12"/>
  </mergeCells>
  <phoneticPr fontId="1" type="noConversion"/>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workbookViewId="0">
      <selection activeCell="K3" sqref="K3"/>
    </sheetView>
  </sheetViews>
  <sheetFormatPr baseColWidth="10" defaultColWidth="8.6640625" defaultRowHeight="13"/>
  <cols>
    <col min="1" max="1" width="9.1640625" style="31" customWidth="1"/>
    <col min="2" max="2" width="29.1640625" style="31" customWidth="1"/>
    <col min="3" max="3" width="8.83203125" style="31" customWidth="1"/>
    <col min="4" max="4" width="7.6640625" style="31" customWidth="1"/>
    <col min="5" max="5" width="14.83203125" style="31" customWidth="1"/>
    <col min="6" max="6" width="10.83203125" style="31" customWidth="1"/>
    <col min="7" max="7" width="15.1640625" style="31" customWidth="1"/>
    <col min="8" max="8" width="7.1640625" style="31" customWidth="1"/>
    <col min="9" max="16384" width="8.6640625" style="31"/>
  </cols>
  <sheetData>
    <row r="1" spans="1:8" ht="63.5" customHeight="1">
      <c r="A1" s="240" t="s">
        <v>75</v>
      </c>
      <c r="B1" s="240"/>
      <c r="C1" s="240"/>
      <c r="D1" s="240"/>
      <c r="E1" s="240"/>
      <c r="F1" s="240"/>
      <c r="G1" s="240"/>
      <c r="H1" s="240"/>
    </row>
    <row r="2" spans="1:8" ht="20.25" customHeight="1">
      <c r="A2" s="241" t="s">
        <v>76</v>
      </c>
      <c r="B2" s="241"/>
      <c r="C2" s="241"/>
      <c r="D2" s="241"/>
      <c r="E2" s="241"/>
      <c r="F2" s="241"/>
      <c r="G2" s="241"/>
      <c r="H2" s="241"/>
    </row>
    <row r="3" spans="1:8" ht="94.75" customHeight="1">
      <c r="A3" s="242" t="s">
        <v>77</v>
      </c>
      <c r="B3" s="242"/>
      <c r="C3" s="242"/>
      <c r="D3" s="243" t="s">
        <v>78</v>
      </c>
      <c r="E3" s="243"/>
      <c r="F3" s="243"/>
      <c r="G3" s="243"/>
      <c r="H3" s="32"/>
    </row>
    <row r="4" spans="1:8" ht="27.75" customHeight="1">
      <c r="A4" s="33" t="s">
        <v>79</v>
      </c>
      <c r="B4" s="244" t="s">
        <v>60</v>
      </c>
      <c r="C4" s="245"/>
      <c r="D4" s="246"/>
      <c r="E4" s="34" t="s">
        <v>80</v>
      </c>
      <c r="F4" s="35" t="s">
        <v>81</v>
      </c>
      <c r="G4" s="36" t="s">
        <v>82</v>
      </c>
    </row>
    <row r="5" spans="1:8" ht="27.75" customHeight="1">
      <c r="A5" s="37" t="s">
        <v>83</v>
      </c>
      <c r="B5" s="239" t="s">
        <v>84</v>
      </c>
      <c r="C5" s="239"/>
      <c r="D5" s="239"/>
      <c r="E5" s="38">
        <v>684991.44</v>
      </c>
      <c r="F5" s="39">
        <v>1</v>
      </c>
      <c r="G5" s="40">
        <f>E5*F5</f>
        <v>684991.44</v>
      </c>
    </row>
    <row r="6" spans="1:8" ht="27.75" customHeight="1">
      <c r="A6" s="37" t="s">
        <v>83</v>
      </c>
      <c r="B6" s="239" t="s">
        <v>85</v>
      </c>
      <c r="C6" s="239"/>
      <c r="D6" s="239"/>
      <c r="E6" s="41">
        <v>121006.45</v>
      </c>
      <c r="F6" s="39">
        <v>1</v>
      </c>
      <c r="G6" s="40">
        <f t="shared" ref="G6:G7" si="0">E6*F6</f>
        <v>121006.45</v>
      </c>
    </row>
    <row r="7" spans="1:8" ht="27.75" customHeight="1">
      <c r="A7" s="37" t="s">
        <v>83</v>
      </c>
      <c r="B7" s="239" t="s">
        <v>86</v>
      </c>
      <c r="C7" s="239"/>
      <c r="D7" s="239"/>
      <c r="E7" s="41">
        <v>740694.67</v>
      </c>
      <c r="F7" s="39">
        <v>1</v>
      </c>
      <c r="G7" s="40">
        <f t="shared" si="0"/>
        <v>740694.67</v>
      </c>
    </row>
    <row r="8" spans="1:8" ht="31.5" customHeight="1">
      <c r="A8" s="247" t="s">
        <v>87</v>
      </c>
      <c r="B8" s="248"/>
      <c r="C8" s="248"/>
      <c r="D8" s="248"/>
      <c r="E8" s="248"/>
      <c r="F8" s="249"/>
      <c r="G8" s="42">
        <f>SUM(G5:G7)</f>
        <v>1546692.56</v>
      </c>
    </row>
    <row r="9" spans="1:8" ht="142.25" customHeight="1">
      <c r="A9" s="250" t="s">
        <v>88</v>
      </c>
      <c r="B9" s="251"/>
      <c r="C9" s="252" t="s">
        <v>89</v>
      </c>
      <c r="D9" s="253"/>
      <c r="E9" s="253"/>
      <c r="F9" s="253"/>
      <c r="G9" s="253"/>
      <c r="H9" s="32"/>
    </row>
    <row r="10" spans="1:8" ht="46" customHeight="1"/>
    <row r="11" spans="1:8" ht="1" customHeight="1"/>
  </sheetData>
  <mergeCells count="11">
    <mergeCell ref="B6:D6"/>
    <mergeCell ref="B7:D7"/>
    <mergeCell ref="A8:F8"/>
    <mergeCell ref="A9:B9"/>
    <mergeCell ref="C9:G9"/>
    <mergeCell ref="B5:D5"/>
    <mergeCell ref="A1:H1"/>
    <mergeCell ref="A2:H2"/>
    <mergeCell ref="A3:C3"/>
    <mergeCell ref="D3:G3"/>
    <mergeCell ref="B4:D4"/>
  </mergeCells>
  <phoneticPr fontId="1" type="noConversion"/>
  <hyperlinks>
    <hyperlink ref="A3" r:id="rId1" display="mailto:submarinecable@sk.com" xr:uid="{00000000-0004-0000-0300-000000000000}"/>
  </hyperlinks>
  <pageMargins left="0.43307086614173229" right="0.43307086614173229" top="0.74803149606299213" bottom="0.74803149606299213" header="0.31496062992125984" footer="0.31496062992125984"/>
  <pageSetup paperSize="9" orientation="portrait" r:id="rId2"/>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60"/>
  <sheetViews>
    <sheetView topLeftCell="F67" workbookViewId="0">
      <selection activeCell="F67" sqref="F67"/>
    </sheetView>
  </sheetViews>
  <sheetFormatPr baseColWidth="10" defaultColWidth="7.83203125" defaultRowHeight="14"/>
  <cols>
    <col min="1" max="1" width="21.83203125" style="45" customWidth="1"/>
    <col min="2" max="2" width="12.6640625" style="47" bestFit="1" customWidth="1"/>
    <col min="3" max="3" width="12.5" style="47" bestFit="1" customWidth="1"/>
    <col min="4" max="4" width="11.83203125" style="47" customWidth="1"/>
    <col min="5" max="5" width="11.1640625" style="47" bestFit="1" customWidth="1"/>
    <col min="6" max="6" width="12.1640625" style="47" bestFit="1" customWidth="1"/>
    <col min="7" max="7" width="13.83203125" style="47" bestFit="1" customWidth="1"/>
    <col min="8" max="8" width="11.5" style="47" customWidth="1"/>
    <col min="9" max="9" width="12.6640625" style="47" bestFit="1" customWidth="1"/>
    <col min="10" max="10" width="11.1640625" style="47" bestFit="1" customWidth="1"/>
    <col min="11" max="11" width="12.1640625" style="47" bestFit="1" customWidth="1"/>
    <col min="12" max="12" width="11.6640625" style="47" customWidth="1"/>
    <col min="13" max="13" width="13.5" style="47" bestFit="1" customWidth="1"/>
    <col min="14" max="14" width="11.1640625" style="47" customWidth="1"/>
    <col min="15" max="15" width="10" style="45" bestFit="1" customWidth="1"/>
    <col min="16" max="16" width="10.1640625" style="45" bestFit="1" customWidth="1"/>
    <col min="17" max="17" width="14.6640625" style="45" bestFit="1" customWidth="1"/>
    <col min="18" max="18" width="9.6640625" style="45" bestFit="1" customWidth="1"/>
    <col min="19" max="256" width="8.83203125" style="45" customWidth="1"/>
    <col min="257" max="257" width="30.6640625" style="45" customWidth="1"/>
    <col min="258" max="259" width="9.6640625" style="45" bestFit="1" customWidth="1"/>
    <col min="260" max="260" width="10.6640625" style="45" customWidth="1"/>
    <col min="261" max="261" width="9.6640625" style="45" bestFit="1" customWidth="1"/>
    <col min="262" max="263" width="9.5" style="45" customWidth="1"/>
    <col min="264" max="264" width="8.83203125" style="45" customWidth="1"/>
    <col min="265" max="269" width="7.83203125" style="45"/>
    <col min="270" max="270" width="11.1640625" style="45" customWidth="1"/>
    <col min="271" max="512" width="8.83203125" style="45" customWidth="1"/>
    <col min="513" max="513" width="30.6640625" style="45" customWidth="1"/>
    <col min="514" max="515" width="9.6640625" style="45" bestFit="1" customWidth="1"/>
    <col min="516" max="516" width="10.6640625" style="45" customWidth="1"/>
    <col min="517" max="517" width="9.6640625" style="45" bestFit="1" customWidth="1"/>
    <col min="518" max="519" width="9.5" style="45" customWidth="1"/>
    <col min="520" max="520" width="8.83203125" style="45" customWidth="1"/>
    <col min="521" max="525" width="7.83203125" style="45"/>
    <col min="526" max="526" width="11.1640625" style="45" customWidth="1"/>
    <col min="527" max="768" width="8.83203125" style="45" customWidth="1"/>
    <col min="769" max="769" width="30.6640625" style="45" customWidth="1"/>
    <col min="770" max="771" width="9.6640625" style="45" bestFit="1" customWidth="1"/>
    <col min="772" max="772" width="10.6640625" style="45" customWidth="1"/>
    <col min="773" max="773" width="9.6640625" style="45" bestFit="1" customWidth="1"/>
    <col min="774" max="775" width="9.5" style="45" customWidth="1"/>
    <col min="776" max="776" width="8.83203125" style="45" customWidth="1"/>
    <col min="777" max="781" width="7.83203125" style="45"/>
    <col min="782" max="782" width="11.1640625" style="45" customWidth="1"/>
    <col min="783" max="1024" width="8.83203125" style="45" customWidth="1"/>
    <col min="1025" max="1025" width="30.6640625" style="45" customWidth="1"/>
    <col min="1026" max="1027" width="9.6640625" style="45" bestFit="1" customWidth="1"/>
    <col min="1028" max="1028" width="10.6640625" style="45" customWidth="1"/>
    <col min="1029" max="1029" width="9.6640625" style="45" bestFit="1" customWidth="1"/>
    <col min="1030" max="1031" width="9.5" style="45" customWidth="1"/>
    <col min="1032" max="1032" width="8.83203125" style="45" customWidth="1"/>
    <col min="1033" max="1037" width="7.83203125" style="45"/>
    <col min="1038" max="1038" width="11.1640625" style="45" customWidth="1"/>
    <col min="1039" max="1280" width="8.83203125" style="45" customWidth="1"/>
    <col min="1281" max="1281" width="30.6640625" style="45" customWidth="1"/>
    <col min="1282" max="1283" width="9.6640625" style="45" bestFit="1" customWidth="1"/>
    <col min="1284" max="1284" width="10.6640625" style="45" customWidth="1"/>
    <col min="1285" max="1285" width="9.6640625" style="45" bestFit="1" customWidth="1"/>
    <col min="1286" max="1287" width="9.5" style="45" customWidth="1"/>
    <col min="1288" max="1288" width="8.83203125" style="45" customWidth="1"/>
    <col min="1289" max="1293" width="7.83203125" style="45"/>
    <col min="1294" max="1294" width="11.1640625" style="45" customWidth="1"/>
    <col min="1295" max="1536" width="8.83203125" style="45" customWidth="1"/>
    <col min="1537" max="1537" width="30.6640625" style="45" customWidth="1"/>
    <col min="1538" max="1539" width="9.6640625" style="45" bestFit="1" customWidth="1"/>
    <col min="1540" max="1540" width="10.6640625" style="45" customWidth="1"/>
    <col min="1541" max="1541" width="9.6640625" style="45" bestFit="1" customWidth="1"/>
    <col min="1542" max="1543" width="9.5" style="45" customWidth="1"/>
    <col min="1544" max="1544" width="8.83203125" style="45" customWidth="1"/>
    <col min="1545" max="1549" width="7.83203125" style="45"/>
    <col min="1550" max="1550" width="11.1640625" style="45" customWidth="1"/>
    <col min="1551" max="1792" width="8.83203125" style="45" customWidth="1"/>
    <col min="1793" max="1793" width="30.6640625" style="45" customWidth="1"/>
    <col min="1794" max="1795" width="9.6640625" style="45" bestFit="1" customWidth="1"/>
    <col min="1796" max="1796" width="10.6640625" style="45" customWidth="1"/>
    <col min="1797" max="1797" width="9.6640625" style="45" bestFit="1" customWidth="1"/>
    <col min="1798" max="1799" width="9.5" style="45" customWidth="1"/>
    <col min="1800" max="1800" width="8.83203125" style="45" customWidth="1"/>
    <col min="1801" max="1805" width="7.83203125" style="45"/>
    <col min="1806" max="1806" width="11.1640625" style="45" customWidth="1"/>
    <col min="1807" max="2048" width="8.83203125" style="45" customWidth="1"/>
    <col min="2049" max="2049" width="30.6640625" style="45" customWidth="1"/>
    <col min="2050" max="2051" width="9.6640625" style="45" bestFit="1" customWidth="1"/>
    <col min="2052" max="2052" width="10.6640625" style="45" customWidth="1"/>
    <col min="2053" max="2053" width="9.6640625" style="45" bestFit="1" customWidth="1"/>
    <col min="2054" max="2055" width="9.5" style="45" customWidth="1"/>
    <col min="2056" max="2056" width="8.83203125" style="45" customWidth="1"/>
    <col min="2057" max="2061" width="7.83203125" style="45"/>
    <col min="2062" max="2062" width="11.1640625" style="45" customWidth="1"/>
    <col min="2063" max="2304" width="8.83203125" style="45" customWidth="1"/>
    <col min="2305" max="2305" width="30.6640625" style="45" customWidth="1"/>
    <col min="2306" max="2307" width="9.6640625" style="45" bestFit="1" customWidth="1"/>
    <col min="2308" max="2308" width="10.6640625" style="45" customWidth="1"/>
    <col min="2309" max="2309" width="9.6640625" style="45" bestFit="1" customWidth="1"/>
    <col min="2310" max="2311" width="9.5" style="45" customWidth="1"/>
    <col min="2312" max="2312" width="8.83203125" style="45" customWidth="1"/>
    <col min="2313" max="2317" width="7.83203125" style="45"/>
    <col min="2318" max="2318" width="11.1640625" style="45" customWidth="1"/>
    <col min="2319" max="2560" width="8.83203125" style="45" customWidth="1"/>
    <col min="2561" max="2561" width="30.6640625" style="45" customWidth="1"/>
    <col min="2562" max="2563" width="9.6640625" style="45" bestFit="1" customWidth="1"/>
    <col min="2564" max="2564" width="10.6640625" style="45" customWidth="1"/>
    <col min="2565" max="2565" width="9.6640625" style="45" bestFit="1" customWidth="1"/>
    <col min="2566" max="2567" width="9.5" style="45" customWidth="1"/>
    <col min="2568" max="2568" width="8.83203125" style="45" customWidth="1"/>
    <col min="2569" max="2573" width="7.83203125" style="45"/>
    <col min="2574" max="2574" width="11.1640625" style="45" customWidth="1"/>
    <col min="2575" max="2816" width="8.83203125" style="45" customWidth="1"/>
    <col min="2817" max="2817" width="30.6640625" style="45" customWidth="1"/>
    <col min="2818" max="2819" width="9.6640625" style="45" bestFit="1" customWidth="1"/>
    <col min="2820" max="2820" width="10.6640625" style="45" customWidth="1"/>
    <col min="2821" max="2821" width="9.6640625" style="45" bestFit="1" customWidth="1"/>
    <col min="2822" max="2823" width="9.5" style="45" customWidth="1"/>
    <col min="2824" max="2824" width="8.83203125" style="45" customWidth="1"/>
    <col min="2825" max="2829" width="7.83203125" style="45"/>
    <col min="2830" max="2830" width="11.1640625" style="45" customWidth="1"/>
    <col min="2831" max="3072" width="8.83203125" style="45" customWidth="1"/>
    <col min="3073" max="3073" width="30.6640625" style="45" customWidth="1"/>
    <col min="3074" max="3075" width="9.6640625" style="45" bestFit="1" customWidth="1"/>
    <col min="3076" max="3076" width="10.6640625" style="45" customWidth="1"/>
    <col min="3077" max="3077" width="9.6640625" style="45" bestFit="1" customWidth="1"/>
    <col min="3078" max="3079" width="9.5" style="45" customWidth="1"/>
    <col min="3080" max="3080" width="8.83203125" style="45" customWidth="1"/>
    <col min="3081" max="3085" width="7.83203125" style="45"/>
    <col min="3086" max="3086" width="11.1640625" style="45" customWidth="1"/>
    <col min="3087" max="3328" width="8.83203125" style="45" customWidth="1"/>
    <col min="3329" max="3329" width="30.6640625" style="45" customWidth="1"/>
    <col min="3330" max="3331" width="9.6640625" style="45" bestFit="1" customWidth="1"/>
    <col min="3332" max="3332" width="10.6640625" style="45" customWidth="1"/>
    <col min="3333" max="3333" width="9.6640625" style="45" bestFit="1" customWidth="1"/>
    <col min="3334" max="3335" width="9.5" style="45" customWidth="1"/>
    <col min="3336" max="3336" width="8.83203125" style="45" customWidth="1"/>
    <col min="3337" max="3341" width="7.83203125" style="45"/>
    <col min="3342" max="3342" width="11.1640625" style="45" customWidth="1"/>
    <col min="3343" max="3584" width="8.83203125" style="45" customWidth="1"/>
    <col min="3585" max="3585" width="30.6640625" style="45" customWidth="1"/>
    <col min="3586" max="3587" width="9.6640625" style="45" bestFit="1" customWidth="1"/>
    <col min="3588" max="3588" width="10.6640625" style="45" customWidth="1"/>
    <col min="3589" max="3589" width="9.6640625" style="45" bestFit="1" customWidth="1"/>
    <col min="3590" max="3591" width="9.5" style="45" customWidth="1"/>
    <col min="3592" max="3592" width="8.83203125" style="45" customWidth="1"/>
    <col min="3593" max="3597" width="7.83203125" style="45"/>
    <col min="3598" max="3598" width="11.1640625" style="45" customWidth="1"/>
    <col min="3599" max="3840" width="8.83203125" style="45" customWidth="1"/>
    <col min="3841" max="3841" width="30.6640625" style="45" customWidth="1"/>
    <col min="3842" max="3843" width="9.6640625" style="45" bestFit="1" customWidth="1"/>
    <col min="3844" max="3844" width="10.6640625" style="45" customWidth="1"/>
    <col min="3845" max="3845" width="9.6640625" style="45" bestFit="1" customWidth="1"/>
    <col min="3846" max="3847" width="9.5" style="45" customWidth="1"/>
    <col min="3848" max="3848" width="8.83203125" style="45" customWidth="1"/>
    <col min="3849" max="3853" width="7.83203125" style="45"/>
    <col min="3854" max="3854" width="11.1640625" style="45" customWidth="1"/>
    <col min="3855" max="4096" width="8.83203125" style="45" customWidth="1"/>
    <col min="4097" max="4097" width="30.6640625" style="45" customWidth="1"/>
    <col min="4098" max="4099" width="9.6640625" style="45" bestFit="1" customWidth="1"/>
    <col min="4100" max="4100" width="10.6640625" style="45" customWidth="1"/>
    <col min="4101" max="4101" width="9.6640625" style="45" bestFit="1" customWidth="1"/>
    <col min="4102" max="4103" width="9.5" style="45" customWidth="1"/>
    <col min="4104" max="4104" width="8.83203125" style="45" customWidth="1"/>
    <col min="4105" max="4109" width="7.83203125" style="45"/>
    <col min="4110" max="4110" width="11.1640625" style="45" customWidth="1"/>
    <col min="4111" max="4352" width="8.83203125" style="45" customWidth="1"/>
    <col min="4353" max="4353" width="30.6640625" style="45" customWidth="1"/>
    <col min="4354" max="4355" width="9.6640625" style="45" bestFit="1" customWidth="1"/>
    <col min="4356" max="4356" width="10.6640625" style="45" customWidth="1"/>
    <col min="4357" max="4357" width="9.6640625" style="45" bestFit="1" customWidth="1"/>
    <col min="4358" max="4359" width="9.5" style="45" customWidth="1"/>
    <col min="4360" max="4360" width="8.83203125" style="45" customWidth="1"/>
    <col min="4361" max="4365" width="7.83203125" style="45"/>
    <col min="4366" max="4366" width="11.1640625" style="45" customWidth="1"/>
    <col min="4367" max="4608" width="8.83203125" style="45" customWidth="1"/>
    <col min="4609" max="4609" width="30.6640625" style="45" customWidth="1"/>
    <col min="4610" max="4611" width="9.6640625" style="45" bestFit="1" customWidth="1"/>
    <col min="4612" max="4612" width="10.6640625" style="45" customWidth="1"/>
    <col min="4613" max="4613" width="9.6640625" style="45" bestFit="1" customWidth="1"/>
    <col min="4614" max="4615" width="9.5" style="45" customWidth="1"/>
    <col min="4616" max="4616" width="8.83203125" style="45" customWidth="1"/>
    <col min="4617" max="4621" width="7.83203125" style="45"/>
    <col min="4622" max="4622" width="11.1640625" style="45" customWidth="1"/>
    <col min="4623" max="4864" width="8.83203125" style="45" customWidth="1"/>
    <col min="4865" max="4865" width="30.6640625" style="45" customWidth="1"/>
    <col min="4866" max="4867" width="9.6640625" style="45" bestFit="1" customWidth="1"/>
    <col min="4868" max="4868" width="10.6640625" style="45" customWidth="1"/>
    <col min="4869" max="4869" width="9.6640625" style="45" bestFit="1" customWidth="1"/>
    <col min="4870" max="4871" width="9.5" style="45" customWidth="1"/>
    <col min="4872" max="4872" width="8.83203125" style="45" customWidth="1"/>
    <col min="4873" max="4877" width="7.83203125" style="45"/>
    <col min="4878" max="4878" width="11.1640625" style="45" customWidth="1"/>
    <col min="4879" max="5120" width="8.83203125" style="45" customWidth="1"/>
    <col min="5121" max="5121" width="30.6640625" style="45" customWidth="1"/>
    <col min="5122" max="5123" width="9.6640625" style="45" bestFit="1" customWidth="1"/>
    <col min="5124" max="5124" width="10.6640625" style="45" customWidth="1"/>
    <col min="5125" max="5125" width="9.6640625" style="45" bestFit="1" customWidth="1"/>
    <col min="5126" max="5127" width="9.5" style="45" customWidth="1"/>
    <col min="5128" max="5128" width="8.83203125" style="45" customWidth="1"/>
    <col min="5129" max="5133" width="7.83203125" style="45"/>
    <col min="5134" max="5134" width="11.1640625" style="45" customWidth="1"/>
    <col min="5135" max="5376" width="8.83203125" style="45" customWidth="1"/>
    <col min="5377" max="5377" width="30.6640625" style="45" customWidth="1"/>
    <col min="5378" max="5379" width="9.6640625" style="45" bestFit="1" customWidth="1"/>
    <col min="5380" max="5380" width="10.6640625" style="45" customWidth="1"/>
    <col min="5381" max="5381" width="9.6640625" style="45" bestFit="1" customWidth="1"/>
    <col min="5382" max="5383" width="9.5" style="45" customWidth="1"/>
    <col min="5384" max="5384" width="8.83203125" style="45" customWidth="1"/>
    <col min="5385" max="5389" width="7.83203125" style="45"/>
    <col min="5390" max="5390" width="11.1640625" style="45" customWidth="1"/>
    <col min="5391" max="5632" width="8.83203125" style="45" customWidth="1"/>
    <col min="5633" max="5633" width="30.6640625" style="45" customWidth="1"/>
    <col min="5634" max="5635" width="9.6640625" style="45" bestFit="1" customWidth="1"/>
    <col min="5636" max="5636" width="10.6640625" style="45" customWidth="1"/>
    <col min="5637" max="5637" width="9.6640625" style="45" bestFit="1" customWidth="1"/>
    <col min="5638" max="5639" width="9.5" style="45" customWidth="1"/>
    <col min="5640" max="5640" width="8.83203125" style="45" customWidth="1"/>
    <col min="5641" max="5645" width="7.83203125" style="45"/>
    <col min="5646" max="5646" width="11.1640625" style="45" customWidth="1"/>
    <col min="5647" max="5888" width="8.83203125" style="45" customWidth="1"/>
    <col min="5889" max="5889" width="30.6640625" style="45" customWidth="1"/>
    <col min="5890" max="5891" width="9.6640625" style="45" bestFit="1" customWidth="1"/>
    <col min="5892" max="5892" width="10.6640625" style="45" customWidth="1"/>
    <col min="5893" max="5893" width="9.6640625" style="45" bestFit="1" customWidth="1"/>
    <col min="5894" max="5895" width="9.5" style="45" customWidth="1"/>
    <col min="5896" max="5896" width="8.83203125" style="45" customWidth="1"/>
    <col min="5897" max="5901" width="7.83203125" style="45"/>
    <col min="5902" max="5902" width="11.1640625" style="45" customWidth="1"/>
    <col min="5903" max="6144" width="8.83203125" style="45" customWidth="1"/>
    <col min="6145" max="6145" width="30.6640625" style="45" customWidth="1"/>
    <col min="6146" max="6147" width="9.6640625" style="45" bestFit="1" customWidth="1"/>
    <col min="6148" max="6148" width="10.6640625" style="45" customWidth="1"/>
    <col min="6149" max="6149" width="9.6640625" style="45" bestFit="1" customWidth="1"/>
    <col min="6150" max="6151" width="9.5" style="45" customWidth="1"/>
    <col min="6152" max="6152" width="8.83203125" style="45" customWidth="1"/>
    <col min="6153" max="6157" width="7.83203125" style="45"/>
    <col min="6158" max="6158" width="11.1640625" style="45" customWidth="1"/>
    <col min="6159" max="6400" width="8.83203125" style="45" customWidth="1"/>
    <col min="6401" max="6401" width="30.6640625" style="45" customWidth="1"/>
    <col min="6402" max="6403" width="9.6640625" style="45" bestFit="1" customWidth="1"/>
    <col min="6404" max="6404" width="10.6640625" style="45" customWidth="1"/>
    <col min="6405" max="6405" width="9.6640625" style="45" bestFit="1" customWidth="1"/>
    <col min="6406" max="6407" width="9.5" style="45" customWidth="1"/>
    <col min="6408" max="6408" width="8.83203125" style="45" customWidth="1"/>
    <col min="6409" max="6413" width="7.83203125" style="45"/>
    <col min="6414" max="6414" width="11.1640625" style="45" customWidth="1"/>
    <col min="6415" max="6656" width="8.83203125" style="45" customWidth="1"/>
    <col min="6657" max="6657" width="30.6640625" style="45" customWidth="1"/>
    <col min="6658" max="6659" width="9.6640625" style="45" bestFit="1" customWidth="1"/>
    <col min="6660" max="6660" width="10.6640625" style="45" customWidth="1"/>
    <col min="6661" max="6661" width="9.6640625" style="45" bestFit="1" customWidth="1"/>
    <col min="6662" max="6663" width="9.5" style="45" customWidth="1"/>
    <col min="6664" max="6664" width="8.83203125" style="45" customWidth="1"/>
    <col min="6665" max="6669" width="7.83203125" style="45"/>
    <col min="6670" max="6670" width="11.1640625" style="45" customWidth="1"/>
    <col min="6671" max="6912" width="8.83203125" style="45" customWidth="1"/>
    <col min="6913" max="6913" width="30.6640625" style="45" customWidth="1"/>
    <col min="6914" max="6915" width="9.6640625" style="45" bestFit="1" customWidth="1"/>
    <col min="6916" max="6916" width="10.6640625" style="45" customWidth="1"/>
    <col min="6917" max="6917" width="9.6640625" style="45" bestFit="1" customWidth="1"/>
    <col min="6918" max="6919" width="9.5" style="45" customWidth="1"/>
    <col min="6920" max="6920" width="8.83203125" style="45" customWidth="1"/>
    <col min="6921" max="6925" width="7.83203125" style="45"/>
    <col min="6926" max="6926" width="11.1640625" style="45" customWidth="1"/>
    <col min="6927" max="7168" width="8.83203125" style="45" customWidth="1"/>
    <col min="7169" max="7169" width="30.6640625" style="45" customWidth="1"/>
    <col min="7170" max="7171" width="9.6640625" style="45" bestFit="1" customWidth="1"/>
    <col min="7172" max="7172" width="10.6640625" style="45" customWidth="1"/>
    <col min="7173" max="7173" width="9.6640625" style="45" bestFit="1" customWidth="1"/>
    <col min="7174" max="7175" width="9.5" style="45" customWidth="1"/>
    <col min="7176" max="7176" width="8.83203125" style="45" customWidth="1"/>
    <col min="7177" max="7181" width="7.83203125" style="45"/>
    <col min="7182" max="7182" width="11.1640625" style="45" customWidth="1"/>
    <col min="7183" max="7424" width="8.83203125" style="45" customWidth="1"/>
    <col min="7425" max="7425" width="30.6640625" style="45" customWidth="1"/>
    <col min="7426" max="7427" width="9.6640625" style="45" bestFit="1" customWidth="1"/>
    <col min="7428" max="7428" width="10.6640625" style="45" customWidth="1"/>
    <col min="7429" max="7429" width="9.6640625" style="45" bestFit="1" customWidth="1"/>
    <col min="7430" max="7431" width="9.5" style="45" customWidth="1"/>
    <col min="7432" max="7432" width="8.83203125" style="45" customWidth="1"/>
    <col min="7433" max="7437" width="7.83203125" style="45"/>
    <col min="7438" max="7438" width="11.1640625" style="45" customWidth="1"/>
    <col min="7439" max="7680" width="8.83203125" style="45" customWidth="1"/>
    <col min="7681" max="7681" width="30.6640625" style="45" customWidth="1"/>
    <col min="7682" max="7683" width="9.6640625" style="45" bestFit="1" customWidth="1"/>
    <col min="7684" max="7684" width="10.6640625" style="45" customWidth="1"/>
    <col min="7685" max="7685" width="9.6640625" style="45" bestFit="1" customWidth="1"/>
    <col min="7686" max="7687" width="9.5" style="45" customWidth="1"/>
    <col min="7688" max="7688" width="8.83203125" style="45" customWidth="1"/>
    <col min="7689" max="7693" width="7.83203125" style="45"/>
    <col min="7694" max="7694" width="11.1640625" style="45" customWidth="1"/>
    <col min="7695" max="7936" width="8.83203125" style="45" customWidth="1"/>
    <col min="7937" max="7937" width="30.6640625" style="45" customWidth="1"/>
    <col min="7938" max="7939" width="9.6640625" style="45" bestFit="1" customWidth="1"/>
    <col min="7940" max="7940" width="10.6640625" style="45" customWidth="1"/>
    <col min="7941" max="7941" width="9.6640625" style="45" bestFit="1" customWidth="1"/>
    <col min="7942" max="7943" width="9.5" style="45" customWidth="1"/>
    <col min="7944" max="7944" width="8.83203125" style="45" customWidth="1"/>
    <col min="7945" max="7949" width="7.83203125" style="45"/>
    <col min="7950" max="7950" width="11.1640625" style="45" customWidth="1"/>
    <col min="7951" max="8192" width="8.83203125" style="45" customWidth="1"/>
    <col min="8193" max="8193" width="30.6640625" style="45" customWidth="1"/>
    <col min="8194" max="8195" width="9.6640625" style="45" bestFit="1" customWidth="1"/>
    <col min="8196" max="8196" width="10.6640625" style="45" customWidth="1"/>
    <col min="8197" max="8197" width="9.6640625" style="45" bestFit="1" customWidth="1"/>
    <col min="8198" max="8199" width="9.5" style="45" customWidth="1"/>
    <col min="8200" max="8200" width="8.83203125" style="45" customWidth="1"/>
    <col min="8201" max="8205" width="7.83203125" style="45"/>
    <col min="8206" max="8206" width="11.1640625" style="45" customWidth="1"/>
    <col min="8207" max="8448" width="8.83203125" style="45" customWidth="1"/>
    <col min="8449" max="8449" width="30.6640625" style="45" customWidth="1"/>
    <col min="8450" max="8451" width="9.6640625" style="45" bestFit="1" customWidth="1"/>
    <col min="8452" max="8452" width="10.6640625" style="45" customWidth="1"/>
    <col min="8453" max="8453" width="9.6640625" style="45" bestFit="1" customWidth="1"/>
    <col min="8454" max="8455" width="9.5" style="45" customWidth="1"/>
    <col min="8456" max="8456" width="8.83203125" style="45" customWidth="1"/>
    <col min="8457" max="8461" width="7.83203125" style="45"/>
    <col min="8462" max="8462" width="11.1640625" style="45" customWidth="1"/>
    <col min="8463" max="8704" width="8.83203125" style="45" customWidth="1"/>
    <col min="8705" max="8705" width="30.6640625" style="45" customWidth="1"/>
    <col min="8706" max="8707" width="9.6640625" style="45" bestFit="1" customWidth="1"/>
    <col min="8708" max="8708" width="10.6640625" style="45" customWidth="1"/>
    <col min="8709" max="8709" width="9.6640625" style="45" bestFit="1" customWidth="1"/>
    <col min="8710" max="8711" width="9.5" style="45" customWidth="1"/>
    <col min="8712" max="8712" width="8.83203125" style="45" customWidth="1"/>
    <col min="8713" max="8717" width="7.83203125" style="45"/>
    <col min="8718" max="8718" width="11.1640625" style="45" customWidth="1"/>
    <col min="8719" max="8960" width="8.83203125" style="45" customWidth="1"/>
    <col min="8961" max="8961" width="30.6640625" style="45" customWidth="1"/>
    <col min="8962" max="8963" width="9.6640625" style="45" bestFit="1" customWidth="1"/>
    <col min="8964" max="8964" width="10.6640625" style="45" customWidth="1"/>
    <col min="8965" max="8965" width="9.6640625" style="45" bestFit="1" customWidth="1"/>
    <col min="8966" max="8967" width="9.5" style="45" customWidth="1"/>
    <col min="8968" max="8968" width="8.83203125" style="45" customWidth="1"/>
    <col min="8969" max="8973" width="7.83203125" style="45"/>
    <col min="8974" max="8974" width="11.1640625" style="45" customWidth="1"/>
    <col min="8975" max="9216" width="8.83203125" style="45" customWidth="1"/>
    <col min="9217" max="9217" width="30.6640625" style="45" customWidth="1"/>
    <col min="9218" max="9219" width="9.6640625" style="45" bestFit="1" customWidth="1"/>
    <col min="9220" max="9220" width="10.6640625" style="45" customWidth="1"/>
    <col min="9221" max="9221" width="9.6640625" style="45" bestFit="1" customWidth="1"/>
    <col min="9222" max="9223" width="9.5" style="45" customWidth="1"/>
    <col min="9224" max="9224" width="8.83203125" style="45" customWidth="1"/>
    <col min="9225" max="9229" width="7.83203125" style="45"/>
    <col min="9230" max="9230" width="11.1640625" style="45" customWidth="1"/>
    <col min="9231" max="9472" width="8.83203125" style="45" customWidth="1"/>
    <col min="9473" max="9473" width="30.6640625" style="45" customWidth="1"/>
    <col min="9474" max="9475" width="9.6640625" style="45" bestFit="1" customWidth="1"/>
    <col min="9476" max="9476" width="10.6640625" style="45" customWidth="1"/>
    <col min="9477" max="9477" width="9.6640625" style="45" bestFit="1" customWidth="1"/>
    <col min="9478" max="9479" width="9.5" style="45" customWidth="1"/>
    <col min="9480" max="9480" width="8.83203125" style="45" customWidth="1"/>
    <col min="9481" max="9485" width="7.83203125" style="45"/>
    <col min="9486" max="9486" width="11.1640625" style="45" customWidth="1"/>
    <col min="9487" max="9728" width="8.83203125" style="45" customWidth="1"/>
    <col min="9729" max="9729" width="30.6640625" style="45" customWidth="1"/>
    <col min="9730" max="9731" width="9.6640625" style="45" bestFit="1" customWidth="1"/>
    <col min="9732" max="9732" width="10.6640625" style="45" customWidth="1"/>
    <col min="9733" max="9733" width="9.6640625" style="45" bestFit="1" customWidth="1"/>
    <col min="9734" max="9735" width="9.5" style="45" customWidth="1"/>
    <col min="9736" max="9736" width="8.83203125" style="45" customWidth="1"/>
    <col min="9737" max="9741" width="7.83203125" style="45"/>
    <col min="9742" max="9742" width="11.1640625" style="45" customWidth="1"/>
    <col min="9743" max="9984" width="8.83203125" style="45" customWidth="1"/>
    <col min="9985" max="9985" width="30.6640625" style="45" customWidth="1"/>
    <col min="9986" max="9987" width="9.6640625" style="45" bestFit="1" customWidth="1"/>
    <col min="9988" max="9988" width="10.6640625" style="45" customWidth="1"/>
    <col min="9989" max="9989" width="9.6640625" style="45" bestFit="1" customWidth="1"/>
    <col min="9990" max="9991" width="9.5" style="45" customWidth="1"/>
    <col min="9992" max="9992" width="8.83203125" style="45" customWidth="1"/>
    <col min="9993" max="9997" width="7.83203125" style="45"/>
    <col min="9998" max="9998" width="11.1640625" style="45" customWidth="1"/>
    <col min="9999" max="10240" width="8.83203125" style="45" customWidth="1"/>
    <col min="10241" max="10241" width="30.6640625" style="45" customWidth="1"/>
    <col min="10242" max="10243" width="9.6640625" style="45" bestFit="1" customWidth="1"/>
    <col min="10244" max="10244" width="10.6640625" style="45" customWidth="1"/>
    <col min="10245" max="10245" width="9.6640625" style="45" bestFit="1" customWidth="1"/>
    <col min="10246" max="10247" width="9.5" style="45" customWidth="1"/>
    <col min="10248" max="10248" width="8.83203125" style="45" customWidth="1"/>
    <col min="10249" max="10253" width="7.83203125" style="45"/>
    <col min="10254" max="10254" width="11.1640625" style="45" customWidth="1"/>
    <col min="10255" max="10496" width="8.83203125" style="45" customWidth="1"/>
    <col min="10497" max="10497" width="30.6640625" style="45" customWidth="1"/>
    <col min="10498" max="10499" width="9.6640625" style="45" bestFit="1" customWidth="1"/>
    <col min="10500" max="10500" width="10.6640625" style="45" customWidth="1"/>
    <col min="10501" max="10501" width="9.6640625" style="45" bestFit="1" customWidth="1"/>
    <col min="10502" max="10503" width="9.5" style="45" customWidth="1"/>
    <col min="10504" max="10504" width="8.83203125" style="45" customWidth="1"/>
    <col min="10505" max="10509" width="7.83203125" style="45"/>
    <col min="10510" max="10510" width="11.1640625" style="45" customWidth="1"/>
    <col min="10511" max="10752" width="8.83203125" style="45" customWidth="1"/>
    <col min="10753" max="10753" width="30.6640625" style="45" customWidth="1"/>
    <col min="10754" max="10755" width="9.6640625" style="45" bestFit="1" customWidth="1"/>
    <col min="10756" max="10756" width="10.6640625" style="45" customWidth="1"/>
    <col min="10757" max="10757" width="9.6640625" style="45" bestFit="1" customWidth="1"/>
    <col min="10758" max="10759" width="9.5" style="45" customWidth="1"/>
    <col min="10760" max="10760" width="8.83203125" style="45" customWidth="1"/>
    <col min="10761" max="10765" width="7.83203125" style="45"/>
    <col min="10766" max="10766" width="11.1640625" style="45" customWidth="1"/>
    <col min="10767" max="11008" width="8.83203125" style="45" customWidth="1"/>
    <col min="11009" max="11009" width="30.6640625" style="45" customWidth="1"/>
    <col min="11010" max="11011" width="9.6640625" style="45" bestFit="1" customWidth="1"/>
    <col min="11012" max="11012" width="10.6640625" style="45" customWidth="1"/>
    <col min="11013" max="11013" width="9.6640625" style="45" bestFit="1" customWidth="1"/>
    <col min="11014" max="11015" width="9.5" style="45" customWidth="1"/>
    <col min="11016" max="11016" width="8.83203125" style="45" customWidth="1"/>
    <col min="11017" max="11021" width="7.83203125" style="45"/>
    <col min="11022" max="11022" width="11.1640625" style="45" customWidth="1"/>
    <col min="11023" max="11264" width="8.83203125" style="45" customWidth="1"/>
    <col min="11265" max="11265" width="30.6640625" style="45" customWidth="1"/>
    <col min="11266" max="11267" width="9.6640625" style="45" bestFit="1" customWidth="1"/>
    <col min="11268" max="11268" width="10.6640625" style="45" customWidth="1"/>
    <col min="11269" max="11269" width="9.6640625" style="45" bestFit="1" customWidth="1"/>
    <col min="11270" max="11271" width="9.5" style="45" customWidth="1"/>
    <col min="11272" max="11272" width="8.83203125" style="45" customWidth="1"/>
    <col min="11273" max="11277" width="7.83203125" style="45"/>
    <col min="11278" max="11278" width="11.1640625" style="45" customWidth="1"/>
    <col min="11279" max="11520" width="8.83203125" style="45" customWidth="1"/>
    <col min="11521" max="11521" width="30.6640625" style="45" customWidth="1"/>
    <col min="11522" max="11523" width="9.6640625" style="45" bestFit="1" customWidth="1"/>
    <col min="11524" max="11524" width="10.6640625" style="45" customWidth="1"/>
    <col min="11525" max="11525" width="9.6640625" style="45" bestFit="1" customWidth="1"/>
    <col min="11526" max="11527" width="9.5" style="45" customWidth="1"/>
    <col min="11528" max="11528" width="8.83203125" style="45" customWidth="1"/>
    <col min="11529" max="11533" width="7.83203125" style="45"/>
    <col min="11534" max="11534" width="11.1640625" style="45" customWidth="1"/>
    <col min="11535" max="11776" width="8.83203125" style="45" customWidth="1"/>
    <col min="11777" max="11777" width="30.6640625" style="45" customWidth="1"/>
    <col min="11778" max="11779" width="9.6640625" style="45" bestFit="1" customWidth="1"/>
    <col min="11780" max="11780" width="10.6640625" style="45" customWidth="1"/>
    <col min="11781" max="11781" width="9.6640625" style="45" bestFit="1" customWidth="1"/>
    <col min="11782" max="11783" width="9.5" style="45" customWidth="1"/>
    <col min="11784" max="11784" width="8.83203125" style="45" customWidth="1"/>
    <col min="11785" max="11789" width="7.83203125" style="45"/>
    <col min="11790" max="11790" width="11.1640625" style="45" customWidth="1"/>
    <col min="11791" max="12032" width="8.83203125" style="45" customWidth="1"/>
    <col min="12033" max="12033" width="30.6640625" style="45" customWidth="1"/>
    <col min="12034" max="12035" width="9.6640625" style="45" bestFit="1" customWidth="1"/>
    <col min="12036" max="12036" width="10.6640625" style="45" customWidth="1"/>
    <col min="12037" max="12037" width="9.6640625" style="45" bestFit="1" customWidth="1"/>
    <col min="12038" max="12039" width="9.5" style="45" customWidth="1"/>
    <col min="12040" max="12040" width="8.83203125" style="45" customWidth="1"/>
    <col min="12041" max="12045" width="7.83203125" style="45"/>
    <col min="12046" max="12046" width="11.1640625" style="45" customWidth="1"/>
    <col min="12047" max="12288" width="8.83203125" style="45" customWidth="1"/>
    <col min="12289" max="12289" width="30.6640625" style="45" customWidth="1"/>
    <col min="12290" max="12291" width="9.6640625" style="45" bestFit="1" customWidth="1"/>
    <col min="12292" max="12292" width="10.6640625" style="45" customWidth="1"/>
    <col min="12293" max="12293" width="9.6640625" style="45" bestFit="1" customWidth="1"/>
    <col min="12294" max="12295" width="9.5" style="45" customWidth="1"/>
    <col min="12296" max="12296" width="8.83203125" style="45" customWidth="1"/>
    <col min="12297" max="12301" width="7.83203125" style="45"/>
    <col min="12302" max="12302" width="11.1640625" style="45" customWidth="1"/>
    <col min="12303" max="12544" width="8.83203125" style="45" customWidth="1"/>
    <col min="12545" max="12545" width="30.6640625" style="45" customWidth="1"/>
    <col min="12546" max="12547" width="9.6640625" style="45" bestFit="1" customWidth="1"/>
    <col min="12548" max="12548" width="10.6640625" style="45" customWidth="1"/>
    <col min="12549" max="12549" width="9.6640625" style="45" bestFit="1" customWidth="1"/>
    <col min="12550" max="12551" width="9.5" style="45" customWidth="1"/>
    <col min="12552" max="12552" width="8.83203125" style="45" customWidth="1"/>
    <col min="12553" max="12557" width="7.83203125" style="45"/>
    <col min="12558" max="12558" width="11.1640625" style="45" customWidth="1"/>
    <col min="12559" max="12800" width="8.83203125" style="45" customWidth="1"/>
    <col min="12801" max="12801" width="30.6640625" style="45" customWidth="1"/>
    <col min="12802" max="12803" width="9.6640625" style="45" bestFit="1" customWidth="1"/>
    <col min="12804" max="12804" width="10.6640625" style="45" customWidth="1"/>
    <col min="12805" max="12805" width="9.6640625" style="45" bestFit="1" customWidth="1"/>
    <col min="12806" max="12807" width="9.5" style="45" customWidth="1"/>
    <col min="12808" max="12808" width="8.83203125" style="45" customWidth="1"/>
    <col min="12809" max="12813" width="7.83203125" style="45"/>
    <col min="12814" max="12814" width="11.1640625" style="45" customWidth="1"/>
    <col min="12815" max="13056" width="8.83203125" style="45" customWidth="1"/>
    <col min="13057" max="13057" width="30.6640625" style="45" customWidth="1"/>
    <col min="13058" max="13059" width="9.6640625" style="45" bestFit="1" customWidth="1"/>
    <col min="13060" max="13060" width="10.6640625" style="45" customWidth="1"/>
    <col min="13061" max="13061" width="9.6640625" style="45" bestFit="1" customWidth="1"/>
    <col min="13062" max="13063" width="9.5" style="45" customWidth="1"/>
    <col min="13064" max="13064" width="8.83203125" style="45" customWidth="1"/>
    <col min="13065" max="13069" width="7.83203125" style="45"/>
    <col min="13070" max="13070" width="11.1640625" style="45" customWidth="1"/>
    <col min="13071" max="13312" width="8.83203125" style="45" customWidth="1"/>
    <col min="13313" max="13313" width="30.6640625" style="45" customWidth="1"/>
    <col min="13314" max="13315" width="9.6640625" style="45" bestFit="1" customWidth="1"/>
    <col min="13316" max="13316" width="10.6640625" style="45" customWidth="1"/>
    <col min="13317" max="13317" width="9.6640625" style="45" bestFit="1" customWidth="1"/>
    <col min="13318" max="13319" width="9.5" style="45" customWidth="1"/>
    <col min="13320" max="13320" width="8.83203125" style="45" customWidth="1"/>
    <col min="13321" max="13325" width="7.83203125" style="45"/>
    <col min="13326" max="13326" width="11.1640625" style="45" customWidth="1"/>
    <col min="13327" max="13568" width="8.83203125" style="45" customWidth="1"/>
    <col min="13569" max="13569" width="30.6640625" style="45" customWidth="1"/>
    <col min="13570" max="13571" width="9.6640625" style="45" bestFit="1" customWidth="1"/>
    <col min="13572" max="13572" width="10.6640625" style="45" customWidth="1"/>
    <col min="13573" max="13573" width="9.6640625" style="45" bestFit="1" customWidth="1"/>
    <col min="13574" max="13575" width="9.5" style="45" customWidth="1"/>
    <col min="13576" max="13576" width="8.83203125" style="45" customWidth="1"/>
    <col min="13577" max="13581" width="7.83203125" style="45"/>
    <col min="13582" max="13582" width="11.1640625" style="45" customWidth="1"/>
    <col min="13583" max="13824" width="8.83203125" style="45" customWidth="1"/>
    <col min="13825" max="13825" width="30.6640625" style="45" customWidth="1"/>
    <col min="13826" max="13827" width="9.6640625" style="45" bestFit="1" customWidth="1"/>
    <col min="13828" max="13828" width="10.6640625" style="45" customWidth="1"/>
    <col min="13829" max="13829" width="9.6640625" style="45" bestFit="1" customWidth="1"/>
    <col min="13830" max="13831" width="9.5" style="45" customWidth="1"/>
    <col min="13832" max="13832" width="8.83203125" style="45" customWidth="1"/>
    <col min="13833" max="13837" width="7.83203125" style="45"/>
    <col min="13838" max="13838" width="11.1640625" style="45" customWidth="1"/>
    <col min="13839" max="14080" width="8.83203125" style="45" customWidth="1"/>
    <col min="14081" max="14081" width="30.6640625" style="45" customWidth="1"/>
    <col min="14082" max="14083" width="9.6640625" style="45" bestFit="1" customWidth="1"/>
    <col min="14084" max="14084" width="10.6640625" style="45" customWidth="1"/>
    <col min="14085" max="14085" width="9.6640625" style="45" bestFit="1" customWidth="1"/>
    <col min="14086" max="14087" width="9.5" style="45" customWidth="1"/>
    <col min="14088" max="14088" width="8.83203125" style="45" customWidth="1"/>
    <col min="14089" max="14093" width="7.83203125" style="45"/>
    <col min="14094" max="14094" width="11.1640625" style="45" customWidth="1"/>
    <col min="14095" max="14336" width="8.83203125" style="45" customWidth="1"/>
    <col min="14337" max="14337" width="30.6640625" style="45" customWidth="1"/>
    <col min="14338" max="14339" width="9.6640625" style="45" bestFit="1" customWidth="1"/>
    <col min="14340" max="14340" width="10.6640625" style="45" customWidth="1"/>
    <col min="14341" max="14341" width="9.6640625" style="45" bestFit="1" customWidth="1"/>
    <col min="14342" max="14343" width="9.5" style="45" customWidth="1"/>
    <col min="14344" max="14344" width="8.83203125" style="45" customWidth="1"/>
    <col min="14345" max="14349" width="7.83203125" style="45"/>
    <col min="14350" max="14350" width="11.1640625" style="45" customWidth="1"/>
    <col min="14351" max="14592" width="8.83203125" style="45" customWidth="1"/>
    <col min="14593" max="14593" width="30.6640625" style="45" customWidth="1"/>
    <col min="14594" max="14595" width="9.6640625" style="45" bestFit="1" customWidth="1"/>
    <col min="14596" max="14596" width="10.6640625" style="45" customWidth="1"/>
    <col min="14597" max="14597" width="9.6640625" style="45" bestFit="1" customWidth="1"/>
    <col min="14598" max="14599" width="9.5" style="45" customWidth="1"/>
    <col min="14600" max="14600" width="8.83203125" style="45" customWidth="1"/>
    <col min="14601" max="14605" width="7.83203125" style="45"/>
    <col min="14606" max="14606" width="11.1640625" style="45" customWidth="1"/>
    <col min="14607" max="14848" width="8.83203125" style="45" customWidth="1"/>
    <col min="14849" max="14849" width="30.6640625" style="45" customWidth="1"/>
    <col min="14850" max="14851" width="9.6640625" style="45" bestFit="1" customWidth="1"/>
    <col min="14852" max="14852" width="10.6640625" style="45" customWidth="1"/>
    <col min="14853" max="14853" width="9.6640625" style="45" bestFit="1" customWidth="1"/>
    <col min="14854" max="14855" width="9.5" style="45" customWidth="1"/>
    <col min="14856" max="14856" width="8.83203125" style="45" customWidth="1"/>
    <col min="14857" max="14861" width="7.83203125" style="45"/>
    <col min="14862" max="14862" width="11.1640625" style="45" customWidth="1"/>
    <col min="14863" max="15104" width="8.83203125" style="45" customWidth="1"/>
    <col min="15105" max="15105" width="30.6640625" style="45" customWidth="1"/>
    <col min="15106" max="15107" width="9.6640625" style="45" bestFit="1" customWidth="1"/>
    <col min="15108" max="15108" width="10.6640625" style="45" customWidth="1"/>
    <col min="15109" max="15109" width="9.6640625" style="45" bestFit="1" customWidth="1"/>
    <col min="15110" max="15111" width="9.5" style="45" customWidth="1"/>
    <col min="15112" max="15112" width="8.83203125" style="45" customWidth="1"/>
    <col min="15113" max="15117" width="7.83203125" style="45"/>
    <col min="15118" max="15118" width="11.1640625" style="45" customWidth="1"/>
    <col min="15119" max="15360" width="8.83203125" style="45" customWidth="1"/>
    <col min="15361" max="15361" width="30.6640625" style="45" customWidth="1"/>
    <col min="15362" max="15363" width="9.6640625" style="45" bestFit="1" customWidth="1"/>
    <col min="15364" max="15364" width="10.6640625" style="45" customWidth="1"/>
    <col min="15365" max="15365" width="9.6640625" style="45" bestFit="1" customWidth="1"/>
    <col min="15366" max="15367" width="9.5" style="45" customWidth="1"/>
    <col min="15368" max="15368" width="8.83203125" style="45" customWidth="1"/>
    <col min="15369" max="15373" width="7.83203125" style="45"/>
    <col min="15374" max="15374" width="11.1640625" style="45" customWidth="1"/>
    <col min="15375" max="15616" width="8.83203125" style="45" customWidth="1"/>
    <col min="15617" max="15617" width="30.6640625" style="45" customWidth="1"/>
    <col min="15618" max="15619" width="9.6640625" style="45" bestFit="1" customWidth="1"/>
    <col min="15620" max="15620" width="10.6640625" style="45" customWidth="1"/>
    <col min="15621" max="15621" width="9.6640625" style="45" bestFit="1" customWidth="1"/>
    <col min="15622" max="15623" width="9.5" style="45" customWidth="1"/>
    <col min="15624" max="15624" width="8.83203125" style="45" customWidth="1"/>
    <col min="15625" max="15629" width="7.83203125" style="45"/>
    <col min="15630" max="15630" width="11.1640625" style="45" customWidth="1"/>
    <col min="15631" max="15872" width="8.83203125" style="45" customWidth="1"/>
    <col min="15873" max="15873" width="30.6640625" style="45" customWidth="1"/>
    <col min="15874" max="15875" width="9.6640625" style="45" bestFit="1" customWidth="1"/>
    <col min="15876" max="15876" width="10.6640625" style="45" customWidth="1"/>
    <col min="15877" max="15877" width="9.6640625" style="45" bestFit="1" customWidth="1"/>
    <col min="15878" max="15879" width="9.5" style="45" customWidth="1"/>
    <col min="15880" max="15880" width="8.83203125" style="45" customWidth="1"/>
    <col min="15881" max="15885" width="7.83203125" style="45"/>
    <col min="15886" max="15886" width="11.1640625" style="45" customWidth="1"/>
    <col min="15887" max="16128" width="8.83203125" style="45" customWidth="1"/>
    <col min="16129" max="16129" width="30.6640625" style="45" customWidth="1"/>
    <col min="16130" max="16131" width="9.6640625" style="45" bestFit="1" customWidth="1"/>
    <col min="16132" max="16132" width="10.6640625" style="45" customWidth="1"/>
    <col min="16133" max="16133" width="9.6640625" style="45" bestFit="1" customWidth="1"/>
    <col min="16134" max="16135" width="9.5" style="45" customWidth="1"/>
    <col min="16136" max="16136" width="8.83203125" style="45" customWidth="1"/>
    <col min="16137" max="16141" width="7.83203125" style="45"/>
    <col min="16142" max="16142" width="11.1640625" style="45" customWidth="1"/>
    <col min="16143" max="16384" width="8.83203125" style="45" customWidth="1"/>
  </cols>
  <sheetData>
    <row r="1" spans="1:14" ht="16">
      <c r="A1" s="43" t="s">
        <v>90</v>
      </c>
      <c r="B1" s="44"/>
      <c r="C1" s="44"/>
      <c r="D1" s="44"/>
      <c r="E1" s="44"/>
      <c r="F1" s="44"/>
      <c r="G1" s="44"/>
      <c r="H1" s="44"/>
      <c r="I1" s="44"/>
      <c r="J1" s="44"/>
      <c r="K1" s="44"/>
      <c r="L1" s="44"/>
      <c r="M1" s="44"/>
      <c r="N1" s="44"/>
    </row>
    <row r="2" spans="1:14" ht="16">
      <c r="B2" s="44"/>
      <c r="C2" s="44"/>
      <c r="D2" s="44"/>
      <c r="E2" s="44"/>
      <c r="F2" s="44"/>
      <c r="G2" s="44"/>
      <c r="H2" s="44"/>
      <c r="I2" s="44"/>
      <c r="J2" s="44"/>
      <c r="K2" s="44"/>
      <c r="L2" s="44"/>
      <c r="M2" s="44"/>
      <c r="N2" s="44"/>
    </row>
    <row r="3" spans="1:14" ht="16">
      <c r="A3" s="46" t="s">
        <v>91</v>
      </c>
      <c r="B3" s="44"/>
      <c r="C3" s="44"/>
      <c r="D3" s="44"/>
      <c r="E3" s="44"/>
      <c r="F3" s="44"/>
      <c r="G3" s="44"/>
      <c r="H3" s="44"/>
      <c r="I3" s="44"/>
      <c r="J3" s="44"/>
      <c r="K3" s="44"/>
      <c r="L3" s="44"/>
      <c r="M3" s="44"/>
      <c r="N3" s="44"/>
    </row>
    <row r="4" spans="1:14">
      <c r="B4" s="256" t="s">
        <v>92</v>
      </c>
      <c r="C4" s="257"/>
      <c r="D4" s="257"/>
      <c r="E4" s="257"/>
      <c r="F4" s="257"/>
      <c r="G4" s="257"/>
      <c r="H4" s="257"/>
      <c r="I4" s="257"/>
      <c r="J4" s="257"/>
      <c r="K4" s="257"/>
      <c r="L4" s="257"/>
      <c r="M4" s="258"/>
    </row>
    <row r="5" spans="1:14">
      <c r="A5" s="48"/>
      <c r="B5" s="49" t="s">
        <v>93</v>
      </c>
      <c r="C5" s="49" t="s">
        <v>94</v>
      </c>
      <c r="D5" s="256" t="s">
        <v>95</v>
      </c>
      <c r="E5" s="257"/>
      <c r="F5" s="258"/>
      <c r="G5" s="50" t="s">
        <v>96</v>
      </c>
      <c r="H5" s="50" t="s">
        <v>97</v>
      </c>
      <c r="I5" s="259" t="s">
        <v>98</v>
      </c>
      <c r="J5" s="259"/>
      <c r="K5" s="259" t="s">
        <v>99</v>
      </c>
      <c r="L5" s="259"/>
      <c r="M5" s="259"/>
      <c r="N5" s="49"/>
    </row>
    <row r="6" spans="1:14">
      <c r="A6" s="48" t="s">
        <v>100</v>
      </c>
      <c r="B6" s="49" t="s">
        <v>101</v>
      </c>
      <c r="C6" s="49" t="s">
        <v>102</v>
      </c>
      <c r="D6" s="49" t="b">
        <v>1</v>
      </c>
      <c r="E6" s="49" t="s">
        <v>103</v>
      </c>
      <c r="F6" s="49" t="s">
        <v>104</v>
      </c>
      <c r="G6" s="49" t="s">
        <v>101</v>
      </c>
      <c r="H6" s="49" t="s">
        <v>102</v>
      </c>
      <c r="I6" s="49" t="s">
        <v>105</v>
      </c>
      <c r="J6" s="49" t="s">
        <v>106</v>
      </c>
      <c r="K6" s="49" t="s">
        <v>107</v>
      </c>
      <c r="L6" s="49" t="s">
        <v>108</v>
      </c>
      <c r="M6" s="49" t="s">
        <v>109</v>
      </c>
      <c r="N6" s="49" t="s">
        <v>87</v>
      </c>
    </row>
    <row r="7" spans="1:14">
      <c r="A7" s="51" t="s">
        <v>110</v>
      </c>
      <c r="B7" s="52">
        <f>1/14*2</f>
        <v>0.14285714285714285</v>
      </c>
      <c r="C7" s="52">
        <f>1/14*2</f>
        <v>0.14285714285714285</v>
      </c>
      <c r="D7" s="52">
        <f>1/14</f>
        <v>7.1428571428571425E-2</v>
      </c>
      <c r="E7" s="52">
        <f>0.5/7*(1-1/90)</f>
        <v>7.0634920634920634E-2</v>
      </c>
      <c r="F7" s="52">
        <f>0.5/90/7</f>
        <v>7.9365079365079365E-4</v>
      </c>
      <c r="G7" s="52">
        <f>1/14*2</f>
        <v>0.14285714285714285</v>
      </c>
      <c r="H7" s="52">
        <f>1/14*2</f>
        <v>0.14285714285714285</v>
      </c>
      <c r="I7" s="52">
        <f>1/14</f>
        <v>7.1428571428571425E-2</v>
      </c>
      <c r="J7" s="52">
        <f>1/14</f>
        <v>7.1428571428571425E-2</v>
      </c>
      <c r="K7" s="52">
        <f>1/14</f>
        <v>7.1428571428571425E-2</v>
      </c>
      <c r="L7" s="53">
        <f>1/14/2</f>
        <v>3.5714285714285712E-2</v>
      </c>
      <c r="M7" s="53">
        <f>1/14/2</f>
        <v>3.5714285714285712E-2</v>
      </c>
      <c r="N7" s="54">
        <f>SUM(B7:M7)</f>
        <v>0.99999999999999978</v>
      </c>
    </row>
    <row r="9" spans="1:14">
      <c r="B9" s="49" t="s">
        <v>111</v>
      </c>
    </row>
    <row r="10" spans="1:14">
      <c r="A10" s="48" t="s">
        <v>112</v>
      </c>
      <c r="B10" s="49" t="b">
        <v>1</v>
      </c>
    </row>
    <row r="11" spans="1:14">
      <c r="A11" s="51" t="s">
        <v>113</v>
      </c>
      <c r="B11" s="52">
        <v>1</v>
      </c>
    </row>
    <row r="12" spans="1:14">
      <c r="B12" s="55"/>
      <c r="C12" s="55"/>
      <c r="D12" s="55"/>
      <c r="E12" s="55"/>
      <c r="F12" s="55"/>
    </row>
    <row r="13" spans="1:14">
      <c r="B13" s="49" t="s">
        <v>111</v>
      </c>
    </row>
    <row r="14" spans="1:14">
      <c r="A14" s="48" t="s">
        <v>114</v>
      </c>
      <c r="B14" s="49" t="s">
        <v>106</v>
      </c>
    </row>
    <row r="15" spans="1:14">
      <c r="A15" s="51" t="s">
        <v>115</v>
      </c>
      <c r="B15" s="52">
        <v>1</v>
      </c>
    </row>
    <row r="16" spans="1:14">
      <c r="B16" s="55"/>
    </row>
    <row r="17" spans="1:12" ht="15" customHeight="1">
      <c r="B17" s="56" t="s">
        <v>111</v>
      </c>
      <c r="C17" s="57"/>
    </row>
    <row r="18" spans="1:12">
      <c r="A18" s="48" t="s">
        <v>116</v>
      </c>
      <c r="B18" s="49" t="s">
        <v>107</v>
      </c>
    </row>
    <row r="19" spans="1:12">
      <c r="A19" s="51" t="s">
        <v>117</v>
      </c>
      <c r="B19" s="52">
        <v>1</v>
      </c>
      <c r="C19" s="55"/>
    </row>
    <row r="20" spans="1:12">
      <c r="A20" s="51" t="s">
        <v>118</v>
      </c>
      <c r="B20" s="52">
        <v>1</v>
      </c>
      <c r="C20" s="55"/>
    </row>
    <row r="21" spans="1:12">
      <c r="B21" s="55"/>
      <c r="D21" s="55"/>
    </row>
    <row r="22" spans="1:12">
      <c r="B22" s="49" t="s">
        <v>111</v>
      </c>
    </row>
    <row r="23" spans="1:12">
      <c r="A23" s="48" t="s">
        <v>119</v>
      </c>
      <c r="B23" s="49" t="s">
        <v>101</v>
      </c>
    </row>
    <row r="24" spans="1:12">
      <c r="A24" s="51" t="s">
        <v>120</v>
      </c>
      <c r="B24" s="52">
        <v>1</v>
      </c>
    </row>
    <row r="25" spans="1:12">
      <c r="B25" s="55"/>
    </row>
    <row r="26" spans="1:12">
      <c r="B26" s="49" t="s">
        <v>111</v>
      </c>
    </row>
    <row r="27" spans="1:12">
      <c r="A27" s="48" t="s">
        <v>121</v>
      </c>
      <c r="B27" s="49" t="s">
        <v>122</v>
      </c>
      <c r="J27" s="58"/>
      <c r="L27" s="58"/>
    </row>
    <row r="28" spans="1:12">
      <c r="A28" s="51" t="s">
        <v>123</v>
      </c>
      <c r="B28" s="52">
        <f>1</f>
        <v>1</v>
      </c>
    </row>
    <row r="29" spans="1:12">
      <c r="B29" s="55"/>
      <c r="C29" s="55"/>
      <c r="D29" s="55"/>
    </row>
    <row r="30" spans="1:12">
      <c r="B30" s="256" t="s">
        <v>92</v>
      </c>
      <c r="C30" s="257"/>
      <c r="D30" s="257"/>
      <c r="E30" s="257"/>
      <c r="F30" s="258"/>
      <c r="G30" s="49" t="s">
        <v>87</v>
      </c>
    </row>
    <row r="31" spans="1:12">
      <c r="A31" s="48" t="s">
        <v>124</v>
      </c>
      <c r="B31" s="49" t="s">
        <v>102</v>
      </c>
      <c r="C31" s="47" t="s">
        <v>101</v>
      </c>
      <c r="D31" s="49" t="s">
        <v>122</v>
      </c>
      <c r="E31" s="49" t="s">
        <v>103</v>
      </c>
      <c r="F31" s="49" t="s">
        <v>125</v>
      </c>
      <c r="G31" s="49"/>
    </row>
    <row r="32" spans="1:12">
      <c r="A32" s="51" t="s">
        <v>126</v>
      </c>
      <c r="B32" s="52">
        <f>2/6</f>
        <v>0.33333333333333331</v>
      </c>
      <c r="C32" s="52">
        <f>2/6</f>
        <v>0.33333333333333331</v>
      </c>
      <c r="D32" s="52">
        <f>1/6</f>
        <v>0.16666666666666666</v>
      </c>
      <c r="E32" s="52">
        <f>1/6*(1-1/20)</f>
        <v>0.15833333333333333</v>
      </c>
      <c r="F32" s="52">
        <f>1/6*(1/20)</f>
        <v>8.3333333333333332E-3</v>
      </c>
      <c r="G32" s="52">
        <f>SUM(B32:F32)</f>
        <v>0.99999999999999989</v>
      </c>
    </row>
    <row r="37" spans="1:6" ht="16">
      <c r="A37" s="59" t="s">
        <v>127</v>
      </c>
      <c r="B37" s="254" t="s">
        <v>92</v>
      </c>
      <c r="C37" s="255"/>
    </row>
    <row r="38" spans="1:6" ht="15">
      <c r="A38" s="60" t="s">
        <v>128</v>
      </c>
      <c r="B38" s="61" t="s">
        <v>108</v>
      </c>
      <c r="C38" s="62" t="s">
        <v>109</v>
      </c>
    </row>
    <row r="39" spans="1:6" ht="15">
      <c r="A39" s="63"/>
      <c r="B39" s="64">
        <v>0</v>
      </c>
      <c r="C39" s="62">
        <v>7.1428599999999995E-2</v>
      </c>
    </row>
    <row r="40" spans="1:6" ht="15">
      <c r="A40" s="63"/>
      <c r="B40" s="65"/>
      <c r="C40" s="65"/>
    </row>
    <row r="41" spans="1:6" ht="15">
      <c r="A41" s="60" t="s">
        <v>129</v>
      </c>
      <c r="B41" s="66" t="s">
        <v>108</v>
      </c>
      <c r="C41" s="67" t="s">
        <v>109</v>
      </c>
    </row>
    <row r="42" spans="1:6" ht="15">
      <c r="A42" s="63"/>
      <c r="B42" s="64">
        <v>7.1428599999999995E-2</v>
      </c>
      <c r="C42" s="62">
        <v>0</v>
      </c>
    </row>
    <row r="43" spans="1:6" ht="15">
      <c r="A43" s="63"/>
      <c r="B43" s="65"/>
      <c r="C43" s="65"/>
    </row>
    <row r="44" spans="1:6" ht="15">
      <c r="A44" s="68" t="s">
        <v>130</v>
      </c>
      <c r="B44" s="66" t="s">
        <v>108</v>
      </c>
      <c r="C44" s="67" t="s">
        <v>109</v>
      </c>
      <c r="F44" s="69"/>
    </row>
    <row r="45" spans="1:6" ht="15">
      <c r="A45" s="63"/>
      <c r="B45" s="64">
        <v>3.5714299999999997E-2</v>
      </c>
      <c r="C45" s="62">
        <v>3.5714299999999997E-2</v>
      </c>
    </row>
    <row r="48" spans="1:6" hidden="1">
      <c r="B48" s="49" t="s">
        <v>131</v>
      </c>
      <c r="C48" s="49" t="s">
        <v>132</v>
      </c>
    </row>
    <row r="49" spans="1:21" hidden="1">
      <c r="B49" s="49" t="s">
        <v>101</v>
      </c>
      <c r="C49" s="54">
        <v>0.2857142857142857</v>
      </c>
      <c r="F49" s="70"/>
    </row>
    <row r="50" spans="1:21" hidden="1">
      <c r="B50" s="49" t="s">
        <v>107</v>
      </c>
      <c r="C50" s="54">
        <v>7.1428571428571425E-2</v>
      </c>
    </row>
    <row r="51" spans="1:21" hidden="1">
      <c r="B51" s="49" t="s">
        <v>108</v>
      </c>
      <c r="C51" s="54">
        <v>3.5714285714285712E-2</v>
      </c>
    </row>
    <row r="52" spans="1:21" hidden="1">
      <c r="B52" s="49" t="s">
        <v>102</v>
      </c>
      <c r="C52" s="54">
        <v>0.2857142857142857</v>
      </c>
    </row>
    <row r="53" spans="1:21" hidden="1">
      <c r="B53" s="49" t="s">
        <v>104</v>
      </c>
      <c r="C53" s="54">
        <v>7.9365079365079365E-4</v>
      </c>
    </row>
    <row r="54" spans="1:21" hidden="1">
      <c r="B54" s="49" t="s">
        <v>103</v>
      </c>
      <c r="C54" s="54">
        <v>7.0634920634920634E-2</v>
      </c>
    </row>
    <row r="55" spans="1:21" hidden="1">
      <c r="B55" s="49" t="s">
        <v>122</v>
      </c>
      <c r="C55" s="54">
        <v>7.1428571428571425E-2</v>
      </c>
    </row>
    <row r="56" spans="1:21" hidden="1">
      <c r="B56" s="49" t="s">
        <v>109</v>
      </c>
      <c r="C56" s="54">
        <v>3.5714285714285712E-2</v>
      </c>
    </row>
    <row r="57" spans="1:21" hidden="1">
      <c r="B57" s="49" t="b">
        <v>1</v>
      </c>
      <c r="C57" s="54">
        <v>7.1428571428571425E-2</v>
      </c>
    </row>
    <row r="58" spans="1:21" hidden="1">
      <c r="B58" s="49" t="s">
        <v>106</v>
      </c>
      <c r="C58" s="54">
        <v>7.1428571428571425E-2</v>
      </c>
    </row>
    <row r="59" spans="1:21" hidden="1">
      <c r="C59" s="54">
        <f>SUM(C49:C58)</f>
        <v>0.99999999999999978</v>
      </c>
    </row>
    <row r="60" spans="1:21">
      <c r="A60" s="45">
        <v>1</v>
      </c>
      <c r="B60" s="47">
        <v>2</v>
      </c>
      <c r="C60" s="47">
        <v>3</v>
      </c>
      <c r="D60" s="45">
        <v>4</v>
      </c>
      <c r="E60" s="47">
        <v>5</v>
      </c>
      <c r="F60" s="47">
        <v>6</v>
      </c>
      <c r="G60" s="45">
        <v>7</v>
      </c>
      <c r="H60" s="47">
        <v>8</v>
      </c>
      <c r="I60" s="47">
        <v>9</v>
      </c>
      <c r="J60" s="45">
        <v>10</v>
      </c>
      <c r="K60" s="47">
        <v>11</v>
      </c>
      <c r="L60" s="47">
        <v>12</v>
      </c>
      <c r="M60" s="45">
        <v>13</v>
      </c>
      <c r="N60" s="47">
        <v>14</v>
      </c>
      <c r="O60" s="47">
        <v>15</v>
      </c>
      <c r="P60" s="45">
        <v>16</v>
      </c>
      <c r="Q60" s="45">
        <v>17</v>
      </c>
      <c r="R60" s="45">
        <v>18</v>
      </c>
      <c r="S60" s="45">
        <v>19</v>
      </c>
      <c r="T60" s="45">
        <v>20</v>
      </c>
      <c r="U60" s="45">
        <v>21</v>
      </c>
    </row>
    <row r="61" spans="1:21">
      <c r="A61" s="45" t="s">
        <v>133</v>
      </c>
      <c r="B61" s="71"/>
      <c r="C61" s="262" t="s">
        <v>134</v>
      </c>
      <c r="D61" s="262"/>
      <c r="E61" s="262"/>
      <c r="F61" s="262"/>
      <c r="G61" s="262" t="s">
        <v>135</v>
      </c>
      <c r="H61" s="262"/>
      <c r="I61" s="262"/>
      <c r="J61" s="262"/>
      <c r="K61" s="262" t="s">
        <v>136</v>
      </c>
      <c r="L61" s="262"/>
      <c r="M61" s="71"/>
      <c r="N61" s="262" t="s">
        <v>137</v>
      </c>
      <c r="O61" s="262"/>
      <c r="P61" s="262"/>
    </row>
    <row r="62" spans="1:21">
      <c r="A62" s="72" t="s">
        <v>138</v>
      </c>
      <c r="B62" s="73" t="s">
        <v>132</v>
      </c>
      <c r="C62" s="72" t="s">
        <v>139</v>
      </c>
      <c r="D62" s="72" t="s">
        <v>140</v>
      </c>
      <c r="E62" s="72" t="s">
        <v>141</v>
      </c>
      <c r="F62" s="72" t="s">
        <v>142</v>
      </c>
      <c r="G62" s="72" t="s">
        <v>139</v>
      </c>
      <c r="H62" s="72" t="s">
        <v>140</v>
      </c>
      <c r="I62" s="72" t="s">
        <v>141</v>
      </c>
      <c r="J62" s="72" t="s">
        <v>142</v>
      </c>
      <c r="K62" s="72" t="s">
        <v>139</v>
      </c>
      <c r="L62" s="72" t="s">
        <v>140</v>
      </c>
      <c r="M62" s="72" t="s">
        <v>143</v>
      </c>
      <c r="N62" s="72" t="s">
        <v>144</v>
      </c>
      <c r="O62" s="72" t="s">
        <v>145</v>
      </c>
      <c r="P62" s="72" t="s">
        <v>146</v>
      </c>
      <c r="Q62" s="72" t="s">
        <v>147</v>
      </c>
    </row>
    <row r="63" spans="1:21">
      <c r="A63" s="49" t="s">
        <v>101</v>
      </c>
      <c r="B63" s="54">
        <f>4/14</f>
        <v>0.2857142857142857</v>
      </c>
      <c r="C63" s="54">
        <f>4/14</f>
        <v>0.2857142857142857</v>
      </c>
      <c r="D63" s="54">
        <f>4/14</f>
        <v>0.2857142857142857</v>
      </c>
      <c r="E63" s="54">
        <f>4/14</f>
        <v>0.2857142857142857</v>
      </c>
      <c r="F63" s="74">
        <f>2/6</f>
        <v>0.33333333333333331</v>
      </c>
      <c r="G63" s="74">
        <f>2/7</f>
        <v>0.2857142857142857</v>
      </c>
      <c r="H63" s="74">
        <f>2/6.5</f>
        <v>0.30769230769230771</v>
      </c>
      <c r="I63" s="74">
        <f>2/8</f>
        <v>0.25</v>
      </c>
      <c r="J63" s="74">
        <v>0</v>
      </c>
      <c r="K63" s="74">
        <v>0</v>
      </c>
      <c r="L63" s="74">
        <v>0</v>
      </c>
      <c r="M63" s="74">
        <v>0.26317317686167685</v>
      </c>
      <c r="N63" s="54">
        <f>4/14</f>
        <v>0.2857142857142857</v>
      </c>
      <c r="O63" s="54">
        <f>4/14</f>
        <v>0.2857142857142857</v>
      </c>
      <c r="P63" s="54">
        <f>4/14</f>
        <v>0.2857142857142857</v>
      </c>
      <c r="Q63" s="74">
        <v>0.18611004857068858</v>
      </c>
    </row>
    <row r="64" spans="1:21">
      <c r="A64" s="49" t="s">
        <v>107</v>
      </c>
      <c r="B64" s="54">
        <f>1/14</f>
        <v>7.1428571428571425E-2</v>
      </c>
      <c r="C64" s="54">
        <f>1/14</f>
        <v>7.1428571428571425E-2</v>
      </c>
      <c r="D64" s="54">
        <f>1/14</f>
        <v>7.1428571428571425E-2</v>
      </c>
      <c r="E64" s="54">
        <f>1/14</f>
        <v>7.1428571428571425E-2</v>
      </c>
      <c r="F64" s="74">
        <v>0</v>
      </c>
      <c r="G64" s="74">
        <v>0</v>
      </c>
      <c r="H64" s="74">
        <v>0</v>
      </c>
      <c r="I64" s="74">
        <f>1/8</f>
        <v>0.125</v>
      </c>
      <c r="J64" s="74">
        <v>0</v>
      </c>
      <c r="K64" s="74">
        <v>0</v>
      </c>
      <c r="L64" s="74">
        <v>0</v>
      </c>
      <c r="M64" s="74">
        <v>9.1278693055925508E-2</v>
      </c>
      <c r="N64" s="54">
        <f>1/14</f>
        <v>7.1428571428571425E-2</v>
      </c>
      <c r="O64" s="54">
        <f>1/14</f>
        <v>7.1428571428571425E-2</v>
      </c>
      <c r="P64" s="54">
        <f>1/14</f>
        <v>7.1428571428571425E-2</v>
      </c>
      <c r="Q64" s="74">
        <v>0.10631583240512023</v>
      </c>
    </row>
    <row r="65" spans="1:23">
      <c r="A65" s="49" t="s">
        <v>108</v>
      </c>
      <c r="B65" s="54">
        <f>1/28</f>
        <v>3.5714285714285712E-2</v>
      </c>
      <c r="C65" s="54">
        <v>0</v>
      </c>
      <c r="D65" s="54">
        <f>1/28</f>
        <v>3.5714285714285712E-2</v>
      </c>
      <c r="E65" s="54">
        <f>1/14</f>
        <v>7.1428571428571425E-2</v>
      </c>
      <c r="F65" s="74">
        <v>0</v>
      </c>
      <c r="G65" s="74">
        <v>0</v>
      </c>
      <c r="H65" s="74">
        <v>0</v>
      </c>
      <c r="I65" s="74">
        <f>1/8</f>
        <v>0.125</v>
      </c>
      <c r="J65" s="74">
        <v>0</v>
      </c>
      <c r="K65" s="74">
        <v>0</v>
      </c>
      <c r="L65" s="74">
        <v>0</v>
      </c>
      <c r="M65" s="74">
        <v>2.6875871647228034E-2</v>
      </c>
      <c r="N65" s="54">
        <v>0</v>
      </c>
      <c r="O65" s="54">
        <f>1/28</f>
        <v>3.5714285714285712E-2</v>
      </c>
      <c r="P65" s="54">
        <f>1/14</f>
        <v>7.1428571428571425E-2</v>
      </c>
      <c r="Q65" s="74">
        <v>3.0680646623611925E-2</v>
      </c>
    </row>
    <row r="66" spans="1:23">
      <c r="A66" s="49" t="s">
        <v>102</v>
      </c>
      <c r="B66" s="54">
        <f>4/14</f>
        <v>0.2857142857142857</v>
      </c>
      <c r="C66" s="54">
        <f>4/14</f>
        <v>0.2857142857142857</v>
      </c>
      <c r="D66" s="54">
        <f>4/14</f>
        <v>0.2857142857142857</v>
      </c>
      <c r="E66" s="54">
        <f>4/14</f>
        <v>0.2857142857142857</v>
      </c>
      <c r="F66" s="74">
        <f>2/6</f>
        <v>0.33333333333333331</v>
      </c>
      <c r="G66" s="74">
        <v>0</v>
      </c>
      <c r="H66" s="74">
        <v>0</v>
      </c>
      <c r="I66" s="74">
        <v>0</v>
      </c>
      <c r="J66" s="74">
        <v>0</v>
      </c>
      <c r="K66" s="74">
        <v>0</v>
      </c>
      <c r="L66" s="74">
        <v>0</v>
      </c>
      <c r="M66" s="74">
        <v>0.19422763015990049</v>
      </c>
      <c r="N66" s="54">
        <f>4/14</f>
        <v>0.2857142857142857</v>
      </c>
      <c r="O66" s="54">
        <f>4/14</f>
        <v>0.2857142857142857</v>
      </c>
      <c r="P66" s="54">
        <f>4/14</f>
        <v>0.2857142857142857</v>
      </c>
      <c r="Q66" s="74">
        <v>0.17818376010742837</v>
      </c>
    </row>
    <row r="67" spans="1:23">
      <c r="A67" s="49" t="s">
        <v>104</v>
      </c>
      <c r="B67" s="54">
        <f>1/14*(1/90)</f>
        <v>7.9365079365079365E-4</v>
      </c>
      <c r="C67" s="54">
        <f>1/14*(1/90)</f>
        <v>7.9365079365079365E-4</v>
      </c>
      <c r="D67" s="54">
        <f>1/14*(1/90)</f>
        <v>7.9365079365079365E-4</v>
      </c>
      <c r="E67" s="54">
        <f>1/14*(1/90)</f>
        <v>7.9365079365079365E-4</v>
      </c>
      <c r="F67" s="74">
        <f>1/6*(1/20)</f>
        <v>8.3333333333333332E-3</v>
      </c>
      <c r="G67" s="74">
        <f>(1/90)*1/7</f>
        <v>1.5873015873015873E-3</v>
      </c>
      <c r="H67" s="74">
        <f>(1/90)*1/6.5</f>
        <v>1.7094017094017094E-3</v>
      </c>
      <c r="I67" s="74">
        <f>(1/90)*1/8</f>
        <v>1.3888888888888889E-3</v>
      </c>
      <c r="J67" s="74">
        <f>1/2*(1/20)</f>
        <v>2.5000000000000001E-2</v>
      </c>
      <c r="K67" s="74">
        <f>(1/90)*1/5</f>
        <v>2.2222222222222222E-3</v>
      </c>
      <c r="L67" s="74">
        <v>0</v>
      </c>
      <c r="M67" s="74">
        <v>7.1003346175003556E-4</v>
      </c>
      <c r="N67" s="54">
        <f>1/14*(1/90)</f>
        <v>7.9365079365079365E-4</v>
      </c>
      <c r="O67" s="54">
        <f>1/14*(1/90)</f>
        <v>7.9365079365079365E-4</v>
      </c>
      <c r="P67" s="54">
        <f>1/14*(1/90)</f>
        <v>7.9365079365079365E-4</v>
      </c>
      <c r="Q67" s="74">
        <v>4.0713217615171654E-3</v>
      </c>
    </row>
    <row r="68" spans="1:23">
      <c r="A68" s="49" t="s">
        <v>103</v>
      </c>
      <c r="B68" s="54">
        <f>1/14*(89/90)</f>
        <v>7.0634920634920634E-2</v>
      </c>
      <c r="C68" s="54">
        <f>1/14*(89/90)</f>
        <v>7.0634920634920634E-2</v>
      </c>
      <c r="D68" s="54">
        <f>1/14*(89/90)</f>
        <v>7.0634920634920634E-2</v>
      </c>
      <c r="E68" s="54">
        <f>1/14*(89/90)</f>
        <v>7.0634920634920634E-2</v>
      </c>
      <c r="F68" s="74">
        <f>1/6*(19/20)</f>
        <v>0.15833333333333333</v>
      </c>
      <c r="G68" s="74">
        <f>(89/90)*1/7</f>
        <v>0.14126984126984127</v>
      </c>
      <c r="H68" s="74">
        <f>(89/90)*1/6.5</f>
        <v>0.15213675213675215</v>
      </c>
      <c r="I68" s="74">
        <f>(89/90)*1/8</f>
        <v>0.12361111111111112</v>
      </c>
      <c r="J68" s="74">
        <f>1/2*(19/20)</f>
        <v>0.47499999999999998</v>
      </c>
      <c r="K68" s="74">
        <f>(89/90)*1/5</f>
        <v>0.19777777777777777</v>
      </c>
      <c r="L68" s="74">
        <f>1/5</f>
        <v>0.2</v>
      </c>
      <c r="M68" s="74">
        <v>4.9765137080416091E-2</v>
      </c>
      <c r="N68" s="54">
        <f>1/14*(89/90)</f>
        <v>7.0634920634920634E-2</v>
      </c>
      <c r="O68" s="54">
        <f>1/14*(89/90)</f>
        <v>7.0634920634920634E-2</v>
      </c>
      <c r="P68" s="54">
        <f>1/14*(89/90)</f>
        <v>7.0634920634920634E-2</v>
      </c>
      <c r="Q68" s="74">
        <v>0.12319798288206842</v>
      </c>
    </row>
    <row r="69" spans="1:23">
      <c r="A69" s="49" t="s">
        <v>122</v>
      </c>
      <c r="B69" s="54">
        <f>1/14</f>
        <v>7.1428571428571425E-2</v>
      </c>
      <c r="C69" s="54">
        <f>1/14</f>
        <v>7.1428571428571425E-2</v>
      </c>
      <c r="D69" s="54">
        <f>1/14</f>
        <v>7.1428571428571425E-2</v>
      </c>
      <c r="E69" s="54">
        <f>1/14</f>
        <v>7.1428571428571425E-2</v>
      </c>
      <c r="F69" s="74">
        <f>1/6</f>
        <v>0.16666666666666666</v>
      </c>
      <c r="G69" s="74">
        <f>1/7</f>
        <v>0.14285714285714285</v>
      </c>
      <c r="H69" s="74">
        <f>1/6.5</f>
        <v>0.15384615384615385</v>
      </c>
      <c r="I69" s="74">
        <f>1/8</f>
        <v>0.125</v>
      </c>
      <c r="J69" s="74">
        <f>1/2</f>
        <v>0.5</v>
      </c>
      <c r="K69" s="74">
        <f>1/5</f>
        <v>0.2</v>
      </c>
      <c r="L69" s="74">
        <f t="shared" ref="L69:L72" si="0">1/5</f>
        <v>0.2</v>
      </c>
      <c r="M69" s="74">
        <v>0.13110152177466367</v>
      </c>
      <c r="N69" s="54">
        <f>1/14</f>
        <v>7.1428571428571425E-2</v>
      </c>
      <c r="O69" s="54">
        <f>1/14</f>
        <v>7.1428571428571425E-2</v>
      </c>
      <c r="P69" s="54">
        <f>1/14</f>
        <v>7.1428571428571425E-2</v>
      </c>
      <c r="Q69" s="74">
        <v>0.13470103055453256</v>
      </c>
    </row>
    <row r="70" spans="1:23">
      <c r="A70" s="49" t="s">
        <v>109</v>
      </c>
      <c r="B70" s="54">
        <f>1/28</f>
        <v>3.5714285714285712E-2</v>
      </c>
      <c r="C70" s="54">
        <f>1/14</f>
        <v>7.1428571428571425E-2</v>
      </c>
      <c r="D70" s="54">
        <f>1/28</f>
        <v>3.5714285714285712E-2</v>
      </c>
      <c r="E70" s="54">
        <v>0</v>
      </c>
      <c r="F70" s="74">
        <v>0</v>
      </c>
      <c r="G70" s="74">
        <f>1/7</f>
        <v>0.14285714285714285</v>
      </c>
      <c r="H70" s="74">
        <f>0.5/6.5</f>
        <v>7.6923076923076927E-2</v>
      </c>
      <c r="I70" s="74">
        <v>0</v>
      </c>
      <c r="J70" s="74">
        <v>0</v>
      </c>
      <c r="K70" s="74">
        <f>1/5</f>
        <v>0.2</v>
      </c>
      <c r="L70" s="74">
        <f t="shared" si="0"/>
        <v>0.2</v>
      </c>
      <c r="M70" s="74">
        <v>1.9762791546013889E-2</v>
      </c>
      <c r="N70" s="54">
        <f>1/14</f>
        <v>7.1428571428571425E-2</v>
      </c>
      <c r="O70" s="54">
        <f>1/28</f>
        <v>3.5714285714285712E-2</v>
      </c>
      <c r="P70" s="54">
        <v>0</v>
      </c>
      <c r="Q70" s="74">
        <v>1.9446160608088653E-2</v>
      </c>
    </row>
    <row r="71" spans="1:23">
      <c r="A71" s="49" t="b">
        <v>1</v>
      </c>
      <c r="B71" s="54">
        <f>1/14</f>
        <v>7.1428571428571425E-2</v>
      </c>
      <c r="C71" s="54">
        <f>1/14</f>
        <v>7.1428571428571425E-2</v>
      </c>
      <c r="D71" s="54">
        <f>1/14</f>
        <v>7.1428571428571425E-2</v>
      </c>
      <c r="E71" s="54">
        <f>1/14</f>
        <v>7.1428571428571425E-2</v>
      </c>
      <c r="F71" s="74">
        <v>0</v>
      </c>
      <c r="G71" s="74">
        <f>1/7</f>
        <v>0.14285714285714285</v>
      </c>
      <c r="H71" s="74">
        <f>1/6.5</f>
        <v>0.15384615384615385</v>
      </c>
      <c r="I71" s="74">
        <f>1/8</f>
        <v>0.125</v>
      </c>
      <c r="J71" s="74">
        <v>0</v>
      </c>
      <c r="K71" s="74">
        <f>1/5</f>
        <v>0.2</v>
      </c>
      <c r="L71" s="74">
        <f t="shared" si="0"/>
        <v>0.2</v>
      </c>
      <c r="M71" s="74">
        <v>0.13265229545722268</v>
      </c>
      <c r="N71" s="54">
        <f>1/14</f>
        <v>7.1428571428571425E-2</v>
      </c>
      <c r="O71" s="54">
        <f>1/14</f>
        <v>7.1428571428571425E-2</v>
      </c>
      <c r="P71" s="54">
        <f>1/14</f>
        <v>7.1428571428571425E-2</v>
      </c>
      <c r="Q71" s="74">
        <v>0.11107232681389496</v>
      </c>
    </row>
    <row r="72" spans="1:23">
      <c r="A72" s="49" t="s">
        <v>106</v>
      </c>
      <c r="B72" s="54">
        <f>1/14</f>
        <v>7.1428571428571425E-2</v>
      </c>
      <c r="C72" s="54">
        <f>1/14</f>
        <v>7.1428571428571425E-2</v>
      </c>
      <c r="D72" s="54">
        <f>1/14</f>
        <v>7.1428571428571425E-2</v>
      </c>
      <c r="E72" s="54">
        <f>1/14</f>
        <v>7.1428571428571425E-2</v>
      </c>
      <c r="F72" s="74">
        <v>0</v>
      </c>
      <c r="G72" s="74">
        <f>1/7</f>
        <v>0.14285714285714285</v>
      </c>
      <c r="H72" s="74">
        <f>1/6.5</f>
        <v>0.15384615384615385</v>
      </c>
      <c r="I72" s="74">
        <f>1/8</f>
        <v>0.125</v>
      </c>
      <c r="J72" s="74">
        <v>0</v>
      </c>
      <c r="K72" s="74">
        <f>1/5</f>
        <v>0.2</v>
      </c>
      <c r="L72" s="74">
        <f t="shared" si="0"/>
        <v>0.2</v>
      </c>
      <c r="M72" s="74">
        <v>9.0452848955202836E-2</v>
      </c>
      <c r="N72" s="54">
        <f>1/14</f>
        <v>7.1428571428571425E-2</v>
      </c>
      <c r="O72" s="54">
        <f>1/14</f>
        <v>7.1428571428571425E-2</v>
      </c>
      <c r="P72" s="54">
        <f>1/14</f>
        <v>7.1428571428571425E-2</v>
      </c>
      <c r="Q72" s="74">
        <v>0.10622088967304903</v>
      </c>
    </row>
    <row r="73" spans="1:23">
      <c r="A73" s="47"/>
      <c r="B73" s="75">
        <f>SUM(B63:B72)</f>
        <v>0.99999999999999978</v>
      </c>
      <c r="C73" s="76">
        <f t="shared" ref="C73:P73" si="1">SUM(C63:C72)</f>
        <v>0.99999999999999978</v>
      </c>
      <c r="D73" s="76">
        <f t="shared" si="1"/>
        <v>0.99999999999999978</v>
      </c>
      <c r="E73" s="76">
        <f t="shared" si="1"/>
        <v>0.99999999999999978</v>
      </c>
      <c r="F73" s="76">
        <f t="shared" si="1"/>
        <v>0.99999999999999989</v>
      </c>
      <c r="G73" s="76">
        <f t="shared" si="1"/>
        <v>0.99999999999999978</v>
      </c>
      <c r="H73" s="76">
        <f t="shared" si="1"/>
        <v>1</v>
      </c>
      <c r="I73" s="76">
        <f t="shared" si="1"/>
        <v>1</v>
      </c>
      <c r="J73" s="76">
        <f t="shared" si="1"/>
        <v>1</v>
      </c>
      <c r="K73" s="76">
        <f t="shared" si="1"/>
        <v>1</v>
      </c>
      <c r="L73" s="76">
        <f t="shared" si="1"/>
        <v>1</v>
      </c>
      <c r="M73" s="76">
        <f t="shared" si="1"/>
        <v>1</v>
      </c>
      <c r="N73" s="76">
        <f t="shared" si="1"/>
        <v>0.99999999999999978</v>
      </c>
      <c r="O73" s="76">
        <f t="shared" si="1"/>
        <v>0.99999999999999978</v>
      </c>
      <c r="P73" s="76">
        <f t="shared" si="1"/>
        <v>0.99999999999999978</v>
      </c>
      <c r="Q73" s="76">
        <f>SUM(Q63:Q72)</f>
        <v>0.99999999999999978</v>
      </c>
    </row>
    <row r="74" spans="1:23">
      <c r="A74" s="45">
        <v>1</v>
      </c>
      <c r="B74" s="47">
        <v>2</v>
      </c>
      <c r="C74" s="47">
        <v>3</v>
      </c>
      <c r="D74" s="47">
        <v>4</v>
      </c>
      <c r="E74" s="47">
        <v>5</v>
      </c>
      <c r="F74" s="47">
        <v>6</v>
      </c>
      <c r="G74" s="47">
        <v>7</v>
      </c>
      <c r="H74" s="47">
        <v>8</v>
      </c>
      <c r="I74" s="47">
        <v>9</v>
      </c>
      <c r="J74" s="47">
        <v>10</v>
      </c>
      <c r="K74" s="47">
        <v>11</v>
      </c>
      <c r="L74" s="47">
        <v>12</v>
      </c>
      <c r="M74" s="47">
        <v>13</v>
      </c>
      <c r="N74" s="47">
        <v>14</v>
      </c>
      <c r="O74" s="47">
        <v>15</v>
      </c>
      <c r="P74" s="47">
        <v>16</v>
      </c>
      <c r="Q74" s="47">
        <v>17</v>
      </c>
      <c r="R74" s="47">
        <v>18</v>
      </c>
      <c r="S74" s="47">
        <v>19</v>
      </c>
      <c r="T74" s="47">
        <v>20</v>
      </c>
      <c r="U74" s="47">
        <v>21</v>
      </c>
      <c r="V74" s="47">
        <v>22</v>
      </c>
      <c r="W74" s="47">
        <v>23</v>
      </c>
    </row>
    <row r="75" spans="1:23">
      <c r="A75" s="45" t="s">
        <v>148</v>
      </c>
      <c r="B75" s="263" t="s">
        <v>149</v>
      </c>
      <c r="C75" s="264"/>
      <c r="D75" s="264"/>
      <c r="E75" s="264"/>
      <c r="F75" s="264"/>
      <c r="G75" s="264"/>
      <c r="H75" s="265"/>
      <c r="J75" s="72" t="s">
        <v>150</v>
      </c>
      <c r="K75" s="72" t="s">
        <v>151</v>
      </c>
      <c r="L75" s="72" t="s">
        <v>152</v>
      </c>
      <c r="M75" s="72" t="s">
        <v>153</v>
      </c>
      <c r="N75" s="72" t="s">
        <v>154</v>
      </c>
      <c r="O75" s="72" t="s">
        <v>155</v>
      </c>
      <c r="P75" s="72" t="s">
        <v>156</v>
      </c>
      <c r="Q75" s="72" t="s">
        <v>157</v>
      </c>
      <c r="R75" s="72" t="s">
        <v>158</v>
      </c>
      <c r="S75" s="72" t="s">
        <v>159</v>
      </c>
      <c r="T75" s="72" t="s">
        <v>160</v>
      </c>
      <c r="U75" s="72" t="s">
        <v>161</v>
      </c>
      <c r="V75" s="72" t="s">
        <v>162</v>
      </c>
      <c r="W75" s="72" t="s">
        <v>163</v>
      </c>
    </row>
    <row r="76" spans="1:23">
      <c r="A76" s="72" t="s">
        <v>138</v>
      </c>
      <c r="B76" s="73" t="s">
        <v>164</v>
      </c>
      <c r="C76" s="72" t="s">
        <v>165</v>
      </c>
      <c r="D76" s="72" t="s">
        <v>166</v>
      </c>
      <c r="E76" s="72" t="s">
        <v>167</v>
      </c>
      <c r="F76" s="72" t="s">
        <v>168</v>
      </c>
      <c r="G76" s="72" t="s">
        <v>169</v>
      </c>
      <c r="H76" s="72" t="s">
        <v>170</v>
      </c>
      <c r="I76" s="72" t="s">
        <v>132</v>
      </c>
      <c r="J76" s="72" t="s">
        <v>171</v>
      </c>
      <c r="K76" s="72" t="s">
        <v>171</v>
      </c>
      <c r="L76" s="72" t="s">
        <v>171</v>
      </c>
      <c r="M76" s="72" t="s">
        <v>171</v>
      </c>
      <c r="N76" s="72" t="s">
        <v>171</v>
      </c>
      <c r="O76" s="72" t="s">
        <v>171</v>
      </c>
      <c r="P76" s="72" t="s">
        <v>171</v>
      </c>
      <c r="Q76" s="72" t="s">
        <v>171</v>
      </c>
      <c r="R76" s="72" t="s">
        <v>171</v>
      </c>
      <c r="S76" s="72" t="s">
        <v>171</v>
      </c>
      <c r="T76" s="72" t="s">
        <v>171</v>
      </c>
      <c r="U76" s="72" t="s">
        <v>171</v>
      </c>
      <c r="V76" s="72" t="s">
        <v>171</v>
      </c>
      <c r="W76" s="72" t="s">
        <v>171</v>
      </c>
    </row>
    <row r="77" spans="1:23">
      <c r="A77" s="49" t="s">
        <v>101</v>
      </c>
      <c r="B77" s="54">
        <v>0</v>
      </c>
      <c r="C77" s="54">
        <v>0</v>
      </c>
      <c r="D77" s="54">
        <v>0</v>
      </c>
      <c r="E77" s="54">
        <v>0</v>
      </c>
      <c r="F77" s="54">
        <v>1</v>
      </c>
      <c r="G77" s="54">
        <v>0</v>
      </c>
      <c r="H77" s="74">
        <f>2/6</f>
        <v>0.33333333333333331</v>
      </c>
      <c r="I77" s="54">
        <f>4/14</f>
        <v>0.2857142857142857</v>
      </c>
      <c r="J77" s="54">
        <f>4/14</f>
        <v>0.2857142857142857</v>
      </c>
      <c r="K77" s="54">
        <v>0</v>
      </c>
      <c r="L77" s="54">
        <f>4/14</f>
        <v>0.2857142857142857</v>
      </c>
      <c r="M77" s="54">
        <f>4/14</f>
        <v>0.2857142857142857</v>
      </c>
      <c r="N77" s="74">
        <f>2/6</f>
        <v>0.33333333333333331</v>
      </c>
      <c r="O77" s="54">
        <v>1</v>
      </c>
      <c r="P77" s="54">
        <v>0.25917525340919001</v>
      </c>
      <c r="Q77" s="74">
        <v>0.28582571186301242</v>
      </c>
      <c r="R77" s="54">
        <f>4/14</f>
        <v>0.2857142857142857</v>
      </c>
      <c r="S77" s="54">
        <f>4/14</f>
        <v>0.2857142857142857</v>
      </c>
      <c r="T77" s="54">
        <v>0</v>
      </c>
      <c r="U77" s="54">
        <f>4/14</f>
        <v>0.2857142857142857</v>
      </c>
      <c r="V77" s="54">
        <v>0.20634920634920634</v>
      </c>
      <c r="W77" s="54">
        <v>0.2857142857142857</v>
      </c>
    </row>
    <row r="78" spans="1:23">
      <c r="A78" s="49" t="s">
        <v>107</v>
      </c>
      <c r="B78" s="54">
        <v>0</v>
      </c>
      <c r="C78" s="54">
        <v>0</v>
      </c>
      <c r="D78" s="54">
        <v>1</v>
      </c>
      <c r="E78" s="54">
        <v>1</v>
      </c>
      <c r="F78" s="54">
        <v>0</v>
      </c>
      <c r="G78" s="54">
        <v>0</v>
      </c>
      <c r="H78" s="74">
        <v>0</v>
      </c>
      <c r="I78" s="54">
        <f>1/14</f>
        <v>7.1428571428571425E-2</v>
      </c>
      <c r="J78" s="54">
        <f>1/14</f>
        <v>7.1428571428571425E-2</v>
      </c>
      <c r="K78" s="54">
        <v>0</v>
      </c>
      <c r="L78" s="54">
        <f>1/14</f>
        <v>7.1428571428571425E-2</v>
      </c>
      <c r="M78" s="54">
        <f>1/14</f>
        <v>7.1428571428571425E-2</v>
      </c>
      <c r="N78" s="74">
        <v>0</v>
      </c>
      <c r="O78" s="54">
        <v>0</v>
      </c>
      <c r="P78" s="54">
        <v>0.11009641992013042</v>
      </c>
      <c r="Q78" s="74">
        <v>5.7160810432497844E-3</v>
      </c>
      <c r="R78" s="54">
        <f>1/14</f>
        <v>7.1428571428571425E-2</v>
      </c>
      <c r="S78" s="54">
        <f>1/14</f>
        <v>7.1428571428571425E-2</v>
      </c>
      <c r="T78" s="54">
        <v>0</v>
      </c>
      <c r="U78" s="54">
        <f>1/14</f>
        <v>7.1428571428571425E-2</v>
      </c>
      <c r="V78" s="54">
        <v>0.24603174603174602</v>
      </c>
      <c r="W78" s="54">
        <v>7.1428571428571425E-2</v>
      </c>
    </row>
    <row r="79" spans="1:23">
      <c r="A79" s="49" t="s">
        <v>108</v>
      </c>
      <c r="B79" s="54">
        <v>0</v>
      </c>
      <c r="C79" s="54">
        <v>0</v>
      </c>
      <c r="D79" s="54">
        <v>0</v>
      </c>
      <c r="E79" s="54">
        <v>0</v>
      </c>
      <c r="F79" s="54">
        <v>0</v>
      </c>
      <c r="G79" s="54">
        <v>0</v>
      </c>
      <c r="H79" s="74">
        <v>0</v>
      </c>
      <c r="I79" s="54">
        <f>1/28</f>
        <v>3.5714285714285712E-2</v>
      </c>
      <c r="J79" s="54">
        <f>1/28</f>
        <v>3.5714285714285712E-2</v>
      </c>
      <c r="K79" s="54">
        <v>0</v>
      </c>
      <c r="L79" s="54">
        <f>1/28</f>
        <v>3.5714285714285712E-2</v>
      </c>
      <c r="M79" s="54">
        <f>1/28</f>
        <v>3.5714285714285712E-2</v>
      </c>
      <c r="N79" s="74">
        <v>0</v>
      </c>
      <c r="O79" s="54">
        <v>0</v>
      </c>
      <c r="P79" s="54">
        <v>4.3706403267572372E-2</v>
      </c>
      <c r="Q79" s="74">
        <v>0.12648783983080206</v>
      </c>
      <c r="R79" s="54">
        <f>1/28</f>
        <v>3.5714285714285712E-2</v>
      </c>
      <c r="S79" s="54">
        <f>1/28</f>
        <v>3.5714285714285712E-2</v>
      </c>
      <c r="T79" s="54">
        <v>0</v>
      </c>
      <c r="U79" s="54">
        <f>1/28</f>
        <v>3.5714285714285712E-2</v>
      </c>
      <c r="V79" s="54">
        <v>1.1904761904761904E-2</v>
      </c>
      <c r="W79" s="54">
        <v>3.5714285714285712E-2</v>
      </c>
    </row>
    <row r="80" spans="1:23">
      <c r="A80" s="49" t="s">
        <v>102</v>
      </c>
      <c r="B80" s="54">
        <v>0</v>
      </c>
      <c r="C80" s="54">
        <v>0</v>
      </c>
      <c r="D80" s="54">
        <v>0</v>
      </c>
      <c r="E80" s="54">
        <v>0</v>
      </c>
      <c r="F80" s="54">
        <v>0</v>
      </c>
      <c r="G80" s="54">
        <v>0</v>
      </c>
      <c r="H80" s="74">
        <f>2/6</f>
        <v>0.33333333333333331</v>
      </c>
      <c r="I80" s="54">
        <f>4/14</f>
        <v>0.2857142857142857</v>
      </c>
      <c r="J80" s="54">
        <f>4/14</f>
        <v>0.2857142857142857</v>
      </c>
      <c r="K80" s="54">
        <v>0</v>
      </c>
      <c r="L80" s="54">
        <f>4/14</f>
        <v>0.2857142857142857</v>
      </c>
      <c r="M80" s="54">
        <f>4/14</f>
        <v>0.2857142857142857</v>
      </c>
      <c r="N80" s="74">
        <f>2/6</f>
        <v>0.33333333333333331</v>
      </c>
      <c r="O80" s="54">
        <v>0</v>
      </c>
      <c r="P80" s="54">
        <v>0.24676662891016751</v>
      </c>
      <c r="Q80" s="74">
        <v>0.57484565520814634</v>
      </c>
      <c r="R80" s="54">
        <f>4/14</f>
        <v>0.2857142857142857</v>
      </c>
      <c r="S80" s="54">
        <f>4/14</f>
        <v>0.2857142857142857</v>
      </c>
      <c r="T80" s="54">
        <v>0</v>
      </c>
      <c r="U80" s="54">
        <f>4/14</f>
        <v>0.2857142857142857</v>
      </c>
      <c r="V80" s="54">
        <v>9.5238095238095233E-2</v>
      </c>
      <c r="W80" s="54">
        <v>0.2857142857142857</v>
      </c>
    </row>
    <row r="81" spans="1:23">
      <c r="A81" s="49" t="s">
        <v>104</v>
      </c>
      <c r="B81" s="54">
        <v>0</v>
      </c>
      <c r="C81" s="54">
        <v>0</v>
      </c>
      <c r="D81" s="54">
        <v>0</v>
      </c>
      <c r="E81" s="54">
        <v>0</v>
      </c>
      <c r="F81" s="54">
        <v>0</v>
      </c>
      <c r="G81" s="54">
        <v>0</v>
      </c>
      <c r="H81" s="74">
        <f>1/6*(1/20)</f>
        <v>8.3333333333333332E-3</v>
      </c>
      <c r="I81" s="54">
        <f>1/14*(1/90)</f>
        <v>7.9365079365079365E-4</v>
      </c>
      <c r="J81" s="54">
        <f>1/14*(1/90)</f>
        <v>7.9365079365079365E-4</v>
      </c>
      <c r="K81" s="54">
        <v>0</v>
      </c>
      <c r="L81" s="54">
        <f>1/14*(1/90)</f>
        <v>7.9365079365079365E-4</v>
      </c>
      <c r="M81" s="54">
        <f>1/14*(1/90)</f>
        <v>7.9365079365079365E-4</v>
      </c>
      <c r="N81" s="74">
        <f>1/6*(1/20)</f>
        <v>8.3333333333333332E-3</v>
      </c>
      <c r="O81" s="54">
        <v>0</v>
      </c>
      <c r="P81" s="54">
        <v>3.7005504271452565E-4</v>
      </c>
      <c r="Q81" s="74">
        <v>6.6215602645986525E-6</v>
      </c>
      <c r="R81" s="54">
        <f>1/14*(1/90)</f>
        <v>7.9365079365079365E-4</v>
      </c>
      <c r="S81" s="54">
        <f>1/14*(1/90)</f>
        <v>7.9365079365079365E-4</v>
      </c>
      <c r="T81" s="54">
        <v>0</v>
      </c>
      <c r="U81" s="54">
        <f>1/14*(1/90)</f>
        <v>7.9365079365079365E-4</v>
      </c>
      <c r="V81" s="54">
        <v>3.0423280423280421E-3</v>
      </c>
      <c r="W81" s="54">
        <v>7.9365079365079365E-4</v>
      </c>
    </row>
    <row r="82" spans="1:23">
      <c r="A82" s="49" t="s">
        <v>103</v>
      </c>
      <c r="B82" s="54">
        <v>0</v>
      </c>
      <c r="C82" s="54">
        <v>0</v>
      </c>
      <c r="D82" s="54">
        <v>0</v>
      </c>
      <c r="E82" s="54">
        <v>0</v>
      </c>
      <c r="F82" s="54">
        <v>0</v>
      </c>
      <c r="G82" s="54">
        <v>0</v>
      </c>
      <c r="H82" s="74">
        <f>1/6*(19/20)</f>
        <v>0.15833333333333333</v>
      </c>
      <c r="I82" s="54">
        <f>1/14*(89/90)</f>
        <v>7.0634920634920634E-2</v>
      </c>
      <c r="J82" s="54">
        <f>1/14*(89/90)</f>
        <v>7.0634920634920634E-2</v>
      </c>
      <c r="K82" s="54">
        <v>1</v>
      </c>
      <c r="L82" s="54">
        <f>1/14*(89/90)</f>
        <v>7.0634920634920634E-2</v>
      </c>
      <c r="M82" s="54">
        <f>1/14*(89/90)</f>
        <v>7.0634920634920634E-2</v>
      </c>
      <c r="N82" s="74">
        <f>1/6*(19/20)</f>
        <v>0.15833333333333333</v>
      </c>
      <c r="O82" s="54">
        <v>0</v>
      </c>
      <c r="P82" s="54">
        <v>5.7773260555329692E-2</v>
      </c>
      <c r="Q82" s="74">
        <v>5.8946181165059753E-4</v>
      </c>
      <c r="R82" s="54">
        <f>1/14*(89/90)</f>
        <v>7.0634920634920634E-2</v>
      </c>
      <c r="S82" s="54">
        <f>1/14*(89/90)</f>
        <v>7.0634920634920634E-2</v>
      </c>
      <c r="T82" s="54">
        <v>0</v>
      </c>
      <c r="U82" s="54">
        <f>1/14*(89/90)</f>
        <v>7.0634920634920634E-2</v>
      </c>
      <c r="V82" s="54">
        <v>7.632275132275132E-2</v>
      </c>
      <c r="W82" s="54">
        <v>7.0634920634920634E-2</v>
      </c>
    </row>
    <row r="83" spans="1:23">
      <c r="A83" s="49" t="s">
        <v>122</v>
      </c>
      <c r="B83" s="54">
        <v>0</v>
      </c>
      <c r="C83" s="54">
        <v>0</v>
      </c>
      <c r="D83" s="54">
        <v>0</v>
      </c>
      <c r="E83" s="54">
        <v>0</v>
      </c>
      <c r="F83" s="54">
        <v>0</v>
      </c>
      <c r="G83" s="54">
        <v>1</v>
      </c>
      <c r="H83" s="74">
        <f>1/6</f>
        <v>0.16666666666666666</v>
      </c>
      <c r="I83" s="54">
        <f>1/14</f>
        <v>7.1428571428571425E-2</v>
      </c>
      <c r="J83" s="54">
        <f>1/14</f>
        <v>7.1428571428571425E-2</v>
      </c>
      <c r="K83" s="54">
        <v>0</v>
      </c>
      <c r="L83" s="54">
        <f>1/14</f>
        <v>7.1428571428571425E-2</v>
      </c>
      <c r="M83" s="54">
        <f>1/14</f>
        <v>7.1428571428571425E-2</v>
      </c>
      <c r="N83" s="74">
        <f>1/6</f>
        <v>0.16666666666666666</v>
      </c>
      <c r="O83" s="54">
        <v>0</v>
      </c>
      <c r="P83" s="54">
        <v>7.1431795150345312E-2</v>
      </c>
      <c r="Q83" s="74">
        <v>2.8172518125007514E-3</v>
      </c>
      <c r="R83" s="54">
        <f>1/14</f>
        <v>7.1428571428571425E-2</v>
      </c>
      <c r="S83" s="54">
        <f>1/14</f>
        <v>7.1428571428571425E-2</v>
      </c>
      <c r="T83" s="54">
        <v>0</v>
      </c>
      <c r="U83" s="54">
        <f>1/14</f>
        <v>7.1428571428571425E-2</v>
      </c>
      <c r="V83" s="54">
        <v>0.19047619047619047</v>
      </c>
      <c r="W83" s="54">
        <v>7.1428571428571425E-2</v>
      </c>
    </row>
    <row r="84" spans="1:23">
      <c r="A84" s="49" t="s">
        <v>109</v>
      </c>
      <c r="B84" s="54">
        <v>0</v>
      </c>
      <c r="C84" s="54">
        <v>0</v>
      </c>
      <c r="D84" s="54">
        <v>0</v>
      </c>
      <c r="E84" s="54">
        <v>0</v>
      </c>
      <c r="F84" s="54">
        <v>0</v>
      </c>
      <c r="G84" s="54">
        <v>0</v>
      </c>
      <c r="H84" s="74">
        <v>0</v>
      </c>
      <c r="I84" s="54">
        <f>1/28</f>
        <v>3.5714285714285712E-2</v>
      </c>
      <c r="J84" s="54">
        <f>1/28</f>
        <v>3.5714285714285712E-2</v>
      </c>
      <c r="K84" s="54">
        <v>0</v>
      </c>
      <c r="L84" s="54">
        <f>1/28</f>
        <v>3.5714285714285712E-2</v>
      </c>
      <c r="M84" s="54">
        <f>1/28</f>
        <v>3.5714285714285712E-2</v>
      </c>
      <c r="N84" s="74">
        <v>0</v>
      </c>
      <c r="O84" s="54">
        <v>0</v>
      </c>
      <c r="P84" s="54">
        <v>2.1533596213735528E-2</v>
      </c>
      <c r="Q84" s="74">
        <v>2.980416859575981E-4</v>
      </c>
      <c r="R84" s="54">
        <f>1/28</f>
        <v>3.5714285714285712E-2</v>
      </c>
      <c r="S84" s="54">
        <f>1/28</f>
        <v>3.5714285714285712E-2</v>
      </c>
      <c r="T84" s="54">
        <v>0</v>
      </c>
      <c r="U84" s="54">
        <f>1/28</f>
        <v>3.5714285714285712E-2</v>
      </c>
      <c r="V84" s="54">
        <v>1.1904761904761904E-2</v>
      </c>
      <c r="W84" s="54">
        <v>3.5714285714285712E-2</v>
      </c>
    </row>
    <row r="85" spans="1:23">
      <c r="A85" s="49" t="b">
        <v>1</v>
      </c>
      <c r="B85" s="54">
        <v>1</v>
      </c>
      <c r="C85" s="54">
        <v>0</v>
      </c>
      <c r="D85" s="54">
        <v>0</v>
      </c>
      <c r="E85" s="54">
        <v>0</v>
      </c>
      <c r="F85" s="54">
        <v>0</v>
      </c>
      <c r="G85" s="54">
        <v>0</v>
      </c>
      <c r="H85" s="74">
        <v>0</v>
      </c>
      <c r="I85" s="54">
        <f>1/14</f>
        <v>7.1428571428571425E-2</v>
      </c>
      <c r="J85" s="54">
        <f>1/14</f>
        <v>7.1428571428571425E-2</v>
      </c>
      <c r="K85" s="54">
        <v>0</v>
      </c>
      <c r="L85" s="54">
        <f>1/14</f>
        <v>7.1428571428571425E-2</v>
      </c>
      <c r="M85" s="54">
        <f>1/14</f>
        <v>7.1428571428571425E-2</v>
      </c>
      <c r="N85" s="74">
        <v>0</v>
      </c>
      <c r="O85" s="54">
        <v>0</v>
      </c>
      <c r="P85" s="54">
        <v>0.10481798378686689</v>
      </c>
      <c r="Q85" s="74">
        <v>1.7066675922079737E-3</v>
      </c>
      <c r="R85" s="54">
        <f>1/14</f>
        <v>7.1428571428571425E-2</v>
      </c>
      <c r="S85" s="54">
        <f>1/14</f>
        <v>7.1428571428571425E-2</v>
      </c>
      <c r="T85" s="54">
        <v>0</v>
      </c>
      <c r="U85" s="54">
        <f>1/14</f>
        <v>7.1428571428571425E-2</v>
      </c>
      <c r="V85" s="54">
        <v>2.3809523809523808E-2</v>
      </c>
      <c r="W85" s="54">
        <v>7.1428571428571425E-2</v>
      </c>
    </row>
    <row r="86" spans="1:23">
      <c r="A86" s="49" t="s">
        <v>106</v>
      </c>
      <c r="B86" s="54">
        <v>0</v>
      </c>
      <c r="C86" s="54">
        <v>1</v>
      </c>
      <c r="D86" s="54">
        <v>0</v>
      </c>
      <c r="E86" s="54">
        <v>0</v>
      </c>
      <c r="F86" s="54">
        <v>0</v>
      </c>
      <c r="G86" s="54">
        <v>0</v>
      </c>
      <c r="H86" s="74">
        <v>0</v>
      </c>
      <c r="I86" s="54">
        <f>1/14</f>
        <v>7.1428571428571425E-2</v>
      </c>
      <c r="J86" s="54">
        <f>1/14</f>
        <v>7.1428571428571425E-2</v>
      </c>
      <c r="K86" s="54">
        <v>0</v>
      </c>
      <c r="L86" s="54">
        <f>1/14</f>
        <v>7.1428571428571425E-2</v>
      </c>
      <c r="M86" s="54">
        <f>1/14</f>
        <v>7.1428571428571425E-2</v>
      </c>
      <c r="N86" s="74">
        <v>0</v>
      </c>
      <c r="O86" s="54">
        <v>0</v>
      </c>
      <c r="P86" s="54">
        <v>8.4328603743947544E-2</v>
      </c>
      <c r="Q86" s="74">
        <v>1.7066675922079737E-3</v>
      </c>
      <c r="R86" s="54">
        <f>1/14</f>
        <v>7.1428571428571425E-2</v>
      </c>
      <c r="S86" s="54">
        <f>1/14</f>
        <v>7.1428571428571425E-2</v>
      </c>
      <c r="T86" s="54">
        <v>0</v>
      </c>
      <c r="U86" s="54">
        <f>1/14</f>
        <v>7.1428571428571425E-2</v>
      </c>
      <c r="V86" s="54">
        <v>0.13492063492063491</v>
      </c>
      <c r="W86" s="54">
        <v>7.1428571428571425E-2</v>
      </c>
    </row>
    <row r="87" spans="1:23">
      <c r="B87" s="75">
        <f>SUM(B77:B86)</f>
        <v>1</v>
      </c>
      <c r="C87" s="76">
        <f t="shared" ref="C87:I87" si="2">SUM(C77:C86)</f>
        <v>1</v>
      </c>
      <c r="D87" s="76">
        <f t="shared" si="2"/>
        <v>1</v>
      </c>
      <c r="E87" s="76">
        <f t="shared" si="2"/>
        <v>1</v>
      </c>
      <c r="F87" s="76">
        <f t="shared" si="2"/>
        <v>1</v>
      </c>
      <c r="G87" s="76">
        <f t="shared" si="2"/>
        <v>1</v>
      </c>
      <c r="H87" s="76">
        <f t="shared" si="2"/>
        <v>0.99999999999999989</v>
      </c>
      <c r="I87" s="76">
        <f t="shared" si="2"/>
        <v>0.99999999999999978</v>
      </c>
      <c r="J87" s="76">
        <f>SUM(J77:J86)</f>
        <v>0.99999999999999978</v>
      </c>
      <c r="K87" s="76">
        <f>SUM(K77:K86)</f>
        <v>1</v>
      </c>
      <c r="L87" s="76">
        <f>SUM(L77:L86)</f>
        <v>0.99999999999999978</v>
      </c>
      <c r="M87" s="76">
        <f>SUM(M77:M86)</f>
        <v>0.99999999999999978</v>
      </c>
      <c r="N87" s="76">
        <f t="shared" ref="N87:S87" si="3">SUM(N77:N86)</f>
        <v>0.99999999999999989</v>
      </c>
      <c r="O87" s="76">
        <f t="shared" si="3"/>
        <v>1</v>
      </c>
      <c r="P87" s="76">
        <f t="shared" si="3"/>
        <v>0.99999999999999978</v>
      </c>
      <c r="Q87" s="76">
        <f t="shared" si="3"/>
        <v>1.0000000000000002</v>
      </c>
      <c r="R87" s="76">
        <f t="shared" si="3"/>
        <v>0.99999999999999978</v>
      </c>
      <c r="S87" s="76">
        <f t="shared" si="3"/>
        <v>0.99999999999999978</v>
      </c>
      <c r="T87" s="54">
        <v>0</v>
      </c>
      <c r="U87" s="76">
        <f>SUM(U77:U86)</f>
        <v>0.99999999999999978</v>
      </c>
      <c r="V87" s="76">
        <f>SUM(V77:V86)</f>
        <v>1</v>
      </c>
      <c r="W87" s="76">
        <f>SUM(W77:W86)</f>
        <v>0.99999999999999978</v>
      </c>
    </row>
    <row r="89" spans="1:23">
      <c r="A89" s="45" t="s">
        <v>148</v>
      </c>
    </row>
    <row r="90" spans="1:23">
      <c r="A90" s="51" t="s">
        <v>172</v>
      </c>
      <c r="B90" s="49" t="s">
        <v>101</v>
      </c>
      <c r="C90" s="49" t="s">
        <v>107</v>
      </c>
      <c r="D90" s="49" t="s">
        <v>108</v>
      </c>
      <c r="E90" s="49" t="s">
        <v>173</v>
      </c>
      <c r="F90" s="49" t="s">
        <v>104</v>
      </c>
      <c r="G90" s="49" t="s">
        <v>103</v>
      </c>
      <c r="H90" s="49" t="s">
        <v>109</v>
      </c>
      <c r="I90" s="49" t="b">
        <v>1</v>
      </c>
      <c r="J90" s="49" t="s">
        <v>106</v>
      </c>
      <c r="K90" s="49" t="s">
        <v>122</v>
      </c>
    </row>
    <row r="91" spans="1:23">
      <c r="A91" s="51" t="s">
        <v>174</v>
      </c>
      <c r="B91" s="77">
        <v>5.6165361886304811E-2</v>
      </c>
      <c r="C91" s="77">
        <v>0.11233072375727318</v>
      </c>
      <c r="D91" s="77">
        <v>0</v>
      </c>
      <c r="E91" s="77">
        <v>0.11233072377692374</v>
      </c>
      <c r="F91" s="77">
        <v>0.11233072276322296</v>
      </c>
      <c r="G91" s="77">
        <v>0.11233072376844226</v>
      </c>
      <c r="H91" s="77">
        <v>0</v>
      </c>
      <c r="I91" s="77">
        <v>0.11233072375727318</v>
      </c>
      <c r="J91" s="77">
        <v>0.11233072375727318</v>
      </c>
      <c r="K91" s="77">
        <v>0.11233072375727318</v>
      </c>
      <c r="L91" s="78">
        <v>8.825985438634297E-2</v>
      </c>
      <c r="M91" s="78"/>
    </row>
    <row r="92" spans="1:23">
      <c r="A92" s="51" t="s">
        <v>175</v>
      </c>
      <c r="B92" s="77">
        <v>5.6165361886304811E-3</v>
      </c>
      <c r="C92" s="77">
        <v>1.1233072375727319E-2</v>
      </c>
      <c r="D92" s="77">
        <v>0</v>
      </c>
      <c r="E92" s="77">
        <v>1.1233072377692372E-2</v>
      </c>
      <c r="F92" s="77">
        <v>1.1233072276322295E-2</v>
      </c>
      <c r="G92" s="77">
        <v>1.1233072376844226E-2</v>
      </c>
      <c r="H92" s="77">
        <v>0</v>
      </c>
      <c r="I92" s="77">
        <v>1.1233072375727319E-2</v>
      </c>
      <c r="J92" s="77">
        <v>1.1233072375727319E-2</v>
      </c>
      <c r="K92" s="77">
        <v>1.1233072375727319E-2</v>
      </c>
      <c r="L92" s="78">
        <v>8.8259854386342988E-3</v>
      </c>
      <c r="M92" s="78"/>
    </row>
    <row r="93" spans="1:23">
      <c r="A93" s="51" t="s">
        <v>176</v>
      </c>
      <c r="B93" s="77">
        <v>1.6849608565891443E-2</v>
      </c>
      <c r="C93" s="77">
        <v>3.3699217127181956E-2</v>
      </c>
      <c r="D93" s="77">
        <v>0</v>
      </c>
      <c r="E93" s="77">
        <v>3.3699217133077115E-2</v>
      </c>
      <c r="F93" s="77">
        <v>3.3699216828966892E-2</v>
      </c>
      <c r="G93" s="77">
        <v>3.3699217130532678E-2</v>
      </c>
      <c r="H93" s="77">
        <v>0</v>
      </c>
      <c r="I93" s="77">
        <v>3.3699217127181956E-2</v>
      </c>
      <c r="J93" s="77">
        <v>3.3699217127181956E-2</v>
      </c>
      <c r="K93" s="77">
        <v>3.3699217127181956E-2</v>
      </c>
      <c r="L93" s="78">
        <v>2.6477956315902895E-2</v>
      </c>
      <c r="M93" s="78"/>
    </row>
    <row r="94" spans="1:23">
      <c r="A94" s="51" t="s">
        <v>177</v>
      </c>
      <c r="B94" s="77">
        <v>9.1368493359173311E-2</v>
      </c>
      <c r="C94" s="77">
        <v>1.2736986739817555E-2</v>
      </c>
      <c r="D94" s="77">
        <v>0.17</v>
      </c>
      <c r="E94" s="77">
        <v>1.2736986712306737E-2</v>
      </c>
      <c r="F94" s="77">
        <v>1.2736988131487893E-2</v>
      </c>
      <c r="G94" s="77">
        <v>1.2736986724180806E-2</v>
      </c>
      <c r="H94" s="77">
        <v>0.16999999999999993</v>
      </c>
      <c r="I94" s="77">
        <v>1.2736986739817555E-2</v>
      </c>
      <c r="J94" s="77">
        <v>1.2736986739817555E-2</v>
      </c>
      <c r="K94" s="77">
        <v>1.2736986739817555E-2</v>
      </c>
      <c r="L94" s="78">
        <v>4.6436203859119819E-2</v>
      </c>
      <c r="M94" s="78"/>
    </row>
    <row r="95" spans="1:23">
      <c r="A95" s="51" t="s">
        <v>178</v>
      </c>
      <c r="B95" s="77">
        <v>5.000000000000001E-2</v>
      </c>
      <c r="C95" s="77">
        <v>0.05</v>
      </c>
      <c r="D95" s="77">
        <v>0.05</v>
      </c>
      <c r="E95" s="77">
        <v>4.9999999999999989E-2</v>
      </c>
      <c r="F95" s="77">
        <v>5.000000000000001E-2</v>
      </c>
      <c r="G95" s="77">
        <v>4.9999999999999996E-2</v>
      </c>
      <c r="H95" s="77">
        <v>4.9999999999999982E-2</v>
      </c>
      <c r="I95" s="77">
        <v>0.05</v>
      </c>
      <c r="J95" s="77">
        <v>0.05</v>
      </c>
      <c r="K95" s="77">
        <v>0.05</v>
      </c>
      <c r="L95" s="78">
        <v>4.9999999999999996E-2</v>
      </c>
      <c r="M95" s="78"/>
    </row>
    <row r="96" spans="1:23">
      <c r="A96" s="51" t="s">
        <v>179</v>
      </c>
      <c r="B96" s="77">
        <v>1.0000000000000004E-2</v>
      </c>
      <c r="C96" s="77">
        <v>0.01</v>
      </c>
      <c r="D96" s="77">
        <v>1.0000000000000002E-2</v>
      </c>
      <c r="E96" s="77">
        <v>9.9999999999999985E-3</v>
      </c>
      <c r="F96" s="77">
        <v>1.0000000000000002E-2</v>
      </c>
      <c r="G96" s="77">
        <v>9.9999999999999985E-3</v>
      </c>
      <c r="H96" s="77">
        <v>9.9999999999999967E-3</v>
      </c>
      <c r="I96" s="77">
        <v>0.01</v>
      </c>
      <c r="J96" s="77">
        <v>0.01</v>
      </c>
      <c r="K96" s="77">
        <v>0.01</v>
      </c>
      <c r="L96" s="78">
        <v>0.01</v>
      </c>
      <c r="M96" s="78"/>
    </row>
    <row r="97" spans="1:13">
      <c r="A97" s="51" t="s">
        <v>180</v>
      </c>
      <c r="B97" s="77">
        <v>0.10000000000000002</v>
      </c>
      <c r="C97" s="77">
        <v>0.1</v>
      </c>
      <c r="D97" s="77">
        <v>0.1</v>
      </c>
      <c r="E97" s="77">
        <v>9.9999999999999978E-2</v>
      </c>
      <c r="F97" s="77">
        <v>0.10000000000000002</v>
      </c>
      <c r="G97" s="77">
        <v>9.9999999999999992E-2</v>
      </c>
      <c r="H97" s="77">
        <v>9.9999999999999964E-2</v>
      </c>
      <c r="I97" s="77">
        <v>0.1</v>
      </c>
      <c r="J97" s="77">
        <v>0.1</v>
      </c>
      <c r="K97" s="77">
        <v>0.1</v>
      </c>
      <c r="L97" s="78">
        <v>9.9999999999999992E-2</v>
      </c>
      <c r="M97" s="78"/>
    </row>
    <row r="98" spans="1:13">
      <c r="A98" s="51" t="s">
        <v>181</v>
      </c>
      <c r="B98" s="77">
        <v>0.10000000000000002</v>
      </c>
      <c r="C98" s="77">
        <v>0.1</v>
      </c>
      <c r="D98" s="77">
        <v>0.1</v>
      </c>
      <c r="E98" s="77">
        <v>9.9999999999999978E-2</v>
      </c>
      <c r="F98" s="77">
        <v>0.10000000000000002</v>
      </c>
      <c r="G98" s="77">
        <v>9.9999999999999992E-2</v>
      </c>
      <c r="H98" s="77">
        <v>9.9999999999999964E-2</v>
      </c>
      <c r="I98" s="77">
        <v>0.1</v>
      </c>
      <c r="J98" s="77">
        <v>0.1</v>
      </c>
      <c r="K98" s="77">
        <v>0.1</v>
      </c>
      <c r="L98" s="78">
        <v>9.9999999999999992E-2</v>
      </c>
      <c r="M98" s="78"/>
    </row>
    <row r="99" spans="1:13">
      <c r="A99" s="51" t="s">
        <v>182</v>
      </c>
      <c r="B99" s="77">
        <v>8.0000000000000029E-2</v>
      </c>
      <c r="C99" s="77">
        <v>0.08</v>
      </c>
      <c r="D99" s="77">
        <v>8.0000000000000016E-2</v>
      </c>
      <c r="E99" s="77">
        <v>7.9999999999999988E-2</v>
      </c>
      <c r="F99" s="77">
        <v>8.0000000000000016E-2</v>
      </c>
      <c r="G99" s="77">
        <v>7.9999999999999988E-2</v>
      </c>
      <c r="H99" s="77">
        <v>7.9999999999999974E-2</v>
      </c>
      <c r="I99" s="77">
        <v>0.08</v>
      </c>
      <c r="J99" s="77">
        <v>0.08</v>
      </c>
      <c r="K99" s="77">
        <v>0.08</v>
      </c>
      <c r="L99" s="78">
        <v>0.08</v>
      </c>
      <c r="M99" s="78"/>
    </row>
    <row r="100" spans="1:13">
      <c r="A100" s="51" t="s">
        <v>183</v>
      </c>
      <c r="B100" s="77">
        <v>4.0000000000000015E-2</v>
      </c>
      <c r="C100" s="77">
        <v>0.04</v>
      </c>
      <c r="D100" s="77">
        <v>4.0000000000000008E-2</v>
      </c>
      <c r="E100" s="77">
        <v>3.9999999999999994E-2</v>
      </c>
      <c r="F100" s="77">
        <v>4.0000000000000008E-2</v>
      </c>
      <c r="G100" s="77">
        <v>3.9999999999999994E-2</v>
      </c>
      <c r="H100" s="77">
        <v>3.9999999999999987E-2</v>
      </c>
      <c r="I100" s="77">
        <v>0.04</v>
      </c>
      <c r="J100" s="77">
        <v>0.04</v>
      </c>
      <c r="K100" s="77">
        <v>0.04</v>
      </c>
      <c r="L100" s="78">
        <v>0.04</v>
      </c>
      <c r="M100" s="78"/>
    </row>
    <row r="101" spans="1:13">
      <c r="A101" s="51" t="s">
        <v>184</v>
      </c>
      <c r="B101" s="77">
        <v>8.0000000000000029E-2</v>
      </c>
      <c r="C101" s="77">
        <v>0.08</v>
      </c>
      <c r="D101" s="77">
        <v>8.0000000000000016E-2</v>
      </c>
      <c r="E101" s="77">
        <v>7.9999999999999988E-2</v>
      </c>
      <c r="F101" s="77">
        <v>8.0000000000000016E-2</v>
      </c>
      <c r="G101" s="77">
        <v>7.9999999999999988E-2</v>
      </c>
      <c r="H101" s="77">
        <v>7.9999999999999974E-2</v>
      </c>
      <c r="I101" s="77">
        <v>0.08</v>
      </c>
      <c r="J101" s="77">
        <v>0.08</v>
      </c>
      <c r="K101" s="77">
        <v>0.08</v>
      </c>
      <c r="L101" s="78">
        <v>0.08</v>
      </c>
      <c r="M101" s="78"/>
    </row>
    <row r="102" spans="1:13">
      <c r="A102" s="51" t="s">
        <v>185</v>
      </c>
      <c r="B102" s="77">
        <v>5.000000000000001E-2</v>
      </c>
      <c r="C102" s="77">
        <v>0.05</v>
      </c>
      <c r="D102" s="77">
        <v>0.05</v>
      </c>
      <c r="E102" s="77">
        <v>4.9999999999999989E-2</v>
      </c>
      <c r="F102" s="77">
        <v>5.000000000000001E-2</v>
      </c>
      <c r="G102" s="77">
        <v>4.9999999999999996E-2</v>
      </c>
      <c r="H102" s="77">
        <v>4.9999999999999982E-2</v>
      </c>
      <c r="I102" s="77">
        <v>0.05</v>
      </c>
      <c r="J102" s="77">
        <v>0.05</v>
      </c>
      <c r="K102" s="77">
        <v>0.05</v>
      </c>
      <c r="L102" s="78">
        <v>4.9999999999999996E-2</v>
      </c>
      <c r="M102" s="78"/>
    </row>
    <row r="103" spans="1:13">
      <c r="A103" s="51" t="s">
        <v>186</v>
      </c>
      <c r="B103" s="77">
        <v>5.000000000000001E-2</v>
      </c>
      <c r="C103" s="77">
        <v>0.05</v>
      </c>
      <c r="D103" s="77">
        <v>0.05</v>
      </c>
      <c r="E103" s="77">
        <v>4.9999999999999989E-2</v>
      </c>
      <c r="F103" s="77">
        <v>5.000000000000001E-2</v>
      </c>
      <c r="G103" s="77">
        <v>4.9999999999999996E-2</v>
      </c>
      <c r="H103" s="77">
        <v>4.9999999999999982E-2</v>
      </c>
      <c r="I103" s="77">
        <v>0.05</v>
      </c>
      <c r="J103" s="77">
        <v>0.05</v>
      </c>
      <c r="K103" s="77">
        <v>0.05</v>
      </c>
      <c r="L103" s="78">
        <v>4.9999999999999996E-2</v>
      </c>
      <c r="M103" s="78"/>
    </row>
    <row r="104" spans="1:13">
      <c r="A104" s="51" t="s">
        <v>187</v>
      </c>
      <c r="B104" s="77">
        <v>5.000000000000001E-2</v>
      </c>
      <c r="C104" s="77">
        <v>0.05</v>
      </c>
      <c r="D104" s="77">
        <v>0.05</v>
      </c>
      <c r="E104" s="77">
        <v>4.9999999999999989E-2</v>
      </c>
      <c r="F104" s="77">
        <v>5.000000000000001E-2</v>
      </c>
      <c r="G104" s="77">
        <v>4.9999999999999996E-2</v>
      </c>
      <c r="H104" s="77">
        <v>4.9999999999999982E-2</v>
      </c>
      <c r="I104" s="77">
        <v>0.05</v>
      </c>
      <c r="J104" s="77">
        <v>0.05</v>
      </c>
      <c r="K104" s="77">
        <v>0.05</v>
      </c>
      <c r="L104" s="78">
        <v>4.9999999999999996E-2</v>
      </c>
      <c r="M104" s="78"/>
    </row>
    <row r="105" spans="1:13">
      <c r="A105" s="51" t="s">
        <v>188</v>
      </c>
      <c r="B105" s="77">
        <v>3.0000000000000006E-2</v>
      </c>
      <c r="C105" s="77">
        <v>0.03</v>
      </c>
      <c r="D105" s="77">
        <v>3.0000000000000002E-2</v>
      </c>
      <c r="E105" s="77">
        <v>2.9999999999999992E-2</v>
      </c>
      <c r="F105" s="77">
        <v>3.0000000000000002E-2</v>
      </c>
      <c r="G105" s="77">
        <v>2.9999999999999995E-2</v>
      </c>
      <c r="H105" s="77">
        <v>2.9999999999999985E-2</v>
      </c>
      <c r="I105" s="77">
        <v>0.03</v>
      </c>
      <c r="J105" s="77">
        <v>0.03</v>
      </c>
      <c r="K105" s="77">
        <v>0.03</v>
      </c>
      <c r="L105" s="78">
        <v>0.03</v>
      </c>
      <c r="M105" s="78"/>
    </row>
    <row r="106" spans="1:13">
      <c r="A106" s="51" t="s">
        <v>189</v>
      </c>
      <c r="B106" s="77">
        <v>5.000000000000001E-2</v>
      </c>
      <c r="C106" s="77">
        <v>0.05</v>
      </c>
      <c r="D106" s="77">
        <v>0.05</v>
      </c>
      <c r="E106" s="77">
        <v>4.9999999999999989E-2</v>
      </c>
      <c r="F106" s="77">
        <v>5.000000000000001E-2</v>
      </c>
      <c r="G106" s="77">
        <v>4.9999999999999996E-2</v>
      </c>
      <c r="H106" s="77">
        <v>4.9999999999999982E-2</v>
      </c>
      <c r="I106" s="77">
        <v>0.05</v>
      </c>
      <c r="J106" s="77">
        <v>0.05</v>
      </c>
      <c r="K106" s="77">
        <v>0.05</v>
      </c>
      <c r="L106" s="78">
        <v>4.9999999999999996E-2</v>
      </c>
      <c r="M106" s="78"/>
    </row>
    <row r="107" spans="1:13">
      <c r="A107" s="51" t="s">
        <v>190</v>
      </c>
      <c r="B107" s="77">
        <v>3.0000000000000006E-2</v>
      </c>
      <c r="C107" s="77">
        <v>0.03</v>
      </c>
      <c r="D107" s="77">
        <v>3.0000000000000002E-2</v>
      </c>
      <c r="E107" s="77">
        <v>2.9999999999999992E-2</v>
      </c>
      <c r="F107" s="77">
        <v>3.0000000000000002E-2</v>
      </c>
      <c r="G107" s="77">
        <v>2.9999999999999995E-2</v>
      </c>
      <c r="H107" s="77">
        <v>2.9999999999999985E-2</v>
      </c>
      <c r="I107" s="77">
        <v>0.03</v>
      </c>
      <c r="J107" s="77">
        <v>0.03</v>
      </c>
      <c r="K107" s="77">
        <v>0.03</v>
      </c>
      <c r="L107" s="78">
        <v>0.03</v>
      </c>
      <c r="M107" s="78"/>
    </row>
    <row r="108" spans="1:13">
      <c r="A108" s="51" t="s">
        <v>191</v>
      </c>
      <c r="B108" s="77">
        <v>5.000000000000001E-2</v>
      </c>
      <c r="C108" s="77">
        <v>0.05</v>
      </c>
      <c r="D108" s="77">
        <v>0.05</v>
      </c>
      <c r="E108" s="77">
        <v>4.9999999999999989E-2</v>
      </c>
      <c r="F108" s="77">
        <v>5.000000000000001E-2</v>
      </c>
      <c r="G108" s="77">
        <v>4.9999999999999996E-2</v>
      </c>
      <c r="H108" s="77">
        <v>4.9999999999999982E-2</v>
      </c>
      <c r="I108" s="77">
        <v>0.05</v>
      </c>
      <c r="J108" s="77">
        <v>0.05</v>
      </c>
      <c r="K108" s="77">
        <v>0.05</v>
      </c>
      <c r="L108" s="78">
        <v>4.9999999999999996E-2</v>
      </c>
      <c r="M108" s="78"/>
    </row>
    <row r="109" spans="1:13">
      <c r="A109" s="51" t="s">
        <v>192</v>
      </c>
      <c r="B109" s="77">
        <v>1.0000000000000004E-2</v>
      </c>
      <c r="C109" s="77">
        <v>0.01</v>
      </c>
      <c r="D109" s="77">
        <v>1.0000000000000002E-2</v>
      </c>
      <c r="E109" s="77">
        <v>9.9999999999999985E-3</v>
      </c>
      <c r="F109" s="77">
        <v>1.0000000000000002E-2</v>
      </c>
      <c r="G109" s="77">
        <v>9.9999999999999985E-3</v>
      </c>
      <c r="H109" s="77">
        <v>9.9999999999999967E-3</v>
      </c>
      <c r="I109" s="77">
        <v>0.01</v>
      </c>
      <c r="J109" s="77">
        <v>0.01</v>
      </c>
      <c r="K109" s="77">
        <v>0.01</v>
      </c>
      <c r="L109" s="78">
        <v>0.01</v>
      </c>
      <c r="M109" s="78"/>
    </row>
    <row r="110" spans="1:13">
      <c r="A110" s="51" t="s">
        <v>193</v>
      </c>
      <c r="B110" s="77">
        <v>4.9999999999999975E-2</v>
      </c>
      <c r="C110" s="77">
        <v>5.0000000000000232E-2</v>
      </c>
      <c r="D110" s="77">
        <v>5.0000000000000211E-2</v>
      </c>
      <c r="E110" s="77">
        <v>4.9999999999999947E-2</v>
      </c>
      <c r="F110" s="77">
        <v>4.9999999999999913E-2</v>
      </c>
      <c r="G110" s="77">
        <v>4.999999999999994E-2</v>
      </c>
      <c r="H110" s="77">
        <v>5.0000000000000031E-2</v>
      </c>
      <c r="I110" s="77">
        <v>5.0000000000000232E-2</v>
      </c>
      <c r="J110" s="77">
        <v>5.0000000000000232E-2</v>
      </c>
      <c r="K110" s="77">
        <v>5.0000000000000232E-2</v>
      </c>
      <c r="L110" s="78">
        <v>5.0000000000000037E-2</v>
      </c>
      <c r="M110" s="78"/>
    </row>
    <row r="111" spans="1:13">
      <c r="A111" s="51"/>
      <c r="B111" s="77">
        <v>1.0000000000000004</v>
      </c>
      <c r="C111" s="77">
        <v>1.0000000000000004</v>
      </c>
      <c r="D111" s="77">
        <v>1.0000000000000007</v>
      </c>
      <c r="E111" s="77">
        <v>1.0000000000000002</v>
      </c>
      <c r="F111" s="77">
        <v>1.0000000000000002</v>
      </c>
      <c r="G111" s="77">
        <v>1.0000000000000002</v>
      </c>
      <c r="H111" s="77">
        <v>0.99999999999999967</v>
      </c>
      <c r="I111" s="77">
        <v>1.0000000000000004</v>
      </c>
      <c r="J111" s="77">
        <v>1.0000000000000004</v>
      </c>
      <c r="K111" s="77">
        <v>1.0000000000000004</v>
      </c>
      <c r="L111" s="79">
        <v>1.0000000000000004</v>
      </c>
    </row>
    <row r="114" spans="1:13">
      <c r="A114" s="45" t="s">
        <v>148</v>
      </c>
      <c r="H114" s="266" t="s">
        <v>170</v>
      </c>
      <c r="I114" s="266"/>
      <c r="J114" s="266"/>
      <c r="K114" s="266"/>
      <c r="L114" s="266"/>
    </row>
    <row r="115" spans="1:13">
      <c r="A115" s="51" t="s">
        <v>194</v>
      </c>
      <c r="B115" s="49" t="s">
        <v>164</v>
      </c>
      <c r="C115" s="49" t="s">
        <v>165</v>
      </c>
      <c r="D115" s="49" t="s">
        <v>166</v>
      </c>
      <c r="E115" s="49" t="s">
        <v>167</v>
      </c>
      <c r="F115" s="49" t="s">
        <v>168</v>
      </c>
      <c r="G115" s="49" t="s">
        <v>169</v>
      </c>
      <c r="H115" s="49" t="s">
        <v>101</v>
      </c>
      <c r="I115" s="49" t="s">
        <v>173</v>
      </c>
      <c r="J115" s="49" t="s">
        <v>104</v>
      </c>
      <c r="K115" s="49" t="s">
        <v>103</v>
      </c>
      <c r="L115" s="49" t="s">
        <v>122</v>
      </c>
    </row>
    <row r="116" spans="1:13">
      <c r="A116" s="51" t="s">
        <v>174</v>
      </c>
      <c r="B116" s="77">
        <v>8.8974764833637657E-2</v>
      </c>
      <c r="C116" s="77">
        <v>9.9999999999999978E-2</v>
      </c>
      <c r="D116" s="77">
        <v>9.9999999999999992E-2</v>
      </c>
      <c r="E116" s="77">
        <v>9.9999999999999992E-2</v>
      </c>
      <c r="F116" s="77">
        <v>9.3681776415697318E-2</v>
      </c>
      <c r="G116" s="77">
        <v>8.0489941156792741E-2</v>
      </c>
      <c r="H116" s="77">
        <v>5.6331034604258826E-2</v>
      </c>
      <c r="I116" s="77">
        <v>0.11266206920851765</v>
      </c>
      <c r="J116" s="77">
        <v>0</v>
      </c>
      <c r="K116" s="77">
        <v>0.11859165179843958</v>
      </c>
      <c r="L116" s="77">
        <v>0.11266206920851765</v>
      </c>
      <c r="M116" s="78">
        <v>9.3885057673764691E-2</v>
      </c>
    </row>
    <row r="117" spans="1:13">
      <c r="A117" s="51" t="s">
        <v>175</v>
      </c>
      <c r="B117" s="77">
        <v>8.8974764833637653E-3</v>
      </c>
      <c r="C117" s="77">
        <v>9.9999999999999967E-3</v>
      </c>
      <c r="D117" s="77">
        <v>9.9999999999999985E-3</v>
      </c>
      <c r="E117" s="77">
        <v>0.01</v>
      </c>
      <c r="F117" s="77">
        <v>9.3681776415697315E-3</v>
      </c>
      <c r="G117" s="77">
        <v>8.0489941156792737E-3</v>
      </c>
      <c r="H117" s="77">
        <v>5.6331034604258819E-3</v>
      </c>
      <c r="I117" s="77">
        <v>1.1266206920851764E-2</v>
      </c>
      <c r="J117" s="77">
        <v>0</v>
      </c>
      <c r="K117" s="77">
        <v>1.1859165179843957E-2</v>
      </c>
      <c r="L117" s="77">
        <v>1.1266206920851764E-2</v>
      </c>
      <c r="M117" s="78">
        <v>9.3885057673764698E-3</v>
      </c>
    </row>
    <row r="118" spans="1:13">
      <c r="A118" s="51" t="s">
        <v>176</v>
      </c>
      <c r="B118" s="77">
        <v>2.6692429450091298E-2</v>
      </c>
      <c r="C118" s="77">
        <v>2.9999999999999992E-2</v>
      </c>
      <c r="D118" s="77">
        <v>2.9999999999999995E-2</v>
      </c>
      <c r="E118" s="77">
        <v>0.03</v>
      </c>
      <c r="F118" s="77">
        <v>2.8104532924709193E-2</v>
      </c>
      <c r="G118" s="77">
        <v>2.4146982347037819E-2</v>
      </c>
      <c r="H118" s="77">
        <v>1.6899310381277646E-2</v>
      </c>
      <c r="I118" s="77">
        <v>3.3798620762555291E-2</v>
      </c>
      <c r="J118" s="77">
        <v>0</v>
      </c>
      <c r="K118" s="77">
        <v>3.5577495539531871E-2</v>
      </c>
      <c r="L118" s="77">
        <v>3.3798620762555291E-2</v>
      </c>
      <c r="M118" s="78">
        <v>2.8165517302129406E-2</v>
      </c>
    </row>
    <row r="119" spans="1:13">
      <c r="A119" s="51" t="s">
        <v>177</v>
      </c>
      <c r="B119" s="77">
        <v>4.543532923290728E-2</v>
      </c>
      <c r="C119" s="77">
        <v>2.9999999999999992E-2</v>
      </c>
      <c r="D119" s="77">
        <v>2.9999999999999995E-2</v>
      </c>
      <c r="E119" s="77">
        <v>0.03</v>
      </c>
      <c r="F119" s="77">
        <v>3.8845513018023824E-2</v>
      </c>
      <c r="G119" s="77">
        <v>5.7314082380490197E-2</v>
      </c>
      <c r="H119" s="77">
        <v>9.1136551554037673E-2</v>
      </c>
      <c r="I119" s="77">
        <v>1.2273103108075325E-2</v>
      </c>
      <c r="J119" s="77">
        <v>0.17</v>
      </c>
      <c r="K119" s="77">
        <v>3.9716874821845577E-3</v>
      </c>
      <c r="L119" s="77">
        <v>1.2273103108075325E-2</v>
      </c>
      <c r="M119" s="78">
        <v>3.8560919256729442E-2</v>
      </c>
    </row>
    <row r="120" spans="1:13">
      <c r="A120" s="51" t="s">
        <v>178</v>
      </c>
      <c r="B120" s="77">
        <v>0.05</v>
      </c>
      <c r="C120" s="77">
        <v>4.9999999999999989E-2</v>
      </c>
      <c r="D120" s="77">
        <v>4.9999999999999996E-2</v>
      </c>
      <c r="E120" s="77">
        <v>4.9999999999999996E-2</v>
      </c>
      <c r="F120" s="77">
        <v>5.000000000000001E-2</v>
      </c>
      <c r="G120" s="77">
        <v>5.0000000000000017E-2</v>
      </c>
      <c r="H120" s="77">
        <v>5.000000000000001E-2</v>
      </c>
      <c r="I120" s="77">
        <v>5.0000000000000017E-2</v>
      </c>
      <c r="J120" s="77">
        <v>0.05</v>
      </c>
      <c r="K120" s="77">
        <v>4.9999999999999989E-2</v>
      </c>
      <c r="L120" s="77">
        <v>5.0000000000000017E-2</v>
      </c>
      <c r="M120" s="78">
        <v>5.000000000000001E-2</v>
      </c>
    </row>
    <row r="121" spans="1:13">
      <c r="A121" s="51" t="s">
        <v>179</v>
      </c>
      <c r="B121" s="77">
        <v>0.01</v>
      </c>
      <c r="C121" s="77">
        <v>9.9999999999999967E-3</v>
      </c>
      <c r="D121" s="77">
        <v>9.9999999999999985E-3</v>
      </c>
      <c r="E121" s="77">
        <v>0.01</v>
      </c>
      <c r="F121" s="77">
        <v>1.0000000000000004E-2</v>
      </c>
      <c r="G121" s="77">
        <v>1.0000000000000004E-2</v>
      </c>
      <c r="H121" s="77">
        <v>0.01</v>
      </c>
      <c r="I121" s="77">
        <v>0.01</v>
      </c>
      <c r="J121" s="77">
        <v>9.9999999999999985E-3</v>
      </c>
      <c r="K121" s="77">
        <v>9.9999999999999967E-3</v>
      </c>
      <c r="L121" s="77">
        <v>0.01</v>
      </c>
      <c r="M121" s="78">
        <v>9.9999999999999985E-3</v>
      </c>
    </row>
    <row r="122" spans="1:13">
      <c r="A122" s="51" t="s">
        <v>180</v>
      </c>
      <c r="B122" s="77">
        <v>0.1</v>
      </c>
      <c r="C122" s="77">
        <v>9.9999999999999978E-2</v>
      </c>
      <c r="D122" s="77">
        <v>9.9999999999999992E-2</v>
      </c>
      <c r="E122" s="77">
        <v>9.9999999999999992E-2</v>
      </c>
      <c r="F122" s="77">
        <v>0.10000000000000002</v>
      </c>
      <c r="G122" s="77">
        <v>0.10000000000000003</v>
      </c>
      <c r="H122" s="77">
        <v>0.10000000000000002</v>
      </c>
      <c r="I122" s="77">
        <v>0.10000000000000003</v>
      </c>
      <c r="J122" s="77">
        <v>0.1</v>
      </c>
      <c r="K122" s="77">
        <v>9.9999999999999978E-2</v>
      </c>
      <c r="L122" s="77">
        <v>0.10000000000000003</v>
      </c>
      <c r="M122" s="78">
        <v>0.10000000000000002</v>
      </c>
    </row>
    <row r="123" spans="1:13">
      <c r="A123" s="51" t="s">
        <v>181</v>
      </c>
      <c r="B123" s="77">
        <v>0.1</v>
      </c>
      <c r="C123" s="77">
        <v>9.9999999999999978E-2</v>
      </c>
      <c r="D123" s="77">
        <v>9.9999999999999992E-2</v>
      </c>
      <c r="E123" s="77">
        <v>9.9999999999999992E-2</v>
      </c>
      <c r="F123" s="77">
        <v>0.10000000000000002</v>
      </c>
      <c r="G123" s="77">
        <v>0.10000000000000003</v>
      </c>
      <c r="H123" s="77">
        <v>0.10000000000000002</v>
      </c>
      <c r="I123" s="77">
        <v>0.10000000000000003</v>
      </c>
      <c r="J123" s="77">
        <v>0.1</v>
      </c>
      <c r="K123" s="77">
        <v>9.9999999999999978E-2</v>
      </c>
      <c r="L123" s="77">
        <v>0.10000000000000003</v>
      </c>
      <c r="M123" s="78">
        <v>0.10000000000000002</v>
      </c>
    </row>
    <row r="124" spans="1:13">
      <c r="A124" s="51" t="s">
        <v>182</v>
      </c>
      <c r="B124" s="77">
        <v>0.08</v>
      </c>
      <c r="C124" s="77">
        <v>7.9999999999999974E-2</v>
      </c>
      <c r="D124" s="77">
        <v>7.9999999999999988E-2</v>
      </c>
      <c r="E124" s="77">
        <v>0.08</v>
      </c>
      <c r="F124" s="77">
        <v>8.0000000000000029E-2</v>
      </c>
      <c r="G124" s="77">
        <v>8.0000000000000029E-2</v>
      </c>
      <c r="H124" s="77">
        <v>0.08</v>
      </c>
      <c r="I124" s="77">
        <v>0.08</v>
      </c>
      <c r="J124" s="77">
        <v>7.9999999999999988E-2</v>
      </c>
      <c r="K124" s="77">
        <v>7.9999999999999974E-2</v>
      </c>
      <c r="L124" s="77">
        <v>0.08</v>
      </c>
      <c r="M124" s="78">
        <v>7.9999999999999988E-2</v>
      </c>
    </row>
    <row r="125" spans="1:13">
      <c r="A125" s="51" t="s">
        <v>183</v>
      </c>
      <c r="B125" s="77">
        <v>0.04</v>
      </c>
      <c r="C125" s="77">
        <v>3.9999999999999987E-2</v>
      </c>
      <c r="D125" s="77">
        <v>3.9999999999999994E-2</v>
      </c>
      <c r="E125" s="77">
        <v>0.04</v>
      </c>
      <c r="F125" s="77">
        <v>4.0000000000000015E-2</v>
      </c>
      <c r="G125" s="77">
        <v>4.0000000000000015E-2</v>
      </c>
      <c r="H125" s="77">
        <v>0.04</v>
      </c>
      <c r="I125" s="77">
        <v>0.04</v>
      </c>
      <c r="J125" s="77">
        <v>3.9999999999999994E-2</v>
      </c>
      <c r="K125" s="77">
        <v>3.9999999999999987E-2</v>
      </c>
      <c r="L125" s="77">
        <v>0.04</v>
      </c>
      <c r="M125" s="78">
        <v>3.9999999999999994E-2</v>
      </c>
    </row>
    <row r="126" spans="1:13">
      <c r="A126" s="51" t="s">
        <v>184</v>
      </c>
      <c r="B126" s="77">
        <v>0.08</v>
      </c>
      <c r="C126" s="77">
        <v>7.9999999999999974E-2</v>
      </c>
      <c r="D126" s="77">
        <v>7.9999999999999988E-2</v>
      </c>
      <c r="E126" s="77">
        <v>0.08</v>
      </c>
      <c r="F126" s="77">
        <v>8.0000000000000029E-2</v>
      </c>
      <c r="G126" s="77">
        <v>8.0000000000000029E-2</v>
      </c>
      <c r="H126" s="77">
        <v>0.08</v>
      </c>
      <c r="I126" s="77">
        <v>0.08</v>
      </c>
      <c r="J126" s="77">
        <v>7.9999999999999988E-2</v>
      </c>
      <c r="K126" s="77">
        <v>7.9999999999999974E-2</v>
      </c>
      <c r="L126" s="77">
        <v>0.08</v>
      </c>
      <c r="M126" s="78">
        <v>7.9999999999999988E-2</v>
      </c>
    </row>
    <row r="127" spans="1:13">
      <c r="A127" s="51" t="s">
        <v>185</v>
      </c>
      <c r="B127" s="77">
        <v>0.05</v>
      </c>
      <c r="C127" s="77">
        <v>4.9999999999999989E-2</v>
      </c>
      <c r="D127" s="77">
        <v>4.9999999999999996E-2</v>
      </c>
      <c r="E127" s="77">
        <v>4.9999999999999996E-2</v>
      </c>
      <c r="F127" s="77">
        <v>5.000000000000001E-2</v>
      </c>
      <c r="G127" s="77">
        <v>5.0000000000000017E-2</v>
      </c>
      <c r="H127" s="77">
        <v>5.000000000000001E-2</v>
      </c>
      <c r="I127" s="77">
        <v>5.0000000000000017E-2</v>
      </c>
      <c r="J127" s="77">
        <v>0.05</v>
      </c>
      <c r="K127" s="77">
        <v>4.9999999999999989E-2</v>
      </c>
      <c r="L127" s="77">
        <v>5.0000000000000017E-2</v>
      </c>
      <c r="M127" s="78">
        <v>5.000000000000001E-2</v>
      </c>
    </row>
    <row r="128" spans="1:13">
      <c r="A128" s="51" t="s">
        <v>186</v>
      </c>
      <c r="B128" s="77">
        <v>0.05</v>
      </c>
      <c r="C128" s="77">
        <v>4.9999999999999989E-2</v>
      </c>
      <c r="D128" s="77">
        <v>4.9999999999999996E-2</v>
      </c>
      <c r="E128" s="77">
        <v>4.9999999999999996E-2</v>
      </c>
      <c r="F128" s="77">
        <v>5.000000000000001E-2</v>
      </c>
      <c r="G128" s="77">
        <v>5.0000000000000017E-2</v>
      </c>
      <c r="H128" s="77">
        <v>5.000000000000001E-2</v>
      </c>
      <c r="I128" s="77">
        <v>5.0000000000000017E-2</v>
      </c>
      <c r="J128" s="77">
        <v>0.05</v>
      </c>
      <c r="K128" s="77">
        <v>4.9999999999999989E-2</v>
      </c>
      <c r="L128" s="77">
        <v>5.0000000000000017E-2</v>
      </c>
      <c r="M128" s="78">
        <v>5.000000000000001E-2</v>
      </c>
    </row>
    <row r="129" spans="1:13">
      <c r="A129" s="51" t="s">
        <v>187</v>
      </c>
      <c r="B129" s="77">
        <v>0.05</v>
      </c>
      <c r="C129" s="77">
        <v>4.9999999999999989E-2</v>
      </c>
      <c r="D129" s="77">
        <v>4.9999999999999996E-2</v>
      </c>
      <c r="E129" s="77">
        <v>4.9999999999999996E-2</v>
      </c>
      <c r="F129" s="77">
        <v>5.000000000000001E-2</v>
      </c>
      <c r="G129" s="77">
        <v>5.0000000000000017E-2</v>
      </c>
      <c r="H129" s="77">
        <v>5.000000000000001E-2</v>
      </c>
      <c r="I129" s="77">
        <v>5.0000000000000017E-2</v>
      </c>
      <c r="J129" s="77">
        <v>0.05</v>
      </c>
      <c r="K129" s="77">
        <v>4.9999999999999989E-2</v>
      </c>
      <c r="L129" s="77">
        <v>5.0000000000000017E-2</v>
      </c>
      <c r="M129" s="78">
        <v>5.000000000000001E-2</v>
      </c>
    </row>
    <row r="130" spans="1:13">
      <c r="A130" s="51" t="s">
        <v>188</v>
      </c>
      <c r="B130" s="77">
        <v>0.03</v>
      </c>
      <c r="C130" s="77">
        <v>2.9999999999999992E-2</v>
      </c>
      <c r="D130" s="77">
        <v>2.9999999999999995E-2</v>
      </c>
      <c r="E130" s="77">
        <v>0.03</v>
      </c>
      <c r="F130" s="77">
        <v>3.0000000000000013E-2</v>
      </c>
      <c r="G130" s="77">
        <v>3.0000000000000009E-2</v>
      </c>
      <c r="H130" s="77">
        <v>3.0000000000000002E-2</v>
      </c>
      <c r="I130" s="77">
        <v>3.0000000000000002E-2</v>
      </c>
      <c r="J130" s="77">
        <v>0.03</v>
      </c>
      <c r="K130" s="77">
        <v>2.9999999999999992E-2</v>
      </c>
      <c r="L130" s="77">
        <v>3.0000000000000002E-2</v>
      </c>
      <c r="M130" s="78">
        <v>3.0000000000000002E-2</v>
      </c>
    </row>
    <row r="131" spans="1:13">
      <c r="A131" s="51" t="s">
        <v>189</v>
      </c>
      <c r="B131" s="77">
        <v>0.05</v>
      </c>
      <c r="C131" s="77">
        <v>4.9999999999999989E-2</v>
      </c>
      <c r="D131" s="77">
        <v>4.9999999999999996E-2</v>
      </c>
      <c r="E131" s="77">
        <v>4.9999999999999996E-2</v>
      </c>
      <c r="F131" s="77">
        <v>5.000000000000001E-2</v>
      </c>
      <c r="G131" s="77">
        <v>5.0000000000000017E-2</v>
      </c>
      <c r="H131" s="77">
        <v>5.000000000000001E-2</v>
      </c>
      <c r="I131" s="77">
        <v>5.0000000000000017E-2</v>
      </c>
      <c r="J131" s="77">
        <v>0.05</v>
      </c>
      <c r="K131" s="77">
        <v>4.9999999999999989E-2</v>
      </c>
      <c r="L131" s="77">
        <v>5.0000000000000017E-2</v>
      </c>
      <c r="M131" s="78">
        <v>5.000000000000001E-2</v>
      </c>
    </row>
    <row r="132" spans="1:13">
      <c r="A132" s="51" t="s">
        <v>190</v>
      </c>
      <c r="B132" s="77">
        <v>0.03</v>
      </c>
      <c r="C132" s="77">
        <v>2.9999999999999992E-2</v>
      </c>
      <c r="D132" s="77">
        <v>2.9999999999999995E-2</v>
      </c>
      <c r="E132" s="77">
        <v>0.03</v>
      </c>
      <c r="F132" s="77">
        <v>3.0000000000000013E-2</v>
      </c>
      <c r="G132" s="77">
        <v>3.0000000000000009E-2</v>
      </c>
      <c r="H132" s="77">
        <v>3.0000000000000002E-2</v>
      </c>
      <c r="I132" s="77">
        <v>3.0000000000000002E-2</v>
      </c>
      <c r="J132" s="77">
        <v>0.03</v>
      </c>
      <c r="K132" s="77">
        <v>2.9999999999999992E-2</v>
      </c>
      <c r="L132" s="77">
        <v>3.0000000000000002E-2</v>
      </c>
      <c r="M132" s="78">
        <v>3.0000000000000002E-2</v>
      </c>
    </row>
    <row r="133" spans="1:13">
      <c r="A133" s="51" t="s">
        <v>191</v>
      </c>
      <c r="B133" s="77">
        <v>0.05</v>
      </c>
      <c r="C133" s="77">
        <v>4.9999999999999989E-2</v>
      </c>
      <c r="D133" s="77">
        <v>4.9999999999999996E-2</v>
      </c>
      <c r="E133" s="77">
        <v>4.9999999999999996E-2</v>
      </c>
      <c r="F133" s="77">
        <v>5.000000000000001E-2</v>
      </c>
      <c r="G133" s="77">
        <v>5.0000000000000017E-2</v>
      </c>
      <c r="H133" s="77">
        <v>5.000000000000001E-2</v>
      </c>
      <c r="I133" s="77">
        <v>5.0000000000000017E-2</v>
      </c>
      <c r="J133" s="77">
        <v>0.05</v>
      </c>
      <c r="K133" s="77">
        <v>4.9999999999999989E-2</v>
      </c>
      <c r="L133" s="77">
        <v>5.0000000000000017E-2</v>
      </c>
      <c r="M133" s="78">
        <v>5.000000000000001E-2</v>
      </c>
    </row>
    <row r="134" spans="1:13">
      <c r="A134" s="51" t="s">
        <v>192</v>
      </c>
      <c r="B134" s="77">
        <v>0.01</v>
      </c>
      <c r="C134" s="77">
        <v>9.9999999999999967E-3</v>
      </c>
      <c r="D134" s="77">
        <v>9.9999999999999985E-3</v>
      </c>
      <c r="E134" s="77">
        <v>0.01</v>
      </c>
      <c r="F134" s="77">
        <v>1.0000000000000004E-2</v>
      </c>
      <c r="G134" s="77">
        <v>1.0000000000000004E-2</v>
      </c>
      <c r="H134" s="77">
        <v>0.01</v>
      </c>
      <c r="I134" s="77">
        <v>0.01</v>
      </c>
      <c r="J134" s="77">
        <v>9.9999999999999985E-3</v>
      </c>
      <c r="K134" s="77">
        <v>9.9999999999999967E-3</v>
      </c>
      <c r="L134" s="77">
        <v>0.01</v>
      </c>
      <c r="M134" s="78">
        <v>9.9999999999999985E-3</v>
      </c>
    </row>
    <row r="135" spans="1:13">
      <c r="A135" s="51" t="s">
        <v>193</v>
      </c>
      <c r="B135" s="77">
        <v>4.9999999999999899E-2</v>
      </c>
      <c r="C135" s="77">
        <v>5.0000000000000107E-2</v>
      </c>
      <c r="D135" s="77">
        <v>0.05</v>
      </c>
      <c r="E135" s="77">
        <v>5.0000000000000322E-2</v>
      </c>
      <c r="F135" s="77">
        <v>0.05</v>
      </c>
      <c r="G135" s="77">
        <v>4.9999999999999968E-2</v>
      </c>
      <c r="H135" s="77">
        <v>5.0000000000000072E-2</v>
      </c>
      <c r="I135" s="77">
        <v>5.0000000000000024E-2</v>
      </c>
      <c r="J135" s="77">
        <v>5.0000000000000079E-2</v>
      </c>
      <c r="K135" s="77">
        <v>5.000000000000001E-2</v>
      </c>
      <c r="L135" s="77">
        <v>5.0000000000000024E-2</v>
      </c>
      <c r="M135" s="78">
        <v>5.0000000000000044E-2</v>
      </c>
    </row>
    <row r="136" spans="1:13">
      <c r="A136" s="51"/>
      <c r="B136" s="77">
        <v>1.0000000000000002</v>
      </c>
      <c r="C136" s="77">
        <v>1.0000000000000002</v>
      </c>
      <c r="D136" s="77">
        <v>1.0000000000000002</v>
      </c>
      <c r="E136" s="77">
        <v>1.0000000000000004</v>
      </c>
      <c r="F136" s="77">
        <v>1.0000000000000007</v>
      </c>
      <c r="G136" s="77">
        <v>1.0000000000000004</v>
      </c>
      <c r="H136" s="77">
        <v>1.0000000000000004</v>
      </c>
      <c r="I136" s="77">
        <v>1.0000000000000004</v>
      </c>
      <c r="J136" s="77">
        <v>1.0000000000000004</v>
      </c>
      <c r="K136" s="77">
        <v>1.0000000000000002</v>
      </c>
      <c r="L136" s="77">
        <v>1.0000000000000004</v>
      </c>
    </row>
    <row r="140" spans="1:13">
      <c r="A140" s="72" t="s">
        <v>195</v>
      </c>
      <c r="B140" s="73" t="s">
        <v>164</v>
      </c>
      <c r="C140" s="72" t="s">
        <v>165</v>
      </c>
      <c r="D140" s="72" t="s">
        <v>166</v>
      </c>
      <c r="E140" s="72" t="s">
        <v>167</v>
      </c>
      <c r="F140" s="72" t="s">
        <v>168</v>
      </c>
      <c r="G140" s="72" t="s">
        <v>169</v>
      </c>
      <c r="H140" s="72" t="s">
        <v>170</v>
      </c>
    </row>
    <row r="141" spans="1:13">
      <c r="A141" s="49" t="s">
        <v>196</v>
      </c>
      <c r="B141" s="80">
        <v>0</v>
      </c>
      <c r="C141" s="80">
        <v>656311.76000000164</v>
      </c>
      <c r="D141" s="80">
        <v>706109.20000000112</v>
      </c>
      <c r="E141" s="80">
        <v>388831.1099999994</v>
      </c>
      <c r="F141" s="80">
        <v>2345786.0299999937</v>
      </c>
      <c r="G141" s="80">
        <v>815266.83999999985</v>
      </c>
      <c r="H141" s="80">
        <v>464465.95999999699</v>
      </c>
    </row>
    <row r="145" spans="1:6" ht="15.75" customHeight="1">
      <c r="A145" s="260" t="s">
        <v>197</v>
      </c>
    </row>
    <row r="146" spans="1:6">
      <c r="A146" s="261"/>
      <c r="B146" s="72" t="s">
        <v>198</v>
      </c>
      <c r="C146" s="72" t="s">
        <v>199</v>
      </c>
      <c r="D146" s="72" t="s">
        <v>200</v>
      </c>
      <c r="E146" s="72" t="s">
        <v>201</v>
      </c>
      <c r="F146" s="72" t="s">
        <v>202</v>
      </c>
    </row>
    <row r="147" spans="1:6">
      <c r="A147" s="73" t="s">
        <v>138</v>
      </c>
      <c r="B147" s="81">
        <v>202120170</v>
      </c>
      <c r="C147" s="81">
        <v>25000000</v>
      </c>
      <c r="D147" s="81">
        <v>300000000</v>
      </c>
      <c r="E147" s="81">
        <v>25000000</v>
      </c>
      <c r="F147" s="81">
        <v>300000000</v>
      </c>
    </row>
    <row r="148" spans="1:6">
      <c r="A148" s="82" t="s">
        <v>101</v>
      </c>
      <c r="B148" s="83">
        <f>$B$147*P63</f>
        <v>57748620</v>
      </c>
      <c r="C148" s="83">
        <f>$C$147*B63</f>
        <v>7142857.1428571427</v>
      </c>
      <c r="D148" s="83">
        <f>$D$147*B63</f>
        <v>85714285.714285716</v>
      </c>
      <c r="E148" s="83">
        <f>$E$147*B77</f>
        <v>0</v>
      </c>
      <c r="F148" s="83">
        <f>$F$147*B77</f>
        <v>0</v>
      </c>
    </row>
    <row r="149" spans="1:6">
      <c r="A149" s="82" t="s">
        <v>107</v>
      </c>
      <c r="B149" s="83">
        <f t="shared" ref="B149:B157" si="4">$B$147*P64</f>
        <v>14437155</v>
      </c>
      <c r="C149" s="83">
        <f t="shared" ref="C149:C157" si="5">$C$147*B64</f>
        <v>1785714.2857142857</v>
      </c>
      <c r="D149" s="83">
        <f t="shared" ref="D149:D157" si="6">$D$147*B64</f>
        <v>21428571.428571429</v>
      </c>
      <c r="E149" s="83">
        <f t="shared" ref="E149:E157" si="7">$E$147*B78</f>
        <v>0</v>
      </c>
      <c r="F149" s="83">
        <f t="shared" ref="F149:F157" si="8">$F$147*B78</f>
        <v>0</v>
      </c>
    </row>
    <row r="150" spans="1:6">
      <c r="A150" s="82" t="s">
        <v>108</v>
      </c>
      <c r="B150" s="83">
        <v>0</v>
      </c>
      <c r="C150" s="83">
        <f t="shared" si="5"/>
        <v>892857.14285714284</v>
      </c>
      <c r="D150" s="83">
        <f t="shared" si="6"/>
        <v>10714285.714285715</v>
      </c>
      <c r="E150" s="83">
        <f t="shared" si="7"/>
        <v>0</v>
      </c>
      <c r="F150" s="83">
        <f t="shared" si="8"/>
        <v>0</v>
      </c>
    </row>
    <row r="151" spans="1:6">
      <c r="A151" s="82" t="s">
        <v>102</v>
      </c>
      <c r="B151" s="83">
        <f t="shared" si="4"/>
        <v>57748620</v>
      </c>
      <c r="C151" s="83">
        <f t="shared" si="5"/>
        <v>7142857.1428571427</v>
      </c>
      <c r="D151" s="83">
        <f t="shared" si="6"/>
        <v>85714285.714285716</v>
      </c>
      <c r="E151" s="83">
        <f t="shared" si="7"/>
        <v>0</v>
      </c>
      <c r="F151" s="83">
        <f t="shared" si="8"/>
        <v>0</v>
      </c>
    </row>
    <row r="152" spans="1:6">
      <c r="A152" s="82" t="s">
        <v>104</v>
      </c>
      <c r="B152" s="83">
        <f t="shared" si="4"/>
        <v>160412.83333333334</v>
      </c>
      <c r="C152" s="83">
        <f t="shared" si="5"/>
        <v>19841.269841269841</v>
      </c>
      <c r="D152" s="83">
        <f t="shared" si="6"/>
        <v>238095.23809523811</v>
      </c>
      <c r="E152" s="83">
        <f t="shared" si="7"/>
        <v>0</v>
      </c>
      <c r="F152" s="83">
        <f t="shared" si="8"/>
        <v>0</v>
      </c>
    </row>
    <row r="153" spans="1:6">
      <c r="A153" s="82" t="s">
        <v>103</v>
      </c>
      <c r="B153" s="83">
        <f t="shared" si="4"/>
        <v>14276742.166666666</v>
      </c>
      <c r="C153" s="83">
        <f t="shared" si="5"/>
        <v>1765873.0158730159</v>
      </c>
      <c r="D153" s="83">
        <f t="shared" si="6"/>
        <v>21190476.19047619</v>
      </c>
      <c r="E153" s="83">
        <f t="shared" si="7"/>
        <v>0</v>
      </c>
      <c r="F153" s="83">
        <f t="shared" si="8"/>
        <v>0</v>
      </c>
    </row>
    <row r="154" spans="1:6">
      <c r="A154" s="82" t="s">
        <v>122</v>
      </c>
      <c r="B154" s="83">
        <f t="shared" si="4"/>
        <v>14437155</v>
      </c>
      <c r="C154" s="83">
        <f t="shared" si="5"/>
        <v>1785714.2857142857</v>
      </c>
      <c r="D154" s="83">
        <f t="shared" si="6"/>
        <v>21428571.428571429</v>
      </c>
      <c r="E154" s="83">
        <f t="shared" si="7"/>
        <v>0</v>
      </c>
      <c r="F154" s="83">
        <f t="shared" si="8"/>
        <v>0</v>
      </c>
    </row>
    <row r="155" spans="1:6">
      <c r="A155" s="82" t="s">
        <v>109</v>
      </c>
      <c r="B155" s="83">
        <v>14437155</v>
      </c>
      <c r="C155" s="83">
        <f t="shared" si="5"/>
        <v>892857.14285714284</v>
      </c>
      <c r="D155" s="83">
        <f t="shared" si="6"/>
        <v>10714285.714285715</v>
      </c>
      <c r="E155" s="83">
        <f t="shared" si="7"/>
        <v>0</v>
      </c>
      <c r="F155" s="83">
        <f t="shared" si="8"/>
        <v>0</v>
      </c>
    </row>
    <row r="156" spans="1:6">
      <c r="A156" s="82" t="b">
        <v>1</v>
      </c>
      <c r="B156" s="83">
        <f t="shared" si="4"/>
        <v>14437155</v>
      </c>
      <c r="C156" s="83">
        <f t="shared" si="5"/>
        <v>1785714.2857142857</v>
      </c>
      <c r="D156" s="83">
        <f t="shared" si="6"/>
        <v>21428571.428571429</v>
      </c>
      <c r="E156" s="83">
        <f t="shared" si="7"/>
        <v>25000000</v>
      </c>
      <c r="F156" s="83">
        <f t="shared" si="8"/>
        <v>300000000</v>
      </c>
    </row>
    <row r="157" spans="1:6">
      <c r="A157" s="82" t="s">
        <v>106</v>
      </c>
      <c r="B157" s="83">
        <f t="shared" si="4"/>
        <v>14437155</v>
      </c>
      <c r="C157" s="83">
        <f t="shared" si="5"/>
        <v>1785714.2857142857</v>
      </c>
      <c r="D157" s="83">
        <f t="shared" si="6"/>
        <v>21428571.428571429</v>
      </c>
      <c r="E157" s="83">
        <f t="shared" si="7"/>
        <v>0</v>
      </c>
      <c r="F157" s="83">
        <f t="shared" si="8"/>
        <v>0</v>
      </c>
    </row>
    <row r="158" spans="1:6">
      <c r="B158" s="84" t="s">
        <v>203</v>
      </c>
    </row>
    <row r="159" spans="1:6">
      <c r="B159" s="84" t="s">
        <v>204</v>
      </c>
    </row>
    <row r="160" spans="1:6">
      <c r="B160" s="84" t="s">
        <v>205</v>
      </c>
    </row>
  </sheetData>
  <mergeCells count="13">
    <mergeCell ref="A145:A146"/>
    <mergeCell ref="C61:F61"/>
    <mergeCell ref="G61:J61"/>
    <mergeCell ref="K61:L61"/>
    <mergeCell ref="N61:P61"/>
    <mergeCell ref="B75:H75"/>
    <mergeCell ref="H114:L114"/>
    <mergeCell ref="B37:C37"/>
    <mergeCell ref="B4:M4"/>
    <mergeCell ref="D5:F5"/>
    <mergeCell ref="I5:J5"/>
    <mergeCell ref="K5:M5"/>
    <mergeCell ref="B30:F30"/>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16" workbookViewId="0">
      <selection activeCell="K18" sqref="K18"/>
    </sheetView>
  </sheetViews>
  <sheetFormatPr baseColWidth="10" defaultColWidth="8.83203125" defaultRowHeight="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23"/>
  <sheetViews>
    <sheetView tabSelected="1" topLeftCell="A18" workbookViewId="0">
      <selection activeCell="C19" sqref="C19"/>
    </sheetView>
  </sheetViews>
  <sheetFormatPr baseColWidth="10" defaultColWidth="8.6640625" defaultRowHeight="15"/>
  <cols>
    <col min="1" max="1" width="11.6640625" customWidth="1"/>
    <col min="2" max="2" width="19.6640625" customWidth="1"/>
    <col min="3" max="3" width="39.5" customWidth="1"/>
    <col min="4" max="4" width="15.6640625" customWidth="1"/>
    <col min="5" max="5" width="14.6640625" customWidth="1"/>
    <col min="6" max="6" width="20.6640625" customWidth="1"/>
    <col min="7" max="7" width="12.1640625" customWidth="1"/>
  </cols>
  <sheetData>
    <row r="1" spans="1:1" ht="16">
      <c r="A1" s="85"/>
    </row>
    <row r="17" spans="1:7" ht="16" thickBot="1"/>
    <row r="18" spans="1:7" ht="40.25" customHeight="1">
      <c r="A18" s="86" t="s">
        <v>79</v>
      </c>
      <c r="B18" s="87" t="s">
        <v>206</v>
      </c>
      <c r="C18" s="87" t="s">
        <v>60</v>
      </c>
      <c r="D18" s="87" t="s">
        <v>80</v>
      </c>
      <c r="E18" s="87" t="s">
        <v>207</v>
      </c>
      <c r="F18" s="88" t="s">
        <v>82</v>
      </c>
    </row>
    <row r="19" spans="1:7" ht="28.5" customHeight="1">
      <c r="A19" s="89" t="s">
        <v>107</v>
      </c>
      <c r="B19" s="90" t="s">
        <v>208</v>
      </c>
      <c r="C19" s="91" t="s">
        <v>209</v>
      </c>
      <c r="D19" s="92">
        <v>45000</v>
      </c>
      <c r="E19" s="93">
        <v>0.28571400000000002</v>
      </c>
      <c r="F19" s="94">
        <f>ROUND(D19*E19,2)+0.01</f>
        <v>12857.14</v>
      </c>
    </row>
    <row r="20" spans="1:7" ht="28.5" customHeight="1">
      <c r="A20" s="89"/>
      <c r="B20" s="90" t="s">
        <v>72</v>
      </c>
      <c r="C20" s="91" t="s">
        <v>210</v>
      </c>
      <c r="D20" s="95">
        <v>100000</v>
      </c>
      <c r="E20" s="93">
        <v>0.26317317686167685</v>
      </c>
      <c r="F20" s="94">
        <f>ROUND(D20*E20,2)</f>
        <v>26317.32</v>
      </c>
    </row>
    <row r="21" spans="1:7" ht="28.5" customHeight="1">
      <c r="A21" s="89"/>
      <c r="B21" s="96"/>
      <c r="C21" s="97" t="s">
        <v>211</v>
      </c>
      <c r="D21" s="95">
        <v>33.5</v>
      </c>
      <c r="E21" s="98">
        <v>1</v>
      </c>
      <c r="F21" s="94">
        <f>ROUND(D21*E21,2)</f>
        <v>33.5</v>
      </c>
    </row>
    <row r="22" spans="1:7" ht="40.25" customHeight="1" thickBot="1">
      <c r="A22" s="267" t="s">
        <v>212</v>
      </c>
      <c r="B22" s="268"/>
      <c r="C22" s="268"/>
      <c r="D22" s="268"/>
      <c r="E22" s="268"/>
      <c r="F22" s="99">
        <f>SUM(F19:F21)</f>
        <v>39207.96</v>
      </c>
      <c r="G22" s="100"/>
    </row>
    <row r="23" spans="1:7">
      <c r="A23" s="101"/>
      <c r="B23" s="102"/>
      <c r="C23" s="103"/>
      <c r="D23" s="104"/>
      <c r="E23" s="105"/>
      <c r="F23" s="106"/>
    </row>
  </sheetData>
  <mergeCells count="1">
    <mergeCell ref="A22:E22"/>
  </mergeCells>
  <phoneticPr fontId="1" type="noConversion"/>
  <pageMargins left="0.7" right="0.7" top="0.75" bottom="0.75" header="0.3" footer="0.3"/>
  <pageSetup paperSize="9" scale="6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5363-BC18-4646-B53E-D6A4B7C308A6}">
  <dimension ref="A1:F43"/>
  <sheetViews>
    <sheetView topLeftCell="A16" workbookViewId="0">
      <selection activeCell="A8" sqref="A8:F8"/>
    </sheetView>
  </sheetViews>
  <sheetFormatPr baseColWidth="10" defaultColWidth="8.83203125" defaultRowHeight="15"/>
  <cols>
    <col min="2" max="2" width="15.6640625" customWidth="1"/>
    <col min="3" max="3" width="33.33203125" customWidth="1"/>
    <col min="4" max="4" width="14.83203125" customWidth="1"/>
    <col min="5" max="5" width="19.5" customWidth="1"/>
    <col min="6" max="6" width="14.83203125" customWidth="1"/>
  </cols>
  <sheetData>
    <row r="1" spans="1:6" ht="18">
      <c r="A1" s="206"/>
      <c r="B1" s="207"/>
      <c r="C1" s="207"/>
      <c r="D1" s="207"/>
      <c r="E1" s="208" t="s">
        <v>213</v>
      </c>
      <c r="F1" s="209"/>
    </row>
    <row r="2" spans="1:6" ht="18">
      <c r="A2" s="207"/>
      <c r="B2" s="207"/>
      <c r="C2" s="207"/>
      <c r="D2" s="207"/>
      <c r="E2" s="208" t="s">
        <v>214</v>
      </c>
      <c r="F2" s="209"/>
    </row>
    <row r="3" spans="1:6" ht="18">
      <c r="A3" s="207"/>
      <c r="B3" s="207"/>
      <c r="C3" s="207"/>
      <c r="D3" s="207"/>
      <c r="E3" s="208" t="s">
        <v>215</v>
      </c>
      <c r="F3" s="209"/>
    </row>
    <row r="4" spans="1:6" ht="18">
      <c r="A4" s="207"/>
      <c r="B4" s="207"/>
      <c r="C4" s="207"/>
      <c r="D4" s="207"/>
      <c r="E4" s="208" t="s">
        <v>216</v>
      </c>
      <c r="F4" s="209"/>
    </row>
    <row r="5" spans="1:6" ht="18">
      <c r="A5" s="207"/>
      <c r="B5" s="207"/>
      <c r="C5" s="207"/>
      <c r="D5" s="207"/>
      <c r="E5" s="207"/>
      <c r="F5" s="207"/>
    </row>
    <row r="6" spans="1:6" ht="18">
      <c r="A6" s="207"/>
      <c r="B6" s="207"/>
      <c r="C6" s="207"/>
      <c r="D6" s="207"/>
      <c r="E6" s="207"/>
      <c r="F6" s="207"/>
    </row>
    <row r="7" spans="1:6" ht="30">
      <c r="A7" s="269" t="s">
        <v>217</v>
      </c>
      <c r="B7" s="269"/>
      <c r="C7" s="269"/>
      <c r="D7" s="269"/>
      <c r="E7" s="269"/>
      <c r="F7" s="269"/>
    </row>
    <row r="8" spans="1:6" ht="38">
      <c r="A8" s="270" t="s">
        <v>218</v>
      </c>
      <c r="B8" s="270"/>
      <c r="C8" s="270"/>
      <c r="D8" s="270"/>
      <c r="E8" s="270"/>
      <c r="F8" s="270"/>
    </row>
    <row r="9" spans="1:6" ht="18">
      <c r="A9" s="207"/>
      <c r="B9" s="207"/>
      <c r="C9" s="207"/>
      <c r="D9" s="207"/>
      <c r="E9" s="207"/>
      <c r="F9" s="207"/>
    </row>
    <row r="10" spans="1:6" ht="18">
      <c r="A10" s="208" t="s">
        <v>219</v>
      </c>
      <c r="B10" s="208"/>
      <c r="C10" s="208"/>
      <c r="D10" s="207"/>
      <c r="E10" s="210" t="s">
        <v>220</v>
      </c>
      <c r="F10" s="210"/>
    </row>
    <row r="11" spans="1:6" ht="18">
      <c r="A11" s="208" t="s">
        <v>221</v>
      </c>
      <c r="B11" s="208"/>
      <c r="C11" s="208"/>
      <c r="D11" s="207"/>
      <c r="E11" s="211" t="s">
        <v>222</v>
      </c>
      <c r="F11" s="211"/>
    </row>
    <row r="12" spans="1:6" ht="18">
      <c r="A12" s="208" t="s">
        <v>223</v>
      </c>
      <c r="B12" s="208"/>
      <c r="C12" s="208"/>
      <c r="D12" s="207"/>
      <c r="E12" s="210" t="s">
        <v>224</v>
      </c>
      <c r="F12" s="212">
        <v>44865</v>
      </c>
    </row>
    <row r="13" spans="1:6" ht="18">
      <c r="A13" s="208" t="s">
        <v>225</v>
      </c>
      <c r="B13" s="208"/>
      <c r="C13" s="208"/>
      <c r="D13" s="207"/>
      <c r="E13" s="210" t="s">
        <v>226</v>
      </c>
      <c r="F13" s="212">
        <v>44900</v>
      </c>
    </row>
    <row r="14" spans="1:6" ht="18">
      <c r="A14" s="208" t="s">
        <v>227</v>
      </c>
      <c r="B14" s="208"/>
      <c r="C14" s="208"/>
      <c r="D14" s="207"/>
      <c r="E14" s="209"/>
      <c r="F14" s="209"/>
    </row>
    <row r="15" spans="1:6" ht="18">
      <c r="A15" s="208" t="s">
        <v>228</v>
      </c>
      <c r="B15" s="208"/>
      <c r="C15" s="208"/>
      <c r="D15" s="207"/>
      <c r="E15" s="207"/>
      <c r="F15" s="207"/>
    </row>
    <row r="16" spans="1:6" ht="18">
      <c r="A16" s="208" t="s">
        <v>229</v>
      </c>
      <c r="B16" s="208"/>
      <c r="C16" s="208"/>
      <c r="D16" s="207"/>
      <c r="E16" s="207"/>
      <c r="F16" s="207"/>
    </row>
    <row r="17" spans="1:6" ht="18">
      <c r="A17" s="207"/>
      <c r="B17" s="207"/>
      <c r="C17" s="207"/>
      <c r="D17" s="207"/>
      <c r="E17" s="207"/>
      <c r="F17" s="207"/>
    </row>
    <row r="18" spans="1:6" ht="18">
      <c r="A18" s="207"/>
      <c r="B18" s="207"/>
      <c r="C18" s="207"/>
      <c r="D18" s="207"/>
      <c r="E18" s="207"/>
      <c r="F18" s="207"/>
    </row>
    <row r="19" spans="1:6" ht="34">
      <c r="A19" s="213" t="s">
        <v>79</v>
      </c>
      <c r="B19" s="214" t="s">
        <v>230</v>
      </c>
      <c r="C19" s="214" t="s">
        <v>60</v>
      </c>
      <c r="D19" s="214" t="s">
        <v>80</v>
      </c>
      <c r="E19" s="214" t="s">
        <v>171</v>
      </c>
      <c r="F19" s="215" t="s">
        <v>231</v>
      </c>
    </row>
    <row r="20" spans="1:6" ht="17">
      <c r="A20" s="216" t="s">
        <v>232</v>
      </c>
      <c r="B20" s="217">
        <v>502646</v>
      </c>
      <c r="C20" s="217" t="s">
        <v>233</v>
      </c>
      <c r="D20" s="218">
        <v>163412.01</v>
      </c>
      <c r="E20" s="229">
        <v>0.14678612499999999</v>
      </c>
      <c r="F20" s="220">
        <v>23986.62</v>
      </c>
    </row>
    <row r="21" spans="1:6" ht="17">
      <c r="A21" s="216" t="s">
        <v>232</v>
      </c>
      <c r="B21" s="217">
        <v>6903038</v>
      </c>
      <c r="C21" s="217" t="s">
        <v>233</v>
      </c>
      <c r="D21" s="218">
        <v>27487.59</v>
      </c>
      <c r="E21" s="229">
        <v>0.14678612499999999</v>
      </c>
      <c r="F21" s="220">
        <v>4034.8</v>
      </c>
    </row>
    <row r="22" spans="1:6" ht="17">
      <c r="A22" s="216" t="s">
        <v>232</v>
      </c>
      <c r="B22" s="217">
        <v>15088</v>
      </c>
      <c r="C22" s="217" t="s">
        <v>233</v>
      </c>
      <c r="D22" s="218">
        <v>15890</v>
      </c>
      <c r="E22" s="229">
        <v>0.14678612499999999</v>
      </c>
      <c r="F22" s="220">
        <v>2332.4299999999998</v>
      </c>
    </row>
    <row r="23" spans="1:6" ht="17">
      <c r="A23" s="216" t="s">
        <v>232</v>
      </c>
      <c r="B23" s="217">
        <v>15088</v>
      </c>
      <c r="C23" s="221" t="s">
        <v>234</v>
      </c>
      <c r="D23" s="218">
        <v>1589</v>
      </c>
      <c r="E23" s="229">
        <v>0.14678612499999999</v>
      </c>
      <c r="F23" s="219">
        <v>233.24</v>
      </c>
    </row>
    <row r="24" spans="1:6" ht="34">
      <c r="A24" s="222" t="s">
        <v>107</v>
      </c>
      <c r="B24" s="221" t="s">
        <v>235</v>
      </c>
      <c r="C24" s="217" t="s">
        <v>236</v>
      </c>
      <c r="D24" s="223">
        <v>6000</v>
      </c>
      <c r="E24" s="229">
        <v>0.14678612499999999</v>
      </c>
      <c r="F24" s="219">
        <v>880.72</v>
      </c>
    </row>
    <row r="25" spans="1:6" ht="19">
      <c r="A25" s="271" t="s">
        <v>87</v>
      </c>
      <c r="B25" s="272"/>
      <c r="C25" s="272"/>
      <c r="D25" s="272"/>
      <c r="E25" s="273"/>
      <c r="F25" s="224">
        <v>31467.81</v>
      </c>
    </row>
    <row r="26" spans="1:6" ht="18">
      <c r="A26" s="207"/>
      <c r="B26" s="207"/>
      <c r="C26" s="207"/>
      <c r="D26" s="207"/>
      <c r="E26" s="207"/>
      <c r="F26" s="207"/>
    </row>
    <row r="27" spans="1:6" ht="18">
      <c r="A27" s="207"/>
      <c r="B27" s="207"/>
      <c r="C27" s="207"/>
      <c r="D27" s="207"/>
      <c r="E27" s="207"/>
      <c r="F27" s="207"/>
    </row>
    <row r="28" spans="1:6" ht="18">
      <c r="A28" s="207"/>
      <c r="B28" s="207"/>
      <c r="C28" s="207"/>
      <c r="D28" s="207"/>
      <c r="E28" s="207"/>
      <c r="F28" s="207"/>
    </row>
    <row r="29" spans="1:6" ht="18">
      <c r="A29" s="207"/>
      <c r="B29" s="207"/>
      <c r="C29" s="207"/>
      <c r="D29" s="207"/>
      <c r="E29" s="207"/>
      <c r="F29" s="207"/>
    </row>
    <row r="30" spans="1:6" ht="16">
      <c r="A30" s="225" t="s">
        <v>237</v>
      </c>
      <c r="B30" s="226"/>
      <c r="C30" s="226"/>
      <c r="D30" s="226" t="s">
        <v>238</v>
      </c>
      <c r="E30" s="226"/>
      <c r="F30" s="226"/>
    </row>
    <row r="31" spans="1:6" ht="16">
      <c r="A31" s="226"/>
      <c r="B31" s="226"/>
      <c r="C31" s="226"/>
      <c r="D31" s="225" t="s">
        <v>239</v>
      </c>
      <c r="E31" s="225"/>
      <c r="F31" s="225"/>
    </row>
    <row r="32" spans="1:6" ht="16">
      <c r="A32" s="226"/>
      <c r="B32" s="226"/>
      <c r="C32" s="226"/>
      <c r="D32" s="225" t="s">
        <v>240</v>
      </c>
      <c r="E32" s="225"/>
      <c r="F32" s="225"/>
    </row>
    <row r="33" spans="1:6" ht="16">
      <c r="A33" s="226" t="s">
        <v>241</v>
      </c>
      <c r="B33" s="226"/>
      <c r="C33" s="226"/>
      <c r="D33" s="225" t="s">
        <v>242</v>
      </c>
      <c r="E33" s="225"/>
      <c r="F33" s="225"/>
    </row>
    <row r="34" spans="1:6" ht="16">
      <c r="A34" s="227" t="s">
        <v>243</v>
      </c>
      <c r="B34" s="226"/>
      <c r="C34" s="226"/>
      <c r="D34" s="225" t="s">
        <v>244</v>
      </c>
      <c r="E34" s="226"/>
      <c r="F34" s="226"/>
    </row>
    <row r="35" spans="1:6" ht="16">
      <c r="A35" s="226" t="s">
        <v>245</v>
      </c>
      <c r="B35" s="226"/>
      <c r="C35" s="226"/>
      <c r="D35" s="228" t="s">
        <v>246</v>
      </c>
      <c r="E35" s="228"/>
      <c r="F35" s="228"/>
    </row>
    <row r="36" spans="1:6" ht="16">
      <c r="A36" s="226" t="s">
        <v>247</v>
      </c>
      <c r="B36" s="226"/>
      <c r="C36" s="226"/>
      <c r="D36" s="225" t="s">
        <v>248</v>
      </c>
      <c r="E36" s="225"/>
      <c r="F36" s="225"/>
    </row>
    <row r="37" spans="1:6" ht="16">
      <c r="A37" s="226" t="s">
        <v>249</v>
      </c>
      <c r="B37" s="226"/>
      <c r="C37" s="226"/>
      <c r="D37" s="228" t="s">
        <v>250</v>
      </c>
      <c r="E37" s="228"/>
      <c r="F37" s="226"/>
    </row>
    <row r="38" spans="1:6" ht="16">
      <c r="A38" s="226" t="s">
        <v>251</v>
      </c>
      <c r="B38" s="226"/>
      <c r="C38" s="226"/>
      <c r="D38" s="228" t="s">
        <v>252</v>
      </c>
      <c r="E38" s="228"/>
      <c r="F38" s="226"/>
    </row>
    <row r="39" spans="1:6" ht="18">
      <c r="A39" s="226" t="s">
        <v>253</v>
      </c>
      <c r="B39" s="226"/>
      <c r="C39" s="226"/>
      <c r="D39" s="207"/>
      <c r="E39" s="226"/>
      <c r="F39" s="226"/>
    </row>
    <row r="40" spans="1:6" ht="18">
      <c r="A40" s="226" t="s">
        <v>254</v>
      </c>
      <c r="B40" s="226"/>
      <c r="C40" s="226"/>
      <c r="D40" s="207"/>
      <c r="E40" s="226"/>
      <c r="F40" s="226"/>
    </row>
    <row r="41" spans="1:6" ht="16">
      <c r="A41" s="226" t="s">
        <v>255</v>
      </c>
      <c r="B41" s="226"/>
      <c r="C41" s="226"/>
      <c r="D41" s="226"/>
      <c r="E41" s="226"/>
      <c r="F41" s="226"/>
    </row>
    <row r="42" spans="1:6" ht="16">
      <c r="A42" s="226"/>
      <c r="B42" s="226"/>
      <c r="C42" s="226"/>
      <c r="D42" s="226"/>
      <c r="E42" s="226"/>
      <c r="F42" s="226"/>
    </row>
    <row r="43" spans="1:6" ht="16">
      <c r="A43" s="226"/>
      <c r="B43" s="226"/>
      <c r="C43" s="226"/>
      <c r="D43" s="226"/>
      <c r="E43" s="226"/>
      <c r="F43" s="226"/>
    </row>
  </sheetData>
  <mergeCells count="3">
    <mergeCell ref="A7:F7"/>
    <mergeCell ref="A8:F8"/>
    <mergeCell ref="A25:E25"/>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M12" sqref="M12"/>
    </sheetView>
  </sheetViews>
  <sheetFormatPr baseColWidth="10" defaultColWidth="8.83203125" defaultRowHeight="15"/>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8a82e28-d8aa-48ad-93ba-fb8b162172fa" xsi:nil="true"/>
    <lcf76f155ced4ddcb4097134ff3c332f xmlns="1a9660bb-d86e-4616-bcb3-bbadf23eaeb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文件" ma:contentTypeID="0x010100F925B1ED1A688E4B80AA7E89B44301DB" ma:contentTypeVersion="9" ma:contentTypeDescription="建立新的文件。" ma:contentTypeScope="" ma:versionID="57961d20e9fabde1c79b7acf2037ff0d">
  <xsd:schema xmlns:xsd="http://www.w3.org/2001/XMLSchema" xmlns:xs="http://www.w3.org/2001/XMLSchema" xmlns:p="http://schemas.microsoft.com/office/2006/metadata/properties" xmlns:ns2="1a9660bb-d86e-4616-bcb3-bbadf23eaeb3" xmlns:ns3="e8a82e28-d8aa-48ad-93ba-fb8b162172fa" targetNamespace="http://schemas.microsoft.com/office/2006/metadata/properties" ma:root="true" ma:fieldsID="c100ffd92da91f303ec58d20bbe5bfa5" ns2:_="" ns3:_="">
    <xsd:import namespace="1a9660bb-d86e-4616-bcb3-bbadf23eaeb3"/>
    <xsd:import namespace="e8a82e28-d8aa-48ad-93ba-fb8b162172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9660bb-d86e-4616-bcb3-bbadf23eae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影像標籤" ma:readOnly="false" ma:fieldId="{5cf76f15-5ced-4ddc-b409-7134ff3c332f}" ma:taxonomyMulti="true" ma:sspId="e3bf8276-0dd5-447a-a23c-a089cbd880e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8a82e28-d8aa-48ad-93ba-fb8b162172f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c3471d2-cecf-4d6e-82a3-3e9af3cf0800}" ma:internalName="TaxCatchAll" ma:showField="CatchAllData" ma:web="e8a82e28-d8aa-48ad-93ba-fb8b162172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DCF59D-777C-4E67-AF0F-4975E5A2E2E6}">
  <ds:schemaRefs>
    <ds:schemaRef ds:uri="http://schemas.microsoft.com/office/2006/metadata/properties"/>
    <ds:schemaRef ds:uri="http://schemas.microsoft.com/office/infopath/2007/PartnerControls"/>
    <ds:schemaRef ds:uri="e8a82e28-d8aa-48ad-93ba-fb8b162172fa"/>
    <ds:schemaRef ds:uri="1a9660bb-d86e-4616-bcb3-bbadf23eaeb3"/>
  </ds:schemaRefs>
</ds:datastoreItem>
</file>

<file path=customXml/itemProps2.xml><?xml version="1.0" encoding="utf-8"?>
<ds:datastoreItem xmlns:ds="http://schemas.openxmlformats.org/officeDocument/2006/customXml" ds:itemID="{B48E9C4D-7216-43B1-8F79-203EEE7358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9660bb-d86e-4616-bcb3-bbadf23eaeb3"/>
    <ds:schemaRef ds:uri="e8a82e28-d8aa-48ad-93ba-fb8b16217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0C7E48-FE8C-40FD-B558-EC536689A2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13</vt:i4>
      </vt:variant>
      <vt:variant>
        <vt:lpstr>具名範圍</vt:lpstr>
      </vt:variant>
      <vt:variant>
        <vt:i4>1</vt:i4>
      </vt:variant>
    </vt:vector>
  </HeadingPairs>
  <TitlesOfParts>
    <vt:vector size="14" baseType="lpstr">
      <vt:lpstr>作業需求收集</vt:lpstr>
      <vt:lpstr>作業流程圖</vt:lpstr>
      <vt:lpstr>Credit balance</vt:lpstr>
      <vt:lpstr>pro-forma invoice</vt:lpstr>
      <vt:lpstr>Liability</vt:lpstr>
      <vt:lpstr>CBP  fee invoice</vt:lpstr>
      <vt:lpstr>開帳發票(draft)</vt:lpstr>
      <vt:lpstr>開帳發票(draft-CBP logo)</vt:lpstr>
      <vt:lpstr>開帳發票(signed)</vt:lpstr>
      <vt:lpstr>開帳發票(signed-CBP logo)</vt:lpstr>
      <vt:lpstr>billing table(to會計)</vt:lpstr>
      <vt:lpstr>廠商發票</vt:lpstr>
      <vt:lpstr>匯款函稿</vt:lpstr>
      <vt:lpstr>廠商發票!Print_Area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rsliang2</dc:creator>
  <cp:keywords/>
  <dc:description/>
  <cp:lastModifiedBy>Microsoft Office User</cp:lastModifiedBy>
  <cp:revision/>
  <dcterms:created xsi:type="dcterms:W3CDTF">2022-09-08T02:30:01Z</dcterms:created>
  <dcterms:modified xsi:type="dcterms:W3CDTF">2023-03-02T07:19:10Z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0x010100F925B1ED1A688E4B80AA7E89B44301DB</vt:lpwstr>
  </property>
</Properties>
</file>