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LV Tyre Management Consultancy pvt.Ltd\On site Inventory Solution Business\"/>
    </mc:Choice>
  </mc:AlternateContent>
  <xr:revisionPtr revIDLastSave="0" documentId="13_ncr:1_{B5A53BA9-F68B-4722-9851-B411AF3214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TR Inventory Price sheet " sheetId="2" r:id="rId1"/>
    <sheet name="Blackstone price chart" sheetId="1" r:id="rId2"/>
    <sheet name="Dolfin Tube" sheetId="3" r:id="rId3"/>
  </sheets>
  <externalReferences>
    <externalReference r:id="rId4"/>
    <externalReference r:id="rId5"/>
  </externalReferences>
  <definedNames>
    <definedName name="_xlnm.Print_Titles" localSheetId="0">'OTR Inventory Price sheet 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1" i="2" l="1"/>
  <c r="J191" i="2"/>
  <c r="H191" i="2"/>
  <c r="G191" i="2"/>
  <c r="F191" i="2"/>
  <c r="I190" i="2"/>
  <c r="J190" i="2"/>
  <c r="H190" i="2"/>
  <c r="G190" i="2"/>
  <c r="F190" i="2"/>
  <c r="I189" i="2"/>
  <c r="J189" i="2"/>
  <c r="H189" i="2"/>
  <c r="G189" i="2"/>
  <c r="F189" i="2"/>
  <c r="I188" i="2"/>
  <c r="J188" i="2"/>
  <c r="H188" i="2"/>
  <c r="G188" i="2"/>
  <c r="F188" i="2"/>
  <c r="I187" i="2"/>
  <c r="J187" i="2"/>
  <c r="H187" i="2"/>
  <c r="G187" i="2"/>
  <c r="F187" i="2"/>
  <c r="I186" i="2"/>
  <c r="J186" i="2"/>
  <c r="H186" i="2"/>
  <c r="G186" i="2"/>
  <c r="F186" i="2"/>
  <c r="I184" i="2"/>
  <c r="J184" i="2"/>
  <c r="H184" i="2"/>
  <c r="G184" i="2"/>
  <c r="F184" i="2"/>
  <c r="I183" i="2"/>
  <c r="J183" i="2"/>
  <c r="H183" i="2"/>
  <c r="G183" i="2"/>
  <c r="F183" i="2"/>
  <c r="I182" i="2"/>
  <c r="J182" i="2"/>
  <c r="H182" i="2"/>
  <c r="G182" i="2"/>
  <c r="F182" i="2"/>
  <c r="I181" i="2"/>
  <c r="J181" i="2"/>
  <c r="H181" i="2"/>
  <c r="G181" i="2"/>
  <c r="F181" i="2"/>
  <c r="I180" i="2"/>
  <c r="J180" i="2"/>
  <c r="H180" i="2"/>
  <c r="G180" i="2"/>
  <c r="F180" i="2"/>
  <c r="I179" i="2"/>
  <c r="J179" i="2"/>
  <c r="H179" i="2"/>
  <c r="G179" i="2"/>
  <c r="F179" i="2"/>
  <c r="I178" i="2"/>
  <c r="J178" i="2"/>
  <c r="H178" i="2"/>
  <c r="G178" i="2"/>
  <c r="F178" i="2"/>
  <c r="N111" i="2"/>
  <c r="O111" i="2" s="1"/>
  <c r="N110" i="2"/>
  <c r="O110" i="2" s="1"/>
  <c r="N109" i="2"/>
  <c r="O109" i="2" s="1"/>
  <c r="P16" i="1"/>
  <c r="P15" i="1"/>
  <c r="Q15" i="1" s="1"/>
  <c r="P14" i="1"/>
  <c r="P13" i="1"/>
  <c r="P12" i="1"/>
  <c r="P11" i="1"/>
  <c r="P10" i="1"/>
  <c r="P9" i="1"/>
  <c r="P8" i="1"/>
  <c r="P7" i="1"/>
  <c r="Q16" i="1"/>
  <c r="Q14" i="1"/>
  <c r="Q13" i="1"/>
  <c r="Q12" i="1"/>
  <c r="Q11" i="1"/>
  <c r="Q10" i="1"/>
  <c r="Q9" i="1"/>
  <c r="Q8" i="1"/>
  <c r="Q7" i="1"/>
  <c r="G12" i="1"/>
  <c r="H12" i="1"/>
  <c r="G11" i="1"/>
  <c r="J11" i="1" s="1"/>
  <c r="H11" i="1"/>
  <c r="M8" i="3"/>
  <c r="N8" i="3" s="1"/>
  <c r="G18" i="3"/>
  <c r="H18" i="3" s="1"/>
  <c r="G17" i="3"/>
  <c r="H17" i="3" s="1"/>
  <c r="G16" i="3"/>
  <c r="H16" i="3" s="1"/>
  <c r="H15" i="3"/>
  <c r="G15" i="3"/>
  <c r="H14" i="3"/>
  <c r="N14" i="3" s="1"/>
  <c r="G14" i="3"/>
  <c r="H13" i="3"/>
  <c r="N13" i="3" s="1"/>
  <c r="G13" i="3"/>
  <c r="H12" i="3"/>
  <c r="G12" i="3"/>
  <c r="G11" i="3"/>
  <c r="H11" i="3" s="1"/>
  <c r="G10" i="3"/>
  <c r="H10" i="3" s="1"/>
  <c r="H9" i="3"/>
  <c r="M9" i="3" s="1"/>
  <c r="N9" i="3" s="1"/>
  <c r="G9" i="3"/>
  <c r="H8" i="3"/>
  <c r="G8" i="3"/>
  <c r="N107" i="2"/>
  <c r="O107" i="2" s="1"/>
  <c r="N106" i="2"/>
  <c r="O106" i="2" s="1"/>
  <c r="N104" i="2"/>
  <c r="O104" i="2" s="1"/>
  <c r="N103" i="2"/>
  <c r="O103" i="2" s="1"/>
  <c r="N102" i="2"/>
  <c r="O102" i="2" s="1"/>
  <c r="N100" i="2"/>
  <c r="O100" i="2" s="1"/>
  <c r="N99" i="2"/>
  <c r="O99" i="2" s="1"/>
  <c r="N98" i="2"/>
  <c r="O98" i="2" s="1"/>
  <c r="N97" i="2"/>
  <c r="O97" i="2" s="1"/>
  <c r="N96" i="2"/>
  <c r="O96" i="2" s="1"/>
  <c r="N95" i="2"/>
  <c r="O95" i="2" s="1"/>
  <c r="N93" i="2"/>
  <c r="O93" i="2" s="1"/>
  <c r="N92" i="2"/>
  <c r="O92" i="2" s="1"/>
  <c r="N90" i="2"/>
  <c r="O90" i="2" s="1"/>
  <c r="N89" i="2"/>
  <c r="O89" i="2" s="1"/>
  <c r="N88" i="2"/>
  <c r="O88" i="2" s="1"/>
  <c r="N87" i="2"/>
  <c r="O87" i="2" s="1"/>
  <c r="N85" i="2"/>
  <c r="O85" i="2" s="1"/>
  <c r="N84" i="2"/>
  <c r="O84" i="2" s="1"/>
  <c r="N83" i="2"/>
  <c r="O83" i="2" s="1"/>
  <c r="N82" i="2"/>
  <c r="O82" i="2" s="1"/>
  <c r="N81" i="2"/>
  <c r="O81" i="2" s="1"/>
  <c r="N80" i="2"/>
  <c r="O80" i="2" s="1"/>
  <c r="N79" i="2"/>
  <c r="O79" i="2" s="1"/>
  <c r="N78" i="2"/>
  <c r="O78" i="2" s="1"/>
  <c r="N77" i="2"/>
  <c r="O77" i="2" s="1"/>
  <c r="N76" i="2"/>
  <c r="O76" i="2" s="1"/>
  <c r="N75" i="2"/>
  <c r="O75" i="2" s="1"/>
  <c r="N74" i="2"/>
  <c r="O74" i="2" s="1"/>
  <c r="N73" i="2"/>
  <c r="O73" i="2" s="1"/>
  <c r="N54" i="2"/>
  <c r="O54" i="2" s="1"/>
  <c r="N53" i="2"/>
  <c r="O53" i="2" s="1"/>
  <c r="N51" i="2"/>
  <c r="O51" i="2" s="1"/>
  <c r="N50" i="2"/>
  <c r="O50" i="2" s="1"/>
  <c r="N20" i="2"/>
  <c r="O20" i="2" s="1"/>
  <c r="N19" i="2"/>
  <c r="O19" i="2" s="1"/>
  <c r="N18" i="2"/>
  <c r="O18" i="2" s="1"/>
  <c r="N15" i="2"/>
  <c r="O15" i="2" s="1"/>
  <c r="N14" i="2"/>
  <c r="O14" i="2" s="1"/>
  <c r="N10" i="2"/>
  <c r="O10" i="2" s="1"/>
  <c r="N9" i="2"/>
  <c r="O9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A21" i="2"/>
  <c r="M96" i="1"/>
  <c r="H96" i="1"/>
  <c r="J96" i="1" s="1"/>
  <c r="K96" i="1" s="1"/>
  <c r="N96" i="1" s="1"/>
  <c r="O96" i="1" s="1"/>
  <c r="G96" i="1"/>
  <c r="M95" i="1"/>
  <c r="G95" i="1"/>
  <c r="H95" i="1" s="1"/>
  <c r="M94" i="1"/>
  <c r="H94" i="1"/>
  <c r="G94" i="1"/>
  <c r="M93" i="1"/>
  <c r="G93" i="1"/>
  <c r="H93" i="1" s="1"/>
  <c r="M92" i="1"/>
  <c r="H92" i="1"/>
  <c r="G92" i="1"/>
  <c r="M91" i="1"/>
  <c r="G91" i="1"/>
  <c r="H91" i="1" s="1"/>
  <c r="M90" i="1"/>
  <c r="H90" i="1"/>
  <c r="G90" i="1"/>
  <c r="M89" i="1"/>
  <c r="G89" i="1"/>
  <c r="H89" i="1" s="1"/>
  <c r="M88" i="1"/>
  <c r="H88" i="1"/>
  <c r="J88" i="1" s="1"/>
  <c r="K88" i="1" s="1"/>
  <c r="N88" i="1" s="1"/>
  <c r="O88" i="1" s="1"/>
  <c r="G88" i="1"/>
  <c r="M83" i="1"/>
  <c r="G83" i="1"/>
  <c r="H83" i="1" s="1"/>
  <c r="M82" i="1"/>
  <c r="H82" i="1"/>
  <c r="G82" i="1"/>
  <c r="M81" i="1"/>
  <c r="G81" i="1"/>
  <c r="H81" i="1" s="1"/>
  <c r="M75" i="1"/>
  <c r="G75" i="1"/>
  <c r="H75" i="1" s="1"/>
  <c r="M74" i="1"/>
  <c r="G74" i="1"/>
  <c r="H74" i="1" s="1"/>
  <c r="M73" i="1"/>
  <c r="H73" i="1"/>
  <c r="G73" i="1"/>
  <c r="M72" i="1"/>
  <c r="G72" i="1"/>
  <c r="H72" i="1" s="1"/>
  <c r="M71" i="1"/>
  <c r="G71" i="1"/>
  <c r="H71" i="1" s="1"/>
  <c r="M70" i="1"/>
  <c r="G70" i="1"/>
  <c r="H70" i="1" s="1"/>
  <c r="M69" i="1"/>
  <c r="G69" i="1"/>
  <c r="H69" i="1" s="1"/>
  <c r="M68" i="1"/>
  <c r="G68" i="1"/>
  <c r="H68" i="1" s="1"/>
  <c r="M67" i="1"/>
  <c r="H67" i="1"/>
  <c r="G67" i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H48" i="1"/>
  <c r="G48" i="1"/>
  <c r="H47" i="1"/>
  <c r="G47" i="1"/>
  <c r="H46" i="1"/>
  <c r="G46" i="1"/>
  <c r="H45" i="1"/>
  <c r="G45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G16" i="1"/>
  <c r="H16" i="1" s="1"/>
  <c r="G15" i="1"/>
  <c r="H15" i="1" s="1"/>
  <c r="G14" i="1"/>
  <c r="H14" i="1" s="1"/>
  <c r="G13" i="1"/>
  <c r="H13" i="1" s="1"/>
  <c r="G10" i="1"/>
  <c r="H10" i="1" s="1"/>
  <c r="J10" i="1" s="1"/>
  <c r="G9" i="1"/>
  <c r="H9" i="1" s="1"/>
  <c r="N18" i="3"/>
  <c r="M18" i="3"/>
  <c r="N17" i="3"/>
  <c r="M17" i="3"/>
  <c r="M16" i="3"/>
  <c r="N16" i="3" s="1"/>
  <c r="N15" i="3"/>
  <c r="M15" i="3"/>
  <c r="M14" i="3"/>
  <c r="M13" i="3"/>
  <c r="N11" i="3"/>
  <c r="M11" i="3"/>
  <c r="N10" i="3"/>
  <c r="M10" i="3"/>
  <c r="N95" i="1"/>
  <c r="O95" i="1" s="1"/>
  <c r="K95" i="1"/>
  <c r="J95" i="1"/>
  <c r="N94" i="1"/>
  <c r="O94" i="1" s="1"/>
  <c r="K94" i="1"/>
  <c r="J94" i="1"/>
  <c r="N93" i="1"/>
  <c r="O93" i="1" s="1"/>
  <c r="K93" i="1"/>
  <c r="J93" i="1"/>
  <c r="N91" i="1"/>
  <c r="O91" i="1" s="1"/>
  <c r="K91" i="1"/>
  <c r="J91" i="1"/>
  <c r="N90" i="1"/>
  <c r="O90" i="1" s="1"/>
  <c r="K90" i="1"/>
  <c r="J90" i="1"/>
  <c r="N89" i="1"/>
  <c r="O89" i="1" s="1"/>
  <c r="K89" i="1"/>
  <c r="J89" i="1"/>
  <c r="N83" i="1"/>
  <c r="O83" i="1" s="1"/>
  <c r="K83" i="1"/>
  <c r="J83" i="1"/>
  <c r="N82" i="1"/>
  <c r="O82" i="1" s="1"/>
  <c r="K82" i="1"/>
  <c r="J82" i="1"/>
  <c r="O81" i="1"/>
  <c r="N81" i="1"/>
  <c r="K81" i="1"/>
  <c r="J81" i="1"/>
  <c r="K75" i="1"/>
  <c r="J75" i="1"/>
  <c r="K74" i="1"/>
  <c r="J74" i="1"/>
  <c r="J73" i="1"/>
  <c r="K73" i="1" s="1"/>
  <c r="K72" i="1"/>
  <c r="J72" i="1"/>
  <c r="K71" i="1"/>
  <c r="J71" i="1"/>
  <c r="K70" i="1"/>
  <c r="N70" i="1" s="1"/>
  <c r="O70" i="1" s="1"/>
  <c r="J70" i="1"/>
  <c r="K69" i="1"/>
  <c r="N69" i="1" s="1"/>
  <c r="O69" i="1" s="1"/>
  <c r="J69" i="1"/>
  <c r="K68" i="1"/>
  <c r="N68" i="1" s="1"/>
  <c r="O68" i="1" s="1"/>
  <c r="J68" i="1"/>
  <c r="K67" i="1"/>
  <c r="N67" i="1" s="1"/>
  <c r="O67" i="1" s="1"/>
  <c r="J67" i="1"/>
  <c r="K48" i="1"/>
  <c r="N48" i="1" s="1"/>
  <c r="O48" i="1" s="1"/>
  <c r="J48" i="1"/>
  <c r="J47" i="1"/>
  <c r="K47" i="1" s="1"/>
  <c r="N47" i="1" s="1"/>
  <c r="O47" i="1" s="1"/>
  <c r="K46" i="1"/>
  <c r="N46" i="1" s="1"/>
  <c r="O46" i="1" s="1"/>
  <c r="J46" i="1"/>
  <c r="J45" i="1"/>
  <c r="K45" i="1" s="1"/>
  <c r="N45" i="1" s="1"/>
  <c r="O45" i="1" s="1"/>
  <c r="K43" i="1"/>
  <c r="N43" i="1" s="1"/>
  <c r="O43" i="1" s="1"/>
  <c r="J43" i="1"/>
  <c r="J42" i="1"/>
  <c r="K42" i="1" s="1"/>
  <c r="N42" i="1" s="1"/>
  <c r="O42" i="1" s="1"/>
  <c r="K41" i="1"/>
  <c r="N41" i="1" s="1"/>
  <c r="O41" i="1" s="1"/>
  <c r="J41" i="1"/>
  <c r="J40" i="1"/>
  <c r="K40" i="1" s="1"/>
  <c r="N40" i="1" s="1"/>
  <c r="O40" i="1" s="1"/>
  <c r="K39" i="1"/>
  <c r="N39" i="1" s="1"/>
  <c r="O39" i="1" s="1"/>
  <c r="J39" i="1"/>
  <c r="J38" i="1"/>
  <c r="K38" i="1" s="1"/>
  <c r="N38" i="1" s="1"/>
  <c r="O38" i="1" s="1"/>
  <c r="K37" i="1"/>
  <c r="N37" i="1" s="1"/>
  <c r="O37" i="1" s="1"/>
  <c r="J37" i="1"/>
  <c r="J36" i="1"/>
  <c r="K36" i="1" s="1"/>
  <c r="N36" i="1" s="1"/>
  <c r="O36" i="1" s="1"/>
  <c r="K34" i="1"/>
  <c r="N34" i="1" s="1"/>
  <c r="O34" i="1" s="1"/>
  <c r="J34" i="1"/>
  <c r="J33" i="1"/>
  <c r="K33" i="1" s="1"/>
  <c r="N33" i="1" s="1"/>
  <c r="O33" i="1" s="1"/>
  <c r="J32" i="1"/>
  <c r="K32" i="1" s="1"/>
  <c r="N32" i="1" s="1"/>
  <c r="O32" i="1" s="1"/>
  <c r="J31" i="1"/>
  <c r="K31" i="1" s="1"/>
  <c r="N31" i="1" s="1"/>
  <c r="O31" i="1" s="1"/>
  <c r="J30" i="1"/>
  <c r="K30" i="1" s="1"/>
  <c r="N30" i="1" s="1"/>
  <c r="O30" i="1" s="1"/>
  <c r="J29" i="1"/>
  <c r="K29" i="1" s="1"/>
  <c r="N29" i="1" s="1"/>
  <c r="O29" i="1" s="1"/>
  <c r="J28" i="1"/>
  <c r="K28" i="1" s="1"/>
  <c r="N28" i="1" s="1"/>
  <c r="O28" i="1" s="1"/>
  <c r="J25" i="1"/>
  <c r="K25" i="1" s="1"/>
  <c r="N25" i="1" s="1"/>
  <c r="O25" i="1" s="1"/>
  <c r="J24" i="1"/>
  <c r="K24" i="1" s="1"/>
  <c r="N24" i="1" s="1"/>
  <c r="O24" i="1" s="1"/>
  <c r="J23" i="1"/>
  <c r="K23" i="1" s="1"/>
  <c r="N23" i="1" s="1"/>
  <c r="O23" i="1" s="1"/>
  <c r="J22" i="1"/>
  <c r="K22" i="1" s="1"/>
  <c r="N22" i="1" s="1"/>
  <c r="O22" i="1" s="1"/>
  <c r="J21" i="1"/>
  <c r="K21" i="1" s="1"/>
  <c r="N21" i="1" s="1"/>
  <c r="O21" i="1" s="1"/>
  <c r="J20" i="1"/>
  <c r="K20" i="1" s="1"/>
  <c r="N20" i="1" s="1"/>
  <c r="O20" i="1" s="1"/>
  <c r="J19" i="1"/>
  <c r="K19" i="1" s="1"/>
  <c r="N19" i="1" s="1"/>
  <c r="O19" i="1" s="1"/>
  <c r="J16" i="1"/>
  <c r="K16" i="1" s="1"/>
  <c r="N16" i="1" s="1"/>
  <c r="O16" i="1" s="1"/>
  <c r="J15" i="1"/>
  <c r="K15" i="1" s="1"/>
  <c r="N15" i="1" s="1"/>
  <c r="O15" i="1" s="1"/>
  <c r="J14" i="1"/>
  <c r="K14" i="1" s="1"/>
  <c r="N14" i="1" s="1"/>
  <c r="O14" i="1" s="1"/>
  <c r="J13" i="1"/>
  <c r="K13" i="1" s="1"/>
  <c r="N13" i="1" s="1"/>
  <c r="O13" i="1" s="1"/>
  <c r="J12" i="1"/>
  <c r="K12" i="1" s="1"/>
  <c r="N12" i="1" s="1"/>
  <c r="O12" i="1" s="1"/>
  <c r="K11" i="1"/>
  <c r="N11" i="1" s="1"/>
  <c r="O11" i="1" s="1"/>
  <c r="K10" i="1"/>
  <c r="N10" i="1" s="1"/>
  <c r="O10" i="1" s="1"/>
  <c r="J9" i="1"/>
  <c r="K9" i="1" s="1"/>
  <c r="N9" i="1" s="1"/>
  <c r="O9" i="1" s="1"/>
  <c r="K8" i="1"/>
  <c r="N8" i="1" s="1"/>
  <c r="O8" i="1" s="1"/>
  <c r="J8" i="1"/>
  <c r="H8" i="1"/>
  <c r="G8" i="1"/>
  <c r="H7" i="1"/>
  <c r="J7" i="1" s="1"/>
  <c r="G7" i="1"/>
  <c r="K7" i="1" l="1"/>
  <c r="N7" i="1" s="1"/>
  <c r="O7" i="1" s="1"/>
  <c r="J92" i="1"/>
  <c r="K92" i="1" s="1"/>
  <c r="N92" i="1" s="1"/>
  <c r="O92" i="1" s="1"/>
  <c r="M12" i="3"/>
  <c r="N12" i="3" s="1"/>
  <c r="J55" i="1"/>
  <c r="K55" i="1"/>
  <c r="N55" i="1" s="1"/>
  <c r="O55" i="1" s="1"/>
  <c r="J57" i="1"/>
  <c r="K57" i="1" s="1"/>
  <c r="N57" i="1" s="1"/>
  <c r="O57" i="1" s="1"/>
  <c r="J59" i="1"/>
  <c r="K59" i="1" s="1"/>
  <c r="N59" i="1" s="1"/>
  <c r="O59" i="1" s="1"/>
  <c r="J54" i="1"/>
  <c r="K54" i="1"/>
  <c r="N54" i="1" s="1"/>
  <c r="O54" i="1" s="1"/>
  <c r="J56" i="1"/>
  <c r="K56" i="1" s="1"/>
  <c r="N56" i="1" s="1"/>
  <c r="O56" i="1" s="1"/>
  <c r="J58" i="1"/>
  <c r="K58" i="1" s="1"/>
  <c r="N58" i="1" s="1"/>
  <c r="O58" i="1" s="1"/>
  <c r="J60" i="1"/>
  <c r="K60" i="1" s="1"/>
  <c r="N60" i="1" s="1"/>
  <c r="O60" i="1" s="1"/>
  <c r="J62" i="1"/>
  <c r="K62" i="1" s="1"/>
  <c r="N62" i="1" s="1"/>
  <c r="O62" i="1" s="1"/>
  <c r="J61" i="1"/>
  <c r="K61" i="1" s="1"/>
  <c r="N61" i="1" s="1"/>
  <c r="O61" i="1" s="1"/>
  <c r="J53" i="1"/>
  <c r="K53" i="1" s="1"/>
  <c r="N53" i="1" s="1"/>
  <c r="O53" i="1" s="1"/>
</calcChain>
</file>

<file path=xl/sharedStrings.xml><?xml version="1.0" encoding="utf-8"?>
<sst xmlns="http://schemas.openxmlformats.org/spreadsheetml/2006/main" count="744" uniqueCount="396">
  <si>
    <t xml:space="preserve">        CLV TYRE MANAGEMENT CONSULTANCY PVT.LTD.</t>
  </si>
  <si>
    <t>CLV PRICE SHEET</t>
  </si>
  <si>
    <t>S. No</t>
  </si>
  <si>
    <t xml:space="preserve">Particular </t>
  </si>
  <si>
    <t>Box packing</t>
  </si>
  <si>
    <t>NO. OF PLIES</t>
  </si>
  <si>
    <t>Rate(Rs.)</t>
  </si>
  <si>
    <t>CLV Business Profit in NBP</t>
  </si>
  <si>
    <t>AFTER PROFIT CLV NBP</t>
  </si>
  <si>
    <t>GST Applicable</t>
  </si>
  <si>
    <t>MRP (Rs.)</t>
  </si>
  <si>
    <t>After GST MRP Difference</t>
  </si>
  <si>
    <t> Units</t>
  </si>
  <si>
    <t>GST Extra</t>
  </si>
  <si>
    <t>Profit  Scal</t>
  </si>
  <si>
    <t>Profit Amount</t>
  </si>
  <si>
    <t>GST Scal</t>
  </si>
  <si>
    <t>GST Amount</t>
  </si>
  <si>
    <t>AFTER GST Payable Amount</t>
  </si>
  <si>
    <t>GST Incl.</t>
  </si>
  <si>
    <t>MRP Difference</t>
  </si>
  <si>
    <t>% Discount on MRP</t>
  </si>
  <si>
    <t>NYLON(Cross Ply) – PASSANGER, LCV &amp; TRUCK</t>
  </si>
  <si>
    <t>TYRE PATCH BS-1</t>
  </si>
  <si>
    <t>20 Pcs.</t>
  </si>
  <si>
    <t>TYRE PATCH BS-2</t>
  </si>
  <si>
    <t>TYRE PATCH BS-3</t>
  </si>
  <si>
    <t>10 Pcs.</t>
  </si>
  <si>
    <t>TYRE PATCH BS-4</t>
  </si>
  <si>
    <t>TYRE PATCH BS-5</t>
  </si>
  <si>
    <t>TYRE PATCH BS-6</t>
  </si>
  <si>
    <t>TYRE PATCH BS-7</t>
  </si>
  <si>
    <t>5 Pcs.</t>
  </si>
  <si>
    <t>TYRE PATCH BS-8</t>
  </si>
  <si>
    <t>TYRE PATCH BS-9</t>
  </si>
  <si>
    <t>TYRE PATCH BS-10</t>
  </si>
  <si>
    <t>RADIAL – PASSENGER &amp; LCV</t>
  </si>
  <si>
    <t>TYRE PATCH BSR-10</t>
  </si>
  <si>
    <t>TYRE PATCH BSR-12</t>
  </si>
  <si>
    <t>TYRE PATCH BSR-14</t>
  </si>
  <si>
    <t>TYRE PATCH BSR-20</t>
  </si>
  <si>
    <t>TYRE PATCH BSR-22</t>
  </si>
  <si>
    <t>TYRE PATCH BSR-24</t>
  </si>
  <si>
    <t>TYRE PATCH BSR-26</t>
  </si>
  <si>
    <t xml:space="preserve">                                                                                                                                           </t>
  </si>
  <si>
    <t>RADIAL - TRUCK &amp; BUS</t>
  </si>
  <si>
    <t>TYRE PATCH BSR-33</t>
  </si>
  <si>
    <t>TYRE PATCH BSR-35</t>
  </si>
  <si>
    <t> 10</t>
  </si>
  <si>
    <t>TYRE PATCH BSR-37</t>
  </si>
  <si>
    <t>TYRE PATCH BSR-40</t>
  </si>
  <si>
    <t>TYRE PATCH BSR-42</t>
  </si>
  <si>
    <t>TYRE PATCH BSR-44</t>
  </si>
  <si>
    <t>TYRE PATCH BSR-45</t>
  </si>
  <si>
    <t>5 pcs</t>
  </si>
  <si>
    <t xml:space="preserve">RADIAL - EARTHMOVER </t>
  </si>
  <si>
    <t>TYRE PATCH BSR-46</t>
  </si>
  <si>
    <t>TYRE PATCH BSR-50</t>
  </si>
  <si>
    <t>3 Pcs.</t>
  </si>
  <si>
    <t>TYRE PATCH BSR-52</t>
  </si>
  <si>
    <t>2 Pcs.</t>
  </si>
  <si>
    <t>TYRE PATCH BSR-55</t>
  </si>
  <si>
    <t>TYRE PATCH BSR-56</t>
  </si>
  <si>
    <t>TYRE PATCH BSR-60</t>
  </si>
  <si>
    <t>1 Pcs.</t>
  </si>
  <si>
    <t>TYRE PATCH BSR-70</t>
  </si>
  <si>
    <t>TYRE PATCH BSR-72</t>
  </si>
  <si>
    <t>RADIAL -  TRACTOR &amp; FARM</t>
  </si>
  <si>
    <t>TYRE PATCH BSR-80</t>
  </si>
  <si>
    <t>TYRE PATCH BSR-82</t>
  </si>
  <si>
    <t>TYRE PATCH BSR-84</t>
  </si>
  <si>
    <t>TYRE PATCH BSR-86</t>
  </si>
  <si>
    <t>NYLON(Cross Ply) – EARTHMOVER</t>
  </si>
  <si>
    <t>TYRE PATCH OTR-1</t>
  </si>
  <si>
    <t>TYRE PATCH OTR-2</t>
  </si>
  <si>
    <t>TYRE PATCH OTR-3</t>
  </si>
  <si>
    <t>TYRE PATCH OTR-4</t>
  </si>
  <si>
    <t>TYRE PATCH OTR-5</t>
  </si>
  <si>
    <t>TYRE PATCH OTR-6</t>
  </si>
  <si>
    <t>TYRE PATCH OTR-7</t>
  </si>
  <si>
    <t>TYRE PATCH OTR-8</t>
  </si>
  <si>
    <t>TYRE PATCH OTR-9</t>
  </si>
  <si>
    <t>TYRE PATCH OTR-10</t>
  </si>
  <si>
    <t xml:space="preserve">CHEMICALS </t>
  </si>
  <si>
    <t>MPQ</t>
  </si>
  <si>
    <t>Rate (Rs.) per Pcs                          ( GST Extra)</t>
  </si>
  <si>
    <t>AFTER CLV NBP</t>
  </si>
  <si>
    <t>MRP Rate Box (Rs.)</t>
  </si>
  <si>
    <t>Rate pr pcs behalf of MRP</t>
  </si>
  <si>
    <t>BS SOL (CVF) 75ml Tube</t>
  </si>
  <si>
    <t>BS</t>
  </si>
  <si>
    <t>BS SOL (CVF) 300ml Tin with Brush</t>
  </si>
  <si>
    <t>BS SOL (CVF) 1000ml Tin</t>
  </si>
  <si>
    <t>6 Pcs.</t>
  </si>
  <si>
    <t>BS REPAIR SEALER 1000ml TIN</t>
  </si>
  <si>
    <t>Black Cement (Solution)</t>
  </si>
  <si>
    <t>10 Pcs</t>
  </si>
  <si>
    <t>No Discount</t>
  </si>
  <si>
    <t xml:space="preserve">Filer </t>
  </si>
  <si>
    <t>1Pcs</t>
  </si>
  <si>
    <t>Stitcher</t>
  </si>
  <si>
    <t>1 Pcs</t>
  </si>
  <si>
    <t>Hand Buffer with Cup</t>
  </si>
  <si>
    <t>Bonding Gum (Cushion Roll)</t>
  </si>
  <si>
    <t>5Kg</t>
  </si>
  <si>
    <t xml:space="preserve">Mushroom Plugs </t>
  </si>
  <si>
    <t>Particular</t>
  </si>
  <si>
    <t>Box Pakcing</t>
  </si>
  <si>
    <t>Rate (Rs. ) per Pcs (GST Extra)</t>
  </si>
  <si>
    <t>Rate Box (Rs.)</t>
  </si>
  <si>
    <t>PWPP 3mm (1/8 “)</t>
  </si>
  <si>
    <t>PWPP 6mm (1/4”)</t>
  </si>
  <si>
    <t>PWPP 9mm (3/8”)</t>
  </si>
  <si>
    <t>TUBE PATCH PRICE LIST</t>
  </si>
  <si>
    <t>Product Description</t>
  </si>
  <si>
    <t>Dimensions (mm)</t>
  </si>
  <si>
    <t>Pcs Per Packet</t>
  </si>
  <si>
    <t>NBP Per Packet</t>
  </si>
  <si>
    <t>MRP List</t>
  </si>
  <si>
    <t>AFTER GST PAYABLE AMOUNT</t>
  </si>
  <si>
    <t>Tiny Round</t>
  </si>
  <si>
    <t>Mini Round</t>
  </si>
  <si>
    <t>Small Round</t>
  </si>
  <si>
    <t>Medium Round</t>
  </si>
  <si>
    <t>Large Round</t>
  </si>
  <si>
    <t>Mini Oval</t>
  </si>
  <si>
    <t>31 x 40</t>
  </si>
  <si>
    <t>Small Oval</t>
  </si>
  <si>
    <t>39 x 62</t>
  </si>
  <si>
    <t>Medium Oval</t>
  </si>
  <si>
    <t>49 x 100</t>
  </si>
  <si>
    <t>Large Oval</t>
  </si>
  <si>
    <t>70 x 150</t>
  </si>
  <si>
    <t xml:space="preserve">           CLV Tyre Management Consultancy Pvt.Ltd.</t>
  </si>
  <si>
    <t>INVENTORY PRICE SHEET</t>
  </si>
  <si>
    <t>Image</t>
  </si>
  <si>
    <t>Description</t>
  </si>
  <si>
    <t>Part No.</t>
  </si>
  <si>
    <t>Unit</t>
  </si>
  <si>
    <t>Requirement</t>
  </si>
  <si>
    <t>Price Comparision</t>
  </si>
  <si>
    <t>CLV Profit Margin</t>
  </si>
  <si>
    <t>Margin  Profit</t>
  </si>
  <si>
    <t>Price</t>
  </si>
  <si>
    <t>Pilot Valve</t>
  </si>
  <si>
    <t>Duncan</t>
  </si>
  <si>
    <t>Earth Movers</t>
  </si>
  <si>
    <t>Mexwell</t>
  </si>
  <si>
    <t>Valve Cap Plastic</t>
  </si>
  <si>
    <t>Qty</t>
  </si>
  <si>
    <t>As Req</t>
  </si>
  <si>
    <t>Valve Cap Brass</t>
  </si>
  <si>
    <t>Large Bore Valve Core</t>
  </si>
  <si>
    <t>Valve Dai</t>
  </si>
  <si>
    <t>Valve Dai Small 3 &amp; 4 Way</t>
  </si>
  <si>
    <t>Tyre Inflater Gauge- 5 mtr</t>
  </si>
  <si>
    <t>Air Filling Adaptor</t>
  </si>
  <si>
    <t>Air Chuck</t>
  </si>
  <si>
    <t xml:space="preserve"> Tire Inflation kit LCV FOR Tipper tyre</t>
  </si>
  <si>
    <t>Valve Cap-LCV</t>
  </si>
  <si>
    <t>Valve Core-LCV</t>
  </si>
  <si>
    <t>Air Pressure Gauge Flexible-LCV</t>
  </si>
  <si>
    <t>Digital  Air  Pressure Gauge-LCV</t>
  </si>
  <si>
    <t>Valve Dai-LCV</t>
  </si>
  <si>
    <t>Valve Dai 3 &amp; 4 Way-LCV</t>
  </si>
  <si>
    <t>LCV-Air Chuck</t>
  </si>
  <si>
    <t>Tyre Inspection Kit</t>
  </si>
  <si>
    <t>NSD Gauge-OTR</t>
  </si>
  <si>
    <t>NSD Gauge-LCV</t>
  </si>
  <si>
    <t>Digital NSD Gauge-LCV</t>
  </si>
  <si>
    <t>Yellow Chalk</t>
  </si>
  <si>
    <t>"O"Ring All Equipments</t>
  </si>
  <si>
    <t>"O" Ring 16.00-24</t>
  </si>
  <si>
    <t>"O" Ring 14.00-25</t>
  </si>
  <si>
    <t>-</t>
  </si>
  <si>
    <t>"O" Ring 17.5-25</t>
  </si>
  <si>
    <t>"O" Ring 29.5-25</t>
  </si>
  <si>
    <t>"O" Ring 18.00-25</t>
  </si>
  <si>
    <t>"O" Ring 23.5-25</t>
  </si>
  <si>
    <t>"O" Ring 29.5-29</t>
  </si>
  <si>
    <t>"O" Ring 18.00-33</t>
  </si>
  <si>
    <t>"O" Ring 35/65-33</t>
  </si>
  <si>
    <t>"O" Ring 45/65-45</t>
  </si>
  <si>
    <t>"O" Ring 24.00-35</t>
  </si>
  <si>
    <t>"O" Ring 27.00-49</t>
  </si>
  <si>
    <t>"O" Ring 40.00-57</t>
  </si>
  <si>
    <t>TATA HITACHI-EH-600 Rim &amp; Valve Accessosary</t>
  </si>
  <si>
    <t>Valve Extension -3"</t>
  </si>
  <si>
    <t>Outer Valve Extension -4"</t>
  </si>
  <si>
    <t>Inner Valve Extension Pipe-18"</t>
  </si>
  <si>
    <t>Inner Valve Extension Flexable  Pipe-18"</t>
  </si>
  <si>
    <t>CAT-773E/D  Rim &amp; Valve Accessosary</t>
  </si>
  <si>
    <t>Outer Valve  Extension -3  1/2"</t>
  </si>
  <si>
    <t>Inner Valve Extension Pipe - for Cat-60 ton</t>
  </si>
  <si>
    <t>CAT-777D Rim &amp; Valve Accessosary</t>
  </si>
  <si>
    <t>Spud washer</t>
  </si>
  <si>
    <t xml:space="preserve"> Front Nozzle</t>
  </si>
  <si>
    <t xml:space="preserve">Valve Extension pipe Outer 9" </t>
  </si>
  <si>
    <t>Extension Pipe Inner -30" for old Rim</t>
  </si>
  <si>
    <t>Extension pipe Rear 36" For New Drum</t>
  </si>
  <si>
    <t>Anti Size Compound</t>
  </si>
  <si>
    <t>Tin</t>
  </si>
  <si>
    <t>Komatsu-HD-785  Valve Accessosary</t>
  </si>
  <si>
    <t>Front Extension with bend - 6"</t>
  </si>
  <si>
    <t>Inner  Extension Pipe (Flexable-38"(1/4 "))</t>
  </si>
  <si>
    <t>Outer Extension Pipe-4"</t>
  </si>
  <si>
    <t>Komatsu-HD-465  Valve Accessosary</t>
  </si>
  <si>
    <t>Inner Extension Pipe Flexable-32"</t>
  </si>
  <si>
    <t>Outer Extension Pipe-3 1/2"</t>
  </si>
  <si>
    <t>Dolfin Rubbers Limited</t>
  </si>
  <si>
    <t xml:space="preserve">Tube and Flap </t>
  </si>
  <si>
    <t>Sr.No.</t>
  </si>
  <si>
    <t>Tube</t>
  </si>
  <si>
    <t>Size</t>
  </si>
  <si>
    <t>12.00-24</t>
  </si>
  <si>
    <t>Uom</t>
  </si>
  <si>
    <t>Nos</t>
  </si>
  <si>
    <t>Rate</t>
  </si>
  <si>
    <t>Discount</t>
  </si>
  <si>
    <t>%</t>
  </si>
  <si>
    <t>11.00-20</t>
  </si>
  <si>
    <t>Flap</t>
  </si>
  <si>
    <t>10.00-20</t>
  </si>
  <si>
    <t>8.25-16</t>
  </si>
  <si>
    <t>7.50-16</t>
  </si>
  <si>
    <t>13.00-24</t>
  </si>
  <si>
    <t>14.00-24</t>
  </si>
  <si>
    <t>14.00-25</t>
  </si>
  <si>
    <t>Rate After Discount Dolfin</t>
  </si>
  <si>
    <t>JK</t>
  </si>
  <si>
    <t>CEAT</t>
  </si>
  <si>
    <t>MRF</t>
  </si>
  <si>
    <t>Air Pressure Gauge small-LCV Local</t>
  </si>
  <si>
    <t>Air Chuck Washer</t>
  </si>
  <si>
    <t>Air Chuck Long</t>
  </si>
  <si>
    <t>L-Type Valve Dai</t>
  </si>
  <si>
    <t xml:space="preserve">Valve Dai Both - LCV and OTR </t>
  </si>
  <si>
    <t>Pneumatic Grindar</t>
  </si>
  <si>
    <t>Pneumatic Gun - 3/4 " Drive</t>
  </si>
  <si>
    <t>Pneumatic Gun and Acessosary - 1" Sq. Drive</t>
  </si>
  <si>
    <t>Pneumatic Gun  1" Sq Drive</t>
  </si>
  <si>
    <t>Lubricator Mediam -1 Kg</t>
  </si>
  <si>
    <t>Bead Breakar and Acessosary</t>
  </si>
  <si>
    <t>Bead Breakar -25 Ton</t>
  </si>
  <si>
    <t>Hydrolic foot pump</t>
  </si>
  <si>
    <t>Hydrolic Hand pump</t>
  </si>
  <si>
    <t>Tyre Bead Pressor</t>
  </si>
  <si>
    <t>Bead pressor 10.00-20 to 12.00-24</t>
  </si>
  <si>
    <t>Bead pressor 18.00-25</t>
  </si>
  <si>
    <t>Bead pressor 24.00-35 to 27.00-49</t>
  </si>
  <si>
    <t>Jack-30 Ton</t>
  </si>
  <si>
    <t>Jack-100 Ton</t>
  </si>
  <si>
    <t>Hydrolic Power Pack</t>
  </si>
  <si>
    <t>Pneumatic Hose Pipe</t>
  </si>
  <si>
    <t>Pneumatic Hose pipe 1/2"</t>
  </si>
  <si>
    <t>Pneumatic Hose pipe 20 mm</t>
  </si>
  <si>
    <t>Pneumatic Hose pipe -1"</t>
  </si>
  <si>
    <t>Air Junction Box</t>
  </si>
  <si>
    <t>Stooder Gun</t>
  </si>
  <si>
    <t>Rubber Heating Plate with Controlar</t>
  </si>
  <si>
    <t>Buffing Elector Motor</t>
  </si>
  <si>
    <t>Skiving Drill Machine</t>
  </si>
  <si>
    <t>Air Beg M-4824W (Cover 0-5 no. pach)</t>
  </si>
  <si>
    <t>Air Beg M-5432W (cover 0-8 no.pach)</t>
  </si>
  <si>
    <t xml:space="preserve">Air Beg </t>
  </si>
  <si>
    <t>Heating Paid-M2626H (Cover 0-5 no. pach)</t>
  </si>
  <si>
    <t>Heating Paid-M3132H (Cover 0-8 no. pach)</t>
  </si>
  <si>
    <t>Heating Paid-H45365 (Cover 6-9 no.pach)</t>
  </si>
  <si>
    <t>Heating Paid-H41903 Radial -outer (10-17 no. pach)</t>
  </si>
  <si>
    <t>Heating Paid-H41908 Radial -Inner (10-17 no.pach)</t>
  </si>
  <si>
    <t>Strecture</t>
  </si>
  <si>
    <t>Stepler-555</t>
  </si>
  <si>
    <t>Arbour</t>
  </si>
  <si>
    <t>Brush-50mm</t>
  </si>
  <si>
    <t>Pinsar</t>
  </si>
  <si>
    <t>Seazer</t>
  </si>
  <si>
    <t>Tyre Repair Consumable Item</t>
  </si>
  <si>
    <t>Solvent</t>
  </si>
  <si>
    <t>Guzzer</t>
  </si>
  <si>
    <t>Mashrum</t>
  </si>
  <si>
    <t>Chokas Stone</t>
  </si>
  <si>
    <t>Buffing Kanta Set</t>
  </si>
  <si>
    <t>Buffing Nells</t>
  </si>
  <si>
    <t>Soap Stone Pouder</t>
  </si>
  <si>
    <t>Stepler Pin--555</t>
  </si>
  <si>
    <t>Geliting  Paper</t>
  </si>
  <si>
    <t>Packing Cloth</t>
  </si>
  <si>
    <t>File (Retmal)</t>
  </si>
  <si>
    <t>Tie Levar And Other</t>
  </si>
  <si>
    <t>Tai Levar  Small size</t>
  </si>
  <si>
    <t>Tai Levar  Mediam size</t>
  </si>
  <si>
    <t>Tai levar  Big Size</t>
  </si>
  <si>
    <t>Tai levar  Anty Size</t>
  </si>
  <si>
    <t>Hammer Small Size</t>
  </si>
  <si>
    <t>Hammer Big size</t>
  </si>
  <si>
    <t xml:space="preserve"> Wooden Wheel Chock </t>
  </si>
  <si>
    <t>Yellow Wheel Chock</t>
  </si>
  <si>
    <t>Break Down Bord</t>
  </si>
  <si>
    <t>Under Maintenance Bord</t>
  </si>
  <si>
    <t>Samarth Automotive</t>
  </si>
  <si>
    <t>Tube Valve Nali - Bolt Pattern</t>
  </si>
  <si>
    <t>Tube Valve Nali - Rubber Pattern</t>
  </si>
  <si>
    <t>Tube Valve Extension Pipe-  Plastic-12”</t>
  </si>
  <si>
    <t>Tube Valve Extension Pipe –Metal -12”</t>
  </si>
  <si>
    <t xml:space="preserve"> Tube Nalki -23.5-25</t>
  </si>
  <si>
    <t>TUBE REPAIR KIT</t>
  </si>
  <si>
    <t>Tube Repair Machine-M2</t>
  </si>
  <si>
    <t>Tube Repair Machine- M3 (Valve Repair)</t>
  </si>
  <si>
    <t>Pneumatic Buffer ( High speed )22000 rpm</t>
  </si>
  <si>
    <t>Grinding Buffer</t>
  </si>
  <si>
    <t>Wheel Rasp- For Tube Buffing</t>
  </si>
  <si>
    <t>Cup Rasp- For Tube Buffing</t>
  </si>
  <si>
    <t>Plastic Hammer 40 mm dia</t>
  </si>
  <si>
    <t xml:space="preserve">Tyre Mounting Paste </t>
  </si>
  <si>
    <t>NSD Gauge-LCV Small Size</t>
  </si>
  <si>
    <t>Pneumatic Paint Spray Gun PILOT P 80</t>
  </si>
  <si>
    <t>Wire Brush Wooden-i</t>
  </si>
  <si>
    <t>Motor Grinding Wheel Brush 4 " dia</t>
  </si>
  <si>
    <t>Motor Grinding Wheel Brush</t>
  </si>
  <si>
    <t>Grinding Motor Shaft</t>
  </si>
  <si>
    <t xml:space="preserve">Thinner </t>
  </si>
  <si>
    <t xml:space="preserve">RIM - Paint </t>
  </si>
  <si>
    <t xml:space="preserve">Red –oxide </t>
  </si>
  <si>
    <t>RIM Accessories</t>
  </si>
  <si>
    <t>Flexible Air Pressure gauge  - Larg bore</t>
  </si>
  <si>
    <t>Digital Air Pressure Gauge - Larg bore</t>
  </si>
  <si>
    <t>Plastic Hammer 60 mm dia</t>
  </si>
  <si>
    <t xml:space="preserve">Soap Stone Powder </t>
  </si>
  <si>
    <t>Paint Brush- Round shep</t>
  </si>
  <si>
    <t>Plastic Hammer-30 mm</t>
  </si>
  <si>
    <t>Cutter Plyar 1"</t>
  </si>
  <si>
    <t>Mona Flex Machine</t>
  </si>
  <si>
    <t xml:space="preserve">Wheel Rasp </t>
  </si>
  <si>
    <t>Buffing wheel</t>
  </si>
  <si>
    <t>Rasp</t>
  </si>
  <si>
    <t>Wheel Rasp</t>
  </si>
  <si>
    <t xml:space="preserve">Buffing Cup Rasp set 3" USA tungsten carbide </t>
  </si>
  <si>
    <t>Buffing Kon 2" tungsten carbide USA</t>
  </si>
  <si>
    <t>Knife Set</t>
  </si>
  <si>
    <t>Komatsu-HD-830 E  Valve Accessosary</t>
  </si>
  <si>
    <t>Housing Pipe Front -14"</t>
  </si>
  <si>
    <t>HALTEC- R762S</t>
  </si>
  <si>
    <t>Housing Pipe Inner -44"</t>
  </si>
  <si>
    <t>Housing Pipe Outer-4"</t>
  </si>
  <si>
    <t>Housing core</t>
  </si>
  <si>
    <t>HALTEC- R520</t>
  </si>
  <si>
    <t>Stem Valve With Check Nut</t>
  </si>
  <si>
    <t>HALTEC- S 85</t>
  </si>
  <si>
    <t>Stem Valve With Union</t>
  </si>
  <si>
    <t>HALTEC- R525</t>
  </si>
  <si>
    <t>Union</t>
  </si>
  <si>
    <t>Bead Breakar -10 Ton</t>
  </si>
  <si>
    <t xml:space="preserve">EBB180 </t>
  </si>
  <si>
    <t>POWER TEAM</t>
  </si>
  <si>
    <t>Bead Breakar Couplar</t>
  </si>
  <si>
    <t>Hydrolic Jack &amp; Acessosarys</t>
  </si>
  <si>
    <t>Jack-50 Ton</t>
  </si>
  <si>
    <t>Jack-80 Ton</t>
  </si>
  <si>
    <t>BEAD BREAKER -13.8 Ton (04211K) - ENERPAC
TYRE RIM RANGE: 25 - 51 "</t>
  </si>
  <si>
    <t>Jack -150 Ton</t>
  </si>
  <si>
    <t>Bead Breakar Hose Pipe - 10000 PSI (WP) - 20 FIT</t>
  </si>
  <si>
    <t>Soap Water Ken</t>
  </si>
  <si>
    <t>Very Urgent</t>
  </si>
  <si>
    <t>12.00-24  Monaflex Tyre Repair set ( 10.00-20 to 14.00-24)</t>
  </si>
  <si>
    <t>Mona Flex Machine- Controll Penal M-100</t>
  </si>
  <si>
    <t>Air Cylendar Bag for 12.00-24 (8.25 to 12)</t>
  </si>
  <si>
    <t>Air bag Inner -2316</t>
  </si>
  <si>
    <t>Air bag Outer-2213</t>
  </si>
  <si>
    <t>Heat Pad Inner- 2116</t>
  </si>
  <si>
    <t>Heat Pad - 2213</t>
  </si>
  <si>
    <t>16.00-25  Monaflex Tyre Repair set ( 14.00-24 to 23.5-25)</t>
  </si>
  <si>
    <t>24.00-35  Monaflex Tyre Repair set ( 23.5-25 to 24.00-35)</t>
  </si>
  <si>
    <t xml:space="preserve">Tyre Repair Tools </t>
  </si>
  <si>
    <t>Pneumatic Air Buffer</t>
  </si>
  <si>
    <t>Not required</t>
  </si>
  <si>
    <t>Aluminimum Pipe Small Size-2" (12 fit pipe)</t>
  </si>
  <si>
    <t>Fit</t>
  </si>
  <si>
    <t>4 pipe</t>
  </si>
  <si>
    <t>Aluminimum Pipe Mediam Size- 3"(12 fit pipe)</t>
  </si>
  <si>
    <t>2 pipe</t>
  </si>
  <si>
    <t>SENSOR</t>
  </si>
  <si>
    <t>Heat Paid Sencer</t>
  </si>
  <si>
    <t>Not Required</t>
  </si>
  <si>
    <t>Kg</t>
  </si>
  <si>
    <t>5 Kg</t>
  </si>
  <si>
    <t>Ltr</t>
  </si>
  <si>
    <t>5 Ltr</t>
  </si>
  <si>
    <t>2 Ltr</t>
  </si>
  <si>
    <t>Pkt</t>
  </si>
  <si>
    <t>5 Pkt</t>
  </si>
  <si>
    <t>Set</t>
  </si>
  <si>
    <t>1 Set</t>
  </si>
  <si>
    <t>STP-555</t>
  </si>
  <si>
    <t>5 pkt</t>
  </si>
  <si>
    <t>GP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</si>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</sst>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FFC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9" fontId="7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horizontal="center" vertical="center" wrapText="1"/>
    </xf>
    <xf numFmtId="9" fontId="7" fillId="5" borderId="2" xfId="0" applyNumberFormat="1" applyFont="1" applyFill="1" applyBorder="1" applyAlignment="1">
      <alignment horizontal="center" vertical="center"/>
    </xf>
    <xf numFmtId="1" fontId="7" fillId="5" borderId="2" xfId="0" applyNumberFormat="1" applyFon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9" fillId="0" borderId="0" xfId="0" applyFont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Border="1" applyAlignment="1">
      <alignment horizontal="center" wrapText="1"/>
    </xf>
    <xf numFmtId="9" fontId="10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indent="15"/>
    </xf>
    <xf numFmtId="0" fontId="9" fillId="0" borderId="0" xfId="0" applyFont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2" xfId="0" applyFont="1" applyFill="1" applyBorder="1"/>
    <xf numFmtId="0" fontId="7" fillId="5" borderId="2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 wrapText="1"/>
    </xf>
    <xf numFmtId="0" fontId="1" fillId="0" borderId="0" xfId="0" applyFont="1"/>
    <xf numFmtId="0" fontId="7" fillId="5" borderId="10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7" fillId="5" borderId="10" xfId="0" applyFont="1" applyFill="1" applyBorder="1" applyAlignment="1">
      <alignment horizontal="center" wrapText="1"/>
    </xf>
    <xf numFmtId="0" fontId="7" fillId="5" borderId="7" xfId="0" applyFont="1" applyFill="1" applyBorder="1" applyAlignment="1">
      <alignment horizontal="center"/>
    </xf>
    <xf numFmtId="1" fontId="7" fillId="5" borderId="10" xfId="0" applyNumberFormat="1" applyFon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7" fillId="5" borderId="2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9" fontId="7" fillId="0" borderId="10" xfId="0" applyNumberFormat="1" applyFont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wrapText="1"/>
    </xf>
    <xf numFmtId="0" fontId="17" fillId="0" borderId="3" xfId="0" applyFont="1" applyBorder="1" applyAlignment="1">
      <alignment horizontal="left" wrapText="1"/>
    </xf>
    <xf numFmtId="0" fontId="17" fillId="0" borderId="2" xfId="0" applyFont="1" applyBorder="1" applyAlignment="1">
      <alignment horizontal="center" wrapText="1"/>
    </xf>
    <xf numFmtId="0" fontId="17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 wrapText="1"/>
    </xf>
    <xf numFmtId="9" fontId="17" fillId="0" borderId="11" xfId="0" applyNumberFormat="1" applyFont="1" applyBorder="1" applyAlignment="1">
      <alignment horizontal="center" wrapText="1"/>
    </xf>
    <xf numFmtId="1" fontId="17" fillId="0" borderId="11" xfId="0" applyNumberFormat="1" applyFont="1" applyBorder="1" applyAlignment="1">
      <alignment horizontal="center" wrapText="1"/>
    </xf>
    <xf numFmtId="1" fontId="17" fillId="2" borderId="11" xfId="0" applyNumberFormat="1" applyFont="1" applyFill="1" applyBorder="1" applyAlignment="1">
      <alignment horizontal="center" wrapText="1"/>
    </xf>
    <xf numFmtId="0" fontId="17" fillId="4" borderId="11" xfId="0" applyFon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7" fillId="5" borderId="3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wrapText="1"/>
    </xf>
    <xf numFmtId="0" fontId="17" fillId="5" borderId="2" xfId="0" applyFont="1" applyFill="1" applyBorder="1" applyAlignment="1">
      <alignment horizontal="center" wrapText="1"/>
    </xf>
    <xf numFmtId="0" fontId="17" fillId="5" borderId="1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 wrapText="1"/>
    </xf>
    <xf numFmtId="9" fontId="17" fillId="5" borderId="11" xfId="0" applyNumberFormat="1" applyFont="1" applyFill="1" applyBorder="1" applyAlignment="1">
      <alignment horizontal="center" wrapText="1"/>
    </xf>
    <xf numFmtId="1" fontId="17" fillId="5" borderId="11" xfId="0" applyNumberFormat="1" applyFont="1" applyFill="1" applyBorder="1" applyAlignment="1">
      <alignment horizontal="center" wrapText="1"/>
    </xf>
    <xf numFmtId="1" fontId="0" fillId="5" borderId="2" xfId="0" applyNumberFormat="1" applyFill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center"/>
    </xf>
    <xf numFmtId="0" fontId="7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horizontal="center" vertical="center" wrapText="1"/>
    </xf>
    <xf numFmtId="9" fontId="7" fillId="6" borderId="2" xfId="0" applyNumberFormat="1" applyFont="1" applyFill="1" applyBorder="1" applyAlignment="1">
      <alignment horizontal="center" vertical="center"/>
    </xf>
    <xf numFmtId="1" fontId="7" fillId="6" borderId="2" xfId="0" applyNumberFormat="1" applyFon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19" fillId="2" borderId="13" xfId="0" applyFont="1" applyFill="1" applyBorder="1" applyAlignment="1">
      <alignment vertical="center"/>
    </xf>
    <xf numFmtId="0" fontId="0" fillId="0" borderId="13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3" xfId="0" quotePrefix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19" fillId="2" borderId="13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left" vertical="center"/>
    </xf>
    <xf numFmtId="1" fontId="7" fillId="5" borderId="2" xfId="0" applyNumberFormat="1" applyFont="1" applyFill="1" applyBorder="1" applyAlignment="1">
      <alignment horizontal="left" vertical="center"/>
    </xf>
    <xf numFmtId="1" fontId="7" fillId="6" borderId="2" xfId="0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center" vertical="center" wrapText="1"/>
    </xf>
    <xf numFmtId="0" fontId="24" fillId="0" borderId="0" xfId="0" applyFont="1"/>
    <xf numFmtId="9" fontId="19" fillId="0" borderId="13" xfId="0" applyNumberFormat="1" applyFont="1" applyBorder="1" applyAlignment="1">
      <alignment horizontal="center" vertical="center"/>
    </xf>
    <xf numFmtId="22" fontId="19" fillId="0" borderId="13" xfId="0" applyNumberFormat="1" applyFont="1" applyBorder="1" applyAlignment="1">
      <alignment vertical="center"/>
    </xf>
    <xf numFmtId="0" fontId="24" fillId="0" borderId="0" xfId="0" applyFont="1" applyAlignment="1">
      <alignment horizontal="left"/>
    </xf>
    <xf numFmtId="2" fontId="19" fillId="0" borderId="13" xfId="0" applyNumberFormat="1" applyFont="1" applyBorder="1" applyAlignment="1">
      <alignment horizontal="center" vertical="center"/>
    </xf>
    <xf numFmtId="0" fontId="19" fillId="0" borderId="13" xfId="0" applyFont="1" applyBorder="1"/>
    <xf numFmtId="22" fontId="5" fillId="0" borderId="13" xfId="0" applyNumberFormat="1" applyFont="1" applyBorder="1" applyAlignment="1">
      <alignment vertical="center"/>
    </xf>
    <xf numFmtId="0" fontId="5" fillId="0" borderId="13" xfId="0" applyFont="1" applyBorder="1"/>
    <xf numFmtId="0" fontId="5" fillId="0" borderId="13" xfId="0" applyFont="1" applyBorder="1" applyAlignment="1">
      <alignment horizontal="center"/>
    </xf>
    <xf numFmtId="0" fontId="25" fillId="0" borderId="13" xfId="0" applyFont="1" applyBorder="1"/>
    <xf numFmtId="0" fontId="5" fillId="0" borderId="13" xfId="0" applyFont="1" applyBorder="1" applyAlignment="1">
      <alignment horizontal="center" vertical="center"/>
    </xf>
    <xf numFmtId="0" fontId="22" fillId="0" borderId="0" xfId="0" applyFont="1"/>
    <xf numFmtId="0" fontId="4" fillId="0" borderId="13" xfId="0" applyFont="1" applyBorder="1"/>
    <xf numFmtId="0" fontId="4" fillId="0" borderId="13" xfId="0" applyFont="1" applyBorder="1" applyAlignment="1">
      <alignment horizontal="center"/>
    </xf>
    <xf numFmtId="0" fontId="22" fillId="0" borderId="13" xfId="0" applyFont="1" applyBorder="1"/>
    <xf numFmtId="0" fontId="19" fillId="0" borderId="13" xfId="0" quotePrefix="1" applyFont="1" applyBorder="1" applyAlignment="1">
      <alignment horizontal="center" vertical="center"/>
    </xf>
    <xf numFmtId="1" fontId="19" fillId="0" borderId="13" xfId="0" applyNumberFormat="1" applyFont="1" applyBorder="1" applyAlignment="1">
      <alignment horizontal="center" vertical="center"/>
    </xf>
    <xf numFmtId="22" fontId="4" fillId="0" borderId="13" xfId="0" applyNumberFormat="1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0" fillId="0" borderId="0" xfId="0" applyAlignment="1">
      <alignment horizontal="left"/>
    </xf>
    <xf numFmtId="0" fontId="22" fillId="9" borderId="0" xfId="0" applyFont="1" applyFill="1" applyAlignment="1">
      <alignment horizontal="left"/>
    </xf>
    <xf numFmtId="0" fontId="22" fillId="0" borderId="0" xfId="0" applyFont="1" applyAlignment="1">
      <alignment horizontal="left" vertical="center"/>
    </xf>
    <xf numFmtId="0" fontId="22" fillId="9" borderId="13" xfId="0" applyFont="1" applyFill="1" applyBorder="1" applyAlignment="1">
      <alignment horizontal="left" vertical="center"/>
    </xf>
    <xf numFmtId="0" fontId="30" fillId="9" borderId="13" xfId="0" applyFont="1" applyFill="1" applyBorder="1" applyAlignment="1">
      <alignment horizontal="left" vertical="center"/>
    </xf>
    <xf numFmtId="22" fontId="5" fillId="7" borderId="13" xfId="0" applyNumberFormat="1" applyFont="1" applyFill="1" applyBorder="1" applyAlignment="1">
      <alignment vertical="center"/>
    </xf>
    <xf numFmtId="0" fontId="5" fillId="7" borderId="13" xfId="0" applyFont="1" applyFill="1" applyBorder="1"/>
    <xf numFmtId="0" fontId="5" fillId="7" borderId="13" xfId="0" applyFont="1" applyFill="1" applyBorder="1" applyAlignment="1">
      <alignment horizontal="center"/>
    </xf>
    <xf numFmtId="0" fontId="25" fillId="7" borderId="13" xfId="0" applyFont="1" applyFill="1" applyBorder="1"/>
    <xf numFmtId="0" fontId="5" fillId="7" borderId="13" xfId="0" applyFont="1" applyFill="1" applyBorder="1" applyAlignment="1">
      <alignment horizontal="center" vertical="center"/>
    </xf>
    <xf numFmtId="0" fontId="22" fillId="0" borderId="13" xfId="0" quotePrefix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13" xfId="0" applyFont="1" applyBorder="1" applyAlignment="1">
      <alignment horizontal="left" vertical="center"/>
    </xf>
    <xf numFmtId="0" fontId="23" fillId="0" borderId="13" xfId="0" applyFont="1" applyBorder="1" applyAlignment="1">
      <alignment vertical="center"/>
    </xf>
    <xf numFmtId="22" fontId="31" fillId="9" borderId="13" xfId="0" applyNumberFormat="1" applyFont="1" applyFill="1" applyBorder="1" applyAlignment="1">
      <alignment horizontal="left" vertical="center"/>
    </xf>
    <xf numFmtId="22" fontId="28" fillId="9" borderId="13" xfId="0" applyNumberFormat="1" applyFont="1" applyFill="1" applyBorder="1" applyAlignment="1">
      <alignment horizontal="left" vertical="center"/>
    </xf>
    <xf numFmtId="22" fontId="29" fillId="9" borderId="13" xfId="0" applyNumberFormat="1" applyFont="1" applyFill="1" applyBorder="1" applyAlignment="1">
      <alignment horizontal="left" vertical="center"/>
    </xf>
    <xf numFmtId="0" fontId="28" fillId="9" borderId="13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left"/>
    </xf>
    <xf numFmtId="0" fontId="22" fillId="9" borderId="13" xfId="0" applyFont="1" applyFill="1" applyBorder="1" applyAlignment="1">
      <alignment horizontal="left" vertical="center" wrapText="1"/>
    </xf>
    <xf numFmtId="22" fontId="27" fillId="9" borderId="13" xfId="0" applyNumberFormat="1" applyFont="1" applyFill="1" applyBorder="1" applyAlignment="1">
      <alignment horizontal="left" vertical="center"/>
    </xf>
    <xf numFmtId="22" fontId="22" fillId="9" borderId="13" xfId="0" applyNumberFormat="1" applyFont="1" applyFill="1" applyBorder="1" applyAlignment="1">
      <alignment horizontal="left" vertical="center"/>
    </xf>
    <xf numFmtId="22" fontId="26" fillId="7" borderId="13" xfId="0" applyNumberFormat="1" applyFont="1" applyFill="1" applyBorder="1" applyAlignment="1">
      <alignment vertical="center"/>
    </xf>
    <xf numFmtId="0" fontId="22" fillId="0" borderId="13" xfId="0" applyFont="1" applyBorder="1" applyAlignment="1">
      <alignment horizontal="left" vertical="center"/>
    </xf>
    <xf numFmtId="22" fontId="4" fillId="7" borderId="13" xfId="0" applyNumberFormat="1" applyFont="1" applyFill="1" applyBorder="1" applyAlignment="1">
      <alignment vertical="center"/>
    </xf>
    <xf numFmtId="22" fontId="19" fillId="7" borderId="13" xfId="0" applyNumberFormat="1" applyFont="1" applyFill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19" fillId="8" borderId="13" xfId="0" applyFont="1" applyFill="1" applyBorder="1" applyAlignment="1">
      <alignment horizontal="center" vertical="center"/>
    </xf>
    <xf numFmtId="22" fontId="19" fillId="7" borderId="13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 wrapText="1"/>
    </xf>
    <xf numFmtId="22" fontId="4" fillId="7" borderId="13" xfId="0" applyNumberFormat="1" applyFont="1" applyFill="1" applyBorder="1" applyAlignment="1">
      <alignment horizontal="left" vertical="center"/>
    </xf>
    <xf numFmtId="22" fontId="26" fillId="7" borderId="13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horizontal="center" vertical="top"/>
    </xf>
    <xf numFmtId="0" fontId="14" fillId="2" borderId="5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4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19" fillId="2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jpeg"/><Relationship Id="rId21" Type="http://schemas.openxmlformats.org/officeDocument/2006/relationships/image" Target="../media/image20.jpeg"/><Relationship Id="rId42" Type="http://schemas.openxmlformats.org/officeDocument/2006/relationships/image" Target="../media/image41.jpeg"/><Relationship Id="rId63" Type="http://schemas.openxmlformats.org/officeDocument/2006/relationships/image" Target="../media/image62.jpeg"/><Relationship Id="rId84" Type="http://schemas.openxmlformats.org/officeDocument/2006/relationships/image" Target="../media/image80.jpeg"/><Relationship Id="rId16" Type="http://schemas.openxmlformats.org/officeDocument/2006/relationships/image" Target="../media/image15.jpeg"/><Relationship Id="rId107" Type="http://schemas.openxmlformats.org/officeDocument/2006/relationships/image" Target="../media/image100.jpeg"/><Relationship Id="rId11" Type="http://schemas.openxmlformats.org/officeDocument/2006/relationships/image" Target="../media/image11.jpeg"/><Relationship Id="rId32" Type="http://schemas.openxmlformats.org/officeDocument/2006/relationships/image" Target="../media/image31.png"/><Relationship Id="rId37" Type="http://schemas.openxmlformats.org/officeDocument/2006/relationships/image" Target="../media/image36.jpeg"/><Relationship Id="rId53" Type="http://schemas.openxmlformats.org/officeDocument/2006/relationships/image" Target="../media/image52.jpeg"/><Relationship Id="rId58" Type="http://schemas.openxmlformats.org/officeDocument/2006/relationships/image" Target="../media/image57.jpeg"/><Relationship Id="rId74" Type="http://schemas.openxmlformats.org/officeDocument/2006/relationships/image" Target="../media/image73.png"/><Relationship Id="rId79" Type="http://schemas.openxmlformats.org/officeDocument/2006/relationships/hyperlink" Target="https://www.google.co.in/url?sa=i&amp;rct=j&amp;q=&amp;esrc=s&amp;source=images&amp;cd=&amp;ved=0ahUKEwjrz6PWv7vWAhUJXrwKHahxCMkQjRwIBw&amp;url=https://www.ebay.com/p/Enerpac-Patg-1105n-Air-Hydraulic-Pump-Turbo-II-1-Gal-Reservoir-PATG1105N/1901697913&amp;psig=AFQjCNFU8lGeamEHUUcUc6c-schPD7Cg3A&amp;ust=1506262577323901" TargetMode="External"/><Relationship Id="rId102" Type="http://schemas.openxmlformats.org/officeDocument/2006/relationships/image" Target="../media/image95.png"/><Relationship Id="rId123" Type="http://schemas.openxmlformats.org/officeDocument/2006/relationships/image" Target="../media/image116.jpeg"/><Relationship Id="rId128" Type="http://schemas.openxmlformats.org/officeDocument/2006/relationships/image" Target="../media/image121.jpeg"/><Relationship Id="rId5" Type="http://schemas.openxmlformats.org/officeDocument/2006/relationships/image" Target="../media/image5.jpeg"/><Relationship Id="rId90" Type="http://schemas.openxmlformats.org/officeDocument/2006/relationships/image" Target="../media/image84.jpeg"/><Relationship Id="rId95" Type="http://schemas.openxmlformats.org/officeDocument/2006/relationships/image" Target="../media/image88.jpeg"/><Relationship Id="rId22" Type="http://schemas.openxmlformats.org/officeDocument/2006/relationships/image" Target="../media/image21.jpeg"/><Relationship Id="rId27" Type="http://schemas.openxmlformats.org/officeDocument/2006/relationships/image" Target="../media/image26.jpeg"/><Relationship Id="rId43" Type="http://schemas.openxmlformats.org/officeDocument/2006/relationships/image" Target="../media/image42.jpeg"/><Relationship Id="rId48" Type="http://schemas.openxmlformats.org/officeDocument/2006/relationships/image" Target="../media/image47.jpeg"/><Relationship Id="rId64" Type="http://schemas.openxmlformats.org/officeDocument/2006/relationships/image" Target="../media/image63.jpeg"/><Relationship Id="rId69" Type="http://schemas.openxmlformats.org/officeDocument/2006/relationships/image" Target="../media/image68.jpeg"/><Relationship Id="rId113" Type="http://schemas.openxmlformats.org/officeDocument/2006/relationships/image" Target="../media/image106.jpeg"/><Relationship Id="rId118" Type="http://schemas.openxmlformats.org/officeDocument/2006/relationships/image" Target="../media/image111.jpeg"/><Relationship Id="rId134" Type="http://schemas.openxmlformats.org/officeDocument/2006/relationships/image" Target="../media/image127.png"/><Relationship Id="rId80" Type="http://schemas.openxmlformats.org/officeDocument/2006/relationships/image" Target="../media/image78.jpeg"/><Relationship Id="rId85" Type="http://schemas.openxmlformats.org/officeDocument/2006/relationships/hyperlink" Target="https://www.google.co.in/url?sa=i&amp;rct=j&amp;q=&amp;esrc=s&amp;source=images&amp;cd=&amp;cad=rja&amp;uact=8&amp;ved=0ahUKEwjo7aLet7vWAhWIgbwKHYfuDnIQjRwIBw&amp;url=https://www.amazon.com/Enerpac-RC-506-Single-Acting-Hydraulic-Cylinder/dp/B006376HW4&amp;psig=AFQjCNG1n5t3hDkqRo0gEhRwoBsjcNcdcw&amp;ust=1506260489598501" TargetMode="External"/><Relationship Id="rId12" Type="http://schemas.openxmlformats.org/officeDocument/2006/relationships/image" Target="../media/image12.jpeg"/><Relationship Id="rId17" Type="http://schemas.openxmlformats.org/officeDocument/2006/relationships/image" Target="../media/image16.jpeg"/><Relationship Id="rId33" Type="http://schemas.openxmlformats.org/officeDocument/2006/relationships/image" Target="../media/image32.jpeg"/><Relationship Id="rId38" Type="http://schemas.openxmlformats.org/officeDocument/2006/relationships/image" Target="../media/image37.jpeg"/><Relationship Id="rId59" Type="http://schemas.openxmlformats.org/officeDocument/2006/relationships/image" Target="../media/image58.jpeg"/><Relationship Id="rId103" Type="http://schemas.openxmlformats.org/officeDocument/2006/relationships/image" Target="../media/image96.png"/><Relationship Id="rId108" Type="http://schemas.openxmlformats.org/officeDocument/2006/relationships/image" Target="../media/image101.jpeg"/><Relationship Id="rId124" Type="http://schemas.openxmlformats.org/officeDocument/2006/relationships/image" Target="../media/image117.jpeg"/><Relationship Id="rId129" Type="http://schemas.openxmlformats.org/officeDocument/2006/relationships/image" Target="../media/image122.jpeg"/><Relationship Id="rId54" Type="http://schemas.openxmlformats.org/officeDocument/2006/relationships/image" Target="../media/image53.jpeg"/><Relationship Id="rId70" Type="http://schemas.openxmlformats.org/officeDocument/2006/relationships/image" Target="../media/image69.jpeg"/><Relationship Id="rId75" Type="http://schemas.openxmlformats.org/officeDocument/2006/relationships/image" Target="../media/image74.png"/><Relationship Id="rId91" Type="http://schemas.openxmlformats.org/officeDocument/2006/relationships/hyperlink" Target="https://www.google.co.in/url?sa=i&amp;rct=j&amp;q=&amp;esrc=s&amp;source=images&amp;cd=&amp;cad=rja&amp;uact=8&amp;ved=0ahUKEwiEg6SfwrvWAhVCgrwKHfVAAWEQjRwIBw&amp;url=http://www.gustininc.com/c-604-3-8-hi-flow-coupler-13345/&amp;psig=AFQjCNEVJLpIzzOy4ISCKfflJB9jngpbhg&amp;ust=1506263310016022" TargetMode="External"/><Relationship Id="rId96" Type="http://schemas.openxmlformats.org/officeDocument/2006/relationships/image" Target="../media/image89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23" Type="http://schemas.openxmlformats.org/officeDocument/2006/relationships/image" Target="../media/image22.jpeg"/><Relationship Id="rId28" Type="http://schemas.openxmlformats.org/officeDocument/2006/relationships/image" Target="../media/image27.jpeg"/><Relationship Id="rId49" Type="http://schemas.openxmlformats.org/officeDocument/2006/relationships/image" Target="../media/image48.jpeg"/><Relationship Id="rId114" Type="http://schemas.openxmlformats.org/officeDocument/2006/relationships/image" Target="../media/image107.jpeg"/><Relationship Id="rId119" Type="http://schemas.openxmlformats.org/officeDocument/2006/relationships/image" Target="../media/image112.jpeg"/><Relationship Id="rId44" Type="http://schemas.openxmlformats.org/officeDocument/2006/relationships/image" Target="../media/image43.jpeg"/><Relationship Id="rId60" Type="http://schemas.openxmlformats.org/officeDocument/2006/relationships/image" Target="../media/image59.jpeg"/><Relationship Id="rId65" Type="http://schemas.openxmlformats.org/officeDocument/2006/relationships/image" Target="../media/image64.jpeg"/><Relationship Id="rId81" Type="http://schemas.openxmlformats.org/officeDocument/2006/relationships/hyperlink" Target="https://www.google.co.in/url?sa=i&amp;rct=j&amp;q=&amp;esrc=s&amp;source=images&amp;cd=&amp;cad=rja&amp;uact=8&amp;ved=0ahUKEwib85ugvLvWAhVGzbwKHR3wDusQjRwIBw&amp;url=https://octopart.com/p801-enerpac-26181158&amp;psig=AFQjCNF9uwW1iGjit4w2hQXAg093261CLA&amp;ust=1506261699425229" TargetMode="External"/><Relationship Id="rId86" Type="http://schemas.openxmlformats.org/officeDocument/2006/relationships/image" Target="../media/image81.jpeg"/><Relationship Id="rId130" Type="http://schemas.openxmlformats.org/officeDocument/2006/relationships/image" Target="../media/image123.jpeg"/><Relationship Id="rId135" Type="http://schemas.openxmlformats.org/officeDocument/2006/relationships/image" Target="../media/image128.jpeg"/><Relationship Id="rId13" Type="http://schemas.openxmlformats.org/officeDocument/2006/relationships/image" Target="../media/image13.jpeg"/><Relationship Id="rId18" Type="http://schemas.openxmlformats.org/officeDocument/2006/relationships/image" Target="../media/image17.emf"/><Relationship Id="rId39" Type="http://schemas.openxmlformats.org/officeDocument/2006/relationships/image" Target="../media/image38.jpeg"/><Relationship Id="rId109" Type="http://schemas.openxmlformats.org/officeDocument/2006/relationships/image" Target="../media/image102.png"/><Relationship Id="rId34" Type="http://schemas.openxmlformats.org/officeDocument/2006/relationships/image" Target="../media/image33.jpeg"/><Relationship Id="rId50" Type="http://schemas.openxmlformats.org/officeDocument/2006/relationships/image" Target="../media/image49.jpeg"/><Relationship Id="rId55" Type="http://schemas.openxmlformats.org/officeDocument/2006/relationships/image" Target="../media/image54.jpeg"/><Relationship Id="rId76" Type="http://schemas.openxmlformats.org/officeDocument/2006/relationships/image" Target="../media/image75.png"/><Relationship Id="rId97" Type="http://schemas.openxmlformats.org/officeDocument/2006/relationships/image" Target="../media/image90.jpeg"/><Relationship Id="rId104" Type="http://schemas.openxmlformats.org/officeDocument/2006/relationships/image" Target="../media/image97.png"/><Relationship Id="rId120" Type="http://schemas.openxmlformats.org/officeDocument/2006/relationships/image" Target="../media/image113.jpeg"/><Relationship Id="rId125" Type="http://schemas.openxmlformats.org/officeDocument/2006/relationships/image" Target="../media/image118.jpeg"/><Relationship Id="rId7" Type="http://schemas.openxmlformats.org/officeDocument/2006/relationships/image" Target="../media/image7.jpeg"/><Relationship Id="rId71" Type="http://schemas.openxmlformats.org/officeDocument/2006/relationships/image" Target="../media/image70.jpeg"/><Relationship Id="rId92" Type="http://schemas.openxmlformats.org/officeDocument/2006/relationships/image" Target="../media/image85.jpeg"/><Relationship Id="rId2" Type="http://schemas.openxmlformats.org/officeDocument/2006/relationships/image" Target="../media/image2.jpeg"/><Relationship Id="rId29" Type="http://schemas.openxmlformats.org/officeDocument/2006/relationships/image" Target="../media/image28.jpeg"/><Relationship Id="rId24" Type="http://schemas.openxmlformats.org/officeDocument/2006/relationships/image" Target="../media/image23.jpeg"/><Relationship Id="rId40" Type="http://schemas.openxmlformats.org/officeDocument/2006/relationships/image" Target="../media/image39.jpeg"/><Relationship Id="rId45" Type="http://schemas.openxmlformats.org/officeDocument/2006/relationships/image" Target="../media/image44.jpeg"/><Relationship Id="rId66" Type="http://schemas.openxmlformats.org/officeDocument/2006/relationships/image" Target="../media/image65.jpeg"/><Relationship Id="rId87" Type="http://schemas.openxmlformats.org/officeDocument/2006/relationships/image" Target="../media/image82.jpeg"/><Relationship Id="rId110" Type="http://schemas.openxmlformats.org/officeDocument/2006/relationships/image" Target="../media/image103.jpeg"/><Relationship Id="rId115" Type="http://schemas.openxmlformats.org/officeDocument/2006/relationships/image" Target="../media/image108.jpeg"/><Relationship Id="rId131" Type="http://schemas.openxmlformats.org/officeDocument/2006/relationships/image" Target="../media/image124.jpeg"/><Relationship Id="rId61" Type="http://schemas.openxmlformats.org/officeDocument/2006/relationships/image" Target="../media/image60.png"/><Relationship Id="rId82" Type="http://schemas.openxmlformats.org/officeDocument/2006/relationships/image" Target="../media/image79.jpeg"/><Relationship Id="rId19" Type="http://schemas.openxmlformats.org/officeDocument/2006/relationships/image" Target="../media/image18.jpeg"/><Relationship Id="rId14" Type="http://schemas.openxmlformats.org/officeDocument/2006/relationships/image" Target="../media/image14.jpeg"/><Relationship Id="rId30" Type="http://schemas.openxmlformats.org/officeDocument/2006/relationships/image" Target="../media/image29.png"/><Relationship Id="rId35" Type="http://schemas.openxmlformats.org/officeDocument/2006/relationships/image" Target="../media/image34.jpeg"/><Relationship Id="rId56" Type="http://schemas.openxmlformats.org/officeDocument/2006/relationships/image" Target="../media/image55.jpeg"/><Relationship Id="rId77" Type="http://schemas.openxmlformats.org/officeDocument/2006/relationships/image" Target="../media/image76.png"/><Relationship Id="rId100" Type="http://schemas.openxmlformats.org/officeDocument/2006/relationships/image" Target="../media/image93.jpeg"/><Relationship Id="rId105" Type="http://schemas.openxmlformats.org/officeDocument/2006/relationships/image" Target="../media/image98.png"/><Relationship Id="rId126" Type="http://schemas.openxmlformats.org/officeDocument/2006/relationships/image" Target="../media/image119.jpeg"/><Relationship Id="rId8" Type="http://schemas.openxmlformats.org/officeDocument/2006/relationships/image" Target="../media/image8.jpeg"/><Relationship Id="rId51" Type="http://schemas.openxmlformats.org/officeDocument/2006/relationships/image" Target="../media/image50.jpeg"/><Relationship Id="rId72" Type="http://schemas.openxmlformats.org/officeDocument/2006/relationships/image" Target="../media/image71.jpeg"/><Relationship Id="rId93" Type="http://schemas.openxmlformats.org/officeDocument/2006/relationships/image" Target="../media/image86.jpeg"/><Relationship Id="rId98" Type="http://schemas.openxmlformats.org/officeDocument/2006/relationships/image" Target="../media/image91.jpeg"/><Relationship Id="rId121" Type="http://schemas.openxmlformats.org/officeDocument/2006/relationships/image" Target="../media/image114.jpeg"/><Relationship Id="rId3" Type="http://schemas.openxmlformats.org/officeDocument/2006/relationships/image" Target="../media/image3.jpeg"/><Relationship Id="rId25" Type="http://schemas.openxmlformats.org/officeDocument/2006/relationships/image" Target="../media/image24.jpeg"/><Relationship Id="rId46" Type="http://schemas.openxmlformats.org/officeDocument/2006/relationships/image" Target="../media/image45.jpeg"/><Relationship Id="rId67" Type="http://schemas.openxmlformats.org/officeDocument/2006/relationships/image" Target="../media/image66.jpeg"/><Relationship Id="rId116" Type="http://schemas.openxmlformats.org/officeDocument/2006/relationships/image" Target="../media/image109.jpeg"/><Relationship Id="rId20" Type="http://schemas.openxmlformats.org/officeDocument/2006/relationships/image" Target="../media/image19.jpeg"/><Relationship Id="rId41" Type="http://schemas.openxmlformats.org/officeDocument/2006/relationships/image" Target="../media/image40.jpeg"/><Relationship Id="rId62" Type="http://schemas.openxmlformats.org/officeDocument/2006/relationships/image" Target="../media/image61.jpeg"/><Relationship Id="rId83" Type="http://schemas.openxmlformats.org/officeDocument/2006/relationships/hyperlink" Target="https://www.walmart.com/ip/ENERPAC-GBJ030-Bottle-Jack-30-Ton/42000828" TargetMode="External"/><Relationship Id="rId88" Type="http://schemas.openxmlformats.org/officeDocument/2006/relationships/image" Target="../media/image83.jpeg"/><Relationship Id="rId111" Type="http://schemas.openxmlformats.org/officeDocument/2006/relationships/image" Target="../media/image104.jpeg"/><Relationship Id="rId132" Type="http://schemas.openxmlformats.org/officeDocument/2006/relationships/image" Target="../media/image125.jpeg"/><Relationship Id="rId15" Type="http://schemas.openxmlformats.org/officeDocument/2006/relationships/hyperlink" Target="http://www.pilotvalves.in/valves.html" TargetMode="External"/><Relationship Id="rId36" Type="http://schemas.openxmlformats.org/officeDocument/2006/relationships/image" Target="../media/image35.jpeg"/><Relationship Id="rId57" Type="http://schemas.openxmlformats.org/officeDocument/2006/relationships/image" Target="../media/image56.jpeg"/><Relationship Id="rId106" Type="http://schemas.openxmlformats.org/officeDocument/2006/relationships/image" Target="../media/image99.jpeg"/><Relationship Id="rId127" Type="http://schemas.openxmlformats.org/officeDocument/2006/relationships/image" Target="../media/image120.jpeg"/><Relationship Id="rId10" Type="http://schemas.openxmlformats.org/officeDocument/2006/relationships/image" Target="../media/image10.jpeg"/><Relationship Id="rId31" Type="http://schemas.openxmlformats.org/officeDocument/2006/relationships/image" Target="../media/image30.png"/><Relationship Id="rId52" Type="http://schemas.openxmlformats.org/officeDocument/2006/relationships/image" Target="../media/image51.jpeg"/><Relationship Id="rId73" Type="http://schemas.openxmlformats.org/officeDocument/2006/relationships/image" Target="../media/image72.jpeg"/><Relationship Id="rId78" Type="http://schemas.openxmlformats.org/officeDocument/2006/relationships/image" Target="../media/image77.png"/><Relationship Id="rId94" Type="http://schemas.openxmlformats.org/officeDocument/2006/relationships/image" Target="../media/image87.jpeg"/><Relationship Id="rId99" Type="http://schemas.openxmlformats.org/officeDocument/2006/relationships/image" Target="../media/image92.jpeg"/><Relationship Id="rId101" Type="http://schemas.openxmlformats.org/officeDocument/2006/relationships/image" Target="../media/image94.jpeg"/><Relationship Id="rId122" Type="http://schemas.openxmlformats.org/officeDocument/2006/relationships/image" Target="../media/image11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26" Type="http://schemas.openxmlformats.org/officeDocument/2006/relationships/image" Target="../media/image25.emf"/><Relationship Id="rId47" Type="http://schemas.openxmlformats.org/officeDocument/2006/relationships/image" Target="../media/image46.jpeg"/><Relationship Id="rId68" Type="http://schemas.openxmlformats.org/officeDocument/2006/relationships/image" Target="../media/image67.jpeg"/><Relationship Id="rId89" Type="http://schemas.openxmlformats.org/officeDocument/2006/relationships/hyperlink" Target="https://www.google.co.in/url?sa=i&amp;rct=j&amp;q=&amp;esrc=s&amp;source=images&amp;cd=&amp;cad=rja&amp;uact=8&amp;ved=0ahUKEwjLiKqxwLvWAhUMwLwKHU3aAgMQjRwIBw&amp;url=http://www.soinproayd.cl/home/1079-enerpac-hc9210-.html&amp;psig=AFQjCNH0BOT6Upg_09TVPfdMbN770j1Phg&amp;ust=1506262805957444" TargetMode="External"/><Relationship Id="rId112" Type="http://schemas.openxmlformats.org/officeDocument/2006/relationships/image" Target="../media/image105.jpeg"/><Relationship Id="rId133" Type="http://schemas.openxmlformats.org/officeDocument/2006/relationships/image" Target="../media/image12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1.png"/><Relationship Id="rId2" Type="http://schemas.openxmlformats.org/officeDocument/2006/relationships/image" Target="../media/image130.jpeg"/><Relationship Id="rId1" Type="http://schemas.openxmlformats.org/officeDocument/2006/relationships/image" Target="../media/image129.png"/><Relationship Id="rId4" Type="http://schemas.openxmlformats.org/officeDocument/2006/relationships/image" Target="../media/image13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30069</xdr:colOff>
      <xdr:row>23</xdr:row>
      <xdr:rowOff>154788</xdr:rowOff>
    </xdr:from>
    <xdr:to>
      <xdr:col>0</xdr:col>
      <xdr:colOff>624429</xdr:colOff>
      <xdr:row>23</xdr:row>
      <xdr:rowOff>416727</xdr:rowOff>
    </xdr:to>
    <xdr:pic>
      <xdr:nvPicPr>
        <xdr:cNvPr id="3" name="Picture 2" descr="Large Bore Valve Cor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rot="5400000">
          <a:off x="196279" y="3203266"/>
          <a:ext cx="261939" cy="59436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24</xdr:row>
      <xdr:rowOff>19051</xdr:rowOff>
    </xdr:from>
    <xdr:to>
      <xdr:col>0</xdr:col>
      <xdr:colOff>628650</xdr:colOff>
      <xdr:row>24</xdr:row>
      <xdr:rowOff>583406</xdr:rowOff>
    </xdr:to>
    <xdr:pic>
      <xdr:nvPicPr>
        <xdr:cNvPr id="4" name="Picture 3" descr="images (4)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6" y="3864770"/>
          <a:ext cx="600074" cy="56435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26</xdr:row>
      <xdr:rowOff>28575</xdr:rowOff>
    </xdr:from>
    <xdr:to>
      <xdr:col>0</xdr:col>
      <xdr:colOff>619125</xdr:colOff>
      <xdr:row>26</xdr:row>
      <xdr:rowOff>583407</xdr:rowOff>
    </xdr:to>
    <xdr:pic>
      <xdr:nvPicPr>
        <xdr:cNvPr id="5" name="Picture 4" descr="images (39)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5136356"/>
          <a:ext cx="590550" cy="554832"/>
        </a:xfrm>
        <a:prstGeom prst="rect">
          <a:avLst/>
        </a:prstGeom>
      </xdr:spPr>
    </xdr:pic>
    <xdr:clientData/>
  </xdr:twoCellAnchor>
  <xdr:twoCellAnchor editAs="oneCell">
    <xdr:from>
      <xdr:col>0</xdr:col>
      <xdr:colOff>4763</xdr:colOff>
      <xdr:row>27</xdr:row>
      <xdr:rowOff>28575</xdr:rowOff>
    </xdr:from>
    <xdr:to>
      <xdr:col>0</xdr:col>
      <xdr:colOff>619125</xdr:colOff>
      <xdr:row>27</xdr:row>
      <xdr:rowOff>583406</xdr:rowOff>
    </xdr:to>
    <xdr:pic>
      <xdr:nvPicPr>
        <xdr:cNvPr id="6" name="Picture 5" descr="images (10)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763" y="5767388"/>
          <a:ext cx="614362" cy="554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28</xdr:row>
      <xdr:rowOff>16588</xdr:rowOff>
    </xdr:from>
    <xdr:to>
      <xdr:col>0</xdr:col>
      <xdr:colOff>628653</xdr:colOff>
      <xdr:row>28</xdr:row>
      <xdr:rowOff>595311</xdr:rowOff>
    </xdr:to>
    <xdr:pic>
      <xdr:nvPicPr>
        <xdr:cNvPr id="7" name="Picture 6" descr="images (7)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34490" y="6370993"/>
          <a:ext cx="578723" cy="60960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</xdr:colOff>
      <xdr:row>29</xdr:row>
      <xdr:rowOff>150016</xdr:rowOff>
    </xdr:from>
    <xdr:to>
      <xdr:col>0</xdr:col>
      <xdr:colOff>628649</xdr:colOff>
      <xdr:row>29</xdr:row>
      <xdr:rowOff>559591</xdr:rowOff>
    </xdr:to>
    <xdr:pic>
      <xdr:nvPicPr>
        <xdr:cNvPr id="8" name="Picture 7" descr="http://www.pilotvalves.in/image/Rigid-extension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8574" y="7150891"/>
          <a:ext cx="6000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19050</xdr:rowOff>
    </xdr:from>
    <xdr:to>
      <xdr:col>0</xdr:col>
      <xdr:colOff>628650</xdr:colOff>
      <xdr:row>8</xdr:row>
      <xdr:rowOff>607219</xdr:rowOff>
    </xdr:to>
    <xdr:pic>
      <xdr:nvPicPr>
        <xdr:cNvPr id="9" name="Picture 8" descr="images (8)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9050" y="8913019"/>
          <a:ext cx="609600" cy="58816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</xdr:row>
      <xdr:rowOff>28575</xdr:rowOff>
    </xdr:from>
    <xdr:to>
      <xdr:col>0</xdr:col>
      <xdr:colOff>631698</xdr:colOff>
      <xdr:row>9</xdr:row>
      <xdr:rowOff>419100</xdr:rowOff>
    </xdr:to>
    <xdr:pic>
      <xdr:nvPicPr>
        <xdr:cNvPr id="10" name="Picture 9" descr="images (21)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9050" y="7038975"/>
          <a:ext cx="612648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13</xdr:row>
      <xdr:rowOff>19050</xdr:rowOff>
    </xdr:from>
    <xdr:to>
      <xdr:col>0</xdr:col>
      <xdr:colOff>631698</xdr:colOff>
      <xdr:row>13</xdr:row>
      <xdr:rowOff>419100</xdr:rowOff>
    </xdr:to>
    <xdr:pic>
      <xdr:nvPicPr>
        <xdr:cNvPr id="12" name="Picture 11" descr="images (4)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7905750"/>
          <a:ext cx="612648" cy="4000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17</xdr:row>
      <xdr:rowOff>19050</xdr:rowOff>
    </xdr:from>
    <xdr:to>
      <xdr:col>0</xdr:col>
      <xdr:colOff>628650</xdr:colOff>
      <xdr:row>17</xdr:row>
      <xdr:rowOff>419100</xdr:rowOff>
    </xdr:to>
    <xdr:pic>
      <xdr:nvPicPr>
        <xdr:cNvPr id="14" name="Picture 13" descr="download (5)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1" y="8782050"/>
          <a:ext cx="609599" cy="4000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</xdr:colOff>
      <xdr:row>19</xdr:row>
      <xdr:rowOff>19050</xdr:rowOff>
    </xdr:from>
    <xdr:to>
      <xdr:col>0</xdr:col>
      <xdr:colOff>619124</xdr:colOff>
      <xdr:row>19</xdr:row>
      <xdr:rowOff>428625</xdr:rowOff>
    </xdr:to>
    <xdr:pic>
      <xdr:nvPicPr>
        <xdr:cNvPr id="17" name="Picture 16" descr="images (31)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049" y="10096500"/>
          <a:ext cx="600075" cy="4095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49</xdr:row>
      <xdr:rowOff>52277</xdr:rowOff>
    </xdr:from>
    <xdr:to>
      <xdr:col>0</xdr:col>
      <xdr:colOff>628650</xdr:colOff>
      <xdr:row>49</xdr:row>
      <xdr:rowOff>598080</xdr:rowOff>
    </xdr:to>
    <xdr:pic>
      <xdr:nvPicPr>
        <xdr:cNvPr id="18" name="Picture 17" descr="images (22)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050" y="28505446"/>
          <a:ext cx="609600" cy="54580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50</xdr:row>
      <xdr:rowOff>19049</xdr:rowOff>
    </xdr:from>
    <xdr:to>
      <xdr:col>0</xdr:col>
      <xdr:colOff>628650</xdr:colOff>
      <xdr:row>50</xdr:row>
      <xdr:rowOff>609156</xdr:rowOff>
    </xdr:to>
    <xdr:pic>
      <xdr:nvPicPr>
        <xdr:cNvPr id="19" name="Picture 18" descr="download (4)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9050" y="29103526"/>
          <a:ext cx="609600" cy="590107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52</xdr:row>
      <xdr:rowOff>30126</xdr:rowOff>
    </xdr:from>
    <xdr:to>
      <xdr:col>0</xdr:col>
      <xdr:colOff>619125</xdr:colOff>
      <xdr:row>52</xdr:row>
      <xdr:rowOff>587006</xdr:rowOff>
    </xdr:to>
    <xdr:pic>
      <xdr:nvPicPr>
        <xdr:cNvPr id="20" name="Picture 19" descr="fgffgfgfgfg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050" y="30377219"/>
          <a:ext cx="600075" cy="5568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53</xdr:row>
      <xdr:rowOff>9525</xdr:rowOff>
    </xdr:from>
    <xdr:to>
      <xdr:col>0</xdr:col>
      <xdr:colOff>619125</xdr:colOff>
      <xdr:row>53</xdr:row>
      <xdr:rowOff>421005</xdr:rowOff>
    </xdr:to>
    <xdr:pic>
      <xdr:nvPicPr>
        <xdr:cNvPr id="21" name="Picture 20" descr="images (30)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9050" y="12277725"/>
          <a:ext cx="600075" cy="4114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94</xdr:row>
      <xdr:rowOff>118734</xdr:rowOff>
    </xdr:from>
    <xdr:to>
      <xdr:col>0</xdr:col>
      <xdr:colOff>628650</xdr:colOff>
      <xdr:row>94</xdr:row>
      <xdr:rowOff>518784</xdr:rowOff>
    </xdr:to>
    <xdr:pic>
      <xdr:nvPicPr>
        <xdr:cNvPr id="33" name="Picture 32" descr="TR SP2 SPUD">
          <a:hlinkClick xmlns:r="http://schemas.openxmlformats.org/officeDocument/2006/relationships" r:id="rId15" tgtFrame="&quot;_blank&quot;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9050" y="57612077"/>
          <a:ext cx="6096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21906</xdr:colOff>
      <xdr:row>95</xdr:row>
      <xdr:rowOff>112422</xdr:rowOff>
    </xdr:from>
    <xdr:to>
      <xdr:col>0</xdr:col>
      <xdr:colOff>619124</xdr:colOff>
      <xdr:row>95</xdr:row>
      <xdr:rowOff>497789</xdr:rowOff>
    </xdr:to>
    <xdr:pic>
      <xdr:nvPicPr>
        <xdr:cNvPr id="34" name="Picture 33" descr="images (14).jp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5400000">
          <a:off x="127831" y="58131148"/>
          <a:ext cx="385367" cy="59721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96</xdr:row>
      <xdr:rowOff>118734</xdr:rowOff>
    </xdr:from>
    <xdr:to>
      <xdr:col>0</xdr:col>
      <xdr:colOff>638174</xdr:colOff>
      <xdr:row>96</xdr:row>
      <xdr:rowOff>530214</xdr:rowOff>
    </xdr:to>
    <xdr:pic>
      <xdr:nvPicPr>
        <xdr:cNvPr id="35" name="Pictur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28575" y="58874693"/>
          <a:ext cx="609599" cy="4114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97</xdr:row>
      <xdr:rowOff>106108</xdr:rowOff>
    </xdr:from>
    <xdr:to>
      <xdr:col>0</xdr:col>
      <xdr:colOff>622935</xdr:colOff>
      <xdr:row>97</xdr:row>
      <xdr:rowOff>487107</xdr:rowOff>
    </xdr:to>
    <xdr:pic>
      <xdr:nvPicPr>
        <xdr:cNvPr id="36" name="Picture 35" descr="Valve Extension.jp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8575" y="59493375"/>
          <a:ext cx="594360" cy="38099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98</xdr:row>
      <xdr:rowOff>93479</xdr:rowOff>
    </xdr:from>
    <xdr:to>
      <xdr:col>0</xdr:col>
      <xdr:colOff>622935</xdr:colOff>
      <xdr:row>98</xdr:row>
      <xdr:rowOff>464954</xdr:rowOff>
    </xdr:to>
    <xdr:pic>
      <xdr:nvPicPr>
        <xdr:cNvPr id="37" name="Picture 36" descr="123.jp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8575" y="60112055"/>
          <a:ext cx="594360" cy="37147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101</xdr:row>
      <xdr:rowOff>19050</xdr:rowOff>
    </xdr:from>
    <xdr:to>
      <xdr:col>0</xdr:col>
      <xdr:colOff>638174</xdr:colOff>
      <xdr:row>101</xdr:row>
      <xdr:rowOff>430530</xdr:rowOff>
    </xdr:to>
    <xdr:pic>
      <xdr:nvPicPr>
        <xdr:cNvPr id="38" name="Pictur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28575" y="25869900"/>
          <a:ext cx="609599" cy="4114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102</xdr:row>
      <xdr:rowOff>19051</xdr:rowOff>
    </xdr:from>
    <xdr:to>
      <xdr:col>0</xdr:col>
      <xdr:colOff>622935</xdr:colOff>
      <xdr:row>102</xdr:row>
      <xdr:rowOff>419100</xdr:rowOff>
    </xdr:to>
    <xdr:pic>
      <xdr:nvPicPr>
        <xdr:cNvPr id="39" name="Picture 38" descr="Flexible Extension.jp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8575" y="26308051"/>
          <a:ext cx="594360" cy="40004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103</xdr:row>
      <xdr:rowOff>9525</xdr:rowOff>
    </xdr:from>
    <xdr:to>
      <xdr:col>0</xdr:col>
      <xdr:colOff>622935</xdr:colOff>
      <xdr:row>103</xdr:row>
      <xdr:rowOff>421005</xdr:rowOff>
    </xdr:to>
    <xdr:pic>
      <xdr:nvPicPr>
        <xdr:cNvPr id="40" name="Picture 39" descr="TRJ 650 Bend Valve">
          <a:hlinkClick xmlns:r="http://schemas.openxmlformats.org/officeDocument/2006/relationships" r:id="rId15" tgtFrame="&quot;_blank&quot;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28575" y="26736675"/>
          <a:ext cx="594360" cy="411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105</xdr:row>
      <xdr:rowOff>30127</xdr:rowOff>
    </xdr:from>
    <xdr:to>
      <xdr:col>0</xdr:col>
      <xdr:colOff>632460</xdr:colOff>
      <xdr:row>105</xdr:row>
      <xdr:rowOff>598081</xdr:rowOff>
    </xdr:to>
    <xdr:pic>
      <xdr:nvPicPr>
        <xdr:cNvPr id="41" name="Picture 40" descr="Flexible Extension.jp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38100" y="64467860"/>
          <a:ext cx="594360" cy="56795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89</xdr:row>
      <xdr:rowOff>96582</xdr:rowOff>
    </xdr:from>
    <xdr:to>
      <xdr:col>0</xdr:col>
      <xdr:colOff>622935</xdr:colOff>
      <xdr:row>89</xdr:row>
      <xdr:rowOff>496631</xdr:rowOff>
    </xdr:to>
    <xdr:pic>
      <xdr:nvPicPr>
        <xdr:cNvPr id="43" name="Picture 42" descr="Flexible Extension.jp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8575" y="54433384"/>
          <a:ext cx="594360" cy="40004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86</xdr:row>
      <xdr:rowOff>107658</xdr:rowOff>
    </xdr:from>
    <xdr:to>
      <xdr:col>0</xdr:col>
      <xdr:colOff>622935</xdr:colOff>
      <xdr:row>86</xdr:row>
      <xdr:rowOff>519138</xdr:rowOff>
    </xdr:to>
    <xdr:pic>
      <xdr:nvPicPr>
        <xdr:cNvPr id="44" name="Picture 43" descr="TRJ 650 Bend Valve">
          <a:hlinkClick xmlns:r="http://schemas.openxmlformats.org/officeDocument/2006/relationships" r:id="rId15" tgtFrame="&quot;_blank&quot;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28575" y="52550536"/>
          <a:ext cx="594360" cy="411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87</xdr:row>
      <xdr:rowOff>95031</xdr:rowOff>
    </xdr:from>
    <xdr:to>
      <xdr:col>0</xdr:col>
      <xdr:colOff>622935</xdr:colOff>
      <xdr:row>87</xdr:row>
      <xdr:rowOff>564857</xdr:rowOff>
    </xdr:to>
    <xdr:pic>
      <xdr:nvPicPr>
        <xdr:cNvPr id="45" name="Picture 44" descr="DSC03762.JP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8575" y="53169217"/>
          <a:ext cx="594360" cy="46982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99</xdr:row>
      <xdr:rowOff>38100</xdr:rowOff>
    </xdr:from>
    <xdr:to>
      <xdr:col>0</xdr:col>
      <xdr:colOff>622935</xdr:colOff>
      <xdr:row>99</xdr:row>
      <xdr:rowOff>587006</xdr:rowOff>
    </xdr:to>
    <xdr:pic>
      <xdr:nvPicPr>
        <xdr:cNvPr id="46" name="Picture 45" descr="IMG-20160223-WA0022.jp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8575" y="60687984"/>
          <a:ext cx="594360" cy="54890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88</xdr:row>
      <xdr:rowOff>75981</xdr:rowOff>
    </xdr:from>
    <xdr:to>
      <xdr:col>0</xdr:col>
      <xdr:colOff>622935</xdr:colOff>
      <xdr:row>88</xdr:row>
      <xdr:rowOff>487461</xdr:rowOff>
    </xdr:to>
    <xdr:pic>
      <xdr:nvPicPr>
        <xdr:cNvPr id="47" name="Picture 46" descr="http://www.pilotvalves.in/image/semiFlexible-extension.jp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28575" y="53781475"/>
          <a:ext cx="594360" cy="411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92</xdr:row>
      <xdr:rowOff>112531</xdr:rowOff>
    </xdr:from>
    <xdr:to>
      <xdr:col>0</xdr:col>
      <xdr:colOff>594360</xdr:colOff>
      <xdr:row>92</xdr:row>
      <xdr:rowOff>445905</xdr:rowOff>
    </xdr:to>
    <xdr:pic>
      <xdr:nvPicPr>
        <xdr:cNvPr id="48" name="Picture 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0" y="56343258"/>
          <a:ext cx="594360" cy="33337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91</xdr:row>
      <xdr:rowOff>107658</xdr:rowOff>
    </xdr:from>
    <xdr:to>
      <xdr:col>0</xdr:col>
      <xdr:colOff>622935</xdr:colOff>
      <xdr:row>91</xdr:row>
      <xdr:rowOff>507708</xdr:rowOff>
    </xdr:to>
    <xdr:pic>
      <xdr:nvPicPr>
        <xdr:cNvPr id="49" name="Picture 48" descr="IMG_5533.JP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8575" y="55707077"/>
          <a:ext cx="594360" cy="4000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106</xdr:row>
      <xdr:rowOff>140886</xdr:rowOff>
    </xdr:from>
    <xdr:to>
      <xdr:col>0</xdr:col>
      <xdr:colOff>622935</xdr:colOff>
      <xdr:row>106</xdr:row>
      <xdr:rowOff>540936</xdr:rowOff>
    </xdr:to>
    <xdr:pic>
      <xdr:nvPicPr>
        <xdr:cNvPr id="50" name="Picture 49" descr="IMG_5533.JP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8575" y="65209927"/>
          <a:ext cx="594360" cy="400050"/>
        </a:xfrm>
        <a:prstGeom prst="rect">
          <a:avLst/>
        </a:prstGeom>
      </xdr:spPr>
    </xdr:pic>
    <xdr:clientData/>
  </xdr:twoCellAnchor>
  <xdr:twoCellAnchor editAs="oneCell">
    <xdr:from>
      <xdr:col>0</xdr:col>
      <xdr:colOff>35718</xdr:colOff>
      <xdr:row>16</xdr:row>
      <xdr:rowOff>28443</xdr:rowOff>
    </xdr:from>
    <xdr:to>
      <xdr:col>0</xdr:col>
      <xdr:colOff>619125</xdr:colOff>
      <xdr:row>16</xdr:row>
      <xdr:rowOff>416718</xdr:rowOff>
    </xdr:to>
    <xdr:pic>
      <xdr:nvPicPr>
        <xdr:cNvPr id="62" name="Picture 61" descr="IMG-20180829-WA0012.jp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35718" y="11482256"/>
          <a:ext cx="583407" cy="388275"/>
        </a:xfrm>
        <a:prstGeom prst="rect">
          <a:avLst/>
        </a:prstGeom>
      </xdr:spPr>
    </xdr:pic>
    <xdr:clientData/>
  </xdr:twoCellAnchor>
  <xdr:twoCellAnchor editAs="oneCell">
    <xdr:from>
      <xdr:col>0</xdr:col>
      <xdr:colOff>52948</xdr:colOff>
      <xdr:row>12</xdr:row>
      <xdr:rowOff>22952</xdr:rowOff>
    </xdr:from>
    <xdr:to>
      <xdr:col>0</xdr:col>
      <xdr:colOff>604128</xdr:colOff>
      <xdr:row>12</xdr:row>
      <xdr:rowOff>413627</xdr:rowOff>
    </xdr:to>
    <xdr:pic>
      <xdr:nvPicPr>
        <xdr:cNvPr id="63" name="Picture 62" descr="IMG-20180829-WA0014.jp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 rot="5400000">
          <a:off x="133200" y="7391250"/>
          <a:ext cx="390675" cy="551180"/>
        </a:xfrm>
        <a:prstGeom prst="rect">
          <a:avLst/>
        </a:prstGeom>
      </xdr:spPr>
    </xdr:pic>
    <xdr:clientData/>
  </xdr:twoCellAnchor>
  <xdr:twoCellAnchor editAs="oneCell">
    <xdr:from>
      <xdr:col>0</xdr:col>
      <xdr:colOff>7144</xdr:colOff>
      <xdr:row>11</xdr:row>
      <xdr:rowOff>126205</xdr:rowOff>
    </xdr:from>
    <xdr:to>
      <xdr:col>0</xdr:col>
      <xdr:colOff>616743</xdr:colOff>
      <xdr:row>11</xdr:row>
      <xdr:rowOff>526255</xdr:rowOff>
    </xdr:to>
    <xdr:pic>
      <xdr:nvPicPr>
        <xdr:cNvPr id="66" name="Picture 65" descr="Air chuck Long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7144" y="10913268"/>
          <a:ext cx="609599" cy="4000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47605</xdr:colOff>
      <xdr:row>10</xdr:row>
      <xdr:rowOff>23813</xdr:rowOff>
    </xdr:from>
    <xdr:to>
      <xdr:col>0</xdr:col>
      <xdr:colOff>620690</xdr:colOff>
      <xdr:row>10</xdr:row>
      <xdr:rowOff>600895</xdr:rowOff>
    </xdr:to>
    <xdr:pic>
      <xdr:nvPicPr>
        <xdr:cNvPr id="67" name="Picture 66" descr="Air Chuck Washer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47605" y="10179844"/>
          <a:ext cx="573085" cy="577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126205</xdr:rowOff>
    </xdr:from>
    <xdr:to>
      <xdr:col>0</xdr:col>
      <xdr:colOff>619125</xdr:colOff>
      <xdr:row>15</xdr:row>
      <xdr:rowOff>535779</xdr:rowOff>
    </xdr:to>
    <xdr:pic>
      <xdr:nvPicPr>
        <xdr:cNvPr id="68" name="Picture 67" descr="L- Type Valve Dai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0" y="13437393"/>
          <a:ext cx="619125" cy="409574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32</xdr:row>
      <xdr:rowOff>35718</xdr:rowOff>
    </xdr:from>
    <xdr:to>
      <xdr:col>0</xdr:col>
      <xdr:colOff>631031</xdr:colOff>
      <xdr:row>32</xdr:row>
      <xdr:rowOff>595313</xdr:rowOff>
    </xdr:to>
    <xdr:pic>
      <xdr:nvPicPr>
        <xdr:cNvPr id="64" name="Picture 63" descr="C:\Users\NT\Desktop\Tyre Accessosary pic\download (2).jp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11906" y="17764124"/>
          <a:ext cx="619125" cy="5595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23826</xdr:colOff>
      <xdr:row>33</xdr:row>
      <xdr:rowOff>35718</xdr:rowOff>
    </xdr:from>
    <xdr:to>
      <xdr:col>0</xdr:col>
      <xdr:colOff>571500</xdr:colOff>
      <xdr:row>33</xdr:row>
      <xdr:rowOff>607218</xdr:rowOff>
    </xdr:to>
    <xdr:pic>
      <xdr:nvPicPr>
        <xdr:cNvPr id="65" name="Picture 64" descr="C:\Users\NT\Desktop\Tube nali.jp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23826" y="18395156"/>
          <a:ext cx="547674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</xdr:row>
      <xdr:rowOff>27962</xdr:rowOff>
    </xdr:from>
    <xdr:to>
      <xdr:col>0</xdr:col>
      <xdr:colOff>609156</xdr:colOff>
      <xdr:row>35</xdr:row>
      <xdr:rowOff>598081</xdr:rowOff>
    </xdr:to>
    <xdr:pic>
      <xdr:nvPicPr>
        <xdr:cNvPr id="70" name="Picture 69" descr="C:\Users\NT\Desktop\images (2).jp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0" y="19642817"/>
          <a:ext cx="609156" cy="57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33228</xdr:rowOff>
    </xdr:from>
    <xdr:to>
      <xdr:col>0</xdr:col>
      <xdr:colOff>587006</xdr:colOff>
      <xdr:row>36</xdr:row>
      <xdr:rowOff>575930</xdr:rowOff>
    </xdr:to>
    <xdr:pic>
      <xdr:nvPicPr>
        <xdr:cNvPr id="71" name="Picture 70" descr="C:\Users\NT\Desktop\images (2).jp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0" y="20279391"/>
          <a:ext cx="587006" cy="5427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59530</xdr:colOff>
      <xdr:row>34</xdr:row>
      <xdr:rowOff>23811</xdr:rowOff>
    </xdr:from>
    <xdr:to>
      <xdr:col>0</xdr:col>
      <xdr:colOff>607218</xdr:colOff>
      <xdr:row>34</xdr:row>
      <xdr:rowOff>607218</xdr:rowOff>
    </xdr:to>
    <xdr:pic>
      <xdr:nvPicPr>
        <xdr:cNvPr id="72" name="Picture 71" descr="images (12).jp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30" y="19014280"/>
          <a:ext cx="547688" cy="583407"/>
        </a:xfrm>
        <a:prstGeom prst="rect">
          <a:avLst/>
        </a:prstGeom>
      </xdr:spPr>
    </xdr:pic>
    <xdr:clientData/>
  </xdr:twoCellAnchor>
  <xdr:twoCellAnchor editAs="oneCell">
    <xdr:from>
      <xdr:col>0</xdr:col>
      <xdr:colOff>16900</xdr:colOff>
      <xdr:row>37</xdr:row>
      <xdr:rowOff>23811</xdr:rowOff>
    </xdr:from>
    <xdr:to>
      <xdr:col>0</xdr:col>
      <xdr:colOff>631308</xdr:colOff>
      <xdr:row>37</xdr:row>
      <xdr:rowOff>598080</xdr:rowOff>
    </xdr:to>
    <xdr:pic>
      <xdr:nvPicPr>
        <xdr:cNvPr id="73" name="Picture 72" descr="images (21).jp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6900" y="20901282"/>
          <a:ext cx="614408" cy="574269"/>
        </a:xfrm>
        <a:prstGeom prst="rect">
          <a:avLst/>
        </a:prstGeom>
      </xdr:spPr>
    </xdr:pic>
    <xdr:clientData/>
  </xdr:twoCellAnchor>
  <xdr:twoCellAnchor editAs="oneCell">
    <xdr:from>
      <xdr:col>0</xdr:col>
      <xdr:colOff>9145</xdr:colOff>
      <xdr:row>38</xdr:row>
      <xdr:rowOff>34275</xdr:rowOff>
    </xdr:from>
    <xdr:to>
      <xdr:col>0</xdr:col>
      <xdr:colOff>520552</xdr:colOff>
      <xdr:row>38</xdr:row>
      <xdr:rowOff>564854</xdr:rowOff>
    </xdr:to>
    <xdr:pic>
      <xdr:nvPicPr>
        <xdr:cNvPr id="74" name="Picture 73" descr="download (8).jp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9145" y="21543054"/>
          <a:ext cx="511407" cy="530579"/>
        </a:xfrm>
        <a:prstGeom prst="rect">
          <a:avLst/>
        </a:prstGeom>
      </xdr:spPr>
    </xdr:pic>
    <xdr:clientData/>
  </xdr:twoCellAnchor>
  <xdr:twoCellAnchor editAs="oneCell">
    <xdr:from>
      <xdr:col>0</xdr:col>
      <xdr:colOff>12247</xdr:colOff>
      <xdr:row>39</xdr:row>
      <xdr:rowOff>25472</xdr:rowOff>
    </xdr:from>
    <xdr:to>
      <xdr:col>0</xdr:col>
      <xdr:colOff>620233</xdr:colOff>
      <xdr:row>39</xdr:row>
      <xdr:rowOff>587006</xdr:rowOff>
    </xdr:to>
    <xdr:pic>
      <xdr:nvPicPr>
        <xdr:cNvPr id="75" name="Picture 74" descr="C:\Users\NT\Desktop\Tyre Accessosary pic\download (7).jp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12247" y="22165559"/>
          <a:ext cx="607986" cy="561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40</xdr:row>
      <xdr:rowOff>22151</xdr:rowOff>
    </xdr:from>
    <xdr:to>
      <xdr:col>0</xdr:col>
      <xdr:colOff>631308</xdr:colOff>
      <xdr:row>40</xdr:row>
      <xdr:rowOff>609156</xdr:rowOff>
    </xdr:to>
    <xdr:pic>
      <xdr:nvPicPr>
        <xdr:cNvPr id="76" name="Picture 75" descr="C:\Users\NT\Desktop\Tyre Accessosary pic\images (2).jp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0" y="22793546"/>
          <a:ext cx="631308" cy="587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29721</xdr:colOff>
      <xdr:row>41</xdr:row>
      <xdr:rowOff>66453</xdr:rowOff>
    </xdr:from>
    <xdr:to>
      <xdr:col>0</xdr:col>
      <xdr:colOff>609156</xdr:colOff>
      <xdr:row>41</xdr:row>
      <xdr:rowOff>575930</xdr:rowOff>
    </xdr:to>
    <xdr:pic>
      <xdr:nvPicPr>
        <xdr:cNvPr id="77" name="Picture 76" descr="C:\Users\NT\Desktop\images (17).jp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29721" y="23469156"/>
          <a:ext cx="579435" cy="5094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24766</xdr:colOff>
      <xdr:row>42</xdr:row>
      <xdr:rowOff>11075</xdr:rowOff>
    </xdr:from>
    <xdr:to>
      <xdr:col>0</xdr:col>
      <xdr:colOff>587006</xdr:colOff>
      <xdr:row>42</xdr:row>
      <xdr:rowOff>598080</xdr:rowOff>
    </xdr:to>
    <xdr:pic>
      <xdr:nvPicPr>
        <xdr:cNvPr id="78" name="Picture 77" descr="C:\Users\NT\Desktop\images (9).jp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24766" y="24045087"/>
          <a:ext cx="562240" cy="587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119578</xdr:colOff>
      <xdr:row>43</xdr:row>
      <xdr:rowOff>81574</xdr:rowOff>
    </xdr:from>
    <xdr:to>
      <xdr:col>0</xdr:col>
      <xdr:colOff>595828</xdr:colOff>
      <xdr:row>43</xdr:row>
      <xdr:rowOff>557824</xdr:rowOff>
    </xdr:to>
    <xdr:pic>
      <xdr:nvPicPr>
        <xdr:cNvPr id="79" name="Picture 78" descr="C:\Users\NT\Desktop\download (2).jp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119578" y="24746894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40495</xdr:colOff>
      <xdr:row>44</xdr:row>
      <xdr:rowOff>61913</xdr:rowOff>
    </xdr:from>
    <xdr:to>
      <xdr:col>0</xdr:col>
      <xdr:colOff>620233</xdr:colOff>
      <xdr:row>44</xdr:row>
      <xdr:rowOff>609157</xdr:rowOff>
    </xdr:to>
    <xdr:pic>
      <xdr:nvPicPr>
        <xdr:cNvPr id="80" name="Picture 79" descr="shopping (4).jp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0495" y="25358541"/>
          <a:ext cx="579738" cy="547244"/>
        </a:xfrm>
        <a:prstGeom prst="rect">
          <a:avLst/>
        </a:prstGeom>
      </xdr:spPr>
    </xdr:pic>
    <xdr:clientData/>
  </xdr:twoCellAnchor>
  <xdr:twoCellAnchor editAs="oneCell">
    <xdr:from>
      <xdr:col>0</xdr:col>
      <xdr:colOff>45148</xdr:colOff>
      <xdr:row>45</xdr:row>
      <xdr:rowOff>30956</xdr:rowOff>
    </xdr:from>
    <xdr:to>
      <xdr:col>0</xdr:col>
      <xdr:colOff>609158</xdr:colOff>
      <xdr:row>45</xdr:row>
      <xdr:rowOff>587005</xdr:rowOff>
    </xdr:to>
    <xdr:pic>
      <xdr:nvPicPr>
        <xdr:cNvPr id="81" name="Picture 80" descr="shopping (3).jp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5148" y="25958892"/>
          <a:ext cx="564010" cy="556049"/>
        </a:xfrm>
        <a:prstGeom prst="rect">
          <a:avLst/>
        </a:prstGeom>
      </xdr:spPr>
    </xdr:pic>
    <xdr:clientData/>
  </xdr:twoCellAnchor>
  <xdr:twoCellAnchor editAs="oneCell">
    <xdr:from>
      <xdr:col>0</xdr:col>
      <xdr:colOff>25473</xdr:colOff>
      <xdr:row>46</xdr:row>
      <xdr:rowOff>67286</xdr:rowOff>
    </xdr:from>
    <xdr:to>
      <xdr:col>0</xdr:col>
      <xdr:colOff>620233</xdr:colOff>
      <xdr:row>46</xdr:row>
      <xdr:rowOff>524486</xdr:rowOff>
    </xdr:to>
    <xdr:pic>
      <xdr:nvPicPr>
        <xdr:cNvPr id="82" name="Picture 81" descr="shopping (3).jp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5473" y="26626530"/>
          <a:ext cx="59476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28362</xdr:rowOff>
    </xdr:from>
    <xdr:to>
      <xdr:col>0</xdr:col>
      <xdr:colOff>609156</xdr:colOff>
      <xdr:row>55</xdr:row>
      <xdr:rowOff>598082</xdr:rowOff>
    </xdr:to>
    <xdr:pic>
      <xdr:nvPicPr>
        <xdr:cNvPr id="84" name="Picture 83" descr="C:\Users\NT\Desktop\c156.jp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0" y="32269379"/>
          <a:ext cx="609156" cy="5697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51</xdr:row>
      <xdr:rowOff>24643</xdr:rowOff>
    </xdr:from>
    <xdr:to>
      <xdr:col>0</xdr:col>
      <xdr:colOff>631308</xdr:colOff>
      <xdr:row>51</xdr:row>
      <xdr:rowOff>598081</xdr:rowOff>
    </xdr:to>
    <xdr:pic>
      <xdr:nvPicPr>
        <xdr:cNvPr id="86" name="Picture 85" descr="images (33).jp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0" y="29740428"/>
          <a:ext cx="631308" cy="573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29910</xdr:rowOff>
    </xdr:from>
    <xdr:to>
      <xdr:col>0</xdr:col>
      <xdr:colOff>631031</xdr:colOff>
      <xdr:row>56</xdr:row>
      <xdr:rowOff>564854</xdr:rowOff>
    </xdr:to>
    <xdr:pic>
      <xdr:nvPicPr>
        <xdr:cNvPr id="94" name="Picture 93" descr="C:\Users\NT\Desktop\download (9).jp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0" y="32902236"/>
          <a:ext cx="631031" cy="5349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103614</xdr:colOff>
      <xdr:row>57</xdr:row>
      <xdr:rowOff>80501</xdr:rowOff>
    </xdr:from>
    <xdr:to>
      <xdr:col>0</xdr:col>
      <xdr:colOff>599804</xdr:colOff>
      <xdr:row>57</xdr:row>
      <xdr:rowOff>529318</xdr:rowOff>
    </xdr:to>
    <xdr:pic>
      <xdr:nvPicPr>
        <xdr:cNvPr id="95" name="Picture 94" descr="C:\Users\NT\Desktop\download (13).jp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 rot="190322">
          <a:off x="103614" y="33584135"/>
          <a:ext cx="496190" cy="4488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106439</xdr:colOff>
      <xdr:row>59</xdr:row>
      <xdr:rowOff>79192</xdr:rowOff>
    </xdr:from>
    <xdr:to>
      <xdr:col>0</xdr:col>
      <xdr:colOff>587007</xdr:colOff>
      <xdr:row>59</xdr:row>
      <xdr:rowOff>520552</xdr:rowOff>
    </xdr:to>
    <xdr:pic>
      <xdr:nvPicPr>
        <xdr:cNvPr id="97" name="Picture 96" descr="C:\Users\NT\Desktop\images (44).jp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106439" y="35476750"/>
          <a:ext cx="480568" cy="4413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16779</xdr:colOff>
      <xdr:row>60</xdr:row>
      <xdr:rowOff>37988</xdr:rowOff>
    </xdr:from>
    <xdr:to>
      <xdr:col>0</xdr:col>
      <xdr:colOff>620233</xdr:colOff>
      <xdr:row>60</xdr:row>
      <xdr:rowOff>598081</xdr:rowOff>
    </xdr:to>
    <xdr:pic>
      <xdr:nvPicPr>
        <xdr:cNvPr id="98" name="Picture 97" descr="buffing-round-brush-250x250.jp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16779" y="36066854"/>
          <a:ext cx="603454" cy="560093"/>
        </a:xfrm>
        <a:prstGeom prst="rect">
          <a:avLst/>
        </a:prstGeom>
      </xdr:spPr>
    </xdr:pic>
    <xdr:clientData/>
  </xdr:twoCellAnchor>
  <xdr:twoCellAnchor editAs="oneCell">
    <xdr:from>
      <xdr:col>0</xdr:col>
      <xdr:colOff>13065</xdr:colOff>
      <xdr:row>63</xdr:row>
      <xdr:rowOff>22268</xdr:rowOff>
    </xdr:from>
    <xdr:to>
      <xdr:col>0</xdr:col>
      <xdr:colOff>631308</xdr:colOff>
      <xdr:row>63</xdr:row>
      <xdr:rowOff>609156</xdr:rowOff>
    </xdr:to>
    <xdr:pic>
      <xdr:nvPicPr>
        <xdr:cNvPr id="101" name="Picture 100" descr="C:\Users\NT\Desktop\download (11).jp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13065" y="37945059"/>
          <a:ext cx="618243" cy="586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14397</xdr:colOff>
      <xdr:row>64</xdr:row>
      <xdr:rowOff>22152</xdr:rowOff>
    </xdr:from>
    <xdr:to>
      <xdr:col>0</xdr:col>
      <xdr:colOff>620233</xdr:colOff>
      <xdr:row>64</xdr:row>
      <xdr:rowOff>620232</xdr:rowOff>
    </xdr:to>
    <xdr:pic>
      <xdr:nvPicPr>
        <xdr:cNvPr id="103" name="Picture 102" descr="images (5).jp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14397" y="38576251"/>
          <a:ext cx="605836" cy="59808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</xdr:colOff>
      <xdr:row>65</xdr:row>
      <xdr:rowOff>23812</xdr:rowOff>
    </xdr:from>
    <xdr:to>
      <xdr:col>0</xdr:col>
      <xdr:colOff>620233</xdr:colOff>
      <xdr:row>65</xdr:row>
      <xdr:rowOff>609157</xdr:rowOff>
    </xdr:to>
    <xdr:pic>
      <xdr:nvPicPr>
        <xdr:cNvPr id="104" name="Picture 103" descr="E:\CLV Tyre Management Consultancy pvt.Ltd\CLV Business\CLV Tyre Mananagment Business\CLV Tyre Management\CLV Machinery Offers\Rim Paint\1489938696286.jp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28574" y="39209219"/>
          <a:ext cx="591659" cy="5853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33337</xdr:rowOff>
    </xdr:from>
    <xdr:to>
      <xdr:col>0</xdr:col>
      <xdr:colOff>620232</xdr:colOff>
      <xdr:row>66</xdr:row>
      <xdr:rowOff>609157</xdr:rowOff>
    </xdr:to>
    <xdr:pic>
      <xdr:nvPicPr>
        <xdr:cNvPr id="105" name="Picture 104" descr="E:\CLV Tyre Management Consultancy pvt.Ltd\CLV Business\CLV Tyre Mananagment Business\CLV Tyre Management\CLV Machinery Offers\Rim Paint\1489938696286.jp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0" y="39850052"/>
          <a:ext cx="620232" cy="5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68</xdr:row>
      <xdr:rowOff>17242</xdr:rowOff>
    </xdr:from>
    <xdr:to>
      <xdr:col>0</xdr:col>
      <xdr:colOff>631306</xdr:colOff>
      <xdr:row>68</xdr:row>
      <xdr:rowOff>609157</xdr:rowOff>
    </xdr:to>
    <xdr:pic>
      <xdr:nvPicPr>
        <xdr:cNvPr id="107" name="Picture 106" descr="da2a113d-8eb4-47cc-87d4-941e5d313eeb.jp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 rot="5400000">
          <a:off x="19695" y="41076878"/>
          <a:ext cx="591915" cy="6313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44303</xdr:rowOff>
    </xdr:from>
    <xdr:to>
      <xdr:col>0</xdr:col>
      <xdr:colOff>631308</xdr:colOff>
      <xdr:row>47</xdr:row>
      <xdr:rowOff>609156</xdr:rowOff>
    </xdr:to>
    <xdr:pic>
      <xdr:nvPicPr>
        <xdr:cNvPr id="110" name="Picture 109" descr="download (6).jp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27234855"/>
          <a:ext cx="631308" cy="564853"/>
        </a:xfrm>
        <a:prstGeom prst="rect">
          <a:avLst/>
        </a:prstGeom>
      </xdr:spPr>
    </xdr:pic>
    <xdr:clientData/>
  </xdr:twoCellAnchor>
  <xdr:twoCellAnchor editAs="oneCell">
    <xdr:from>
      <xdr:col>0</xdr:col>
      <xdr:colOff>43192</xdr:colOff>
      <xdr:row>61</xdr:row>
      <xdr:rowOff>37379</xdr:rowOff>
    </xdr:from>
    <xdr:to>
      <xdr:col>0</xdr:col>
      <xdr:colOff>609157</xdr:colOff>
      <xdr:row>61</xdr:row>
      <xdr:rowOff>564854</xdr:rowOff>
    </xdr:to>
    <xdr:pic>
      <xdr:nvPicPr>
        <xdr:cNvPr id="112" name="Picture 111" descr="Repair Tools Pic (88).jp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43192" y="36697553"/>
          <a:ext cx="565965" cy="527475"/>
        </a:xfrm>
        <a:prstGeom prst="rect">
          <a:avLst/>
        </a:prstGeom>
      </xdr:spPr>
    </xdr:pic>
    <xdr:clientData/>
  </xdr:twoCellAnchor>
  <xdr:twoCellAnchor editAs="oneCell">
    <xdr:from>
      <xdr:col>0</xdr:col>
      <xdr:colOff>16887</xdr:colOff>
      <xdr:row>62</xdr:row>
      <xdr:rowOff>18007</xdr:rowOff>
    </xdr:from>
    <xdr:to>
      <xdr:col>0</xdr:col>
      <xdr:colOff>609156</xdr:colOff>
      <xdr:row>62</xdr:row>
      <xdr:rowOff>575931</xdr:rowOff>
    </xdr:to>
    <xdr:pic>
      <xdr:nvPicPr>
        <xdr:cNvPr id="113" name="Picture 112" descr="1008 (13).jp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16887" y="37309490"/>
          <a:ext cx="592269" cy="557924"/>
        </a:xfrm>
        <a:prstGeom prst="rect">
          <a:avLst/>
        </a:prstGeom>
      </xdr:spPr>
    </xdr:pic>
    <xdr:clientData/>
  </xdr:twoCellAnchor>
  <xdr:twoCellAnchor editAs="oneCell">
    <xdr:from>
      <xdr:col>0</xdr:col>
      <xdr:colOff>99684</xdr:colOff>
      <xdr:row>58</xdr:row>
      <xdr:rowOff>166141</xdr:rowOff>
    </xdr:from>
    <xdr:to>
      <xdr:col>0</xdr:col>
      <xdr:colOff>635465</xdr:colOff>
      <xdr:row>58</xdr:row>
      <xdr:rowOff>521387</xdr:rowOff>
    </xdr:to>
    <xdr:pic>
      <xdr:nvPicPr>
        <xdr:cNvPr id="114" name="Picture 113" descr="1005 (17).jp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99684" y="34932391"/>
          <a:ext cx="535781" cy="355246"/>
        </a:xfrm>
        <a:prstGeom prst="rect">
          <a:avLst/>
        </a:prstGeom>
      </xdr:spPr>
    </xdr:pic>
    <xdr:clientData/>
  </xdr:twoCellAnchor>
  <xdr:twoCellAnchor editAs="oneCell">
    <xdr:from>
      <xdr:col>0</xdr:col>
      <xdr:colOff>35718</xdr:colOff>
      <xdr:row>22</xdr:row>
      <xdr:rowOff>23813</xdr:rowOff>
    </xdr:from>
    <xdr:to>
      <xdr:col>0</xdr:col>
      <xdr:colOff>631031</xdr:colOff>
      <xdr:row>22</xdr:row>
      <xdr:rowOff>619126</xdr:rowOff>
    </xdr:to>
    <xdr:pic>
      <xdr:nvPicPr>
        <xdr:cNvPr id="99" name="Picture 98" descr="images (16).jp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35718" y="2607469"/>
          <a:ext cx="595313" cy="595313"/>
        </a:xfrm>
        <a:prstGeom prst="rect">
          <a:avLst/>
        </a:prstGeom>
      </xdr:spPr>
    </xdr:pic>
    <xdr:clientData/>
  </xdr:twoCellAnchor>
  <xdr:twoCellAnchor editAs="oneCell">
    <xdr:from>
      <xdr:col>0</xdr:col>
      <xdr:colOff>23815</xdr:colOff>
      <xdr:row>21</xdr:row>
      <xdr:rowOff>11906</xdr:rowOff>
    </xdr:from>
    <xdr:to>
      <xdr:col>0</xdr:col>
      <xdr:colOff>631031</xdr:colOff>
      <xdr:row>22</xdr:row>
      <xdr:rowOff>0</xdr:rowOff>
    </xdr:to>
    <xdr:pic>
      <xdr:nvPicPr>
        <xdr:cNvPr id="100" name="Picture 99" descr="Valve cap -plastic.pn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3815" y="1964531"/>
          <a:ext cx="607216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23815</xdr:rowOff>
    </xdr:from>
    <xdr:to>
      <xdr:col>0</xdr:col>
      <xdr:colOff>595312</xdr:colOff>
      <xdr:row>25</xdr:row>
      <xdr:rowOff>601515</xdr:rowOff>
    </xdr:to>
    <xdr:pic>
      <xdr:nvPicPr>
        <xdr:cNvPr id="106" name="Picture 105" descr="images (33).jpe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4500565"/>
          <a:ext cx="595312" cy="577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11907</xdr:rowOff>
    </xdr:from>
    <xdr:to>
      <xdr:col>0</xdr:col>
      <xdr:colOff>595312</xdr:colOff>
      <xdr:row>30</xdr:row>
      <xdr:rowOff>583407</xdr:rowOff>
    </xdr:to>
    <xdr:pic>
      <xdr:nvPicPr>
        <xdr:cNvPr id="111" name="Picture 110" descr="1008 (142).jp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7643813"/>
          <a:ext cx="595312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11907</xdr:colOff>
      <xdr:row>14</xdr:row>
      <xdr:rowOff>23813</xdr:rowOff>
    </xdr:from>
    <xdr:to>
      <xdr:col>0</xdr:col>
      <xdr:colOff>607219</xdr:colOff>
      <xdr:row>14</xdr:row>
      <xdr:rowOff>607218</xdr:rowOff>
    </xdr:to>
    <xdr:pic>
      <xdr:nvPicPr>
        <xdr:cNvPr id="117" name="Picture 116" descr="images (33).jpe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1907" y="12703969"/>
          <a:ext cx="595312" cy="5834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11907</xdr:rowOff>
    </xdr:from>
    <xdr:to>
      <xdr:col>0</xdr:col>
      <xdr:colOff>595312</xdr:colOff>
      <xdr:row>18</xdr:row>
      <xdr:rowOff>547686</xdr:rowOff>
    </xdr:to>
    <xdr:pic>
      <xdr:nvPicPr>
        <xdr:cNvPr id="118" name="Picture 117" descr="images (38).jpe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15847220"/>
          <a:ext cx="595312" cy="5357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69</xdr:row>
      <xdr:rowOff>22151</xdr:rowOff>
    </xdr:from>
    <xdr:to>
      <xdr:col>0</xdr:col>
      <xdr:colOff>631307</xdr:colOff>
      <xdr:row>69</xdr:row>
      <xdr:rowOff>614066</xdr:rowOff>
    </xdr:to>
    <xdr:pic>
      <xdr:nvPicPr>
        <xdr:cNvPr id="119" name="Picture 118" descr="da2a113d-8eb4-47cc-87d4-941e5d313eeb.jp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 rot="5400000">
          <a:off x="19696" y="41713096"/>
          <a:ext cx="591915" cy="631306"/>
        </a:xfrm>
        <a:prstGeom prst="rect">
          <a:avLst/>
        </a:prstGeom>
      </xdr:spPr>
    </xdr:pic>
    <xdr:clientData/>
  </xdr:twoCellAnchor>
  <xdr:twoCellAnchor editAs="oneCell">
    <xdr:from>
      <xdr:col>0</xdr:col>
      <xdr:colOff>11075</xdr:colOff>
      <xdr:row>70</xdr:row>
      <xdr:rowOff>22152</xdr:rowOff>
    </xdr:from>
    <xdr:to>
      <xdr:col>0</xdr:col>
      <xdr:colOff>642381</xdr:colOff>
      <xdr:row>70</xdr:row>
      <xdr:rowOff>614067</xdr:rowOff>
    </xdr:to>
    <xdr:pic>
      <xdr:nvPicPr>
        <xdr:cNvPr id="120" name="Picture 119" descr="da2a113d-8eb4-47cc-87d4-941e5d313eeb.jp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 rot="5400000">
          <a:off x="30770" y="42344405"/>
          <a:ext cx="591915" cy="631306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84</xdr:row>
      <xdr:rowOff>22153</xdr:rowOff>
    </xdr:from>
    <xdr:to>
      <xdr:col>0</xdr:col>
      <xdr:colOff>598083</xdr:colOff>
      <xdr:row>84</xdr:row>
      <xdr:rowOff>609160</xdr:rowOff>
    </xdr:to>
    <xdr:pic>
      <xdr:nvPicPr>
        <xdr:cNvPr id="121" name="Picture 120" descr="images.jpe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076" y="51202415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83</xdr:row>
      <xdr:rowOff>22152</xdr:rowOff>
    </xdr:from>
    <xdr:to>
      <xdr:col>0</xdr:col>
      <xdr:colOff>598083</xdr:colOff>
      <xdr:row>83</xdr:row>
      <xdr:rowOff>609159</xdr:rowOff>
    </xdr:to>
    <xdr:pic>
      <xdr:nvPicPr>
        <xdr:cNvPr id="122" name="Picture 121" descr="images.jpe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076" y="50571105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82</xdr:row>
      <xdr:rowOff>11076</xdr:rowOff>
    </xdr:from>
    <xdr:to>
      <xdr:col>0</xdr:col>
      <xdr:colOff>598083</xdr:colOff>
      <xdr:row>82</xdr:row>
      <xdr:rowOff>598083</xdr:rowOff>
    </xdr:to>
    <xdr:pic>
      <xdr:nvPicPr>
        <xdr:cNvPr id="123" name="Picture 122" descr="images.jpe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076" y="49928721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81</xdr:row>
      <xdr:rowOff>22152</xdr:rowOff>
    </xdr:from>
    <xdr:to>
      <xdr:col>0</xdr:col>
      <xdr:colOff>598083</xdr:colOff>
      <xdr:row>81</xdr:row>
      <xdr:rowOff>609159</xdr:rowOff>
    </xdr:to>
    <xdr:pic>
      <xdr:nvPicPr>
        <xdr:cNvPr id="124" name="Picture 123" descr="images.jpe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076" y="49308489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80</xdr:row>
      <xdr:rowOff>22152</xdr:rowOff>
    </xdr:from>
    <xdr:to>
      <xdr:col>0</xdr:col>
      <xdr:colOff>598083</xdr:colOff>
      <xdr:row>80</xdr:row>
      <xdr:rowOff>609159</xdr:rowOff>
    </xdr:to>
    <xdr:pic>
      <xdr:nvPicPr>
        <xdr:cNvPr id="125" name="Picture 124" descr="images.jpe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076" y="48677181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79</xdr:row>
      <xdr:rowOff>22152</xdr:rowOff>
    </xdr:from>
    <xdr:to>
      <xdr:col>0</xdr:col>
      <xdr:colOff>598083</xdr:colOff>
      <xdr:row>79</xdr:row>
      <xdr:rowOff>609159</xdr:rowOff>
    </xdr:to>
    <xdr:pic>
      <xdr:nvPicPr>
        <xdr:cNvPr id="126" name="Picture 125" descr="images.jpe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076" y="48045873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78</xdr:row>
      <xdr:rowOff>22152</xdr:rowOff>
    </xdr:from>
    <xdr:to>
      <xdr:col>0</xdr:col>
      <xdr:colOff>598083</xdr:colOff>
      <xdr:row>78</xdr:row>
      <xdr:rowOff>609159</xdr:rowOff>
    </xdr:to>
    <xdr:pic>
      <xdr:nvPicPr>
        <xdr:cNvPr id="127" name="Picture 126" descr="images.jpe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076" y="47414565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77</xdr:row>
      <xdr:rowOff>22152</xdr:rowOff>
    </xdr:from>
    <xdr:to>
      <xdr:col>0</xdr:col>
      <xdr:colOff>598083</xdr:colOff>
      <xdr:row>77</xdr:row>
      <xdr:rowOff>609159</xdr:rowOff>
    </xdr:to>
    <xdr:pic>
      <xdr:nvPicPr>
        <xdr:cNvPr id="128" name="Picture 127" descr="images.jpe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076" y="46783257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76</xdr:row>
      <xdr:rowOff>22152</xdr:rowOff>
    </xdr:from>
    <xdr:to>
      <xdr:col>0</xdr:col>
      <xdr:colOff>598083</xdr:colOff>
      <xdr:row>76</xdr:row>
      <xdr:rowOff>609159</xdr:rowOff>
    </xdr:to>
    <xdr:pic>
      <xdr:nvPicPr>
        <xdr:cNvPr id="129" name="Picture 128" descr="images.jpe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076" y="46151949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75</xdr:row>
      <xdr:rowOff>11076</xdr:rowOff>
    </xdr:from>
    <xdr:to>
      <xdr:col>0</xdr:col>
      <xdr:colOff>598083</xdr:colOff>
      <xdr:row>75</xdr:row>
      <xdr:rowOff>598083</xdr:rowOff>
    </xdr:to>
    <xdr:pic>
      <xdr:nvPicPr>
        <xdr:cNvPr id="130" name="Picture 129" descr="images.jpe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076" y="45509564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74</xdr:row>
      <xdr:rowOff>22152</xdr:rowOff>
    </xdr:from>
    <xdr:to>
      <xdr:col>0</xdr:col>
      <xdr:colOff>598083</xdr:colOff>
      <xdr:row>74</xdr:row>
      <xdr:rowOff>609159</xdr:rowOff>
    </xdr:to>
    <xdr:pic>
      <xdr:nvPicPr>
        <xdr:cNvPr id="131" name="Picture 130" descr="images.jpe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076" y="44889332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73</xdr:row>
      <xdr:rowOff>22152</xdr:rowOff>
    </xdr:from>
    <xdr:to>
      <xdr:col>0</xdr:col>
      <xdr:colOff>598083</xdr:colOff>
      <xdr:row>73</xdr:row>
      <xdr:rowOff>609159</xdr:rowOff>
    </xdr:to>
    <xdr:pic>
      <xdr:nvPicPr>
        <xdr:cNvPr id="132" name="Picture 131" descr="images.jpe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076" y="44258024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72</xdr:row>
      <xdr:rowOff>22152</xdr:rowOff>
    </xdr:from>
    <xdr:to>
      <xdr:col>0</xdr:col>
      <xdr:colOff>598083</xdr:colOff>
      <xdr:row>72</xdr:row>
      <xdr:rowOff>609159</xdr:rowOff>
    </xdr:to>
    <xdr:pic>
      <xdr:nvPicPr>
        <xdr:cNvPr id="133" name="Picture 132" descr="images.jpe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076" y="43626716"/>
          <a:ext cx="587007" cy="58700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138</xdr:row>
      <xdr:rowOff>77532</xdr:rowOff>
    </xdr:from>
    <xdr:to>
      <xdr:col>0</xdr:col>
      <xdr:colOff>476250</xdr:colOff>
      <xdr:row>138</xdr:row>
      <xdr:rowOff>534732</xdr:rowOff>
    </xdr:to>
    <xdr:pic>
      <xdr:nvPicPr>
        <xdr:cNvPr id="134" name="Picture 147" descr="images (76).jp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0" y="149741863"/>
          <a:ext cx="476250" cy="4572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38538</xdr:colOff>
      <xdr:row>139</xdr:row>
      <xdr:rowOff>39436</xdr:rowOff>
    </xdr:from>
    <xdr:to>
      <xdr:col>0</xdr:col>
      <xdr:colOff>609157</xdr:colOff>
      <xdr:row>139</xdr:row>
      <xdr:rowOff>564173</xdr:rowOff>
    </xdr:to>
    <xdr:pic>
      <xdr:nvPicPr>
        <xdr:cNvPr id="135" name="Picture 478" descr="IMG_20180510_154309.jp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 bwMode="auto">
        <a:xfrm>
          <a:off x="38538" y="150335076"/>
          <a:ext cx="570619" cy="524737"/>
        </a:xfrm>
        <a:prstGeom prst="rect">
          <a:avLst/>
        </a:prstGeom>
        <a:noFill/>
      </xdr:spPr>
    </xdr:pic>
    <xdr:clientData/>
  </xdr:twoCellAnchor>
  <xdr:twoCellAnchor>
    <xdr:from>
      <xdr:col>0</xdr:col>
      <xdr:colOff>38100</xdr:colOff>
      <xdr:row>140</xdr:row>
      <xdr:rowOff>77532</xdr:rowOff>
    </xdr:from>
    <xdr:to>
      <xdr:col>0</xdr:col>
      <xdr:colOff>485775</xdr:colOff>
      <xdr:row>140</xdr:row>
      <xdr:rowOff>534732</xdr:rowOff>
    </xdr:to>
    <xdr:pic>
      <xdr:nvPicPr>
        <xdr:cNvPr id="136" name="Picture 479" descr="download (10).jp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38100" y="151004480"/>
          <a:ext cx="447675" cy="4572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9525</xdr:colOff>
      <xdr:row>141</xdr:row>
      <xdr:rowOff>86844</xdr:rowOff>
    </xdr:from>
    <xdr:to>
      <xdr:col>0</xdr:col>
      <xdr:colOff>504825</xdr:colOff>
      <xdr:row>141</xdr:row>
      <xdr:rowOff>505944</xdr:rowOff>
    </xdr:to>
    <xdr:pic>
      <xdr:nvPicPr>
        <xdr:cNvPr id="137" name="Picture 2" descr="shoppin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 bwMode="auto">
        <a:xfrm>
          <a:off x="9525" y="151645100"/>
          <a:ext cx="495300" cy="4191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44304</xdr:colOff>
      <xdr:row>127</xdr:row>
      <xdr:rowOff>115206</xdr:rowOff>
    </xdr:from>
    <xdr:to>
      <xdr:col>0</xdr:col>
      <xdr:colOff>596754</xdr:colOff>
      <xdr:row>127</xdr:row>
      <xdr:rowOff>524781</xdr:rowOff>
    </xdr:to>
    <xdr:pic>
      <xdr:nvPicPr>
        <xdr:cNvPr id="138" name="Picture 481" descr="IMG_20180418_230153.jp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44304" y="66446863"/>
          <a:ext cx="552450" cy="4095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108</xdr:row>
      <xdr:rowOff>19050</xdr:rowOff>
    </xdr:from>
    <xdr:to>
      <xdr:col>0</xdr:col>
      <xdr:colOff>638174</xdr:colOff>
      <xdr:row>108</xdr:row>
      <xdr:rowOff>430530</xdr:rowOff>
    </xdr:to>
    <xdr:pic>
      <xdr:nvPicPr>
        <xdr:cNvPr id="181" name="Picture 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28575" y="61931550"/>
          <a:ext cx="609599" cy="4114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109</xdr:row>
      <xdr:rowOff>19051</xdr:rowOff>
    </xdr:from>
    <xdr:to>
      <xdr:col>0</xdr:col>
      <xdr:colOff>622935</xdr:colOff>
      <xdr:row>109</xdr:row>
      <xdr:rowOff>419100</xdr:rowOff>
    </xdr:to>
    <xdr:pic>
      <xdr:nvPicPr>
        <xdr:cNvPr id="182" name="Picture 181" descr="Flexible Extension.jpg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8575" y="62562859"/>
          <a:ext cx="594360" cy="40004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110</xdr:row>
      <xdr:rowOff>9525</xdr:rowOff>
    </xdr:from>
    <xdr:to>
      <xdr:col>0</xdr:col>
      <xdr:colOff>622935</xdr:colOff>
      <xdr:row>110</xdr:row>
      <xdr:rowOff>421005</xdr:rowOff>
    </xdr:to>
    <xdr:pic>
      <xdr:nvPicPr>
        <xdr:cNvPr id="183" name="Picture 182" descr="TRJ 650 Bend Valve">
          <a:hlinkClick xmlns:r="http://schemas.openxmlformats.org/officeDocument/2006/relationships" r:id="rId15" tgtFrame="&quot;_blank&quot;"/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28575" y="63184641"/>
          <a:ext cx="594360" cy="411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45262</xdr:colOff>
      <xdr:row>114</xdr:row>
      <xdr:rowOff>239232</xdr:rowOff>
    </xdr:from>
    <xdr:to>
      <xdr:col>0</xdr:col>
      <xdr:colOff>511420</xdr:colOff>
      <xdr:row>114</xdr:row>
      <xdr:rowOff>345558</xdr:rowOff>
    </xdr:to>
    <xdr:pic>
      <xdr:nvPicPr>
        <xdr:cNvPr id="153" name="Picture 152" descr="images (22).jpeg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45262" y="69501488"/>
          <a:ext cx="466158" cy="10632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112</xdr:row>
      <xdr:rowOff>195261</xdr:rowOff>
    </xdr:from>
    <xdr:to>
      <xdr:col>0</xdr:col>
      <xdr:colOff>568047</xdr:colOff>
      <xdr:row>112</xdr:row>
      <xdr:rowOff>431947</xdr:rowOff>
    </xdr:to>
    <xdr:pic>
      <xdr:nvPicPr>
        <xdr:cNvPr id="157" name="Picture 156" descr="images (26).jpe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1" y="69052151"/>
          <a:ext cx="568046" cy="2366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178140</xdr:rowOff>
    </xdr:from>
    <xdr:to>
      <xdr:col>0</xdr:col>
      <xdr:colOff>628772</xdr:colOff>
      <xdr:row>113</xdr:row>
      <xdr:rowOff>454511</xdr:rowOff>
    </xdr:to>
    <xdr:pic>
      <xdr:nvPicPr>
        <xdr:cNvPr id="161" name="Picture 160" descr="images (26).jpeg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 rot="19735702">
          <a:off x="0" y="69666338"/>
          <a:ext cx="628772" cy="276371"/>
        </a:xfrm>
        <a:prstGeom prst="rect">
          <a:avLst/>
        </a:prstGeom>
      </xdr:spPr>
    </xdr:pic>
    <xdr:clientData/>
  </xdr:twoCellAnchor>
  <xdr:twoCellAnchor>
    <xdr:from>
      <xdr:col>0</xdr:col>
      <xdr:colOff>169945</xdr:colOff>
      <xdr:row>115</xdr:row>
      <xdr:rowOff>103491</xdr:rowOff>
    </xdr:from>
    <xdr:to>
      <xdr:col>0</xdr:col>
      <xdr:colOff>542704</xdr:colOff>
      <xdr:row>115</xdr:row>
      <xdr:rowOff>520553</xdr:rowOff>
    </xdr:to>
    <xdr:grpSp>
      <xdr:nvGrpSpPr>
        <xdr:cNvPr id="177" name="object 9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/>
      </xdr:nvGrpSpPr>
      <xdr:grpSpPr>
        <a:xfrm>
          <a:off x="169945" y="69994840"/>
          <a:ext cx="372759" cy="417062"/>
          <a:chOff x="13606334" y="929525"/>
          <a:chExt cx="1268095" cy="1272540"/>
        </a:xfrm>
      </xdr:grpSpPr>
      <xdr:pic>
        <xdr:nvPicPr>
          <xdr:cNvPr id="184" name="object 97">
            <a:extLst>
              <a:ext uri="{FF2B5EF4-FFF2-40B4-BE49-F238E27FC236}">
                <a16:creationId xmlns:a16="http://schemas.microsoft.com/office/drawing/2014/main" id="{00000000-0008-0000-0000-0000B8000000}"/>
              </a:ext>
            </a:extLst>
          </xdr:cNvPr>
          <xdr:cNvPicPr/>
        </xdr:nvPicPr>
        <xdr:blipFill>
          <a:blip xmlns:r="http://schemas.openxmlformats.org/officeDocument/2006/relationships" r:embed="rId74" cstate="print"/>
          <a:stretch>
            <a:fillRect/>
          </a:stretch>
        </xdr:blipFill>
        <xdr:spPr>
          <a:xfrm>
            <a:off x="13673759" y="1217472"/>
            <a:ext cx="1114842" cy="289051"/>
          </a:xfrm>
          <a:prstGeom prst="rect">
            <a:avLst/>
          </a:prstGeom>
        </xdr:spPr>
      </xdr:pic>
      <xdr:sp macro="" textlink="">
        <xdr:nvSpPr>
          <xdr:cNvPr id="185" name="object 98">
            <a:extLst>
              <a:ext uri="{FF2B5EF4-FFF2-40B4-BE49-F238E27FC236}">
                <a16:creationId xmlns:a16="http://schemas.microsoft.com/office/drawing/2014/main" id="{00000000-0008-0000-0000-0000B9000000}"/>
              </a:ext>
            </a:extLst>
          </xdr:cNvPr>
          <xdr:cNvSpPr/>
        </xdr:nvSpPr>
        <xdr:spPr>
          <a:xfrm>
            <a:off x="13606334" y="929525"/>
            <a:ext cx="1268095" cy="1272540"/>
          </a:xfrm>
          <a:custGeom>
            <a:avLst/>
            <a:gdLst/>
            <a:ahLst/>
            <a:cxnLst/>
            <a:rect l="l" t="t" r="r" b="b"/>
            <a:pathLst>
              <a:path w="1268094" h="1272539">
                <a:moveTo>
                  <a:pt x="1267967" y="0"/>
                </a:moveTo>
                <a:lnTo>
                  <a:pt x="0" y="0"/>
                </a:lnTo>
                <a:lnTo>
                  <a:pt x="0" y="1272413"/>
                </a:lnTo>
                <a:lnTo>
                  <a:pt x="1267967" y="1272413"/>
                </a:lnTo>
                <a:lnTo>
                  <a:pt x="1267967" y="0"/>
                </a:lnTo>
                <a:close/>
              </a:path>
            </a:pathLst>
          </a:custGeom>
          <a:ln w="7404">
            <a:solidFill>
              <a:srgbClr val="939598"/>
            </a:solidFill>
          </a:ln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/>
          </a:p>
        </xdr:txBody>
      </xdr:sp>
      <xdr:pic>
        <xdr:nvPicPr>
          <xdr:cNvPr id="186" name="object 99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PicPr/>
        </xdr:nvPicPr>
        <xdr:blipFill>
          <a:blip xmlns:r="http://schemas.openxmlformats.org/officeDocument/2006/relationships" r:embed="rId75" cstate="print"/>
          <a:stretch>
            <a:fillRect/>
          </a:stretch>
        </xdr:blipFill>
        <xdr:spPr>
          <a:xfrm>
            <a:off x="13662868" y="1991112"/>
            <a:ext cx="170154" cy="170141"/>
          </a:xfrm>
          <a:prstGeom prst="rect">
            <a:avLst/>
          </a:prstGeom>
        </xdr:spPr>
      </xdr:pic>
      <xdr:sp macro="" textlink="">
        <xdr:nvSpPr>
          <xdr:cNvPr id="187" name="object 100">
            <a:extLst>
              <a:ext uri="{FF2B5EF4-FFF2-40B4-BE49-F238E27FC236}">
                <a16:creationId xmlns:a16="http://schemas.microsoft.com/office/drawing/2014/main" id="{00000000-0008-0000-0000-0000BB000000}"/>
              </a:ext>
            </a:extLst>
          </xdr:cNvPr>
          <xdr:cNvSpPr/>
        </xdr:nvSpPr>
        <xdr:spPr>
          <a:xfrm>
            <a:off x="14520046" y="1591627"/>
            <a:ext cx="83185" cy="41910"/>
          </a:xfrm>
          <a:custGeom>
            <a:avLst/>
            <a:gdLst/>
            <a:ahLst/>
            <a:cxnLst/>
            <a:rect l="l" t="t" r="r" b="b"/>
            <a:pathLst>
              <a:path w="83184" h="41910">
                <a:moveTo>
                  <a:pt x="41490" y="0"/>
                </a:moveTo>
                <a:lnTo>
                  <a:pt x="0" y="41503"/>
                </a:lnTo>
                <a:lnTo>
                  <a:pt x="82981" y="41490"/>
                </a:lnTo>
                <a:lnTo>
                  <a:pt x="41490" y="0"/>
                </a:lnTo>
                <a:close/>
              </a:path>
            </a:pathLst>
          </a:custGeom>
          <a:solidFill>
            <a:srgbClr val="939598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/>
          </a:p>
        </xdr:txBody>
      </xdr:sp>
    </xdr:grpSp>
    <xdr:clientData/>
  </xdr:twoCellAnchor>
  <xdr:twoCellAnchor>
    <xdr:from>
      <xdr:col>0</xdr:col>
      <xdr:colOff>80705</xdr:colOff>
      <xdr:row>118</xdr:row>
      <xdr:rowOff>91780</xdr:rowOff>
    </xdr:from>
    <xdr:to>
      <xdr:col>0</xdr:col>
      <xdr:colOff>520552</xdr:colOff>
      <xdr:row>118</xdr:row>
      <xdr:rowOff>520553</xdr:rowOff>
    </xdr:to>
    <xdr:grpSp>
      <xdr:nvGrpSpPr>
        <xdr:cNvPr id="188" name="object 14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GrpSpPr/>
      </xdr:nvGrpSpPr>
      <xdr:grpSpPr>
        <a:xfrm>
          <a:off x="80705" y="71870408"/>
          <a:ext cx="439847" cy="428773"/>
          <a:chOff x="13029564" y="7339965"/>
          <a:chExt cx="1164590" cy="1178560"/>
        </a:xfrm>
      </xdr:grpSpPr>
      <xdr:sp macro="" textlink="">
        <xdr:nvSpPr>
          <xdr:cNvPr id="189" name="object 15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SpPr/>
        </xdr:nvSpPr>
        <xdr:spPr>
          <a:xfrm>
            <a:off x="13029564" y="7339965"/>
            <a:ext cx="1164590" cy="1178560"/>
          </a:xfrm>
          <a:custGeom>
            <a:avLst/>
            <a:gdLst/>
            <a:ahLst/>
            <a:cxnLst/>
            <a:rect l="l" t="t" r="r" b="b"/>
            <a:pathLst>
              <a:path w="1164590" h="1178559">
                <a:moveTo>
                  <a:pt x="1164590" y="0"/>
                </a:moveTo>
                <a:lnTo>
                  <a:pt x="0" y="0"/>
                </a:lnTo>
                <a:lnTo>
                  <a:pt x="0" y="1178559"/>
                </a:lnTo>
                <a:lnTo>
                  <a:pt x="1164590" y="1178559"/>
                </a:lnTo>
                <a:lnTo>
                  <a:pt x="1164590" y="0"/>
                </a:lnTo>
                <a:close/>
              </a:path>
            </a:pathLst>
          </a:custGeom>
          <a:ln w="6350">
            <a:solidFill>
              <a:srgbClr val="939598"/>
            </a:solidFill>
          </a:ln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/>
          </a:p>
        </xdr:txBody>
      </xdr:sp>
      <xdr:pic>
        <xdr:nvPicPr>
          <xdr:cNvPr id="190" name="object 16">
            <a:extLst>
              <a:ext uri="{FF2B5EF4-FFF2-40B4-BE49-F238E27FC236}">
                <a16:creationId xmlns:a16="http://schemas.microsoft.com/office/drawing/2014/main" id="{00000000-0008-0000-0000-0000BE000000}"/>
              </a:ext>
            </a:extLst>
          </xdr:cNvPr>
          <xdr:cNvPicPr/>
        </xdr:nvPicPr>
        <xdr:blipFill>
          <a:blip xmlns:r="http://schemas.openxmlformats.org/officeDocument/2006/relationships" r:embed="rId76" cstate="print"/>
          <a:stretch>
            <a:fillRect/>
          </a:stretch>
        </xdr:blipFill>
        <xdr:spPr>
          <a:xfrm>
            <a:off x="13282599" y="7459600"/>
            <a:ext cx="604693" cy="9321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11075</xdr:colOff>
      <xdr:row>116</xdr:row>
      <xdr:rowOff>77529</xdr:rowOff>
    </xdr:from>
    <xdr:to>
      <xdr:col>0</xdr:col>
      <xdr:colOff>609157</xdr:colOff>
      <xdr:row>116</xdr:row>
      <xdr:rowOff>431948</xdr:rowOff>
    </xdr:to>
    <xdr:pic>
      <xdr:nvPicPr>
        <xdr:cNvPr id="192" name="object 13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11075" y="71459651"/>
          <a:ext cx="598082" cy="354419"/>
        </a:xfrm>
        <a:prstGeom prst="rect">
          <a:avLst/>
        </a:prstGeom>
      </xdr:spPr>
    </xdr:pic>
    <xdr:clientData/>
  </xdr:twoCellAnchor>
  <xdr:twoCellAnchor editAs="oneCell">
    <xdr:from>
      <xdr:col>0</xdr:col>
      <xdr:colOff>22152</xdr:colOff>
      <xdr:row>117</xdr:row>
      <xdr:rowOff>77529</xdr:rowOff>
    </xdr:from>
    <xdr:to>
      <xdr:col>0</xdr:col>
      <xdr:colOff>487326</xdr:colOff>
      <xdr:row>117</xdr:row>
      <xdr:rowOff>553779</xdr:rowOff>
    </xdr:to>
    <xdr:pic>
      <xdr:nvPicPr>
        <xdr:cNvPr id="194" name="object 80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22152" y="72090959"/>
          <a:ext cx="465174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180</xdr:row>
      <xdr:rowOff>44304</xdr:rowOff>
    </xdr:from>
    <xdr:to>
      <xdr:col>0</xdr:col>
      <xdr:colOff>476250</xdr:colOff>
      <xdr:row>180</xdr:row>
      <xdr:rowOff>487327</xdr:rowOff>
    </xdr:to>
    <xdr:pic>
      <xdr:nvPicPr>
        <xdr:cNvPr id="197" name="Picture 196" descr="Image result for ENERPAC PATG1105N">
          <a:hlinkClick xmlns:r="http://schemas.openxmlformats.org/officeDocument/2006/relationships" r:id="rId79" tgtFrame="&quot;_blank&quot;"/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6" y="109936223"/>
          <a:ext cx="465174" cy="44302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77530</xdr:rowOff>
    </xdr:from>
    <xdr:to>
      <xdr:col>0</xdr:col>
      <xdr:colOff>642383</xdr:colOff>
      <xdr:row>181</xdr:row>
      <xdr:rowOff>420873</xdr:rowOff>
    </xdr:to>
    <xdr:pic>
      <xdr:nvPicPr>
        <xdr:cNvPr id="198" name="Picture 197" descr="Image result for ENERPAC P801">
          <a:hlinkClick xmlns:r="http://schemas.openxmlformats.org/officeDocument/2006/relationships" r:id="rId81" tgtFrame="&quot;_blank&quot;"/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600757"/>
          <a:ext cx="642383" cy="3433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22152</xdr:colOff>
      <xdr:row>185</xdr:row>
      <xdr:rowOff>33228</xdr:rowOff>
    </xdr:from>
    <xdr:to>
      <xdr:col>0</xdr:col>
      <xdr:colOff>487326</xdr:colOff>
      <xdr:row>185</xdr:row>
      <xdr:rowOff>542705</xdr:rowOff>
    </xdr:to>
    <xdr:pic>
      <xdr:nvPicPr>
        <xdr:cNvPr id="199" name="Picture 198" descr="Image result for ENERPAC GBJ030">
          <a:hlinkClick xmlns:r="http://schemas.openxmlformats.org/officeDocument/2006/relationships" r:id="rId83" tgtFrame="&quot;_blank&quot;"/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52" y="116238228"/>
          <a:ext cx="465174" cy="5094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99680</xdr:colOff>
      <xdr:row>186</xdr:row>
      <xdr:rowOff>99680</xdr:rowOff>
    </xdr:from>
    <xdr:to>
      <xdr:col>0</xdr:col>
      <xdr:colOff>531627</xdr:colOff>
      <xdr:row>186</xdr:row>
      <xdr:rowOff>542703</xdr:rowOff>
    </xdr:to>
    <xdr:pic>
      <xdr:nvPicPr>
        <xdr:cNvPr id="200" name="Picture 199" descr="Image result for ENERPAC RC506">
          <a:hlinkClick xmlns:r="http://schemas.openxmlformats.org/officeDocument/2006/relationships" r:id="rId85" tgtFrame="&quot;_blank&quot;"/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80" y="116935988"/>
          <a:ext cx="431947" cy="44302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77532</xdr:colOff>
      <xdr:row>187</xdr:row>
      <xdr:rowOff>55380</xdr:rowOff>
    </xdr:from>
    <xdr:to>
      <xdr:col>0</xdr:col>
      <xdr:colOff>509479</xdr:colOff>
      <xdr:row>187</xdr:row>
      <xdr:rowOff>498403</xdr:rowOff>
    </xdr:to>
    <xdr:pic>
      <xdr:nvPicPr>
        <xdr:cNvPr id="201" name="Picture 200" descr="Image result for ENERPAC RC506">
          <a:hlinkClick xmlns:r="http://schemas.openxmlformats.org/officeDocument/2006/relationships" r:id="rId85" tgtFrame="&quot;_blank&quot;"/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2" y="117522996"/>
          <a:ext cx="431947" cy="44302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77532</xdr:colOff>
      <xdr:row>188</xdr:row>
      <xdr:rowOff>44304</xdr:rowOff>
    </xdr:from>
    <xdr:to>
      <xdr:col>0</xdr:col>
      <xdr:colOff>509479</xdr:colOff>
      <xdr:row>188</xdr:row>
      <xdr:rowOff>487327</xdr:rowOff>
    </xdr:to>
    <xdr:pic>
      <xdr:nvPicPr>
        <xdr:cNvPr id="202" name="Picture 201" descr="Image result for ENERPAC RC506">
          <a:hlinkClick xmlns:r="http://schemas.openxmlformats.org/officeDocument/2006/relationships" r:id="rId85" tgtFrame="&quot;_blank&quot;"/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2" y="118143228"/>
          <a:ext cx="431947" cy="44302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132907</xdr:rowOff>
    </xdr:from>
    <xdr:to>
      <xdr:col>0</xdr:col>
      <xdr:colOff>575930</xdr:colOff>
      <xdr:row>179</xdr:row>
      <xdr:rowOff>498402</xdr:rowOff>
    </xdr:to>
    <xdr:pic>
      <xdr:nvPicPr>
        <xdr:cNvPr id="203" name="object 27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0" y="109393517"/>
          <a:ext cx="575930" cy="365495"/>
        </a:xfrm>
        <a:prstGeom prst="rect">
          <a:avLst/>
        </a:prstGeom>
      </xdr:spPr>
    </xdr:pic>
    <xdr:clientData/>
  </xdr:twoCellAnchor>
  <xdr:twoCellAnchor editAs="oneCell">
    <xdr:from>
      <xdr:col>0</xdr:col>
      <xdr:colOff>44303</xdr:colOff>
      <xdr:row>178</xdr:row>
      <xdr:rowOff>77529</xdr:rowOff>
    </xdr:from>
    <xdr:to>
      <xdr:col>0</xdr:col>
      <xdr:colOff>620233</xdr:colOff>
      <xdr:row>178</xdr:row>
      <xdr:rowOff>365494</xdr:rowOff>
    </xdr:to>
    <xdr:pic>
      <xdr:nvPicPr>
        <xdr:cNvPr id="204" name="object 30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44303" y="108706831"/>
          <a:ext cx="575930" cy="287965"/>
        </a:xfrm>
        <a:prstGeom prst="rect">
          <a:avLst/>
        </a:prstGeom>
      </xdr:spPr>
    </xdr:pic>
    <xdr:clientData/>
  </xdr:twoCellAnchor>
  <xdr:twoCellAnchor editAs="oneCell">
    <xdr:from>
      <xdr:col>0</xdr:col>
      <xdr:colOff>88605</xdr:colOff>
      <xdr:row>183</xdr:row>
      <xdr:rowOff>88605</xdr:rowOff>
    </xdr:from>
    <xdr:to>
      <xdr:col>0</xdr:col>
      <xdr:colOff>620233</xdr:colOff>
      <xdr:row>183</xdr:row>
      <xdr:rowOff>609157</xdr:rowOff>
    </xdr:to>
    <xdr:pic>
      <xdr:nvPicPr>
        <xdr:cNvPr id="206" name="Picture 205" descr="Image result for ENERPAC HC9210">
          <a:hlinkClick xmlns:r="http://schemas.openxmlformats.org/officeDocument/2006/relationships" r:id="rId89" tgtFrame="&quot;_blank&quot;"/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05" y="112505756"/>
          <a:ext cx="531628" cy="5205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564855</xdr:colOff>
      <xdr:row>182</xdr:row>
      <xdr:rowOff>542703</xdr:rowOff>
    </xdr:to>
    <xdr:pic>
      <xdr:nvPicPr>
        <xdr:cNvPr id="207" name="Picture 206" descr="Image result for ENERPAC C604">
          <a:hlinkClick xmlns:r="http://schemas.openxmlformats.org/officeDocument/2006/relationships" r:id="rId91" tgtFrame="&quot;_blank&quot;"/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154535"/>
          <a:ext cx="564855" cy="54270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</xdr:colOff>
      <xdr:row>177</xdr:row>
      <xdr:rowOff>121836</xdr:rowOff>
    </xdr:from>
    <xdr:to>
      <xdr:col>0</xdr:col>
      <xdr:colOff>639925</xdr:colOff>
      <xdr:row>177</xdr:row>
      <xdr:rowOff>454104</xdr:rowOff>
    </xdr:to>
    <xdr:pic>
      <xdr:nvPicPr>
        <xdr:cNvPr id="210" name="Picture 209" descr="1008 (136).jpg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1" y="108119830"/>
          <a:ext cx="639924" cy="332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44303</xdr:rowOff>
    </xdr:from>
    <xdr:to>
      <xdr:col>0</xdr:col>
      <xdr:colOff>620233</xdr:colOff>
      <xdr:row>192</xdr:row>
      <xdr:rowOff>553780</xdr:rowOff>
    </xdr:to>
    <xdr:pic>
      <xdr:nvPicPr>
        <xdr:cNvPr id="211" name="Picture 210" descr="images.jpg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117511919"/>
          <a:ext cx="620233" cy="509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193</xdr:row>
      <xdr:rowOff>55380</xdr:rowOff>
    </xdr:from>
    <xdr:to>
      <xdr:col>0</xdr:col>
      <xdr:colOff>620233</xdr:colOff>
      <xdr:row>193</xdr:row>
      <xdr:rowOff>564857</xdr:rowOff>
    </xdr:to>
    <xdr:pic>
      <xdr:nvPicPr>
        <xdr:cNvPr id="212" name="Picture 211" descr="images.jpg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118154304"/>
          <a:ext cx="620233" cy="509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194</xdr:row>
      <xdr:rowOff>55379</xdr:rowOff>
    </xdr:from>
    <xdr:to>
      <xdr:col>0</xdr:col>
      <xdr:colOff>531628</xdr:colOff>
      <xdr:row>194</xdr:row>
      <xdr:rowOff>587007</xdr:rowOff>
    </xdr:to>
    <xdr:pic>
      <xdr:nvPicPr>
        <xdr:cNvPr id="213" name="Picture 212" descr="download.jpg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118785612"/>
          <a:ext cx="531628" cy="531628"/>
        </a:xfrm>
        <a:prstGeom prst="rect">
          <a:avLst/>
        </a:prstGeom>
      </xdr:spPr>
    </xdr:pic>
    <xdr:clientData/>
  </xdr:twoCellAnchor>
  <xdr:twoCellAnchor editAs="oneCell">
    <xdr:from>
      <xdr:col>0</xdr:col>
      <xdr:colOff>22152</xdr:colOff>
      <xdr:row>196</xdr:row>
      <xdr:rowOff>11076</xdr:rowOff>
    </xdr:from>
    <xdr:to>
      <xdr:col>0</xdr:col>
      <xdr:colOff>609157</xdr:colOff>
      <xdr:row>196</xdr:row>
      <xdr:rowOff>598081</xdr:rowOff>
    </xdr:to>
    <xdr:pic>
      <xdr:nvPicPr>
        <xdr:cNvPr id="214" name="Picture 213" descr="1005 (2).jpg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22152" y="150306716"/>
          <a:ext cx="587005" cy="587005"/>
        </a:xfrm>
        <a:prstGeom prst="rect">
          <a:avLst/>
        </a:prstGeom>
      </xdr:spPr>
    </xdr:pic>
    <xdr:clientData/>
  </xdr:twoCellAnchor>
  <xdr:twoCellAnchor editAs="oneCell">
    <xdr:from>
      <xdr:col>0</xdr:col>
      <xdr:colOff>116773</xdr:colOff>
      <xdr:row>199</xdr:row>
      <xdr:rowOff>116773</xdr:rowOff>
    </xdr:from>
    <xdr:to>
      <xdr:col>0</xdr:col>
      <xdr:colOff>612694</xdr:colOff>
      <xdr:row>199</xdr:row>
      <xdr:rowOff>498400</xdr:rowOff>
    </xdr:to>
    <xdr:pic>
      <xdr:nvPicPr>
        <xdr:cNvPr id="215" name="Picture 214" descr="1008 (107).jpg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116773" y="152306337"/>
          <a:ext cx="495921" cy="3816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197</xdr:row>
      <xdr:rowOff>33228</xdr:rowOff>
    </xdr:from>
    <xdr:to>
      <xdr:col>0</xdr:col>
      <xdr:colOff>587005</xdr:colOff>
      <xdr:row>197</xdr:row>
      <xdr:rowOff>620233</xdr:rowOff>
    </xdr:to>
    <xdr:pic>
      <xdr:nvPicPr>
        <xdr:cNvPr id="216" name="Picture 215" descr="1005 (2).jp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150960176"/>
          <a:ext cx="587005" cy="5870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198</xdr:row>
      <xdr:rowOff>22152</xdr:rowOff>
    </xdr:from>
    <xdr:to>
      <xdr:col>0</xdr:col>
      <xdr:colOff>587005</xdr:colOff>
      <xdr:row>198</xdr:row>
      <xdr:rowOff>609157</xdr:rowOff>
    </xdr:to>
    <xdr:pic>
      <xdr:nvPicPr>
        <xdr:cNvPr id="217" name="Picture 216" descr="1005 (2).jp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151580408"/>
          <a:ext cx="587005" cy="5870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25253</xdr:rowOff>
    </xdr:from>
    <xdr:to>
      <xdr:col>0</xdr:col>
      <xdr:colOff>609156</xdr:colOff>
      <xdr:row>202</xdr:row>
      <xdr:rowOff>3102</xdr:rowOff>
    </xdr:to>
    <xdr:pic>
      <xdr:nvPicPr>
        <xdr:cNvPr id="167" name="Picture 166" descr="1008 (96).jpg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126331183"/>
          <a:ext cx="609156" cy="6091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202</xdr:row>
      <xdr:rowOff>138925</xdr:rowOff>
    </xdr:from>
    <xdr:to>
      <xdr:col>0</xdr:col>
      <xdr:colOff>595847</xdr:colOff>
      <xdr:row>202</xdr:row>
      <xdr:rowOff>542704</xdr:rowOff>
    </xdr:to>
    <xdr:pic>
      <xdr:nvPicPr>
        <xdr:cNvPr id="168" name="Picture 167" descr="1008 (98).jpg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0" y="127076163"/>
          <a:ext cx="595847" cy="403779"/>
        </a:xfrm>
        <a:prstGeom prst="rect">
          <a:avLst/>
        </a:prstGeom>
      </xdr:spPr>
    </xdr:pic>
    <xdr:clientData/>
  </xdr:twoCellAnchor>
  <xdr:twoCellAnchor editAs="oneCell">
    <xdr:from>
      <xdr:col>0</xdr:col>
      <xdr:colOff>34220</xdr:colOff>
      <xdr:row>204</xdr:row>
      <xdr:rowOff>45261</xdr:rowOff>
    </xdr:from>
    <xdr:to>
      <xdr:col>1</xdr:col>
      <xdr:colOff>2222</xdr:colOff>
      <xdr:row>204</xdr:row>
      <xdr:rowOff>502461</xdr:rowOff>
    </xdr:to>
    <xdr:pic>
      <xdr:nvPicPr>
        <xdr:cNvPr id="173" name="Picture 172" descr="1008 (103).jpg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34220" y="128245116"/>
          <a:ext cx="610386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</xdr:row>
      <xdr:rowOff>184185</xdr:rowOff>
    </xdr:from>
    <xdr:to>
      <xdr:col>0</xdr:col>
      <xdr:colOff>597530</xdr:colOff>
      <xdr:row>203</xdr:row>
      <xdr:rowOff>542703</xdr:rowOff>
    </xdr:to>
    <xdr:pic>
      <xdr:nvPicPr>
        <xdr:cNvPr id="174" name="Picture 173" descr="images (49).jpeg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0" y="127752732"/>
          <a:ext cx="597530" cy="358518"/>
        </a:xfrm>
        <a:prstGeom prst="rect">
          <a:avLst/>
        </a:prstGeom>
      </xdr:spPr>
    </xdr:pic>
    <xdr:clientData/>
  </xdr:twoCellAnchor>
  <xdr:twoCellAnchor>
    <xdr:from>
      <xdr:col>0</xdr:col>
      <xdr:colOff>110756</xdr:colOff>
      <xdr:row>206</xdr:row>
      <xdr:rowOff>44301</xdr:rowOff>
    </xdr:from>
    <xdr:to>
      <xdr:col>0</xdr:col>
      <xdr:colOff>409797</xdr:colOff>
      <xdr:row>206</xdr:row>
      <xdr:rowOff>243662</xdr:rowOff>
    </xdr:to>
    <xdr:grpSp>
      <xdr:nvGrpSpPr>
        <xdr:cNvPr id="175" name="object 8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GrpSpPr/>
      </xdr:nvGrpSpPr>
      <xdr:grpSpPr>
        <a:xfrm>
          <a:off x="110756" y="127183115"/>
          <a:ext cx="299041" cy="199361"/>
          <a:chOff x="11214100" y="6010910"/>
          <a:chExt cx="4168013" cy="1242096"/>
        </a:xfrm>
      </xdr:grpSpPr>
      <xdr:pic>
        <xdr:nvPicPr>
          <xdr:cNvPr id="176" name="object 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PicPr/>
        </xdr:nvPicPr>
        <xdr:blipFill>
          <a:blip xmlns:r="http://schemas.openxmlformats.org/officeDocument/2006/relationships" r:embed="rId102" cstate="print"/>
          <a:stretch>
            <a:fillRect/>
          </a:stretch>
        </xdr:blipFill>
        <xdr:spPr>
          <a:xfrm>
            <a:off x="13423900" y="6010910"/>
            <a:ext cx="1958213" cy="1242096"/>
          </a:xfrm>
          <a:prstGeom prst="rect">
            <a:avLst/>
          </a:prstGeom>
        </xdr:spPr>
      </xdr:pic>
      <xdr:pic>
        <xdr:nvPicPr>
          <xdr:cNvPr id="178" name="object 10">
            <a:extLst>
              <a:ext uri="{FF2B5EF4-FFF2-40B4-BE49-F238E27FC236}">
                <a16:creationId xmlns:a16="http://schemas.microsoft.com/office/drawing/2014/main" id="{00000000-0008-0000-0000-0000B2000000}"/>
              </a:ext>
            </a:extLst>
          </xdr:cNvPr>
          <xdr:cNvPicPr/>
        </xdr:nvPicPr>
        <xdr:blipFill>
          <a:blip xmlns:r="http://schemas.openxmlformats.org/officeDocument/2006/relationships" r:embed="rId103" cstate="print"/>
          <a:stretch>
            <a:fillRect/>
          </a:stretch>
        </xdr:blipFill>
        <xdr:spPr>
          <a:xfrm>
            <a:off x="12471400" y="6720840"/>
            <a:ext cx="1802777" cy="411480"/>
          </a:xfrm>
          <a:prstGeom prst="rect">
            <a:avLst/>
          </a:prstGeom>
        </xdr:spPr>
      </xdr:pic>
      <xdr:pic>
        <xdr:nvPicPr>
          <xdr:cNvPr id="179" name="object 11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PicPr/>
        </xdr:nvPicPr>
        <xdr:blipFill>
          <a:blip xmlns:r="http://schemas.openxmlformats.org/officeDocument/2006/relationships" r:embed="rId104" cstate="print"/>
          <a:stretch>
            <a:fillRect/>
          </a:stretch>
        </xdr:blipFill>
        <xdr:spPr>
          <a:xfrm>
            <a:off x="11214100" y="6045200"/>
            <a:ext cx="1877567" cy="68846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118376</xdr:colOff>
      <xdr:row>205</xdr:row>
      <xdr:rowOff>143983</xdr:rowOff>
    </xdr:from>
    <xdr:to>
      <xdr:col>0</xdr:col>
      <xdr:colOff>409798</xdr:colOff>
      <xdr:row>205</xdr:row>
      <xdr:rowOff>420873</xdr:rowOff>
    </xdr:to>
    <xdr:pic>
      <xdr:nvPicPr>
        <xdr:cNvPr id="180" name="object 85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118376" y="128975146"/>
          <a:ext cx="291422" cy="276890"/>
        </a:xfrm>
        <a:prstGeom prst="rect">
          <a:avLst/>
        </a:prstGeom>
      </xdr:spPr>
    </xdr:pic>
    <xdr:clientData/>
  </xdr:twoCellAnchor>
  <xdr:twoCellAnchor editAs="oneCell">
    <xdr:from>
      <xdr:col>0</xdr:col>
      <xdr:colOff>44304</xdr:colOff>
      <xdr:row>7</xdr:row>
      <xdr:rowOff>33223</xdr:rowOff>
    </xdr:from>
    <xdr:to>
      <xdr:col>0</xdr:col>
      <xdr:colOff>558209</xdr:colOff>
      <xdr:row>7</xdr:row>
      <xdr:rowOff>599595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FC943829-BA6F-4880-8E34-9FC3AD5B8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04" y="2418283"/>
          <a:ext cx="513905" cy="566372"/>
        </a:xfrm>
        <a:prstGeom prst="rect">
          <a:avLst/>
        </a:prstGeom>
      </xdr:spPr>
    </xdr:pic>
    <xdr:clientData/>
  </xdr:twoCellAnchor>
  <xdr:twoCellAnchor editAs="oneCell">
    <xdr:from>
      <xdr:col>0</xdr:col>
      <xdr:colOff>31013</xdr:colOff>
      <xdr:row>130</xdr:row>
      <xdr:rowOff>115187</xdr:rowOff>
    </xdr:from>
    <xdr:to>
      <xdr:col>0</xdr:col>
      <xdr:colOff>606943</xdr:colOff>
      <xdr:row>130</xdr:row>
      <xdr:rowOff>491757</xdr:rowOff>
    </xdr:to>
    <xdr:pic>
      <xdr:nvPicPr>
        <xdr:cNvPr id="205" name="object 79">
          <a:extLst>
            <a:ext uri="{FF2B5EF4-FFF2-40B4-BE49-F238E27FC236}">
              <a16:creationId xmlns:a16="http://schemas.microsoft.com/office/drawing/2014/main" id="{EBFA2C47-4D33-4528-ADA2-A13A398AE077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31013" y="79442931"/>
          <a:ext cx="575930" cy="3765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35440</xdr:colOff>
      <xdr:row>131</xdr:row>
      <xdr:rowOff>137339</xdr:rowOff>
    </xdr:from>
    <xdr:to>
      <xdr:col>0</xdr:col>
      <xdr:colOff>611370</xdr:colOff>
      <xdr:row>131</xdr:row>
      <xdr:rowOff>513909</xdr:rowOff>
    </xdr:to>
    <xdr:pic>
      <xdr:nvPicPr>
        <xdr:cNvPr id="208" name="object 79">
          <a:extLst>
            <a:ext uri="{FF2B5EF4-FFF2-40B4-BE49-F238E27FC236}">
              <a16:creationId xmlns:a16="http://schemas.microsoft.com/office/drawing/2014/main" id="{36B93611-EFDA-4AD4-B50C-86159B2294DE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35440" y="80094176"/>
          <a:ext cx="575930" cy="3765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57592</xdr:colOff>
      <xdr:row>128</xdr:row>
      <xdr:rowOff>115184</xdr:rowOff>
    </xdr:from>
    <xdr:to>
      <xdr:col>0</xdr:col>
      <xdr:colOff>600295</xdr:colOff>
      <xdr:row>128</xdr:row>
      <xdr:rowOff>536055</xdr:rowOff>
    </xdr:to>
    <xdr:pic>
      <xdr:nvPicPr>
        <xdr:cNvPr id="209" name="object 7">
          <a:extLst>
            <a:ext uri="{FF2B5EF4-FFF2-40B4-BE49-F238E27FC236}">
              <a16:creationId xmlns:a16="http://schemas.microsoft.com/office/drawing/2014/main" id="{EF0EC186-8EDE-4C21-B292-6A76BD88425D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57592" y="78184742"/>
          <a:ext cx="542703" cy="4208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35440</xdr:colOff>
      <xdr:row>129</xdr:row>
      <xdr:rowOff>93035</xdr:rowOff>
    </xdr:from>
    <xdr:to>
      <xdr:col>0</xdr:col>
      <xdr:colOff>600295</xdr:colOff>
      <xdr:row>129</xdr:row>
      <xdr:rowOff>502831</xdr:rowOff>
    </xdr:to>
    <xdr:pic>
      <xdr:nvPicPr>
        <xdr:cNvPr id="218" name="object 6">
          <a:extLst>
            <a:ext uri="{FF2B5EF4-FFF2-40B4-BE49-F238E27FC236}">
              <a16:creationId xmlns:a16="http://schemas.microsoft.com/office/drawing/2014/main" id="{79C405C9-018F-456E-8732-0E368914B8CE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xfrm>
          <a:off x="35440" y="78791686"/>
          <a:ext cx="564855" cy="40979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44304</xdr:colOff>
      <xdr:row>120</xdr:row>
      <xdr:rowOff>115206</xdr:rowOff>
    </xdr:from>
    <xdr:to>
      <xdr:col>0</xdr:col>
      <xdr:colOff>596754</xdr:colOff>
      <xdr:row>120</xdr:row>
      <xdr:rowOff>524781</xdr:rowOff>
    </xdr:to>
    <xdr:pic>
      <xdr:nvPicPr>
        <xdr:cNvPr id="219" name="Picture 481" descr="IMG_20180418_230153.jpg">
          <a:extLst>
            <a:ext uri="{FF2B5EF4-FFF2-40B4-BE49-F238E27FC236}">
              <a16:creationId xmlns:a16="http://schemas.microsoft.com/office/drawing/2014/main" id="{8C2D5912-BDEA-4472-8277-0F9B17B82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44304" y="55649766"/>
          <a:ext cx="552450" cy="4095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22152</xdr:colOff>
      <xdr:row>121</xdr:row>
      <xdr:rowOff>121829</xdr:rowOff>
    </xdr:from>
    <xdr:to>
      <xdr:col>0</xdr:col>
      <xdr:colOff>575931</xdr:colOff>
      <xdr:row>121</xdr:row>
      <xdr:rowOff>531626</xdr:rowOff>
    </xdr:to>
    <xdr:pic>
      <xdr:nvPicPr>
        <xdr:cNvPr id="220" name="object 80">
          <a:extLst>
            <a:ext uri="{FF2B5EF4-FFF2-40B4-BE49-F238E27FC236}">
              <a16:creationId xmlns:a16="http://schemas.microsoft.com/office/drawing/2014/main" id="{03667999-65C6-4C7D-B3D5-F0B8A1A28B6F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22152" y="56288849"/>
          <a:ext cx="553779" cy="40979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22153</xdr:colOff>
      <xdr:row>124</xdr:row>
      <xdr:rowOff>88608</xdr:rowOff>
    </xdr:from>
    <xdr:to>
      <xdr:col>0</xdr:col>
      <xdr:colOff>598083</xdr:colOff>
      <xdr:row>124</xdr:row>
      <xdr:rowOff>465178</xdr:rowOff>
    </xdr:to>
    <xdr:pic>
      <xdr:nvPicPr>
        <xdr:cNvPr id="221" name="object 79">
          <a:extLst>
            <a:ext uri="{FF2B5EF4-FFF2-40B4-BE49-F238E27FC236}">
              <a16:creationId xmlns:a16="http://schemas.microsoft.com/office/drawing/2014/main" id="{0B5B2D65-35D6-4921-A716-32A0B3BD8E7F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22153" y="58153008"/>
          <a:ext cx="575930" cy="3765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125</xdr:row>
      <xdr:rowOff>110760</xdr:rowOff>
    </xdr:from>
    <xdr:to>
      <xdr:col>0</xdr:col>
      <xdr:colOff>575930</xdr:colOff>
      <xdr:row>125</xdr:row>
      <xdr:rowOff>487330</xdr:rowOff>
    </xdr:to>
    <xdr:pic>
      <xdr:nvPicPr>
        <xdr:cNvPr id="222" name="object 79">
          <a:extLst>
            <a:ext uri="{FF2B5EF4-FFF2-40B4-BE49-F238E27FC236}">
              <a16:creationId xmlns:a16="http://schemas.microsoft.com/office/drawing/2014/main" id="{1EDDB57E-63CE-48BA-94E8-4EE1F157E50C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0" y="58807620"/>
          <a:ext cx="575930" cy="3765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22152</xdr:colOff>
      <xdr:row>122</xdr:row>
      <xdr:rowOff>88605</xdr:rowOff>
    </xdr:from>
    <xdr:to>
      <xdr:col>0</xdr:col>
      <xdr:colOff>564855</xdr:colOff>
      <xdr:row>122</xdr:row>
      <xdr:rowOff>509476</xdr:rowOff>
    </xdr:to>
    <xdr:pic>
      <xdr:nvPicPr>
        <xdr:cNvPr id="223" name="object 7">
          <a:extLst>
            <a:ext uri="{FF2B5EF4-FFF2-40B4-BE49-F238E27FC236}">
              <a16:creationId xmlns:a16="http://schemas.microsoft.com/office/drawing/2014/main" id="{1659F63E-5C94-4F3B-97A4-C8C93233D8C2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22152" y="56888085"/>
          <a:ext cx="542703" cy="4208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123</xdr:row>
      <xdr:rowOff>66456</xdr:rowOff>
    </xdr:from>
    <xdr:to>
      <xdr:col>0</xdr:col>
      <xdr:colOff>564855</xdr:colOff>
      <xdr:row>123</xdr:row>
      <xdr:rowOff>476252</xdr:rowOff>
    </xdr:to>
    <xdr:pic>
      <xdr:nvPicPr>
        <xdr:cNvPr id="224" name="object 6">
          <a:extLst>
            <a:ext uri="{FF2B5EF4-FFF2-40B4-BE49-F238E27FC236}">
              <a16:creationId xmlns:a16="http://schemas.microsoft.com/office/drawing/2014/main" id="{D1F1E801-4720-48DC-AFFA-5C357B1E7A05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xfrm>
          <a:off x="0" y="57498396"/>
          <a:ext cx="564855" cy="40979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0</xdr:col>
      <xdr:colOff>31013</xdr:colOff>
      <xdr:row>135</xdr:row>
      <xdr:rowOff>115187</xdr:rowOff>
    </xdr:from>
    <xdr:ext cx="575930" cy="376570"/>
    <xdr:pic>
      <xdr:nvPicPr>
        <xdr:cNvPr id="225" name="object 79">
          <a:extLst>
            <a:ext uri="{FF2B5EF4-FFF2-40B4-BE49-F238E27FC236}">
              <a16:creationId xmlns:a16="http://schemas.microsoft.com/office/drawing/2014/main" id="{B17E57B8-2A50-4F59-B0B5-F553D215FC3F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31013" y="79442931"/>
          <a:ext cx="575930" cy="3765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0</xdr:col>
      <xdr:colOff>35440</xdr:colOff>
      <xdr:row>136</xdr:row>
      <xdr:rowOff>137339</xdr:rowOff>
    </xdr:from>
    <xdr:ext cx="575930" cy="376570"/>
    <xdr:pic>
      <xdr:nvPicPr>
        <xdr:cNvPr id="226" name="object 79">
          <a:extLst>
            <a:ext uri="{FF2B5EF4-FFF2-40B4-BE49-F238E27FC236}">
              <a16:creationId xmlns:a16="http://schemas.microsoft.com/office/drawing/2014/main" id="{C961642D-5D13-43EA-B67B-24E017B4123C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35440" y="80094176"/>
          <a:ext cx="575930" cy="3765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0</xdr:col>
      <xdr:colOff>57592</xdr:colOff>
      <xdr:row>133</xdr:row>
      <xdr:rowOff>115184</xdr:rowOff>
    </xdr:from>
    <xdr:ext cx="542703" cy="420871"/>
    <xdr:pic>
      <xdr:nvPicPr>
        <xdr:cNvPr id="227" name="object 7">
          <a:extLst>
            <a:ext uri="{FF2B5EF4-FFF2-40B4-BE49-F238E27FC236}">
              <a16:creationId xmlns:a16="http://schemas.microsoft.com/office/drawing/2014/main" id="{6AA09D09-F88A-4CFF-A3D5-31FA67E5CBD9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57592" y="78184742"/>
          <a:ext cx="542703" cy="4208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0</xdr:col>
      <xdr:colOff>35440</xdr:colOff>
      <xdr:row>134</xdr:row>
      <xdr:rowOff>93035</xdr:rowOff>
    </xdr:from>
    <xdr:ext cx="564855" cy="409796"/>
    <xdr:pic>
      <xdr:nvPicPr>
        <xdr:cNvPr id="228" name="object 6">
          <a:extLst>
            <a:ext uri="{FF2B5EF4-FFF2-40B4-BE49-F238E27FC236}">
              <a16:creationId xmlns:a16="http://schemas.microsoft.com/office/drawing/2014/main" id="{F9F73408-A880-47D3-92EA-99FE6AAAA216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xfrm>
          <a:off x="35440" y="78791686"/>
          <a:ext cx="564855" cy="40979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0</xdr:col>
      <xdr:colOff>101896</xdr:colOff>
      <xdr:row>142</xdr:row>
      <xdr:rowOff>70886</xdr:rowOff>
    </xdr:from>
    <xdr:ext cx="456674" cy="457200"/>
    <xdr:pic>
      <xdr:nvPicPr>
        <xdr:cNvPr id="251" name="Picture 250" descr="images (56).jpg">
          <a:extLst>
            <a:ext uri="{FF2B5EF4-FFF2-40B4-BE49-F238E27FC236}">
              <a16:creationId xmlns:a16="http://schemas.microsoft.com/office/drawing/2014/main" id="{FD59D7E3-F890-49B2-B39E-28CC2AD39543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xfrm>
          <a:off x="101896" y="86947746"/>
          <a:ext cx="456674" cy="457200"/>
        </a:xfrm>
        <a:prstGeom prst="rect">
          <a:avLst/>
        </a:prstGeom>
      </xdr:spPr>
    </xdr:pic>
    <xdr:clientData/>
  </xdr:oneCellAnchor>
  <xdr:oneCellAnchor>
    <xdr:from>
      <xdr:col>0</xdr:col>
      <xdr:colOff>88604</xdr:colOff>
      <xdr:row>143</xdr:row>
      <xdr:rowOff>95252</xdr:rowOff>
    </xdr:from>
    <xdr:ext cx="456674" cy="457200"/>
    <xdr:pic>
      <xdr:nvPicPr>
        <xdr:cNvPr id="252" name="Picture 251" descr="images (11).jpg">
          <a:extLst>
            <a:ext uri="{FF2B5EF4-FFF2-40B4-BE49-F238E27FC236}">
              <a16:creationId xmlns:a16="http://schemas.microsoft.com/office/drawing/2014/main" id="{CCD00342-7063-4EF0-84A2-AD97B9181FC4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xfrm>
          <a:off x="88604" y="87601205"/>
          <a:ext cx="456674" cy="457200"/>
        </a:xfrm>
        <a:prstGeom prst="rect">
          <a:avLst/>
        </a:prstGeom>
      </xdr:spPr>
    </xdr:pic>
    <xdr:clientData/>
  </xdr:oneCellAnchor>
  <xdr:oneCellAnchor>
    <xdr:from>
      <xdr:col>0</xdr:col>
      <xdr:colOff>35442</xdr:colOff>
      <xdr:row>144</xdr:row>
      <xdr:rowOff>66458</xdr:rowOff>
    </xdr:from>
    <xdr:ext cx="457200" cy="339349"/>
    <xdr:pic>
      <xdr:nvPicPr>
        <xdr:cNvPr id="253" name="Picture 252" descr="images (6).jpg">
          <a:extLst>
            <a:ext uri="{FF2B5EF4-FFF2-40B4-BE49-F238E27FC236}">
              <a16:creationId xmlns:a16="http://schemas.microsoft.com/office/drawing/2014/main" id="{F32571FE-A286-43C6-87BF-8F839F7B894A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xfrm>
          <a:off x="35442" y="88201505"/>
          <a:ext cx="457200" cy="339349"/>
        </a:xfrm>
        <a:prstGeom prst="rect">
          <a:avLst/>
        </a:prstGeom>
      </xdr:spPr>
    </xdr:pic>
    <xdr:clientData/>
  </xdr:oneCellAnchor>
  <xdr:twoCellAnchor>
    <xdr:from>
      <xdr:col>0</xdr:col>
      <xdr:colOff>88608</xdr:colOff>
      <xdr:row>145</xdr:row>
      <xdr:rowOff>99684</xdr:rowOff>
    </xdr:from>
    <xdr:to>
      <xdr:col>0</xdr:col>
      <xdr:colOff>545808</xdr:colOff>
      <xdr:row>145</xdr:row>
      <xdr:rowOff>556884</xdr:rowOff>
    </xdr:to>
    <xdr:pic>
      <xdr:nvPicPr>
        <xdr:cNvPr id="254" name="Picture 476" descr="shopping (3).jpg">
          <a:extLst>
            <a:ext uri="{FF2B5EF4-FFF2-40B4-BE49-F238E27FC236}">
              <a16:creationId xmlns:a16="http://schemas.microsoft.com/office/drawing/2014/main" id="{D996BF04-58E5-466C-BDAC-DF6DC68CC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88608" y="63223764"/>
          <a:ext cx="457200" cy="4572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88608</xdr:colOff>
      <xdr:row>146</xdr:row>
      <xdr:rowOff>143988</xdr:rowOff>
    </xdr:from>
    <xdr:to>
      <xdr:col>0</xdr:col>
      <xdr:colOff>545808</xdr:colOff>
      <xdr:row>146</xdr:row>
      <xdr:rowOff>505938</xdr:rowOff>
    </xdr:to>
    <xdr:pic>
      <xdr:nvPicPr>
        <xdr:cNvPr id="255" name="Picture 487" descr="download (7).jpg">
          <a:extLst>
            <a:ext uri="{FF2B5EF4-FFF2-40B4-BE49-F238E27FC236}">
              <a16:creationId xmlns:a16="http://schemas.microsoft.com/office/drawing/2014/main" id="{8CD6DA87-CD20-45DD-8871-DC81165C9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 bwMode="auto">
        <a:xfrm>
          <a:off x="88608" y="63900528"/>
          <a:ext cx="457200" cy="3619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33228</xdr:colOff>
      <xdr:row>147</xdr:row>
      <xdr:rowOff>39438</xdr:rowOff>
    </xdr:from>
    <xdr:to>
      <xdr:col>0</xdr:col>
      <xdr:colOff>585678</xdr:colOff>
      <xdr:row>147</xdr:row>
      <xdr:rowOff>591888</xdr:rowOff>
    </xdr:to>
    <xdr:pic>
      <xdr:nvPicPr>
        <xdr:cNvPr id="256" name="Picture 488" descr="download (11).jpg">
          <a:extLst>
            <a:ext uri="{FF2B5EF4-FFF2-40B4-BE49-F238E27FC236}">
              <a16:creationId xmlns:a16="http://schemas.microsoft.com/office/drawing/2014/main" id="{1B5817FB-94C3-4EA1-AFAA-5FF2C59A4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 bwMode="auto">
        <a:xfrm>
          <a:off x="33228" y="64428438"/>
          <a:ext cx="552450" cy="5524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44304</xdr:colOff>
      <xdr:row>148</xdr:row>
      <xdr:rowOff>166140</xdr:rowOff>
    </xdr:from>
    <xdr:to>
      <xdr:col>0</xdr:col>
      <xdr:colOff>596754</xdr:colOff>
      <xdr:row>148</xdr:row>
      <xdr:rowOff>509040</xdr:rowOff>
    </xdr:to>
    <xdr:pic>
      <xdr:nvPicPr>
        <xdr:cNvPr id="257" name="Picture 490" descr="download (9).jpg">
          <a:extLst>
            <a:ext uri="{FF2B5EF4-FFF2-40B4-BE49-F238E27FC236}">
              <a16:creationId xmlns:a16="http://schemas.microsoft.com/office/drawing/2014/main" id="{3FFC1C3D-77F9-4DD4-BC3F-97FA72871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 bwMode="auto">
        <a:xfrm>
          <a:off x="44304" y="65187600"/>
          <a:ext cx="552450" cy="342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44304</xdr:colOff>
      <xdr:row>150</xdr:row>
      <xdr:rowOff>33228</xdr:rowOff>
    </xdr:from>
    <xdr:to>
      <xdr:col>0</xdr:col>
      <xdr:colOff>596754</xdr:colOff>
      <xdr:row>150</xdr:row>
      <xdr:rowOff>585678</xdr:rowOff>
    </xdr:to>
    <xdr:pic>
      <xdr:nvPicPr>
        <xdr:cNvPr id="258" name="Picture 492" descr="images (8).jpg">
          <a:extLst>
            <a:ext uri="{FF2B5EF4-FFF2-40B4-BE49-F238E27FC236}">
              <a16:creationId xmlns:a16="http://schemas.microsoft.com/office/drawing/2014/main" id="{81957FEC-93F8-45C2-92BB-D5AF9E4DA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 bwMode="auto">
        <a:xfrm>
          <a:off x="44304" y="66319608"/>
          <a:ext cx="552450" cy="552450"/>
        </a:xfrm>
        <a:prstGeom prst="rect">
          <a:avLst/>
        </a:prstGeom>
        <a:noFill/>
      </xdr:spPr>
    </xdr:pic>
    <xdr:clientData/>
  </xdr:twoCellAnchor>
  <xdr:oneCellAnchor>
    <xdr:from>
      <xdr:col>0</xdr:col>
      <xdr:colOff>121831</xdr:colOff>
      <xdr:row>151</xdr:row>
      <xdr:rowOff>110758</xdr:rowOff>
    </xdr:from>
    <xdr:ext cx="443022" cy="443022"/>
    <xdr:pic>
      <xdr:nvPicPr>
        <xdr:cNvPr id="259" name="Picture 258" descr="1005 (6).jpg">
          <a:extLst>
            <a:ext uri="{FF2B5EF4-FFF2-40B4-BE49-F238E27FC236}">
              <a16:creationId xmlns:a16="http://schemas.microsoft.com/office/drawing/2014/main" id="{72F37471-28BD-4356-AF50-7E5C87D3D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xfrm>
          <a:off x="121831" y="67029598"/>
          <a:ext cx="443022" cy="443022"/>
        </a:xfrm>
        <a:prstGeom prst="rect">
          <a:avLst/>
        </a:prstGeom>
      </xdr:spPr>
    </xdr:pic>
    <xdr:clientData/>
  </xdr:oneCellAnchor>
  <xdr:oneCellAnchor>
    <xdr:from>
      <xdr:col>0</xdr:col>
      <xdr:colOff>77530</xdr:colOff>
      <xdr:row>152</xdr:row>
      <xdr:rowOff>127848</xdr:rowOff>
    </xdr:from>
    <xdr:ext cx="499265" cy="392703"/>
    <xdr:pic>
      <xdr:nvPicPr>
        <xdr:cNvPr id="260" name="Picture 259" descr="download (7).jpg">
          <a:extLst>
            <a:ext uri="{FF2B5EF4-FFF2-40B4-BE49-F238E27FC236}">
              <a16:creationId xmlns:a16="http://schemas.microsoft.com/office/drawing/2014/main" id="{EEA38023-AC39-4FDB-8D36-80D029BD7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xfrm>
          <a:off x="77530" y="67679148"/>
          <a:ext cx="499265" cy="392703"/>
        </a:xfrm>
        <a:prstGeom prst="rect">
          <a:avLst/>
        </a:prstGeom>
      </xdr:spPr>
    </xdr:pic>
    <xdr:clientData/>
  </xdr:oneCellAnchor>
  <xdr:twoCellAnchor editAs="oneCell">
    <xdr:from>
      <xdr:col>0</xdr:col>
      <xdr:colOff>11074</xdr:colOff>
      <xdr:row>160</xdr:row>
      <xdr:rowOff>22146</xdr:rowOff>
    </xdr:from>
    <xdr:to>
      <xdr:col>0</xdr:col>
      <xdr:colOff>609157</xdr:colOff>
      <xdr:row>160</xdr:row>
      <xdr:rowOff>598082</xdr:rowOff>
    </xdr:to>
    <xdr:pic>
      <xdr:nvPicPr>
        <xdr:cNvPr id="261" name="Picture 260" descr="Repair Tools Pic (35).jpg">
          <a:extLst>
            <a:ext uri="{FF2B5EF4-FFF2-40B4-BE49-F238E27FC236}">
              <a16:creationId xmlns:a16="http://schemas.microsoft.com/office/drawing/2014/main" id="{FC757242-2EC5-4E0C-817C-528AC9D2F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11074" y="72381666"/>
          <a:ext cx="598083" cy="575936"/>
        </a:xfrm>
        <a:prstGeom prst="rect">
          <a:avLst/>
        </a:prstGeom>
      </xdr:spPr>
    </xdr:pic>
    <xdr:clientData/>
  </xdr:twoCellAnchor>
  <xdr:twoCellAnchor editAs="oneCell">
    <xdr:from>
      <xdr:col>0</xdr:col>
      <xdr:colOff>55379</xdr:colOff>
      <xdr:row>164</xdr:row>
      <xdr:rowOff>66452</xdr:rowOff>
    </xdr:from>
    <xdr:to>
      <xdr:col>0</xdr:col>
      <xdr:colOff>512579</xdr:colOff>
      <xdr:row>164</xdr:row>
      <xdr:rowOff>523652</xdr:rowOff>
    </xdr:to>
    <xdr:pic>
      <xdr:nvPicPr>
        <xdr:cNvPr id="262" name="Picture 261" descr="Repair Tools Pic (11).jpg">
          <a:extLst>
            <a:ext uri="{FF2B5EF4-FFF2-40B4-BE49-F238E27FC236}">
              <a16:creationId xmlns:a16="http://schemas.microsoft.com/office/drawing/2014/main" id="{57050237-A9B1-45A0-8A49-723C9D063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55379" y="7495581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83547</xdr:colOff>
      <xdr:row>165</xdr:row>
      <xdr:rowOff>105699</xdr:rowOff>
    </xdr:from>
    <xdr:to>
      <xdr:col>0</xdr:col>
      <xdr:colOff>540747</xdr:colOff>
      <xdr:row>165</xdr:row>
      <xdr:rowOff>562899</xdr:rowOff>
    </xdr:to>
    <xdr:pic>
      <xdr:nvPicPr>
        <xdr:cNvPr id="263" name="Picture 262" descr="Repair Tools Pic (12).jpg">
          <a:extLst>
            <a:ext uri="{FF2B5EF4-FFF2-40B4-BE49-F238E27FC236}">
              <a16:creationId xmlns:a16="http://schemas.microsoft.com/office/drawing/2014/main" id="{A014E16E-6C81-4056-8514-E38253E47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xfrm>
          <a:off x="83547" y="7562751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129766</xdr:rowOff>
    </xdr:from>
    <xdr:to>
      <xdr:col>0</xdr:col>
      <xdr:colOff>457200</xdr:colOff>
      <xdr:row>163</xdr:row>
      <xdr:rowOff>586966</xdr:rowOff>
    </xdr:to>
    <xdr:pic>
      <xdr:nvPicPr>
        <xdr:cNvPr id="264" name="Picture 263" descr="Repair Tools Pic (19).jpg">
          <a:extLst>
            <a:ext uri="{FF2B5EF4-FFF2-40B4-BE49-F238E27FC236}">
              <a16:creationId xmlns:a16="http://schemas.microsoft.com/office/drawing/2014/main" id="{39C1A929-A894-4CF5-9897-E5B8E841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0" y="7438666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44304</xdr:colOff>
      <xdr:row>169</xdr:row>
      <xdr:rowOff>188284</xdr:rowOff>
    </xdr:from>
    <xdr:to>
      <xdr:col>0</xdr:col>
      <xdr:colOff>587007</xdr:colOff>
      <xdr:row>169</xdr:row>
      <xdr:rowOff>476249</xdr:rowOff>
    </xdr:to>
    <xdr:pic>
      <xdr:nvPicPr>
        <xdr:cNvPr id="265" name="Picture 264" descr="Repair Tools Pic (20).jpg">
          <a:extLst>
            <a:ext uri="{FF2B5EF4-FFF2-40B4-BE49-F238E27FC236}">
              <a16:creationId xmlns:a16="http://schemas.microsoft.com/office/drawing/2014/main" id="{E1E2BC3A-37DF-46CE-B112-39834B7DF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xfrm>
          <a:off x="44304" y="78239944"/>
          <a:ext cx="542703" cy="287965"/>
        </a:xfrm>
        <a:prstGeom prst="rect">
          <a:avLst/>
        </a:prstGeom>
      </xdr:spPr>
    </xdr:pic>
    <xdr:clientData/>
  </xdr:twoCellAnchor>
  <xdr:twoCellAnchor editAs="oneCell">
    <xdr:from>
      <xdr:col>0</xdr:col>
      <xdr:colOff>64274</xdr:colOff>
      <xdr:row>166</xdr:row>
      <xdr:rowOff>119651</xdr:rowOff>
    </xdr:from>
    <xdr:to>
      <xdr:col>0</xdr:col>
      <xdr:colOff>521474</xdr:colOff>
      <xdr:row>166</xdr:row>
      <xdr:rowOff>576851</xdr:rowOff>
    </xdr:to>
    <xdr:pic>
      <xdr:nvPicPr>
        <xdr:cNvPr id="266" name="Picture 265" descr="Repair Tools Pic (25).jpg">
          <a:extLst>
            <a:ext uri="{FF2B5EF4-FFF2-40B4-BE49-F238E27FC236}">
              <a16:creationId xmlns:a16="http://schemas.microsoft.com/office/drawing/2014/main" id="{491074AD-4A40-4B44-A66C-291449D22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xfrm>
          <a:off x="64274" y="762739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43082</xdr:colOff>
      <xdr:row>162</xdr:row>
      <xdr:rowOff>109534</xdr:rowOff>
    </xdr:from>
    <xdr:to>
      <xdr:col>0</xdr:col>
      <xdr:colOff>570620</xdr:colOff>
      <xdr:row>162</xdr:row>
      <xdr:rowOff>566734</xdr:rowOff>
    </xdr:to>
    <xdr:pic>
      <xdr:nvPicPr>
        <xdr:cNvPr id="267" name="Picture 266" descr="Repair Tools Pic (30).jpg">
          <a:extLst>
            <a:ext uri="{FF2B5EF4-FFF2-40B4-BE49-F238E27FC236}">
              <a16:creationId xmlns:a16="http://schemas.microsoft.com/office/drawing/2014/main" id="{9F3CB6F1-F14F-4425-A7C3-E8883F87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3082" y="73733974"/>
          <a:ext cx="52753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66193</xdr:colOff>
      <xdr:row>168</xdr:row>
      <xdr:rowOff>88342</xdr:rowOff>
    </xdr:from>
    <xdr:to>
      <xdr:col>0</xdr:col>
      <xdr:colOff>525434</xdr:colOff>
      <xdr:row>168</xdr:row>
      <xdr:rowOff>545542</xdr:rowOff>
    </xdr:to>
    <xdr:pic>
      <xdr:nvPicPr>
        <xdr:cNvPr id="268" name="Picture 267" descr="Repair Tools Pic (43).jpg">
          <a:extLst>
            <a:ext uri="{FF2B5EF4-FFF2-40B4-BE49-F238E27FC236}">
              <a16:creationId xmlns:a16="http://schemas.microsoft.com/office/drawing/2014/main" id="{A58970AC-E073-4334-BA09-53BB0A4FE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66193" y="77507542"/>
          <a:ext cx="459241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110760</xdr:colOff>
      <xdr:row>167</xdr:row>
      <xdr:rowOff>66456</xdr:rowOff>
    </xdr:from>
    <xdr:to>
      <xdr:col>0</xdr:col>
      <xdr:colOff>570001</xdr:colOff>
      <xdr:row>167</xdr:row>
      <xdr:rowOff>523656</xdr:rowOff>
    </xdr:to>
    <xdr:pic>
      <xdr:nvPicPr>
        <xdr:cNvPr id="269" name="Picture 268" descr="Repair Tools Pic (45).jpg">
          <a:extLst>
            <a:ext uri="{FF2B5EF4-FFF2-40B4-BE49-F238E27FC236}">
              <a16:creationId xmlns:a16="http://schemas.microsoft.com/office/drawing/2014/main" id="{698E244B-8308-4878-8065-E1D3B1227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110760" y="76853196"/>
          <a:ext cx="459241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22152</xdr:colOff>
      <xdr:row>170</xdr:row>
      <xdr:rowOff>33228</xdr:rowOff>
    </xdr:from>
    <xdr:to>
      <xdr:col>0</xdr:col>
      <xdr:colOff>564855</xdr:colOff>
      <xdr:row>170</xdr:row>
      <xdr:rowOff>429072</xdr:rowOff>
    </xdr:to>
    <xdr:pic>
      <xdr:nvPicPr>
        <xdr:cNvPr id="270" name="Picture 269" descr="Repair Tools Pic (20).jpg">
          <a:extLst>
            <a:ext uri="{FF2B5EF4-FFF2-40B4-BE49-F238E27FC236}">
              <a16:creationId xmlns:a16="http://schemas.microsoft.com/office/drawing/2014/main" id="{B685A85E-4BB5-4631-9415-940C7E8D8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xfrm>
          <a:off x="22152" y="78717348"/>
          <a:ext cx="542703" cy="39584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170</xdr:row>
      <xdr:rowOff>631307</xdr:rowOff>
    </xdr:from>
    <xdr:to>
      <xdr:col>0</xdr:col>
      <xdr:colOff>575930</xdr:colOff>
      <xdr:row>171</xdr:row>
      <xdr:rowOff>609156</xdr:rowOff>
    </xdr:to>
    <xdr:pic>
      <xdr:nvPicPr>
        <xdr:cNvPr id="271" name="Picture 10" descr="images (78).jpg">
          <a:extLst>
            <a:ext uri="{FF2B5EF4-FFF2-40B4-BE49-F238E27FC236}">
              <a16:creationId xmlns:a16="http://schemas.microsoft.com/office/drawing/2014/main" id="{7A9B6057-8F7D-447C-AB39-54E89FD26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 bwMode="auto">
        <a:xfrm>
          <a:off x="0" y="79315427"/>
          <a:ext cx="575930" cy="610309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77530</xdr:colOff>
      <xdr:row>157</xdr:row>
      <xdr:rowOff>77530</xdr:rowOff>
    </xdr:from>
    <xdr:to>
      <xdr:col>0</xdr:col>
      <xdr:colOff>587007</xdr:colOff>
      <xdr:row>157</xdr:row>
      <xdr:rowOff>609158</xdr:rowOff>
    </xdr:to>
    <xdr:pic>
      <xdr:nvPicPr>
        <xdr:cNvPr id="272" name="object 19">
          <a:extLst>
            <a:ext uri="{FF2B5EF4-FFF2-40B4-BE49-F238E27FC236}">
              <a16:creationId xmlns:a16="http://schemas.microsoft.com/office/drawing/2014/main" id="{2D9CE899-76E0-4D6B-A3C8-E5A3EFC0269B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xfrm>
          <a:off x="77530" y="70539670"/>
          <a:ext cx="509477" cy="531628"/>
        </a:xfrm>
        <a:prstGeom prst="rect">
          <a:avLst/>
        </a:prstGeom>
      </xdr:spPr>
    </xdr:pic>
    <xdr:clientData/>
  </xdr:twoCellAnchor>
  <xdr:twoCellAnchor editAs="oneCell">
    <xdr:from>
      <xdr:col>0</xdr:col>
      <xdr:colOff>88605</xdr:colOff>
      <xdr:row>155</xdr:row>
      <xdr:rowOff>99680</xdr:rowOff>
    </xdr:from>
    <xdr:to>
      <xdr:col>0</xdr:col>
      <xdr:colOff>587006</xdr:colOff>
      <xdr:row>155</xdr:row>
      <xdr:rowOff>509476</xdr:rowOff>
    </xdr:to>
    <xdr:pic>
      <xdr:nvPicPr>
        <xdr:cNvPr id="273" name="object 35">
          <a:extLst>
            <a:ext uri="{FF2B5EF4-FFF2-40B4-BE49-F238E27FC236}">
              <a16:creationId xmlns:a16="http://schemas.microsoft.com/office/drawing/2014/main" id="{4D810D77-4F19-497C-9B2C-4C31ECC3BD46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xfrm>
          <a:off x="88605" y="69296900"/>
          <a:ext cx="498401" cy="409796"/>
        </a:xfrm>
        <a:prstGeom prst="rect">
          <a:avLst/>
        </a:prstGeom>
      </xdr:spPr>
    </xdr:pic>
    <xdr:clientData/>
  </xdr:twoCellAnchor>
  <xdr:twoCellAnchor editAs="oneCell">
    <xdr:from>
      <xdr:col>0</xdr:col>
      <xdr:colOff>121833</xdr:colOff>
      <xdr:row>156</xdr:row>
      <xdr:rowOff>61862</xdr:rowOff>
    </xdr:from>
    <xdr:to>
      <xdr:col>0</xdr:col>
      <xdr:colOff>454100</xdr:colOff>
      <xdr:row>156</xdr:row>
      <xdr:rowOff>526496</xdr:rowOff>
    </xdr:to>
    <xdr:pic>
      <xdr:nvPicPr>
        <xdr:cNvPr id="274" name="Picture 273" descr="Untitled.png">
          <a:extLst>
            <a:ext uri="{FF2B5EF4-FFF2-40B4-BE49-F238E27FC236}">
              <a16:creationId xmlns:a16="http://schemas.microsoft.com/office/drawing/2014/main" id="{9E68D018-0FAF-4C3C-AC59-86030293C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121833" y="69891542"/>
          <a:ext cx="332267" cy="4646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33337</xdr:rowOff>
    </xdr:from>
    <xdr:to>
      <xdr:col>0</xdr:col>
      <xdr:colOff>620232</xdr:colOff>
      <xdr:row>158</xdr:row>
      <xdr:rowOff>609157</xdr:rowOff>
    </xdr:to>
    <xdr:pic>
      <xdr:nvPicPr>
        <xdr:cNvPr id="275" name="Picture 274" descr="E:\CLV Tyre Management Consultancy pvt.Ltd\CLV Business\CLV Tyre Mananagment Business\CLV Tyre Management\CLV Machinery Offers\Rim Paint\1489938696286.jpg">
          <a:extLst>
            <a:ext uri="{FF2B5EF4-FFF2-40B4-BE49-F238E27FC236}">
              <a16:creationId xmlns:a16="http://schemas.microsoft.com/office/drawing/2014/main" id="{18CAAC84-A13E-40A0-A87A-2A97D816E7C6}"/>
            </a:ext>
          </a:extLst>
        </xdr:cNvPr>
        <xdr:cNvPicPr/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0" y="71127937"/>
          <a:ext cx="620232" cy="5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159</xdr:row>
      <xdr:rowOff>110760</xdr:rowOff>
    </xdr:from>
    <xdr:to>
      <xdr:col>0</xdr:col>
      <xdr:colOff>597257</xdr:colOff>
      <xdr:row>159</xdr:row>
      <xdr:rowOff>520557</xdr:rowOff>
    </xdr:to>
    <xdr:pic>
      <xdr:nvPicPr>
        <xdr:cNvPr id="276" name="Picture 275" descr="Untitled.png">
          <a:extLst>
            <a:ext uri="{FF2B5EF4-FFF2-40B4-BE49-F238E27FC236}">
              <a16:creationId xmlns:a16="http://schemas.microsoft.com/office/drawing/2014/main" id="{DAB1D4AF-E0C4-4C0C-902A-E7E080D2B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71837820"/>
          <a:ext cx="597257" cy="409797"/>
        </a:xfrm>
        <a:prstGeom prst="rect">
          <a:avLst/>
        </a:prstGeom>
      </xdr:spPr>
    </xdr:pic>
    <xdr:clientData/>
  </xdr:twoCellAnchor>
  <xdr:twoCellAnchor editAs="oneCell">
    <xdr:from>
      <xdr:col>0</xdr:col>
      <xdr:colOff>55383</xdr:colOff>
      <xdr:row>161</xdr:row>
      <xdr:rowOff>77528</xdr:rowOff>
    </xdr:from>
    <xdr:to>
      <xdr:col>0</xdr:col>
      <xdr:colOff>531631</xdr:colOff>
      <xdr:row>161</xdr:row>
      <xdr:rowOff>553776</xdr:rowOff>
    </xdr:to>
    <xdr:pic>
      <xdr:nvPicPr>
        <xdr:cNvPr id="277" name="Picture 276" descr="images.jpg">
          <a:extLst>
            <a:ext uri="{FF2B5EF4-FFF2-40B4-BE49-F238E27FC236}">
              <a16:creationId xmlns:a16="http://schemas.microsoft.com/office/drawing/2014/main" id="{E89F8200-29DC-40FA-9481-FE4B56E49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55383" y="73069508"/>
          <a:ext cx="476248" cy="4762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22152</xdr:rowOff>
    </xdr:from>
    <xdr:to>
      <xdr:col>0</xdr:col>
      <xdr:colOff>631308</xdr:colOff>
      <xdr:row>172</xdr:row>
      <xdr:rowOff>587005</xdr:rowOff>
    </xdr:to>
    <xdr:pic>
      <xdr:nvPicPr>
        <xdr:cNvPr id="278" name="Picture 277" descr="download (6).jpg">
          <a:extLst>
            <a:ext uri="{FF2B5EF4-FFF2-40B4-BE49-F238E27FC236}">
              <a16:creationId xmlns:a16="http://schemas.microsoft.com/office/drawing/2014/main" id="{37AE1EDC-96FA-446D-AF23-B8F8E5172D6D}"/>
            </a:ext>
          </a:extLst>
        </xdr:cNvPr>
        <xdr:cNvPicPr/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79971192"/>
          <a:ext cx="631308" cy="5648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1</xdr:col>
      <xdr:colOff>114300</xdr:colOff>
      <xdr:row>26</xdr:row>
      <xdr:rowOff>114300</xdr:rowOff>
    </xdr:to>
    <xdr:pic>
      <xdr:nvPicPr>
        <xdr:cNvPr id="2" name="Picture 4" descr="truck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505450"/>
          <a:ext cx="619125" cy="3048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314325</xdr:colOff>
      <xdr:row>48</xdr:row>
      <xdr:rowOff>123825</xdr:rowOff>
    </xdr:from>
    <xdr:to>
      <xdr:col>1</xdr:col>
      <xdr:colOff>1104900</xdr:colOff>
      <xdr:row>50</xdr:row>
      <xdr:rowOff>180975</xdr:rowOff>
    </xdr:to>
    <xdr:pic>
      <xdr:nvPicPr>
        <xdr:cNvPr id="3" name="Picture 5" descr="jcb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19150" y="10220325"/>
          <a:ext cx="790575" cy="4572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28575</xdr:colOff>
      <xdr:row>48</xdr:row>
      <xdr:rowOff>190500</xdr:rowOff>
    </xdr:from>
    <xdr:to>
      <xdr:col>1</xdr:col>
      <xdr:colOff>304800</xdr:colOff>
      <xdr:row>50</xdr:row>
      <xdr:rowOff>190500</xdr:rowOff>
    </xdr:to>
    <xdr:pic>
      <xdr:nvPicPr>
        <xdr:cNvPr id="4" name="Picture 6" descr="jcb 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t="9938" b="19255"/>
        <a:stretch>
          <a:fillRect/>
        </a:stretch>
      </xdr:blipFill>
      <xdr:spPr bwMode="auto">
        <a:xfrm>
          <a:off x="28575" y="10287000"/>
          <a:ext cx="781050" cy="4000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1152525</xdr:colOff>
      <xdr:row>48</xdr:row>
      <xdr:rowOff>171450</xdr:rowOff>
    </xdr:from>
    <xdr:to>
      <xdr:col>2</xdr:col>
      <xdr:colOff>28575</xdr:colOff>
      <xdr:row>50</xdr:row>
      <xdr:rowOff>171450</xdr:rowOff>
    </xdr:to>
    <xdr:pic>
      <xdr:nvPicPr>
        <xdr:cNvPr id="5" name="Picture 6" descr="jcb 2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t="9938" b="19255"/>
        <a:stretch>
          <a:fillRect/>
        </a:stretch>
      </xdr:blipFill>
      <xdr:spPr bwMode="auto">
        <a:xfrm>
          <a:off x="1657350" y="10267950"/>
          <a:ext cx="971550" cy="400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0</xdr:row>
      <xdr:rowOff>38100</xdr:rowOff>
    </xdr:from>
    <xdr:to>
      <xdr:col>0</xdr:col>
      <xdr:colOff>447675</xdr:colOff>
      <xdr:row>1</xdr:row>
      <xdr:rowOff>142875</xdr:rowOff>
    </xdr:to>
    <xdr:pic>
      <xdr:nvPicPr>
        <xdr:cNvPr id="6" name="Picture 5" descr="bitmap1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575" y="38100"/>
          <a:ext cx="419100" cy="466725"/>
        </a:xfrm>
        <a:prstGeom prst="rect">
          <a:avLst/>
        </a:prstGeom>
        <a:solidFill>
          <a:schemeClr val="tx1"/>
        </a:solidFill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28577</xdr:colOff>
      <xdr:row>0</xdr:row>
      <xdr:rowOff>28575</xdr:rowOff>
    </xdr:from>
    <xdr:to>
      <xdr:col>0</xdr:col>
      <xdr:colOff>447675</xdr:colOff>
      <xdr:row>1</xdr:row>
      <xdr:rowOff>180975</xdr:rowOff>
    </xdr:to>
    <xdr:pic>
      <xdr:nvPicPr>
        <xdr:cNvPr id="2" name="Picture 1" descr="bitmap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7" y="28575"/>
          <a:ext cx="419098" cy="447675"/>
        </a:xfrm>
        <a:prstGeom prst="rect">
          <a:avLst/>
        </a:prstGeom>
        <a:solidFill>
          <a:schemeClr val="tx1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ctors%20India%20Pvt.Ltd/Inventory%20Stock%20Sonepur%20Bazari/Inventory%20Stock%20Software%20sonepur%20bazar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V%20Tyre%20Management%20Consultancy%20pvt.Ltd/CLV%20Business/CLV%20Tyre%20Mananagment%20Business/Tyre%20Management%20-shekher/Tyre%20Management%20system%20shekher/CLV%20-%20Formet/CLV%20Inventory%20formet/Inventory%20stock%20software%20Aguc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Stock"/>
      <sheetName val="Consumption"/>
      <sheetName val="Inventory Stock (3)"/>
      <sheetName val="Inventory Stock (2)"/>
      <sheetName val="Sheet1"/>
    </sheetNames>
    <sheetDataSet>
      <sheetData sheetId="0" refreshError="1">
        <row r="9">
          <cell r="A9" t="str">
            <v xml:space="preserve"> Tire Inflation kit OTR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MANAGEMENT"/>
      <sheetName val="RECIVE INVENTORY"/>
      <sheetName val="CONSUM INVENTORY"/>
      <sheetName val="N-w old parts"/>
      <sheetName val="store consumble(Tools etc)"/>
      <sheetName val="HZL Parts"/>
      <sheetName val="Repaired parts"/>
      <sheetName val="Repaired parts(TWS)"/>
      <sheetName val="MATERIAL REQUARMENTS"/>
      <sheetName val="27.00-49"/>
      <sheetName val="Liquide"/>
      <sheetName val="24.00-35"/>
      <sheetName val="Sheet2"/>
    </sheetNames>
    <sheetDataSet>
      <sheetData sheetId="0"/>
      <sheetData sheetId="1">
        <row r="176">
          <cell r="M176">
            <v>0</v>
          </cell>
          <cell r="O176">
            <v>0</v>
          </cell>
        </row>
        <row r="177">
          <cell r="M177">
            <v>0</v>
          </cell>
          <cell r="O177">
            <v>0</v>
          </cell>
        </row>
        <row r="178">
          <cell r="M178">
            <v>0</v>
          </cell>
          <cell r="O178">
            <v>0</v>
          </cell>
        </row>
        <row r="179">
          <cell r="M179">
            <v>0</v>
          </cell>
          <cell r="O179">
            <v>0</v>
          </cell>
        </row>
        <row r="184">
          <cell r="M184">
            <v>0</v>
          </cell>
          <cell r="O184">
            <v>0</v>
          </cell>
        </row>
        <row r="186">
          <cell r="M186">
            <v>0</v>
          </cell>
          <cell r="O186">
            <v>0</v>
          </cell>
        </row>
        <row r="188">
          <cell r="M188">
            <v>0</v>
          </cell>
          <cell r="O188">
            <v>0</v>
          </cell>
        </row>
        <row r="190">
          <cell r="M190">
            <v>0</v>
          </cell>
          <cell r="O190">
            <v>0</v>
          </cell>
        </row>
        <row r="191">
          <cell r="M191">
            <v>0</v>
          </cell>
          <cell r="O191">
            <v>0</v>
          </cell>
        </row>
        <row r="197">
          <cell r="M197">
            <v>0</v>
          </cell>
        </row>
        <row r="198">
          <cell r="M198">
            <v>0</v>
          </cell>
          <cell r="O198">
            <v>0</v>
          </cell>
        </row>
      </sheetData>
      <sheetData sheetId="2">
        <row r="178">
          <cell r="BS178">
            <v>0</v>
          </cell>
          <cell r="BT178">
            <v>0</v>
          </cell>
        </row>
        <row r="179">
          <cell r="BS179">
            <v>0</v>
          </cell>
          <cell r="BT179">
            <v>0</v>
          </cell>
        </row>
        <row r="180">
          <cell r="BS180">
            <v>0</v>
          </cell>
          <cell r="BT180">
            <v>0</v>
          </cell>
        </row>
        <row r="181">
          <cell r="BS181">
            <v>0</v>
          </cell>
          <cell r="BT181">
            <v>0</v>
          </cell>
        </row>
        <row r="186">
          <cell r="BS186">
            <v>0</v>
          </cell>
          <cell r="BT186">
            <v>0</v>
          </cell>
        </row>
        <row r="188">
          <cell r="BS188">
            <v>0</v>
          </cell>
          <cell r="BT188">
            <v>0</v>
          </cell>
        </row>
        <row r="190">
          <cell r="BS190">
            <v>0</v>
          </cell>
          <cell r="BT190">
            <v>0</v>
          </cell>
        </row>
        <row r="192">
          <cell r="BS192">
            <v>0</v>
          </cell>
          <cell r="BT192">
            <v>0</v>
          </cell>
        </row>
        <row r="193">
          <cell r="BS193">
            <v>0</v>
          </cell>
          <cell r="BT193">
            <v>0</v>
          </cell>
        </row>
        <row r="199">
          <cell r="BS199">
            <v>0</v>
          </cell>
          <cell r="BT199">
            <v>0</v>
          </cell>
        </row>
        <row r="200">
          <cell r="BS200">
            <v>0</v>
          </cell>
          <cell r="BT20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1"/>
  <sheetViews>
    <sheetView tabSelected="1" zoomScale="86" zoomScaleNormal="86" workbookViewId="0">
      <pane ySplit="6" topLeftCell="A209" activePane="bottomLeft" state="frozen"/>
      <selection activeCell="C13" sqref="C13:C15"/>
      <selection pane="bottomLeft" activeCell="A221" sqref="A221"/>
    </sheetView>
  </sheetViews>
  <sheetFormatPr defaultRowHeight="14.4" x14ac:dyDescent="0.3"/>
  <cols>
    <col min="1" max="1" width="9.6640625" style="86" customWidth="1"/>
    <col min="2" max="2" width="52.33203125" style="85" bestFit="1" customWidth="1"/>
    <col min="3" max="3" width="14.44140625" style="85" bestFit="1" customWidth="1"/>
    <col min="4" max="4" width="5.109375" style="86" bestFit="1" customWidth="1"/>
    <col min="5" max="5" width="11.44140625" style="86" bestFit="1" customWidth="1"/>
    <col min="6" max="6" width="7" style="86" customWidth="1"/>
    <col min="7" max="7" width="9.5546875" style="86" customWidth="1"/>
    <col min="8" max="8" width="6.6640625" style="86" bestFit="1" customWidth="1"/>
    <col min="9" max="9" width="8" style="86" customWidth="1"/>
    <col min="10" max="10" width="7.6640625" style="86" bestFit="1" customWidth="1"/>
    <col min="11" max="12" width="7.6640625" style="86" customWidth="1"/>
    <col min="13" max="13" width="8.6640625" customWidth="1"/>
    <col min="14" max="14" width="8.44140625" customWidth="1"/>
  </cols>
  <sheetData>
    <row r="1" spans="1:16" ht="23.4" x14ac:dyDescent="0.45">
      <c r="A1" s="159" t="s">
        <v>133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</row>
    <row r="2" spans="1:16" ht="20.25" customHeight="1" thickBot="1" x14ac:dyDescent="0.35">
      <c r="A2" s="160" t="s">
        <v>134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6" s="82" customFormat="1" x14ac:dyDescent="0.3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</row>
    <row r="4" spans="1:16" ht="15" customHeight="1" x14ac:dyDescent="0.3">
      <c r="A4" s="157" t="s">
        <v>135</v>
      </c>
      <c r="B4" s="157" t="s">
        <v>136</v>
      </c>
      <c r="C4" s="157" t="s">
        <v>137</v>
      </c>
      <c r="D4" s="157" t="s">
        <v>138</v>
      </c>
      <c r="E4" s="157" t="s">
        <v>139</v>
      </c>
      <c r="F4" s="157" t="s">
        <v>140</v>
      </c>
      <c r="G4" s="157"/>
      <c r="H4" s="157"/>
      <c r="I4" s="157"/>
      <c r="J4" s="157"/>
      <c r="K4" s="157"/>
      <c r="L4" s="157"/>
      <c r="M4" s="162" t="s">
        <v>141</v>
      </c>
      <c r="N4" s="162" t="s">
        <v>142</v>
      </c>
      <c r="O4" s="163" t="s">
        <v>143</v>
      </c>
    </row>
    <row r="5" spans="1:16" ht="15" customHeight="1" x14ac:dyDescent="0.3">
      <c r="A5" s="157"/>
      <c r="B5" s="157"/>
      <c r="C5" s="157"/>
      <c r="D5" s="157"/>
      <c r="E5" s="157"/>
      <c r="F5" s="164" t="s">
        <v>144</v>
      </c>
      <c r="G5" s="164" t="s">
        <v>299</v>
      </c>
      <c r="H5" s="157" t="s">
        <v>145</v>
      </c>
      <c r="I5" s="164" t="s">
        <v>146</v>
      </c>
      <c r="J5" s="157" t="s">
        <v>147</v>
      </c>
      <c r="K5" s="157"/>
      <c r="L5" s="157"/>
      <c r="M5" s="162"/>
      <c r="N5" s="162"/>
      <c r="O5" s="163"/>
    </row>
    <row r="6" spans="1:16" s="83" customFormat="1" ht="15" customHeight="1" x14ac:dyDescent="0.3">
      <c r="A6" s="157"/>
      <c r="B6" s="157"/>
      <c r="C6" s="157"/>
      <c r="D6" s="157"/>
      <c r="E6" s="157"/>
      <c r="F6" s="164"/>
      <c r="G6" s="164"/>
      <c r="H6" s="157"/>
      <c r="I6" s="164"/>
      <c r="J6" s="157"/>
      <c r="K6" s="157"/>
      <c r="L6" s="157"/>
      <c r="M6" s="162"/>
      <c r="N6" s="162"/>
      <c r="O6" s="163"/>
      <c r="P6"/>
    </row>
    <row r="7" spans="1:16" s="113" customFormat="1" ht="50.1" customHeight="1" x14ac:dyDescent="0.3">
      <c r="A7" s="166" t="s">
        <v>158</v>
      </c>
      <c r="B7" s="166"/>
      <c r="C7" s="166"/>
      <c r="D7" s="166"/>
      <c r="E7" s="166"/>
      <c r="F7" s="152"/>
      <c r="G7" s="152"/>
      <c r="H7" s="152"/>
      <c r="I7" s="152"/>
      <c r="J7" s="152"/>
      <c r="K7" s="152"/>
      <c r="L7" s="152"/>
      <c r="M7" s="152"/>
      <c r="N7" s="152"/>
      <c r="O7" s="152"/>
    </row>
    <row r="8" spans="1:16" s="131" customFormat="1" ht="50.1" customHeight="1" x14ac:dyDescent="0.3">
      <c r="A8" s="107"/>
      <c r="B8" s="104" t="s">
        <v>361</v>
      </c>
      <c r="C8" s="125" t="s">
        <v>174</v>
      </c>
      <c r="D8" s="107" t="s">
        <v>216</v>
      </c>
      <c r="E8" s="107">
        <v>0</v>
      </c>
      <c r="F8" s="107">
        <v>20</v>
      </c>
      <c r="G8" s="104" t="s">
        <v>362</v>
      </c>
      <c r="H8" s="153"/>
      <c r="I8" s="153"/>
      <c r="J8" s="153"/>
      <c r="K8" s="153"/>
      <c r="L8" s="153"/>
      <c r="M8" s="153"/>
      <c r="N8" s="153"/>
      <c r="O8" s="153"/>
    </row>
    <row r="9" spans="1:16" s="84" customFormat="1" ht="50.1" customHeight="1" x14ac:dyDescent="0.3">
      <c r="A9" s="107"/>
      <c r="B9" s="104" t="s">
        <v>159</v>
      </c>
      <c r="C9" s="104"/>
      <c r="D9" s="107" t="s">
        <v>149</v>
      </c>
      <c r="E9" s="107" t="s">
        <v>150</v>
      </c>
      <c r="F9" s="107">
        <v>10</v>
      </c>
      <c r="G9" s="107"/>
      <c r="H9" s="107">
        <v>0.18</v>
      </c>
      <c r="I9" s="107"/>
      <c r="J9" s="107"/>
      <c r="K9" s="107"/>
      <c r="L9" s="107"/>
      <c r="M9" s="111">
        <v>0.25</v>
      </c>
      <c r="N9" s="107">
        <f t="shared" ref="N9:N20" si="0">H9*M9</f>
        <v>4.4999999999999998E-2</v>
      </c>
      <c r="O9" s="107">
        <f t="shared" ref="O9:O20" si="1">H9+N9</f>
        <v>0.22499999999999998</v>
      </c>
    </row>
    <row r="10" spans="1:16" s="84" customFormat="1" ht="50.1" customHeight="1" x14ac:dyDescent="0.3">
      <c r="A10" s="107"/>
      <c r="B10" s="104" t="s">
        <v>160</v>
      </c>
      <c r="C10" s="104"/>
      <c r="D10" s="107" t="s">
        <v>149</v>
      </c>
      <c r="E10" s="107" t="s">
        <v>150</v>
      </c>
      <c r="F10" s="107">
        <v>3</v>
      </c>
      <c r="G10" s="107"/>
      <c r="H10" s="107">
        <v>2.15</v>
      </c>
      <c r="I10" s="107"/>
      <c r="J10" s="107"/>
      <c r="K10" s="107"/>
      <c r="L10" s="107"/>
      <c r="M10" s="111">
        <v>0.63</v>
      </c>
      <c r="N10" s="114">
        <f t="shared" si="0"/>
        <v>1.3545</v>
      </c>
      <c r="O10" s="114">
        <f t="shared" si="1"/>
        <v>3.5045000000000002</v>
      </c>
    </row>
    <row r="11" spans="1:16" s="84" customFormat="1" ht="50.1" customHeight="1" x14ac:dyDescent="0.3">
      <c r="A11" s="107"/>
      <c r="B11" s="104" t="s">
        <v>233</v>
      </c>
      <c r="C11" s="104"/>
      <c r="D11" s="107" t="s">
        <v>149</v>
      </c>
      <c r="E11" s="107" t="s">
        <v>150</v>
      </c>
      <c r="F11" s="107"/>
      <c r="G11" s="107"/>
      <c r="H11" s="107"/>
      <c r="I11" s="107"/>
      <c r="J11" s="107"/>
      <c r="K11" s="107"/>
      <c r="L11" s="107"/>
      <c r="M11" s="111"/>
      <c r="N11" s="114"/>
      <c r="O11" s="114"/>
    </row>
    <row r="12" spans="1:16" s="84" customFormat="1" ht="50.1" customHeight="1" x14ac:dyDescent="0.3">
      <c r="A12" s="107"/>
      <c r="B12" s="104" t="s">
        <v>234</v>
      </c>
      <c r="C12" s="104"/>
      <c r="D12" s="107" t="s">
        <v>149</v>
      </c>
      <c r="E12" s="107" t="s">
        <v>150</v>
      </c>
      <c r="F12" s="107"/>
      <c r="G12" s="107"/>
      <c r="H12" s="107"/>
      <c r="I12" s="107"/>
      <c r="J12" s="107"/>
      <c r="K12" s="107"/>
      <c r="L12" s="107"/>
      <c r="M12" s="111"/>
      <c r="N12" s="114"/>
      <c r="O12" s="114"/>
    </row>
    <row r="13" spans="1:16" s="84" customFormat="1" ht="50.1" customHeight="1" x14ac:dyDescent="0.3">
      <c r="A13" s="107"/>
      <c r="B13" s="104" t="s">
        <v>232</v>
      </c>
      <c r="C13" s="104"/>
      <c r="D13" s="107" t="s">
        <v>149</v>
      </c>
      <c r="E13" s="107" t="s">
        <v>150</v>
      </c>
      <c r="F13" s="107"/>
      <c r="G13" s="107"/>
      <c r="H13" s="107"/>
      <c r="I13" s="107"/>
      <c r="J13" s="107"/>
      <c r="K13" s="107"/>
      <c r="L13" s="107"/>
      <c r="M13" s="111"/>
      <c r="N13" s="114"/>
      <c r="O13" s="114"/>
    </row>
    <row r="14" spans="1:16" s="84" customFormat="1" ht="50.1" customHeight="1" x14ac:dyDescent="0.3">
      <c r="A14" s="107"/>
      <c r="B14" s="104" t="s">
        <v>161</v>
      </c>
      <c r="C14" s="104"/>
      <c r="D14" s="107" t="s">
        <v>149</v>
      </c>
      <c r="E14" s="107" t="s">
        <v>150</v>
      </c>
      <c r="F14" s="107">
        <v>1200</v>
      </c>
      <c r="G14" s="107"/>
      <c r="H14" s="107"/>
      <c r="I14" s="107"/>
      <c r="J14" s="107"/>
      <c r="K14" s="107"/>
      <c r="L14" s="107"/>
      <c r="M14" s="111">
        <v>0.25</v>
      </c>
      <c r="N14" s="107">
        <f t="shared" si="0"/>
        <v>0</v>
      </c>
      <c r="O14" s="107">
        <f t="shared" si="1"/>
        <v>0</v>
      </c>
    </row>
    <row r="15" spans="1:16" s="84" customFormat="1" ht="50.1" customHeight="1" x14ac:dyDescent="0.3">
      <c r="A15" s="107"/>
      <c r="B15" s="104" t="s">
        <v>162</v>
      </c>
      <c r="C15" s="104"/>
      <c r="D15" s="107" t="s">
        <v>149</v>
      </c>
      <c r="E15" s="107" t="s">
        <v>150</v>
      </c>
      <c r="F15" s="107"/>
      <c r="G15" s="107"/>
      <c r="H15" s="107"/>
      <c r="I15" s="107"/>
      <c r="J15" s="107"/>
      <c r="K15" s="107"/>
      <c r="L15" s="107"/>
      <c r="M15" s="111">
        <v>0.25</v>
      </c>
      <c r="N15" s="107">
        <f t="shared" si="0"/>
        <v>0</v>
      </c>
      <c r="O15" s="107">
        <f t="shared" si="1"/>
        <v>0</v>
      </c>
    </row>
    <row r="16" spans="1:16" s="84" customFormat="1" ht="50.1" customHeight="1" x14ac:dyDescent="0.3">
      <c r="A16" s="107"/>
      <c r="B16" s="104" t="s">
        <v>235</v>
      </c>
      <c r="C16" s="104"/>
      <c r="D16" s="107" t="s">
        <v>149</v>
      </c>
      <c r="E16" s="107" t="s">
        <v>150</v>
      </c>
      <c r="F16" s="107"/>
      <c r="G16" s="107"/>
      <c r="H16" s="107"/>
      <c r="I16" s="107"/>
      <c r="J16" s="107"/>
      <c r="K16" s="107"/>
      <c r="L16" s="107"/>
      <c r="M16" s="111"/>
      <c r="N16" s="107"/>
      <c r="O16" s="107"/>
    </row>
    <row r="17" spans="1:15" s="84" customFormat="1" ht="50.1" customHeight="1" x14ac:dyDescent="0.3">
      <c r="A17" s="107"/>
      <c r="B17" s="104" t="s">
        <v>236</v>
      </c>
      <c r="C17" s="104"/>
      <c r="D17" s="107" t="s">
        <v>149</v>
      </c>
      <c r="E17" s="107" t="s">
        <v>150</v>
      </c>
      <c r="F17" s="107"/>
      <c r="G17" s="107"/>
      <c r="H17" s="107"/>
      <c r="I17" s="107"/>
      <c r="J17" s="107"/>
      <c r="K17" s="107"/>
      <c r="L17" s="107"/>
      <c r="M17" s="111"/>
      <c r="N17" s="107"/>
      <c r="O17" s="107"/>
    </row>
    <row r="18" spans="1:15" s="84" customFormat="1" ht="50.1" customHeight="1" x14ac:dyDescent="0.3">
      <c r="A18" s="107"/>
      <c r="B18" s="104" t="s">
        <v>163</v>
      </c>
      <c r="C18" s="104"/>
      <c r="D18" s="107" t="s">
        <v>149</v>
      </c>
      <c r="E18" s="107" t="s">
        <v>150</v>
      </c>
      <c r="F18" s="107"/>
      <c r="G18" s="107"/>
      <c r="H18" s="107"/>
      <c r="I18" s="107"/>
      <c r="J18" s="107"/>
      <c r="K18" s="107"/>
      <c r="L18" s="107"/>
      <c r="M18" s="111">
        <v>0.25</v>
      </c>
      <c r="N18" s="107">
        <f t="shared" si="0"/>
        <v>0</v>
      </c>
      <c r="O18" s="107">
        <f t="shared" si="1"/>
        <v>0</v>
      </c>
    </row>
    <row r="19" spans="1:15" s="84" customFormat="1" ht="50.1" customHeight="1" x14ac:dyDescent="0.3">
      <c r="A19" s="107"/>
      <c r="B19" s="104" t="s">
        <v>164</v>
      </c>
      <c r="C19" s="104"/>
      <c r="D19" s="107" t="s">
        <v>149</v>
      </c>
      <c r="E19" s="107" t="s">
        <v>150</v>
      </c>
      <c r="F19" s="107"/>
      <c r="G19" s="107"/>
      <c r="H19" s="107"/>
      <c r="I19" s="107"/>
      <c r="J19" s="107"/>
      <c r="K19" s="107"/>
      <c r="L19" s="107"/>
      <c r="M19" s="111">
        <v>0.25</v>
      </c>
      <c r="N19" s="107">
        <f t="shared" si="0"/>
        <v>0</v>
      </c>
      <c r="O19" s="107">
        <f t="shared" si="1"/>
        <v>0</v>
      </c>
    </row>
    <row r="20" spans="1:15" s="84" customFormat="1" ht="50.1" customHeight="1" x14ac:dyDescent="0.3">
      <c r="A20" s="107"/>
      <c r="B20" s="104" t="s">
        <v>165</v>
      </c>
      <c r="C20" s="104"/>
      <c r="D20" s="107" t="s">
        <v>149</v>
      </c>
      <c r="E20" s="107" t="s">
        <v>150</v>
      </c>
      <c r="F20" s="107">
        <v>360</v>
      </c>
      <c r="G20" s="107"/>
      <c r="H20" s="107">
        <v>415</v>
      </c>
      <c r="I20" s="107"/>
      <c r="J20" s="107"/>
      <c r="K20" s="107"/>
      <c r="L20" s="107"/>
      <c r="M20" s="111">
        <v>0.25</v>
      </c>
      <c r="N20" s="107">
        <f t="shared" si="0"/>
        <v>103.75</v>
      </c>
      <c r="O20" s="107">
        <f t="shared" si="1"/>
        <v>518.75</v>
      </c>
    </row>
    <row r="21" spans="1:15" s="110" customFormat="1" ht="50.1" customHeight="1" x14ac:dyDescent="0.3">
      <c r="A21" s="165" t="str">
        <f>'[1]Inventory Stock'!A9</f>
        <v xml:space="preserve"> Tire Inflation kit OTR</v>
      </c>
      <c r="B21" s="165"/>
      <c r="C21" s="165"/>
      <c r="D21" s="165"/>
      <c r="E21" s="165"/>
      <c r="F21" s="154"/>
      <c r="G21" s="154"/>
      <c r="H21" s="154"/>
      <c r="I21" s="154"/>
      <c r="J21" s="154"/>
      <c r="K21" s="154"/>
      <c r="L21" s="154"/>
      <c r="M21" s="154"/>
      <c r="N21" s="154"/>
      <c r="O21" s="154"/>
    </row>
    <row r="22" spans="1:15" s="84" customFormat="1" ht="50.1" customHeight="1" x14ac:dyDescent="0.3">
      <c r="A22" s="107"/>
      <c r="B22" s="104" t="s">
        <v>148</v>
      </c>
      <c r="C22" s="104"/>
      <c r="D22" s="107" t="s">
        <v>149</v>
      </c>
      <c r="E22" s="107" t="s">
        <v>150</v>
      </c>
      <c r="F22" s="107"/>
      <c r="G22" s="107"/>
      <c r="H22" s="107">
        <v>0.18</v>
      </c>
      <c r="I22" s="107"/>
      <c r="J22" s="107"/>
      <c r="K22" s="107"/>
      <c r="L22" s="107"/>
      <c r="M22" s="111">
        <v>0.5</v>
      </c>
      <c r="N22" s="107">
        <f>H22*M22</f>
        <v>0.09</v>
      </c>
      <c r="O22" s="107">
        <f>H22+N22</f>
        <v>0.27</v>
      </c>
    </row>
    <row r="23" spans="1:15" s="84" customFormat="1" ht="50.1" customHeight="1" x14ac:dyDescent="0.3">
      <c r="A23" s="107"/>
      <c r="B23" s="104" t="s">
        <v>151</v>
      </c>
      <c r="C23" s="104"/>
      <c r="D23" s="107" t="s">
        <v>149</v>
      </c>
      <c r="E23" s="107" t="s">
        <v>150</v>
      </c>
      <c r="F23" s="107">
        <v>25</v>
      </c>
      <c r="G23" s="107"/>
      <c r="H23" s="107">
        <v>31</v>
      </c>
      <c r="I23" s="107">
        <v>35</v>
      </c>
      <c r="J23" s="107">
        <v>35</v>
      </c>
      <c r="K23" s="107"/>
      <c r="L23" s="107"/>
      <c r="M23" s="111">
        <v>0.1</v>
      </c>
      <c r="N23" s="107">
        <f t="shared" ref="N23:N31" si="2">H23*M23</f>
        <v>3.1</v>
      </c>
      <c r="O23" s="107">
        <f t="shared" ref="O23:O31" si="3">H23+N23</f>
        <v>34.1</v>
      </c>
    </row>
    <row r="24" spans="1:15" s="84" customFormat="1" ht="50.1" customHeight="1" x14ac:dyDescent="0.3">
      <c r="A24" s="107"/>
      <c r="B24" s="104" t="s">
        <v>152</v>
      </c>
      <c r="C24" s="104"/>
      <c r="D24" s="107" t="s">
        <v>149</v>
      </c>
      <c r="E24" s="107" t="s">
        <v>150</v>
      </c>
      <c r="F24" s="107">
        <v>60</v>
      </c>
      <c r="G24" s="107"/>
      <c r="H24" s="107">
        <v>160</v>
      </c>
      <c r="I24" s="107">
        <v>120</v>
      </c>
      <c r="J24" s="107">
        <v>89</v>
      </c>
      <c r="K24" s="107"/>
      <c r="L24" s="107"/>
      <c r="M24" s="111">
        <v>0.15</v>
      </c>
      <c r="N24" s="107">
        <f t="shared" si="2"/>
        <v>24</v>
      </c>
      <c r="O24" s="107">
        <f t="shared" si="3"/>
        <v>184</v>
      </c>
    </row>
    <row r="25" spans="1:15" s="84" customFormat="1" ht="50.1" customHeight="1" x14ac:dyDescent="0.3">
      <c r="A25" s="107"/>
      <c r="B25" s="104" t="s">
        <v>324</v>
      </c>
      <c r="C25" s="104"/>
      <c r="D25" s="107" t="s">
        <v>149</v>
      </c>
      <c r="E25" s="107" t="s">
        <v>150</v>
      </c>
      <c r="F25" s="107">
        <v>1250</v>
      </c>
      <c r="G25" s="107"/>
      <c r="H25" s="107">
        <v>920</v>
      </c>
      <c r="I25" s="107">
        <v>3225</v>
      </c>
      <c r="J25" s="107">
        <v>1989</v>
      </c>
      <c r="K25" s="107"/>
      <c r="L25" s="107"/>
      <c r="M25" s="111">
        <v>0.3</v>
      </c>
      <c r="N25" s="107">
        <f t="shared" si="2"/>
        <v>276</v>
      </c>
      <c r="O25" s="107">
        <f t="shared" si="3"/>
        <v>1196</v>
      </c>
    </row>
    <row r="26" spans="1:15" s="84" customFormat="1" ht="50.1" customHeight="1" x14ac:dyDescent="0.3">
      <c r="A26" s="107"/>
      <c r="B26" s="104" t="s">
        <v>325</v>
      </c>
      <c r="C26" s="104"/>
      <c r="D26" s="107" t="s">
        <v>149</v>
      </c>
      <c r="E26" s="107" t="s">
        <v>150</v>
      </c>
      <c r="F26" s="107"/>
      <c r="G26" s="107"/>
      <c r="H26" s="107">
        <v>3200</v>
      </c>
      <c r="I26" s="107"/>
      <c r="J26" s="107">
        <v>2968</v>
      </c>
      <c r="K26" s="107"/>
      <c r="L26" s="107"/>
      <c r="M26" s="111">
        <v>0.25</v>
      </c>
      <c r="N26" s="107">
        <f t="shared" si="2"/>
        <v>800</v>
      </c>
      <c r="O26" s="107">
        <f t="shared" si="3"/>
        <v>4000</v>
      </c>
    </row>
    <row r="27" spans="1:15" s="84" customFormat="1" ht="50.1" customHeight="1" x14ac:dyDescent="0.3">
      <c r="A27" s="107"/>
      <c r="B27" s="104" t="s">
        <v>153</v>
      </c>
      <c r="C27" s="104"/>
      <c r="D27" s="107" t="s">
        <v>149</v>
      </c>
      <c r="E27" s="107" t="s">
        <v>150</v>
      </c>
      <c r="F27" s="107"/>
      <c r="G27" s="107"/>
      <c r="H27" s="107"/>
      <c r="I27" s="107">
        <v>1680</v>
      </c>
      <c r="J27" s="107"/>
      <c r="K27" s="107"/>
      <c r="L27" s="107"/>
      <c r="M27" s="111">
        <v>0.25</v>
      </c>
      <c r="N27" s="107">
        <f t="shared" si="2"/>
        <v>0</v>
      </c>
      <c r="O27" s="107">
        <f t="shared" si="3"/>
        <v>0</v>
      </c>
    </row>
    <row r="28" spans="1:15" s="84" customFormat="1" ht="50.1" customHeight="1" x14ac:dyDescent="0.3">
      <c r="A28" s="107"/>
      <c r="B28" s="104" t="s">
        <v>154</v>
      </c>
      <c r="C28" s="104"/>
      <c r="D28" s="107" t="s">
        <v>149</v>
      </c>
      <c r="E28" s="107" t="s">
        <v>150</v>
      </c>
      <c r="F28" s="107">
        <v>250</v>
      </c>
      <c r="G28" s="107"/>
      <c r="H28" s="107"/>
      <c r="I28" s="107">
        <v>870</v>
      </c>
      <c r="J28" s="107">
        <v>486</v>
      </c>
      <c r="K28" s="107"/>
      <c r="L28" s="107"/>
      <c r="M28" s="111">
        <v>0.25</v>
      </c>
      <c r="N28" s="107">
        <f t="shared" si="2"/>
        <v>0</v>
      </c>
      <c r="O28" s="107">
        <f t="shared" si="3"/>
        <v>0</v>
      </c>
    </row>
    <row r="29" spans="1:15" s="84" customFormat="1" ht="50.1" customHeight="1" x14ac:dyDescent="0.3">
      <c r="A29" s="107"/>
      <c r="B29" s="104" t="s">
        <v>155</v>
      </c>
      <c r="C29" s="104"/>
      <c r="D29" s="107" t="s">
        <v>149</v>
      </c>
      <c r="E29" s="107" t="s">
        <v>150</v>
      </c>
      <c r="F29" s="107"/>
      <c r="G29" s="107"/>
      <c r="H29" s="107">
        <v>2700</v>
      </c>
      <c r="I29" s="107"/>
      <c r="J29" s="107"/>
      <c r="K29" s="107"/>
      <c r="L29" s="107"/>
      <c r="M29" s="111">
        <v>0.25</v>
      </c>
      <c r="N29" s="107">
        <f t="shared" si="2"/>
        <v>675</v>
      </c>
      <c r="O29" s="107">
        <f t="shared" si="3"/>
        <v>3375</v>
      </c>
    </row>
    <row r="30" spans="1:15" s="84" customFormat="1" ht="50.1" customHeight="1" x14ac:dyDescent="0.3">
      <c r="A30" s="107"/>
      <c r="B30" s="104" t="s">
        <v>156</v>
      </c>
      <c r="C30" s="104"/>
      <c r="D30" s="107" t="s">
        <v>149</v>
      </c>
      <c r="E30" s="107" t="s">
        <v>150</v>
      </c>
      <c r="F30" s="107"/>
      <c r="G30" s="107"/>
      <c r="H30" s="107">
        <v>362</v>
      </c>
      <c r="I30" s="107">
        <v>1078</v>
      </c>
      <c r="J30" s="107"/>
      <c r="K30" s="107"/>
      <c r="L30" s="107"/>
      <c r="M30" s="111">
        <v>0.25</v>
      </c>
      <c r="N30" s="107">
        <f t="shared" si="2"/>
        <v>90.5</v>
      </c>
      <c r="O30" s="107">
        <f t="shared" si="3"/>
        <v>452.5</v>
      </c>
    </row>
    <row r="31" spans="1:15" s="84" customFormat="1" ht="50.1" customHeight="1" x14ac:dyDescent="0.3">
      <c r="A31" s="107"/>
      <c r="B31" s="104" t="s">
        <v>157</v>
      </c>
      <c r="C31" s="104"/>
      <c r="D31" s="107" t="s">
        <v>149</v>
      </c>
      <c r="E31" s="107" t="s">
        <v>150</v>
      </c>
      <c r="F31" s="107"/>
      <c r="G31" s="107"/>
      <c r="H31" s="107">
        <v>560</v>
      </c>
      <c r="I31" s="107">
        <v>840</v>
      </c>
      <c r="J31" s="107">
        <v>685</v>
      </c>
      <c r="K31" s="107"/>
      <c r="L31" s="107"/>
      <c r="M31" s="111">
        <v>0.1</v>
      </c>
      <c r="N31" s="107">
        <f t="shared" si="2"/>
        <v>56</v>
      </c>
      <c r="O31" s="107">
        <f t="shared" si="3"/>
        <v>616</v>
      </c>
    </row>
    <row r="32" spans="1:15" s="84" customFormat="1" ht="50.1" customHeight="1" x14ac:dyDescent="0.3">
      <c r="A32" s="165" t="s">
        <v>305</v>
      </c>
      <c r="B32" s="165"/>
      <c r="C32" s="165"/>
      <c r="D32" s="165"/>
      <c r="E32" s="165"/>
      <c r="F32" s="155"/>
      <c r="G32" s="155"/>
      <c r="H32" s="155"/>
      <c r="I32" s="155"/>
      <c r="J32" s="155"/>
      <c r="K32" s="155"/>
      <c r="L32" s="155"/>
      <c r="M32" s="155"/>
      <c r="N32" s="155"/>
      <c r="O32" s="155"/>
    </row>
    <row r="33" spans="1:15" s="84" customFormat="1" ht="50.1" customHeight="1" x14ac:dyDescent="0.3">
      <c r="A33" s="107"/>
      <c r="B33" s="104" t="s">
        <v>300</v>
      </c>
      <c r="C33" s="104"/>
      <c r="D33" s="107"/>
      <c r="E33" s="107"/>
      <c r="F33" s="107"/>
      <c r="G33" s="107"/>
      <c r="H33" s="107"/>
      <c r="I33" s="107"/>
      <c r="J33" s="107"/>
      <c r="K33" s="107"/>
      <c r="L33" s="107"/>
      <c r="M33" s="111"/>
      <c r="N33" s="114"/>
      <c r="O33" s="114"/>
    </row>
    <row r="34" spans="1:15" s="84" customFormat="1" ht="50.1" customHeight="1" x14ac:dyDescent="0.3">
      <c r="A34" s="107"/>
      <c r="B34" s="104" t="s">
        <v>301</v>
      </c>
      <c r="C34" s="104"/>
      <c r="D34" s="107"/>
      <c r="E34" s="107"/>
      <c r="F34" s="107"/>
      <c r="G34" s="107"/>
      <c r="H34" s="107"/>
      <c r="I34" s="107"/>
      <c r="J34" s="107"/>
      <c r="K34" s="107"/>
      <c r="L34" s="107"/>
      <c r="M34" s="111"/>
      <c r="N34" s="114"/>
      <c r="O34" s="114"/>
    </row>
    <row r="35" spans="1:15" s="84" customFormat="1" ht="50.1" customHeight="1" x14ac:dyDescent="0.3">
      <c r="A35" s="107"/>
      <c r="B35" s="104" t="s">
        <v>304</v>
      </c>
      <c r="C35" s="104"/>
      <c r="D35" s="107"/>
      <c r="E35" s="107"/>
      <c r="F35" s="107"/>
      <c r="G35" s="107"/>
      <c r="H35" s="107"/>
      <c r="I35" s="107"/>
      <c r="J35" s="107"/>
      <c r="K35" s="107"/>
      <c r="L35" s="107"/>
      <c r="M35" s="111"/>
      <c r="N35" s="114"/>
      <c r="O35" s="114"/>
    </row>
    <row r="36" spans="1:15" s="84" customFormat="1" ht="50.1" customHeight="1" x14ac:dyDescent="0.3">
      <c r="A36" s="107"/>
      <c r="B36" s="104" t="s">
        <v>302</v>
      </c>
      <c r="C36" s="104"/>
      <c r="D36" s="107"/>
      <c r="E36" s="107"/>
      <c r="F36" s="107"/>
      <c r="G36" s="107"/>
      <c r="H36" s="107"/>
      <c r="I36" s="107"/>
      <c r="J36" s="107"/>
      <c r="K36" s="107"/>
      <c r="L36" s="107"/>
      <c r="M36" s="111"/>
      <c r="N36" s="114"/>
      <c r="O36" s="114"/>
    </row>
    <row r="37" spans="1:15" s="84" customFormat="1" ht="50.1" customHeight="1" x14ac:dyDescent="0.3">
      <c r="A37" s="107"/>
      <c r="B37" s="104" t="s">
        <v>303</v>
      </c>
      <c r="C37" s="104"/>
      <c r="D37" s="107"/>
      <c r="E37" s="107"/>
      <c r="F37" s="107"/>
      <c r="G37" s="107"/>
      <c r="H37" s="107"/>
      <c r="I37" s="107"/>
      <c r="J37" s="107"/>
      <c r="K37" s="107"/>
      <c r="L37" s="107"/>
      <c r="M37" s="111"/>
      <c r="N37" s="114"/>
      <c r="O37" s="114"/>
    </row>
    <row r="38" spans="1:15" s="84" customFormat="1" ht="50.1" customHeight="1" x14ac:dyDescent="0.3">
      <c r="A38" s="107"/>
      <c r="B38" s="128" t="s">
        <v>287</v>
      </c>
      <c r="C38" s="104"/>
      <c r="D38" s="107"/>
      <c r="E38" s="107"/>
      <c r="F38" s="107"/>
      <c r="G38" s="107"/>
      <c r="H38" s="107"/>
      <c r="I38" s="107"/>
      <c r="J38" s="107"/>
      <c r="K38" s="107"/>
      <c r="L38" s="107"/>
      <c r="M38" s="111"/>
      <c r="N38" s="114"/>
      <c r="O38" s="114"/>
    </row>
    <row r="39" spans="1:15" s="84" customFormat="1" ht="50.1" customHeight="1" x14ac:dyDescent="0.3">
      <c r="A39" s="107"/>
      <c r="B39" s="128" t="s">
        <v>306</v>
      </c>
      <c r="C39" s="104"/>
      <c r="D39" s="107"/>
      <c r="E39" s="107"/>
      <c r="F39" s="107"/>
      <c r="G39" s="107"/>
      <c r="H39" s="107"/>
      <c r="I39" s="107"/>
      <c r="J39" s="107"/>
      <c r="K39" s="107"/>
      <c r="L39" s="107"/>
      <c r="M39" s="111"/>
      <c r="N39" s="114"/>
      <c r="O39" s="114"/>
    </row>
    <row r="40" spans="1:15" s="84" customFormat="1" ht="50.1" customHeight="1" x14ac:dyDescent="0.3">
      <c r="A40" s="107"/>
      <c r="B40" s="128" t="s">
        <v>307</v>
      </c>
      <c r="C40" s="104"/>
      <c r="D40" s="107"/>
      <c r="E40" s="107"/>
      <c r="F40" s="107"/>
      <c r="G40" s="107"/>
      <c r="H40" s="107"/>
      <c r="I40" s="107"/>
      <c r="J40" s="107"/>
      <c r="K40" s="107"/>
      <c r="L40" s="107"/>
      <c r="M40" s="111"/>
      <c r="N40" s="114"/>
      <c r="O40" s="114"/>
    </row>
    <row r="41" spans="1:15" s="84" customFormat="1" ht="50.1" customHeight="1" x14ac:dyDescent="0.3">
      <c r="A41" s="107"/>
      <c r="B41" s="128" t="s">
        <v>308</v>
      </c>
      <c r="C41" s="104"/>
      <c r="D41" s="107"/>
      <c r="E41" s="107"/>
      <c r="F41" s="107"/>
      <c r="G41" s="107"/>
      <c r="H41" s="107"/>
      <c r="I41" s="107"/>
      <c r="J41" s="107"/>
      <c r="K41" s="107"/>
      <c r="L41" s="107"/>
      <c r="M41" s="111"/>
      <c r="N41" s="114"/>
      <c r="O41" s="114"/>
    </row>
    <row r="42" spans="1:15" s="84" customFormat="1" ht="50.1" customHeight="1" x14ac:dyDescent="0.3">
      <c r="A42" s="107"/>
      <c r="B42" s="128" t="s">
        <v>309</v>
      </c>
      <c r="C42" s="104"/>
      <c r="D42" s="107"/>
      <c r="E42" s="107"/>
      <c r="F42" s="107"/>
      <c r="G42" s="107"/>
      <c r="H42" s="107"/>
      <c r="I42" s="107"/>
      <c r="J42" s="107"/>
      <c r="K42" s="107"/>
      <c r="L42" s="107"/>
      <c r="M42" s="111"/>
      <c r="N42" s="114"/>
      <c r="O42" s="114"/>
    </row>
    <row r="43" spans="1:15" s="84" customFormat="1" ht="50.1" customHeight="1" x14ac:dyDescent="0.3">
      <c r="A43" s="107"/>
      <c r="B43" s="128" t="s">
        <v>310</v>
      </c>
      <c r="C43" s="104"/>
      <c r="D43" s="107"/>
      <c r="E43" s="107"/>
      <c r="F43" s="107"/>
      <c r="G43" s="107"/>
      <c r="H43" s="107"/>
      <c r="I43" s="107"/>
      <c r="J43" s="107"/>
      <c r="K43" s="107"/>
      <c r="L43" s="107"/>
      <c r="M43" s="111"/>
      <c r="N43" s="114"/>
      <c r="O43" s="114"/>
    </row>
    <row r="44" spans="1:15" s="84" customFormat="1" ht="50.1" customHeight="1" x14ac:dyDescent="0.3">
      <c r="A44" s="107"/>
      <c r="B44" s="128" t="s">
        <v>311</v>
      </c>
      <c r="C44" s="104"/>
      <c r="D44" s="107"/>
      <c r="E44" s="107"/>
      <c r="F44" s="107"/>
      <c r="G44" s="107"/>
      <c r="H44" s="107"/>
      <c r="I44" s="107"/>
      <c r="J44" s="107"/>
      <c r="K44" s="107"/>
      <c r="L44" s="107"/>
      <c r="M44" s="111"/>
      <c r="N44" s="114"/>
      <c r="O44" s="114"/>
    </row>
    <row r="45" spans="1:15" s="84" customFormat="1" ht="50.1" customHeight="1" x14ac:dyDescent="0.3">
      <c r="A45" s="107"/>
      <c r="B45" s="128" t="s">
        <v>100</v>
      </c>
      <c r="C45" s="104"/>
      <c r="D45" s="107"/>
      <c r="E45" s="107"/>
      <c r="F45" s="107"/>
      <c r="G45" s="107"/>
      <c r="H45" s="107"/>
      <c r="I45" s="107"/>
      <c r="J45" s="107"/>
      <c r="K45" s="107"/>
      <c r="L45" s="107"/>
      <c r="M45" s="111"/>
      <c r="N45" s="114"/>
      <c r="O45" s="114"/>
    </row>
    <row r="46" spans="1:15" s="84" customFormat="1" ht="50.1" customHeight="1" x14ac:dyDescent="0.3">
      <c r="A46" s="107"/>
      <c r="B46" s="128" t="s">
        <v>312</v>
      </c>
      <c r="C46" s="104"/>
      <c r="D46" s="107"/>
      <c r="E46" s="107"/>
      <c r="F46" s="107"/>
      <c r="G46" s="107"/>
      <c r="H46" s="107"/>
      <c r="I46" s="107"/>
      <c r="J46" s="107"/>
      <c r="K46" s="107"/>
      <c r="L46" s="107"/>
      <c r="M46" s="111"/>
      <c r="N46" s="114"/>
      <c r="O46" s="114"/>
    </row>
    <row r="47" spans="1:15" s="84" customFormat="1" ht="50.1" customHeight="1" x14ac:dyDescent="0.3">
      <c r="A47" s="107"/>
      <c r="B47" s="128" t="s">
        <v>326</v>
      </c>
      <c r="C47" s="104"/>
      <c r="D47" s="107"/>
      <c r="E47" s="107"/>
      <c r="F47" s="107"/>
      <c r="G47" s="107"/>
      <c r="H47" s="107"/>
      <c r="I47" s="107"/>
      <c r="J47" s="107"/>
      <c r="K47" s="107"/>
      <c r="L47" s="107"/>
      <c r="M47" s="111"/>
      <c r="N47" s="114"/>
      <c r="O47" s="114"/>
    </row>
    <row r="48" spans="1:15" s="84" customFormat="1" ht="50.1" customHeight="1" x14ac:dyDescent="0.3">
      <c r="A48" s="107"/>
      <c r="B48" s="128" t="s">
        <v>327</v>
      </c>
      <c r="C48" s="104"/>
      <c r="D48" s="107"/>
      <c r="E48" s="107"/>
      <c r="F48" s="107"/>
      <c r="G48" s="107"/>
      <c r="H48" s="107"/>
      <c r="I48" s="107"/>
      <c r="J48" s="107"/>
      <c r="K48" s="107"/>
      <c r="L48" s="107"/>
      <c r="M48" s="111"/>
      <c r="N48" s="114"/>
      <c r="O48" s="114"/>
    </row>
    <row r="49" spans="1:15" s="84" customFormat="1" ht="50.1" customHeight="1" x14ac:dyDescent="0.3">
      <c r="A49" s="165" t="s">
        <v>166</v>
      </c>
      <c r="B49" s="165"/>
      <c r="C49" s="165"/>
      <c r="D49" s="165"/>
      <c r="E49" s="165"/>
      <c r="F49" s="152"/>
      <c r="G49" s="152"/>
      <c r="H49" s="152"/>
      <c r="I49" s="152"/>
      <c r="J49" s="152"/>
      <c r="K49" s="152"/>
      <c r="L49" s="152"/>
      <c r="M49" s="152"/>
      <c r="N49" s="152"/>
      <c r="O49" s="152"/>
    </row>
    <row r="50" spans="1:15" s="84" customFormat="1" ht="50.1" customHeight="1" x14ac:dyDescent="0.3">
      <c r="A50" s="107"/>
      <c r="B50" s="104" t="s">
        <v>167</v>
      </c>
      <c r="C50" s="104"/>
      <c r="D50" s="107" t="s">
        <v>149</v>
      </c>
      <c r="E50" s="107" t="s">
        <v>150</v>
      </c>
      <c r="F50" s="107">
        <v>1800</v>
      </c>
      <c r="G50" s="107"/>
      <c r="H50" s="107"/>
      <c r="I50" s="107"/>
      <c r="J50" s="107"/>
      <c r="K50" s="107"/>
      <c r="L50" s="107"/>
      <c r="M50" s="111">
        <v>0.25</v>
      </c>
      <c r="N50" s="107">
        <f t="shared" ref="N50:N54" si="4">H50*M50</f>
        <v>0</v>
      </c>
      <c r="O50" s="107">
        <f t="shared" ref="O50:O54" si="5">H50+N50</f>
        <v>0</v>
      </c>
    </row>
    <row r="51" spans="1:15" s="84" customFormat="1" ht="50.1" customHeight="1" x14ac:dyDescent="0.3">
      <c r="A51" s="107"/>
      <c r="B51" s="104" t="s">
        <v>168</v>
      </c>
      <c r="C51" s="104"/>
      <c r="D51" s="107" t="s">
        <v>149</v>
      </c>
      <c r="E51" s="107" t="s">
        <v>150</v>
      </c>
      <c r="F51" s="107"/>
      <c r="G51" s="107"/>
      <c r="H51" s="107"/>
      <c r="I51" s="107"/>
      <c r="J51" s="107"/>
      <c r="K51" s="107"/>
      <c r="L51" s="107"/>
      <c r="M51" s="111">
        <v>0.25</v>
      </c>
      <c r="N51" s="107">
        <f t="shared" si="4"/>
        <v>0</v>
      </c>
      <c r="O51" s="107">
        <f t="shared" si="5"/>
        <v>0</v>
      </c>
    </row>
    <row r="52" spans="1:15" s="84" customFormat="1" ht="50.1" customHeight="1" x14ac:dyDescent="0.3">
      <c r="A52" s="107"/>
      <c r="B52" s="104" t="s">
        <v>314</v>
      </c>
      <c r="C52" s="104"/>
      <c r="D52" s="107"/>
      <c r="E52" s="107"/>
      <c r="F52" s="107"/>
      <c r="G52" s="107"/>
      <c r="H52" s="107"/>
      <c r="I52" s="107"/>
      <c r="J52" s="107"/>
      <c r="K52" s="107"/>
      <c r="L52" s="107"/>
      <c r="M52" s="111"/>
      <c r="N52" s="107"/>
      <c r="O52" s="107"/>
    </row>
    <row r="53" spans="1:15" s="84" customFormat="1" ht="50.1" customHeight="1" x14ac:dyDescent="0.3">
      <c r="A53" s="107"/>
      <c r="B53" s="104" t="s">
        <v>169</v>
      </c>
      <c r="C53" s="104"/>
      <c r="D53" s="107" t="s">
        <v>149</v>
      </c>
      <c r="E53" s="107" t="s">
        <v>150</v>
      </c>
      <c r="F53" s="107"/>
      <c r="G53" s="107"/>
      <c r="H53" s="107"/>
      <c r="I53" s="107"/>
      <c r="J53" s="107"/>
      <c r="K53" s="107"/>
      <c r="L53" s="107"/>
      <c r="M53" s="111">
        <v>0.25</v>
      </c>
      <c r="N53" s="107">
        <f t="shared" si="4"/>
        <v>0</v>
      </c>
      <c r="O53" s="107">
        <f t="shared" si="5"/>
        <v>0</v>
      </c>
    </row>
    <row r="54" spans="1:15" s="84" customFormat="1" ht="50.1" customHeight="1" x14ac:dyDescent="0.3">
      <c r="A54" s="107"/>
      <c r="B54" s="104" t="s">
        <v>170</v>
      </c>
      <c r="C54" s="104"/>
      <c r="D54" s="107" t="s">
        <v>149</v>
      </c>
      <c r="E54" s="107" t="s">
        <v>150</v>
      </c>
      <c r="F54" s="107"/>
      <c r="G54" s="107"/>
      <c r="H54" s="107"/>
      <c r="I54" s="107"/>
      <c r="J54" s="107"/>
      <c r="K54" s="107"/>
      <c r="L54" s="107"/>
      <c r="M54" s="111">
        <v>0.25</v>
      </c>
      <c r="N54" s="107">
        <f t="shared" si="4"/>
        <v>0</v>
      </c>
      <c r="O54" s="107">
        <f t="shared" si="5"/>
        <v>0</v>
      </c>
    </row>
    <row r="55" spans="1:15" s="84" customFormat="1" ht="50.1" customHeight="1" x14ac:dyDescent="0.3">
      <c r="A55" s="165" t="s">
        <v>323</v>
      </c>
      <c r="B55" s="165"/>
      <c r="C55" s="165"/>
      <c r="D55" s="165"/>
      <c r="E55" s="165"/>
      <c r="F55" s="155"/>
      <c r="G55" s="155"/>
      <c r="H55" s="155"/>
      <c r="I55" s="155"/>
      <c r="J55" s="155"/>
      <c r="K55" s="155"/>
      <c r="L55" s="155"/>
      <c r="M55" s="155"/>
      <c r="N55" s="155"/>
      <c r="O55" s="155"/>
    </row>
    <row r="56" spans="1:15" s="84" customFormat="1" ht="50.1" customHeight="1" x14ac:dyDescent="0.3">
      <c r="A56" s="107"/>
      <c r="B56" s="115" t="s">
        <v>313</v>
      </c>
      <c r="C56" s="104"/>
      <c r="D56" s="107"/>
      <c r="E56" s="107"/>
      <c r="F56" s="107"/>
      <c r="G56" s="107"/>
      <c r="H56" s="107"/>
      <c r="I56" s="107"/>
      <c r="J56" s="107"/>
      <c r="K56" s="107"/>
      <c r="L56" s="107"/>
      <c r="M56" s="111"/>
      <c r="N56" s="114"/>
      <c r="O56" s="114"/>
    </row>
    <row r="57" spans="1:15" s="84" customFormat="1" ht="50.1" customHeight="1" x14ac:dyDescent="0.3">
      <c r="A57" s="107"/>
      <c r="B57" s="115" t="s">
        <v>315</v>
      </c>
      <c r="C57" s="104"/>
      <c r="D57" s="107"/>
      <c r="E57" s="107"/>
      <c r="F57" s="107"/>
      <c r="G57" s="107"/>
      <c r="H57" s="107"/>
      <c r="I57" s="107"/>
      <c r="J57" s="107"/>
      <c r="K57" s="107"/>
      <c r="L57" s="107"/>
      <c r="M57" s="111"/>
      <c r="N57" s="107"/>
      <c r="O57" s="107"/>
    </row>
    <row r="58" spans="1:15" s="84" customFormat="1" ht="50.1" customHeight="1" x14ac:dyDescent="0.3">
      <c r="A58" s="107"/>
      <c r="B58" s="115" t="s">
        <v>316</v>
      </c>
      <c r="C58" s="104"/>
      <c r="D58" s="107"/>
      <c r="E58" s="107"/>
      <c r="F58" s="107"/>
      <c r="G58" s="107"/>
      <c r="H58" s="107"/>
      <c r="I58" s="107"/>
      <c r="J58" s="107"/>
      <c r="K58" s="107"/>
      <c r="L58" s="107"/>
      <c r="M58" s="111"/>
      <c r="N58" s="107"/>
      <c r="O58" s="107"/>
    </row>
    <row r="59" spans="1:15" s="84" customFormat="1" ht="50.1" customHeight="1" x14ac:dyDescent="0.3">
      <c r="A59" s="107"/>
      <c r="B59" s="115" t="s">
        <v>328</v>
      </c>
      <c r="C59" s="104"/>
      <c r="D59" s="107"/>
      <c r="E59" s="107"/>
      <c r="F59" s="107"/>
      <c r="G59" s="107"/>
      <c r="H59" s="107"/>
      <c r="I59" s="107"/>
      <c r="J59" s="107"/>
      <c r="K59" s="107"/>
      <c r="L59" s="107"/>
      <c r="M59" s="111"/>
      <c r="N59" s="107"/>
      <c r="O59" s="107"/>
    </row>
    <row r="60" spans="1:15" s="84" customFormat="1" ht="50.1" customHeight="1" x14ac:dyDescent="0.3">
      <c r="A60" s="107"/>
      <c r="B60" s="115" t="s">
        <v>317</v>
      </c>
      <c r="C60" s="104"/>
      <c r="D60" s="107"/>
      <c r="E60" s="107"/>
      <c r="F60" s="107"/>
      <c r="G60" s="107"/>
      <c r="H60" s="107"/>
      <c r="I60" s="107"/>
      <c r="J60" s="107"/>
      <c r="K60" s="107"/>
      <c r="L60" s="107"/>
      <c r="M60" s="111"/>
      <c r="N60" s="107"/>
      <c r="O60" s="107"/>
    </row>
    <row r="61" spans="1:15" s="84" customFormat="1" ht="50.1" customHeight="1" x14ac:dyDescent="0.3">
      <c r="A61" s="107"/>
      <c r="B61" s="115" t="s">
        <v>318</v>
      </c>
      <c r="C61" s="104"/>
      <c r="D61" s="107"/>
      <c r="E61" s="107"/>
      <c r="F61" s="107"/>
      <c r="G61" s="107"/>
      <c r="H61" s="107"/>
      <c r="I61" s="107"/>
      <c r="J61" s="107"/>
      <c r="K61" s="107"/>
      <c r="L61" s="107"/>
      <c r="M61" s="111"/>
      <c r="N61" s="107"/>
      <c r="O61" s="107"/>
    </row>
    <row r="62" spans="1:15" s="84" customFormat="1" ht="50.1" customHeight="1" x14ac:dyDescent="0.3">
      <c r="A62" s="107"/>
      <c r="B62" s="105" t="s">
        <v>237</v>
      </c>
      <c r="C62" s="104"/>
      <c r="D62" s="107"/>
      <c r="E62" s="107"/>
      <c r="F62" s="107"/>
      <c r="G62" s="107"/>
      <c r="H62" s="107"/>
      <c r="I62" s="107"/>
      <c r="J62" s="107"/>
      <c r="K62" s="107"/>
      <c r="L62" s="107"/>
      <c r="M62" s="111"/>
      <c r="N62" s="107"/>
      <c r="O62" s="107"/>
    </row>
    <row r="63" spans="1:15" s="84" customFormat="1" ht="50.1" customHeight="1" x14ac:dyDescent="0.3">
      <c r="A63" s="107"/>
      <c r="B63" s="115" t="s">
        <v>260</v>
      </c>
      <c r="C63" s="104"/>
      <c r="D63" s="107"/>
      <c r="E63" s="107"/>
      <c r="F63" s="107"/>
      <c r="G63" s="107"/>
      <c r="H63" s="107"/>
      <c r="I63" s="107"/>
      <c r="J63" s="107"/>
      <c r="K63" s="107"/>
      <c r="L63" s="107"/>
      <c r="M63" s="111"/>
      <c r="N63" s="107"/>
      <c r="O63" s="107"/>
    </row>
    <row r="64" spans="1:15" s="84" customFormat="1" ht="50.1" customHeight="1" x14ac:dyDescent="0.3">
      <c r="A64" s="107"/>
      <c r="B64" s="115" t="s">
        <v>319</v>
      </c>
      <c r="C64" s="104"/>
      <c r="D64" s="107"/>
      <c r="E64" s="107"/>
      <c r="F64" s="107"/>
      <c r="G64" s="107"/>
      <c r="H64" s="107"/>
      <c r="I64" s="107"/>
      <c r="J64" s="107"/>
      <c r="K64" s="107"/>
      <c r="L64" s="107"/>
      <c r="M64" s="111"/>
      <c r="N64" s="107"/>
      <c r="O64" s="107"/>
    </row>
    <row r="65" spans="1:15" s="84" customFormat="1" ht="50.1" customHeight="1" x14ac:dyDescent="0.3">
      <c r="A65" s="107"/>
      <c r="B65" s="115" t="s">
        <v>322</v>
      </c>
      <c r="C65" s="104"/>
      <c r="D65" s="107"/>
      <c r="E65" s="107"/>
      <c r="F65" s="107"/>
      <c r="G65" s="107"/>
      <c r="H65" s="107"/>
      <c r="I65" s="107"/>
      <c r="J65" s="107"/>
      <c r="K65" s="107"/>
      <c r="L65" s="107"/>
      <c r="M65" s="111"/>
      <c r="N65" s="107"/>
      <c r="O65" s="107"/>
    </row>
    <row r="66" spans="1:15" s="84" customFormat="1" ht="50.1" customHeight="1" x14ac:dyDescent="0.3">
      <c r="A66" s="107"/>
      <c r="B66" s="115" t="s">
        <v>321</v>
      </c>
      <c r="C66" s="104"/>
      <c r="D66" s="107"/>
      <c r="E66" s="107"/>
      <c r="F66" s="107"/>
      <c r="G66" s="107"/>
      <c r="H66" s="107"/>
      <c r="I66" s="107"/>
      <c r="J66" s="107"/>
      <c r="K66" s="107"/>
      <c r="L66" s="107"/>
      <c r="M66" s="111"/>
      <c r="N66" s="107"/>
      <c r="O66" s="107"/>
    </row>
    <row r="67" spans="1:15" s="84" customFormat="1" ht="50.1" customHeight="1" x14ac:dyDescent="0.3">
      <c r="A67" s="107"/>
      <c r="B67" s="115" t="s">
        <v>320</v>
      </c>
      <c r="C67" s="104"/>
      <c r="D67" s="107"/>
      <c r="E67" s="107"/>
      <c r="F67" s="107"/>
      <c r="G67" s="107"/>
      <c r="H67" s="107"/>
      <c r="I67" s="107"/>
      <c r="J67" s="107"/>
      <c r="K67" s="107"/>
      <c r="L67" s="107"/>
      <c r="M67" s="111"/>
      <c r="N67" s="107"/>
      <c r="O67" s="107"/>
    </row>
    <row r="68" spans="1:15" s="121" customFormat="1" ht="50.1" customHeight="1" x14ac:dyDescent="0.3">
      <c r="A68" s="166" t="s">
        <v>246</v>
      </c>
      <c r="B68" s="166"/>
      <c r="C68" s="166"/>
      <c r="D68" s="166"/>
      <c r="E68" s="166"/>
      <c r="F68" s="134"/>
      <c r="G68" s="134"/>
      <c r="H68" s="134"/>
      <c r="I68" s="134"/>
      <c r="J68" s="134"/>
      <c r="K68" s="134"/>
      <c r="L68" s="134"/>
      <c r="M68" s="134"/>
      <c r="N68" s="134"/>
      <c r="O68" s="134"/>
    </row>
    <row r="69" spans="1:15" s="121" customFormat="1" ht="50.1" customHeight="1" x14ac:dyDescent="0.3">
      <c r="A69" s="106"/>
      <c r="B69" s="105" t="s">
        <v>247</v>
      </c>
      <c r="C69" s="122"/>
      <c r="D69" s="123"/>
      <c r="E69" s="123"/>
      <c r="F69" s="123"/>
      <c r="G69" s="123"/>
      <c r="H69" s="123"/>
      <c r="I69" s="123"/>
      <c r="J69" s="123"/>
      <c r="K69" s="123"/>
      <c r="L69" s="123"/>
      <c r="M69" s="124"/>
      <c r="N69" s="124"/>
      <c r="O69" s="107"/>
    </row>
    <row r="70" spans="1:15" s="121" customFormat="1" ht="50.1" customHeight="1" x14ac:dyDescent="0.3">
      <c r="A70" s="106"/>
      <c r="B70" s="105" t="s">
        <v>248</v>
      </c>
      <c r="C70" s="122"/>
      <c r="D70" s="123"/>
      <c r="E70" s="123"/>
      <c r="F70" s="123"/>
      <c r="G70" s="123"/>
      <c r="H70" s="123"/>
      <c r="I70" s="123"/>
      <c r="J70" s="123"/>
      <c r="K70" s="123"/>
      <c r="L70" s="123"/>
      <c r="M70" s="124"/>
      <c r="N70" s="124"/>
      <c r="O70" s="107"/>
    </row>
    <row r="71" spans="1:15" s="121" customFormat="1" ht="50.1" customHeight="1" x14ac:dyDescent="0.3">
      <c r="A71" s="106"/>
      <c r="B71" s="105" t="s">
        <v>249</v>
      </c>
      <c r="C71" s="122"/>
      <c r="D71" s="123"/>
      <c r="E71" s="123"/>
      <c r="F71" s="123"/>
      <c r="G71" s="123"/>
      <c r="H71" s="123"/>
      <c r="I71" s="123"/>
      <c r="J71" s="123"/>
      <c r="K71" s="123"/>
      <c r="L71" s="123"/>
      <c r="M71" s="124"/>
      <c r="N71" s="124"/>
      <c r="O71" s="107"/>
    </row>
    <row r="72" spans="1:15" s="84" customFormat="1" ht="50.1" customHeight="1" x14ac:dyDescent="0.3">
      <c r="A72" s="165" t="s">
        <v>171</v>
      </c>
      <c r="B72" s="165"/>
      <c r="C72" s="165"/>
      <c r="D72" s="165"/>
      <c r="E72" s="165"/>
      <c r="F72" s="154"/>
      <c r="G72" s="154"/>
      <c r="H72" s="154"/>
      <c r="I72" s="154"/>
      <c r="J72" s="154"/>
      <c r="K72" s="154"/>
      <c r="L72" s="154"/>
      <c r="M72" s="154"/>
      <c r="N72" s="154"/>
      <c r="O72" s="154"/>
    </row>
    <row r="73" spans="1:15" s="84" customFormat="1" ht="50.1" customHeight="1" x14ac:dyDescent="0.3">
      <c r="A73" s="107"/>
      <c r="B73" s="104" t="s">
        <v>172</v>
      </c>
      <c r="C73" s="104"/>
      <c r="D73" s="107" t="s">
        <v>149</v>
      </c>
      <c r="E73" s="107" t="s">
        <v>150</v>
      </c>
      <c r="F73" s="107">
        <v>160</v>
      </c>
      <c r="G73" s="107"/>
      <c r="H73" s="107">
        <v>85</v>
      </c>
      <c r="I73" s="107"/>
      <c r="J73" s="107">
        <v>158</v>
      </c>
      <c r="K73" s="107"/>
      <c r="L73" s="107"/>
      <c r="M73" s="111">
        <v>0.4</v>
      </c>
      <c r="N73" s="107">
        <f t="shared" ref="N73:N85" si="6">H73*M73</f>
        <v>34</v>
      </c>
      <c r="O73" s="107">
        <f t="shared" ref="O73:O85" si="7">H73+N73</f>
        <v>119</v>
      </c>
    </row>
    <row r="74" spans="1:15" s="84" customFormat="1" ht="50.1" customHeight="1" x14ac:dyDescent="0.3">
      <c r="A74" s="107"/>
      <c r="B74" s="104" t="s">
        <v>173</v>
      </c>
      <c r="C74" s="104"/>
      <c r="D74" s="107" t="s">
        <v>149</v>
      </c>
      <c r="E74" s="107" t="s">
        <v>150</v>
      </c>
      <c r="F74" s="125" t="s">
        <v>174</v>
      </c>
      <c r="G74" s="107"/>
      <c r="H74" s="107">
        <v>90</v>
      </c>
      <c r="I74" s="107"/>
      <c r="J74" s="107"/>
      <c r="K74" s="107"/>
      <c r="L74" s="107"/>
      <c r="M74" s="111"/>
      <c r="N74" s="107">
        <f t="shared" si="6"/>
        <v>0</v>
      </c>
      <c r="O74" s="107">
        <f t="shared" si="7"/>
        <v>90</v>
      </c>
    </row>
    <row r="75" spans="1:15" s="84" customFormat="1" ht="50.1" customHeight="1" x14ac:dyDescent="0.3">
      <c r="A75" s="107"/>
      <c r="B75" s="104" t="s">
        <v>175</v>
      </c>
      <c r="C75" s="104"/>
      <c r="D75" s="107" t="s">
        <v>149</v>
      </c>
      <c r="E75" s="107" t="s">
        <v>150</v>
      </c>
      <c r="F75" s="107">
        <v>160</v>
      </c>
      <c r="G75" s="107"/>
      <c r="H75" s="107">
        <v>90</v>
      </c>
      <c r="I75" s="107"/>
      <c r="J75" s="107"/>
      <c r="K75" s="107"/>
      <c r="L75" s="107"/>
      <c r="M75" s="111">
        <v>1.1100000000000001</v>
      </c>
      <c r="N75" s="107">
        <f t="shared" si="6"/>
        <v>99.9</v>
      </c>
      <c r="O75" s="107">
        <f t="shared" si="7"/>
        <v>189.9</v>
      </c>
    </row>
    <row r="76" spans="1:15" s="84" customFormat="1" ht="50.1" customHeight="1" x14ac:dyDescent="0.3">
      <c r="A76" s="107"/>
      <c r="B76" s="104" t="s">
        <v>176</v>
      </c>
      <c r="C76" s="104"/>
      <c r="D76" s="107" t="s">
        <v>149</v>
      </c>
      <c r="E76" s="107" t="s">
        <v>150</v>
      </c>
      <c r="F76" s="107">
        <v>160</v>
      </c>
      <c r="G76" s="107"/>
      <c r="H76" s="107"/>
      <c r="I76" s="107"/>
      <c r="J76" s="107"/>
      <c r="K76" s="107"/>
      <c r="L76" s="107"/>
      <c r="M76" s="111">
        <v>0.25</v>
      </c>
      <c r="N76" s="107">
        <f t="shared" si="6"/>
        <v>0</v>
      </c>
      <c r="O76" s="107">
        <f t="shared" si="7"/>
        <v>0</v>
      </c>
    </row>
    <row r="77" spans="1:15" s="84" customFormat="1" ht="50.1" customHeight="1" x14ac:dyDescent="0.3">
      <c r="A77" s="107"/>
      <c r="B77" s="104" t="s">
        <v>177</v>
      </c>
      <c r="C77" s="104"/>
      <c r="D77" s="107" t="s">
        <v>149</v>
      </c>
      <c r="E77" s="107" t="s">
        <v>150</v>
      </c>
      <c r="F77" s="107">
        <v>160</v>
      </c>
      <c r="G77" s="107"/>
      <c r="H77" s="107">
        <v>121</v>
      </c>
      <c r="I77" s="107">
        <v>175</v>
      </c>
      <c r="J77" s="107">
        <v>195</v>
      </c>
      <c r="K77" s="107"/>
      <c r="L77" s="107"/>
      <c r="M77" s="111">
        <v>0.4</v>
      </c>
      <c r="N77" s="107">
        <f t="shared" si="6"/>
        <v>48.400000000000006</v>
      </c>
      <c r="O77" s="107">
        <f>H77+N77</f>
        <v>169.4</v>
      </c>
    </row>
    <row r="78" spans="1:15" s="84" customFormat="1" ht="50.1" customHeight="1" x14ac:dyDescent="0.3">
      <c r="A78" s="107"/>
      <c r="B78" s="104" t="s">
        <v>178</v>
      </c>
      <c r="C78" s="104"/>
      <c r="D78" s="107" t="s">
        <v>149</v>
      </c>
      <c r="E78" s="107" t="s">
        <v>150</v>
      </c>
      <c r="F78" s="107">
        <v>160</v>
      </c>
      <c r="G78" s="107"/>
      <c r="H78" s="107">
        <v>121</v>
      </c>
      <c r="I78" s="107"/>
      <c r="J78" s="107"/>
      <c r="K78" s="107"/>
      <c r="L78" s="107"/>
      <c r="M78" s="111">
        <v>0.36499999999999999</v>
      </c>
      <c r="N78" s="107">
        <f t="shared" si="6"/>
        <v>44.164999999999999</v>
      </c>
      <c r="O78" s="107">
        <f t="shared" si="7"/>
        <v>165.16499999999999</v>
      </c>
    </row>
    <row r="79" spans="1:15" s="84" customFormat="1" ht="50.1" customHeight="1" x14ac:dyDescent="0.3">
      <c r="A79" s="107"/>
      <c r="B79" s="104" t="s">
        <v>179</v>
      </c>
      <c r="C79" s="104"/>
      <c r="D79" s="107" t="s">
        <v>149</v>
      </c>
      <c r="E79" s="107" t="s">
        <v>150</v>
      </c>
      <c r="F79" s="107">
        <v>160</v>
      </c>
      <c r="G79" s="107"/>
      <c r="H79" s="107"/>
      <c r="I79" s="107"/>
      <c r="J79" s="107"/>
      <c r="K79" s="107"/>
      <c r="L79" s="107"/>
      <c r="M79" s="111">
        <v>0.25</v>
      </c>
      <c r="N79" s="107">
        <f t="shared" si="6"/>
        <v>0</v>
      </c>
      <c r="O79" s="107">
        <f t="shared" si="7"/>
        <v>0</v>
      </c>
    </row>
    <row r="80" spans="1:15" s="84" customFormat="1" ht="50.1" customHeight="1" x14ac:dyDescent="0.3">
      <c r="A80" s="107"/>
      <c r="B80" s="104" t="s">
        <v>180</v>
      </c>
      <c r="C80" s="104"/>
      <c r="D80" s="107" t="s">
        <v>149</v>
      </c>
      <c r="E80" s="107" t="s">
        <v>150</v>
      </c>
      <c r="F80" s="125" t="s">
        <v>174</v>
      </c>
      <c r="G80" s="107"/>
      <c r="H80" s="107">
        <v>275</v>
      </c>
      <c r="I80" s="107"/>
      <c r="J80" s="107"/>
      <c r="K80" s="107"/>
      <c r="L80" s="107"/>
      <c r="M80" s="111">
        <v>0.25</v>
      </c>
      <c r="N80" s="107">
        <f t="shared" si="6"/>
        <v>68.75</v>
      </c>
      <c r="O80" s="107">
        <f t="shared" si="7"/>
        <v>343.75</v>
      </c>
    </row>
    <row r="81" spans="1:15" s="84" customFormat="1" ht="50.1" customHeight="1" x14ac:dyDescent="0.3">
      <c r="A81" s="107"/>
      <c r="B81" s="104" t="s">
        <v>181</v>
      </c>
      <c r="C81" s="104"/>
      <c r="D81" s="107" t="s">
        <v>149</v>
      </c>
      <c r="E81" s="107" t="s">
        <v>150</v>
      </c>
      <c r="F81" s="107">
        <v>300</v>
      </c>
      <c r="G81" s="107"/>
      <c r="H81" s="107">
        <v>320</v>
      </c>
      <c r="I81" s="107"/>
      <c r="J81" s="107">
        <v>378</v>
      </c>
      <c r="K81" s="107"/>
      <c r="L81" s="107"/>
      <c r="M81" s="111">
        <v>0.15</v>
      </c>
      <c r="N81" s="107">
        <f t="shared" si="6"/>
        <v>48</v>
      </c>
      <c r="O81" s="107">
        <f>H81+N81</f>
        <v>368</v>
      </c>
    </row>
    <row r="82" spans="1:15" s="84" customFormat="1" ht="50.1" customHeight="1" x14ac:dyDescent="0.3">
      <c r="A82" s="107"/>
      <c r="B82" s="104" t="s">
        <v>182</v>
      </c>
      <c r="C82" s="104"/>
      <c r="D82" s="107" t="s">
        <v>149</v>
      </c>
      <c r="E82" s="107" t="s">
        <v>150</v>
      </c>
      <c r="F82" s="107"/>
      <c r="G82" s="107"/>
      <c r="H82" s="107"/>
      <c r="I82" s="107"/>
      <c r="J82" s="107"/>
      <c r="K82" s="107"/>
      <c r="L82" s="107"/>
      <c r="M82" s="111">
        <v>0.25</v>
      </c>
      <c r="N82" s="107">
        <f t="shared" si="6"/>
        <v>0</v>
      </c>
      <c r="O82" s="107">
        <f t="shared" si="7"/>
        <v>0</v>
      </c>
    </row>
    <row r="83" spans="1:15" s="84" customFormat="1" ht="50.1" customHeight="1" x14ac:dyDescent="0.3">
      <c r="A83" s="107"/>
      <c r="B83" s="104" t="s">
        <v>183</v>
      </c>
      <c r="C83" s="104"/>
      <c r="D83" s="107" t="s">
        <v>149</v>
      </c>
      <c r="E83" s="107" t="s">
        <v>150</v>
      </c>
      <c r="F83" s="107">
        <v>280</v>
      </c>
      <c r="G83" s="107"/>
      <c r="H83" s="107">
        <v>320</v>
      </c>
      <c r="I83" s="107">
        <v>350</v>
      </c>
      <c r="J83" s="107">
        <v>465</v>
      </c>
      <c r="K83" s="107"/>
      <c r="L83" s="107"/>
      <c r="M83" s="111">
        <v>0.25</v>
      </c>
      <c r="N83" s="107">
        <f t="shared" si="6"/>
        <v>80</v>
      </c>
      <c r="O83" s="107">
        <f t="shared" si="7"/>
        <v>400</v>
      </c>
    </row>
    <row r="84" spans="1:15" s="84" customFormat="1" ht="50.1" customHeight="1" x14ac:dyDescent="0.3">
      <c r="A84" s="107"/>
      <c r="B84" s="104" t="s">
        <v>184</v>
      </c>
      <c r="C84" s="104"/>
      <c r="D84" s="107" t="s">
        <v>149</v>
      </c>
      <c r="E84" s="107" t="s">
        <v>150</v>
      </c>
      <c r="F84" s="107">
        <v>480</v>
      </c>
      <c r="G84" s="107"/>
      <c r="H84" s="107">
        <v>515</v>
      </c>
      <c r="I84" s="107"/>
      <c r="J84" s="107">
        <v>857</v>
      </c>
      <c r="K84" s="107"/>
      <c r="L84" s="107"/>
      <c r="M84" s="111">
        <v>0.25</v>
      </c>
      <c r="N84" s="107">
        <f t="shared" si="6"/>
        <v>128.75</v>
      </c>
      <c r="O84" s="126">
        <f t="shared" si="7"/>
        <v>643.75</v>
      </c>
    </row>
    <row r="85" spans="1:15" s="84" customFormat="1" ht="50.1" customHeight="1" x14ac:dyDescent="0.3">
      <c r="A85" s="107"/>
      <c r="B85" s="104" t="s">
        <v>185</v>
      </c>
      <c r="C85" s="104"/>
      <c r="D85" s="107" t="s">
        <v>149</v>
      </c>
      <c r="E85" s="107" t="s">
        <v>150</v>
      </c>
      <c r="F85" s="107"/>
      <c r="G85" s="107"/>
      <c r="H85" s="107">
        <v>775</v>
      </c>
      <c r="I85" s="107"/>
      <c r="J85" s="107">
        <v>948</v>
      </c>
      <c r="K85" s="107"/>
      <c r="L85" s="107"/>
      <c r="M85" s="111">
        <v>0.25</v>
      </c>
      <c r="N85" s="107">
        <f t="shared" si="6"/>
        <v>193.75</v>
      </c>
      <c r="O85" s="107">
        <f t="shared" si="7"/>
        <v>968.75</v>
      </c>
    </row>
    <row r="86" spans="1:15" s="84" customFormat="1" ht="50.1" customHeight="1" x14ac:dyDescent="0.3">
      <c r="A86" s="165" t="s">
        <v>186</v>
      </c>
      <c r="B86" s="165"/>
      <c r="C86" s="165"/>
      <c r="D86" s="165"/>
      <c r="E86" s="165"/>
      <c r="F86" s="155"/>
      <c r="G86" s="155"/>
      <c r="H86" s="155"/>
      <c r="I86" s="155"/>
      <c r="J86" s="155"/>
      <c r="K86" s="155"/>
      <c r="L86" s="155"/>
      <c r="M86" s="155"/>
      <c r="N86" s="155"/>
      <c r="O86" s="155"/>
    </row>
    <row r="87" spans="1:15" s="84" customFormat="1" ht="50.1" customHeight="1" x14ac:dyDescent="0.3">
      <c r="A87" s="107"/>
      <c r="B87" s="104" t="s">
        <v>187</v>
      </c>
      <c r="C87" s="104"/>
      <c r="D87" s="107" t="s">
        <v>149</v>
      </c>
      <c r="E87" s="107" t="s">
        <v>150</v>
      </c>
      <c r="F87" s="107">
        <v>625</v>
      </c>
      <c r="G87" s="107"/>
      <c r="H87" s="107">
        <v>590</v>
      </c>
      <c r="I87" s="107">
        <v>785</v>
      </c>
      <c r="J87" s="107"/>
      <c r="K87" s="107"/>
      <c r="L87" s="107"/>
      <c r="M87" s="111">
        <v>0.25</v>
      </c>
      <c r="N87" s="107">
        <f t="shared" ref="N87:N90" si="8">H87*M87</f>
        <v>147.5</v>
      </c>
      <c r="O87" s="107">
        <f>H87+N87</f>
        <v>737.5</v>
      </c>
    </row>
    <row r="88" spans="1:15" s="84" customFormat="1" ht="50.1" customHeight="1" x14ac:dyDescent="0.3">
      <c r="A88" s="107"/>
      <c r="B88" s="104" t="s">
        <v>188</v>
      </c>
      <c r="C88" s="104"/>
      <c r="D88" s="107" t="s">
        <v>149</v>
      </c>
      <c r="E88" s="107" t="s">
        <v>150</v>
      </c>
      <c r="F88" s="107">
        <v>650</v>
      </c>
      <c r="G88" s="107"/>
      <c r="H88" s="107">
        <v>590</v>
      </c>
      <c r="I88" s="107">
        <v>824</v>
      </c>
      <c r="J88" s="107"/>
      <c r="K88" s="107"/>
      <c r="L88" s="107"/>
      <c r="M88" s="111">
        <v>0.24</v>
      </c>
      <c r="N88" s="107">
        <f t="shared" si="8"/>
        <v>141.6</v>
      </c>
      <c r="O88" s="107">
        <f t="shared" ref="O88" si="9">H88+N88</f>
        <v>731.6</v>
      </c>
    </row>
    <row r="89" spans="1:15" s="84" customFormat="1" ht="50.1" customHeight="1" x14ac:dyDescent="0.3">
      <c r="A89" s="107"/>
      <c r="B89" s="104" t="s">
        <v>189</v>
      </c>
      <c r="C89" s="104"/>
      <c r="D89" s="107" t="s">
        <v>149</v>
      </c>
      <c r="E89" s="107" t="s">
        <v>150</v>
      </c>
      <c r="F89" s="107">
        <v>675</v>
      </c>
      <c r="G89" s="107"/>
      <c r="H89" s="107">
        <v>470</v>
      </c>
      <c r="I89" s="107">
        <v>780</v>
      </c>
      <c r="J89" s="107"/>
      <c r="K89" s="107"/>
      <c r="L89" s="107"/>
      <c r="M89" s="111">
        <v>0.1</v>
      </c>
      <c r="N89" s="107">
        <f t="shared" si="8"/>
        <v>47</v>
      </c>
      <c r="O89" s="107">
        <f>H89+N89</f>
        <v>517</v>
      </c>
    </row>
    <row r="90" spans="1:15" s="84" customFormat="1" ht="50.1" customHeight="1" x14ac:dyDescent="0.3">
      <c r="A90" s="107"/>
      <c r="B90" s="104" t="s">
        <v>190</v>
      </c>
      <c r="C90" s="104"/>
      <c r="D90" s="107" t="s">
        <v>149</v>
      </c>
      <c r="E90" s="107" t="s">
        <v>150</v>
      </c>
      <c r="F90" s="107">
        <v>510</v>
      </c>
      <c r="G90" s="107"/>
      <c r="H90" s="107">
        <v>735</v>
      </c>
      <c r="I90" s="107"/>
      <c r="J90" s="107">
        <v>958</v>
      </c>
      <c r="K90" s="107"/>
      <c r="L90" s="107"/>
      <c r="M90" s="111">
        <v>0.36</v>
      </c>
      <c r="N90" s="107">
        <f t="shared" si="8"/>
        <v>264.59999999999997</v>
      </c>
      <c r="O90" s="107">
        <f>F90+N90</f>
        <v>774.59999999999991</v>
      </c>
    </row>
    <row r="91" spans="1:15" s="84" customFormat="1" ht="50.1" customHeight="1" x14ac:dyDescent="0.3">
      <c r="A91" s="112" t="s">
        <v>191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</row>
    <row r="92" spans="1:15" s="84" customFormat="1" ht="50.1" customHeight="1" x14ac:dyDescent="0.3">
      <c r="A92" s="107"/>
      <c r="B92" s="104" t="s">
        <v>192</v>
      </c>
      <c r="C92" s="104"/>
      <c r="D92" s="107" t="s">
        <v>149</v>
      </c>
      <c r="E92" s="107" t="s">
        <v>150</v>
      </c>
      <c r="F92" s="107">
        <v>625</v>
      </c>
      <c r="G92" s="107"/>
      <c r="H92" s="107"/>
      <c r="I92" s="107">
        <v>785</v>
      </c>
      <c r="J92" s="107"/>
      <c r="K92" s="107"/>
      <c r="L92" s="107"/>
      <c r="M92" s="111">
        <v>0.25</v>
      </c>
      <c r="N92" s="107">
        <f t="shared" ref="N92:N93" si="10">H92*M92</f>
        <v>0</v>
      </c>
      <c r="O92" s="107">
        <f t="shared" ref="O92:O93" si="11">H92+N92</f>
        <v>0</v>
      </c>
    </row>
    <row r="93" spans="1:15" s="84" customFormat="1" ht="50.1" customHeight="1" x14ac:dyDescent="0.3">
      <c r="A93" s="107"/>
      <c r="B93" s="104" t="s">
        <v>193</v>
      </c>
      <c r="C93" s="104"/>
      <c r="D93" s="107" t="s">
        <v>149</v>
      </c>
      <c r="E93" s="107" t="s">
        <v>150</v>
      </c>
      <c r="F93" s="107"/>
      <c r="G93" s="107"/>
      <c r="H93" s="107"/>
      <c r="I93" s="107"/>
      <c r="J93" s="107"/>
      <c r="K93" s="107"/>
      <c r="L93" s="107"/>
      <c r="M93" s="111">
        <v>0.25</v>
      </c>
      <c r="N93" s="107">
        <f t="shared" si="10"/>
        <v>0</v>
      </c>
      <c r="O93" s="107">
        <f t="shared" si="11"/>
        <v>0</v>
      </c>
    </row>
    <row r="94" spans="1:15" s="84" customFormat="1" ht="50.1" customHeight="1" x14ac:dyDescent="0.3">
      <c r="A94" s="158" t="s">
        <v>194</v>
      </c>
      <c r="B94" s="158"/>
      <c r="C94" s="158"/>
      <c r="D94" s="158"/>
      <c r="E94" s="158"/>
      <c r="F94" s="155"/>
      <c r="G94" s="155"/>
      <c r="H94" s="155"/>
      <c r="I94" s="155"/>
      <c r="J94" s="155"/>
      <c r="K94" s="155"/>
      <c r="L94" s="155"/>
      <c r="M94" s="155"/>
      <c r="N94" s="155"/>
      <c r="O94" s="155"/>
    </row>
    <row r="95" spans="1:15" s="84" customFormat="1" ht="50.1" customHeight="1" x14ac:dyDescent="0.3">
      <c r="A95" s="107"/>
      <c r="B95" s="104" t="s">
        <v>195</v>
      </c>
      <c r="C95" s="104"/>
      <c r="D95" s="107" t="s">
        <v>149</v>
      </c>
      <c r="E95" s="107" t="s">
        <v>150</v>
      </c>
      <c r="F95" s="107">
        <v>120</v>
      </c>
      <c r="G95" s="107"/>
      <c r="H95" s="107">
        <v>150</v>
      </c>
      <c r="I95" s="107">
        <v>175</v>
      </c>
      <c r="J95" s="107"/>
      <c r="K95" s="107"/>
      <c r="L95" s="107"/>
      <c r="M95" s="111">
        <v>0.16</v>
      </c>
      <c r="N95" s="107">
        <f t="shared" ref="N95:N100" si="12">H95*M95</f>
        <v>24</v>
      </c>
      <c r="O95" s="107">
        <f t="shared" ref="O95:O100" si="13">H95+N95</f>
        <v>174</v>
      </c>
    </row>
    <row r="96" spans="1:15" s="84" customFormat="1" ht="50.1" customHeight="1" x14ac:dyDescent="0.3">
      <c r="A96" s="107"/>
      <c r="B96" s="104" t="s">
        <v>196</v>
      </c>
      <c r="C96" s="104"/>
      <c r="D96" s="107" t="s">
        <v>149</v>
      </c>
      <c r="E96" s="107" t="s">
        <v>150</v>
      </c>
      <c r="F96" s="107">
        <v>525</v>
      </c>
      <c r="G96" s="107"/>
      <c r="H96" s="107">
        <v>275</v>
      </c>
      <c r="I96" s="107"/>
      <c r="J96" s="107">
        <v>338</v>
      </c>
      <c r="K96" s="107"/>
      <c r="L96" s="107"/>
      <c r="M96" s="111">
        <v>0.25</v>
      </c>
      <c r="N96" s="107">
        <f t="shared" si="12"/>
        <v>68.75</v>
      </c>
      <c r="O96" s="107">
        <f t="shared" si="13"/>
        <v>343.75</v>
      </c>
    </row>
    <row r="97" spans="1:15" s="84" customFormat="1" ht="50.1" customHeight="1" x14ac:dyDescent="0.3">
      <c r="A97" s="107"/>
      <c r="B97" s="104" t="s">
        <v>197</v>
      </c>
      <c r="C97" s="104"/>
      <c r="D97" s="107" t="s">
        <v>149</v>
      </c>
      <c r="E97" s="107" t="s">
        <v>150</v>
      </c>
      <c r="F97" s="107">
        <v>850</v>
      </c>
      <c r="G97" s="107"/>
      <c r="H97" s="107"/>
      <c r="I97" s="107"/>
      <c r="J97" s="107"/>
      <c r="K97" s="107"/>
      <c r="L97" s="107"/>
      <c r="M97" s="111">
        <v>0.25</v>
      </c>
      <c r="N97" s="107">
        <f t="shared" si="12"/>
        <v>0</v>
      </c>
      <c r="O97" s="107">
        <f t="shared" si="13"/>
        <v>0</v>
      </c>
    </row>
    <row r="98" spans="1:15" s="84" customFormat="1" ht="50.1" customHeight="1" x14ac:dyDescent="0.3">
      <c r="A98" s="107"/>
      <c r="B98" s="104" t="s">
        <v>198</v>
      </c>
      <c r="C98" s="104"/>
      <c r="D98" s="107" t="s">
        <v>149</v>
      </c>
      <c r="E98" s="107" t="s">
        <v>150</v>
      </c>
      <c r="F98" s="107"/>
      <c r="G98" s="107"/>
      <c r="H98" s="107"/>
      <c r="I98" s="107"/>
      <c r="J98" s="107"/>
      <c r="K98" s="107"/>
      <c r="L98" s="107"/>
      <c r="M98" s="111">
        <v>0.25</v>
      </c>
      <c r="N98" s="107">
        <f t="shared" si="12"/>
        <v>0</v>
      </c>
      <c r="O98" s="107">
        <f t="shared" si="13"/>
        <v>0</v>
      </c>
    </row>
    <row r="99" spans="1:15" s="84" customFormat="1" ht="50.1" customHeight="1" x14ac:dyDescent="0.3">
      <c r="A99" s="107"/>
      <c r="B99" s="104" t="s">
        <v>199</v>
      </c>
      <c r="C99" s="104"/>
      <c r="D99" s="107" t="s">
        <v>149</v>
      </c>
      <c r="E99" s="107" t="s">
        <v>150</v>
      </c>
      <c r="F99" s="107"/>
      <c r="G99" s="107"/>
      <c r="H99" s="107"/>
      <c r="I99" s="107"/>
      <c r="J99" s="107"/>
      <c r="K99" s="107"/>
      <c r="L99" s="107"/>
      <c r="M99" s="111">
        <v>0.25</v>
      </c>
      <c r="N99" s="107">
        <f t="shared" si="12"/>
        <v>0</v>
      </c>
      <c r="O99" s="107">
        <f t="shared" si="13"/>
        <v>0</v>
      </c>
    </row>
    <row r="100" spans="1:15" s="84" customFormat="1" ht="50.1" customHeight="1" x14ac:dyDescent="0.3">
      <c r="A100" s="107"/>
      <c r="B100" s="104" t="s">
        <v>200</v>
      </c>
      <c r="C100" s="104"/>
      <c r="D100" s="107" t="s">
        <v>201</v>
      </c>
      <c r="E100" s="107" t="s">
        <v>150</v>
      </c>
      <c r="F100" s="107"/>
      <c r="G100" s="107"/>
      <c r="H100" s="107"/>
      <c r="I100" s="107"/>
      <c r="J100" s="107"/>
      <c r="K100" s="107"/>
      <c r="L100" s="107"/>
      <c r="M100" s="111">
        <v>0.25</v>
      </c>
      <c r="N100" s="107">
        <f t="shared" si="12"/>
        <v>0</v>
      </c>
      <c r="O100" s="107">
        <f t="shared" si="13"/>
        <v>0</v>
      </c>
    </row>
    <row r="101" spans="1:15" s="84" customFormat="1" ht="50.1" customHeight="1" x14ac:dyDescent="0.3">
      <c r="A101" s="158" t="s">
        <v>202</v>
      </c>
      <c r="B101" s="158"/>
      <c r="C101" s="158"/>
      <c r="D101" s="158"/>
      <c r="E101" s="158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</row>
    <row r="102" spans="1:15" s="84" customFormat="1" ht="50.1" customHeight="1" x14ac:dyDescent="0.3">
      <c r="A102" s="107"/>
      <c r="B102" s="104" t="s">
        <v>203</v>
      </c>
      <c r="C102" s="104"/>
      <c r="D102" s="107" t="s">
        <v>149</v>
      </c>
      <c r="E102" s="107" t="s">
        <v>150</v>
      </c>
      <c r="F102" s="107">
        <v>725</v>
      </c>
      <c r="G102" s="107"/>
      <c r="H102" s="107">
        <v>400</v>
      </c>
      <c r="I102" s="107">
        <v>896</v>
      </c>
      <c r="J102" s="107">
        <v>498</v>
      </c>
      <c r="K102" s="107"/>
      <c r="L102" s="107"/>
      <c r="M102" s="111">
        <v>0.2</v>
      </c>
      <c r="N102" s="107">
        <f t="shared" ref="N102:N104" si="14">H102*M102</f>
        <v>80</v>
      </c>
      <c r="O102" s="107">
        <f>H102+N102</f>
        <v>480</v>
      </c>
    </row>
    <row r="103" spans="1:15" s="84" customFormat="1" ht="50.1" customHeight="1" x14ac:dyDescent="0.3">
      <c r="A103" s="107"/>
      <c r="B103" s="108" t="s">
        <v>204</v>
      </c>
      <c r="C103" s="108"/>
      <c r="D103" s="109" t="s">
        <v>149</v>
      </c>
      <c r="E103" s="107" t="s">
        <v>150</v>
      </c>
      <c r="F103" s="107">
        <v>710</v>
      </c>
      <c r="G103" s="107"/>
      <c r="H103" s="107"/>
      <c r="I103" s="107"/>
      <c r="J103" s="107">
        <v>1565</v>
      </c>
      <c r="K103" s="107"/>
      <c r="L103" s="107"/>
      <c r="M103" s="111">
        <v>0.25</v>
      </c>
      <c r="N103" s="107">
        <f t="shared" si="14"/>
        <v>0</v>
      </c>
      <c r="O103" s="107">
        <f t="shared" ref="O103:O104" si="15">H103+N103</f>
        <v>0</v>
      </c>
    </row>
    <row r="104" spans="1:15" s="84" customFormat="1" ht="50.1" customHeight="1" x14ac:dyDescent="0.3">
      <c r="A104" s="107"/>
      <c r="B104" s="104" t="s">
        <v>205</v>
      </c>
      <c r="C104" s="104"/>
      <c r="D104" s="107" t="s">
        <v>149</v>
      </c>
      <c r="E104" s="107" t="s">
        <v>150</v>
      </c>
      <c r="F104" s="107">
        <v>650</v>
      </c>
      <c r="G104" s="107"/>
      <c r="H104" s="107">
        <v>590</v>
      </c>
      <c r="I104" s="107"/>
      <c r="J104" s="107"/>
      <c r="K104" s="107"/>
      <c r="L104" s="107"/>
      <c r="M104" s="111">
        <v>0.25</v>
      </c>
      <c r="N104" s="107">
        <f t="shared" si="14"/>
        <v>147.5</v>
      </c>
      <c r="O104" s="107">
        <f t="shared" si="15"/>
        <v>737.5</v>
      </c>
    </row>
    <row r="105" spans="1:15" s="84" customFormat="1" ht="50.1" customHeight="1" x14ac:dyDescent="0.3">
      <c r="A105" s="158" t="s">
        <v>206</v>
      </c>
      <c r="B105" s="158"/>
      <c r="C105" s="158"/>
      <c r="D105" s="158"/>
      <c r="E105" s="158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</row>
    <row r="106" spans="1:15" s="84" customFormat="1" ht="50.1" customHeight="1" x14ac:dyDescent="0.3">
      <c r="A106" s="107"/>
      <c r="B106" s="104" t="s">
        <v>207</v>
      </c>
      <c r="C106" s="104"/>
      <c r="D106" s="107" t="s">
        <v>149</v>
      </c>
      <c r="E106" s="107" t="s">
        <v>150</v>
      </c>
      <c r="F106" s="107">
        <v>660</v>
      </c>
      <c r="G106" s="107"/>
      <c r="H106" s="107"/>
      <c r="I106" s="107"/>
      <c r="J106" s="107">
        <v>1397</v>
      </c>
      <c r="K106" s="107"/>
      <c r="L106" s="107"/>
      <c r="M106" s="111">
        <v>0.25</v>
      </c>
      <c r="N106" s="107">
        <f t="shared" ref="N106:N107" si="16">H106*M106</f>
        <v>0</v>
      </c>
      <c r="O106" s="107">
        <f t="shared" ref="O106:O107" si="17">H106+N106</f>
        <v>0</v>
      </c>
    </row>
    <row r="107" spans="1:15" s="84" customFormat="1" ht="50.1" customHeight="1" x14ac:dyDescent="0.3">
      <c r="A107" s="107"/>
      <c r="B107" s="104" t="s">
        <v>208</v>
      </c>
      <c r="C107" s="104"/>
      <c r="D107" s="107" t="s">
        <v>149</v>
      </c>
      <c r="E107" s="107" t="s">
        <v>150</v>
      </c>
      <c r="F107" s="107"/>
      <c r="G107" s="107"/>
      <c r="H107" s="107"/>
      <c r="I107" s="107"/>
      <c r="J107" s="107"/>
      <c r="K107" s="107"/>
      <c r="L107" s="107"/>
      <c r="M107" s="111">
        <v>0.25</v>
      </c>
      <c r="N107" s="107">
        <f t="shared" si="16"/>
        <v>0</v>
      </c>
      <c r="O107" s="107">
        <f t="shared" si="17"/>
        <v>0</v>
      </c>
    </row>
    <row r="108" spans="1:15" s="84" customFormat="1" ht="50.1" customHeight="1" x14ac:dyDescent="0.3">
      <c r="A108" s="158" t="s">
        <v>202</v>
      </c>
      <c r="B108" s="158"/>
      <c r="C108" s="158"/>
      <c r="D108" s="158"/>
      <c r="E108" s="158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</row>
    <row r="109" spans="1:15" s="84" customFormat="1" ht="50.1" customHeight="1" x14ac:dyDescent="0.3">
      <c r="A109" s="107"/>
      <c r="B109" s="104" t="s">
        <v>203</v>
      </c>
      <c r="C109" s="104"/>
      <c r="D109" s="107" t="s">
        <v>149</v>
      </c>
      <c r="E109" s="107" t="s">
        <v>150</v>
      </c>
      <c r="F109" s="107">
        <v>725</v>
      </c>
      <c r="G109" s="107"/>
      <c r="H109" s="107">
        <v>400</v>
      </c>
      <c r="I109" s="107">
        <v>896</v>
      </c>
      <c r="J109" s="107">
        <v>498</v>
      </c>
      <c r="K109" s="107"/>
      <c r="L109" s="107"/>
      <c r="M109" s="111">
        <v>0.2</v>
      </c>
      <c r="N109" s="107">
        <f t="shared" ref="N109:N111" si="18">H109*M109</f>
        <v>80</v>
      </c>
      <c r="O109" s="107">
        <f>H109+N109</f>
        <v>480</v>
      </c>
    </row>
    <row r="110" spans="1:15" s="84" customFormat="1" ht="50.1" customHeight="1" x14ac:dyDescent="0.3">
      <c r="A110" s="107"/>
      <c r="B110" s="108" t="s">
        <v>204</v>
      </c>
      <c r="C110" s="108"/>
      <c r="D110" s="109" t="s">
        <v>149</v>
      </c>
      <c r="E110" s="107" t="s">
        <v>150</v>
      </c>
      <c r="F110" s="107">
        <v>710</v>
      </c>
      <c r="G110" s="107"/>
      <c r="H110" s="107"/>
      <c r="I110" s="107"/>
      <c r="J110" s="107">
        <v>1565</v>
      </c>
      <c r="K110" s="107"/>
      <c r="L110" s="107"/>
      <c r="M110" s="111">
        <v>0.25</v>
      </c>
      <c r="N110" s="107">
        <f t="shared" si="18"/>
        <v>0</v>
      </c>
      <c r="O110" s="107">
        <f t="shared" ref="O110:O111" si="19">H110+N110</f>
        <v>0</v>
      </c>
    </row>
    <row r="111" spans="1:15" s="84" customFormat="1" ht="50.1" customHeight="1" x14ac:dyDescent="0.3">
      <c r="A111" s="107"/>
      <c r="B111" s="104" t="s">
        <v>205</v>
      </c>
      <c r="C111" s="104"/>
      <c r="D111" s="107" t="s">
        <v>149</v>
      </c>
      <c r="E111" s="107" t="s">
        <v>150</v>
      </c>
      <c r="F111" s="107">
        <v>650</v>
      </c>
      <c r="G111" s="107"/>
      <c r="H111" s="107">
        <v>590</v>
      </c>
      <c r="I111" s="107"/>
      <c r="J111" s="107"/>
      <c r="K111" s="107"/>
      <c r="L111" s="107"/>
      <c r="M111" s="111">
        <v>0.25</v>
      </c>
      <c r="N111" s="107">
        <f t="shared" si="18"/>
        <v>147.5</v>
      </c>
      <c r="O111" s="107">
        <f t="shared" si="19"/>
        <v>737.5</v>
      </c>
    </row>
    <row r="112" spans="1:15" s="84" customFormat="1" ht="50.1" customHeight="1" x14ac:dyDescent="0.3">
      <c r="A112" s="158" t="s">
        <v>339</v>
      </c>
      <c r="B112" s="158"/>
      <c r="C112" s="158"/>
      <c r="D112" s="158"/>
      <c r="E112" s="158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</row>
    <row r="113" spans="1:15" s="84" customFormat="1" ht="50.1" customHeight="1" x14ac:dyDescent="0.3">
      <c r="A113" s="107"/>
      <c r="B113" s="132" t="s">
        <v>340</v>
      </c>
      <c r="C113" s="133" t="s">
        <v>341</v>
      </c>
      <c r="D113" s="107"/>
      <c r="E113" s="107"/>
      <c r="F113" s="107"/>
      <c r="G113" s="107"/>
      <c r="H113" s="107"/>
      <c r="I113" s="107"/>
      <c r="J113" s="107"/>
      <c r="K113" s="107"/>
      <c r="L113" s="107"/>
      <c r="M113" s="111"/>
      <c r="N113" s="107"/>
      <c r="O113" s="107"/>
    </row>
    <row r="114" spans="1:15" s="84" customFormat="1" ht="50.1" customHeight="1" x14ac:dyDescent="0.3">
      <c r="A114" s="107"/>
      <c r="B114" s="132" t="s">
        <v>342</v>
      </c>
      <c r="C114" s="133" t="s">
        <v>341</v>
      </c>
      <c r="D114" s="107"/>
      <c r="E114" s="107"/>
      <c r="F114" s="107"/>
      <c r="G114" s="107"/>
      <c r="H114" s="107"/>
      <c r="I114" s="107"/>
      <c r="J114" s="107"/>
      <c r="K114" s="107"/>
      <c r="L114" s="107"/>
      <c r="M114" s="111"/>
      <c r="N114" s="107"/>
      <c r="O114" s="107"/>
    </row>
    <row r="115" spans="1:15" s="84" customFormat="1" ht="50.1" customHeight="1" x14ac:dyDescent="0.3">
      <c r="A115" s="107"/>
      <c r="B115" s="132" t="s">
        <v>343</v>
      </c>
      <c r="C115" s="133" t="s">
        <v>341</v>
      </c>
      <c r="D115" s="107"/>
      <c r="E115" s="107"/>
      <c r="F115" s="107"/>
      <c r="G115" s="107"/>
      <c r="H115" s="107"/>
      <c r="I115" s="107"/>
      <c r="J115" s="107"/>
      <c r="K115" s="107"/>
      <c r="L115" s="107"/>
      <c r="M115" s="111"/>
      <c r="N115" s="107"/>
      <c r="O115" s="107"/>
    </row>
    <row r="116" spans="1:15" s="84" customFormat="1" ht="50.1" customHeight="1" x14ac:dyDescent="0.3">
      <c r="A116" s="107"/>
      <c r="B116" s="132" t="s">
        <v>344</v>
      </c>
      <c r="C116" s="133" t="s">
        <v>345</v>
      </c>
      <c r="D116" s="107"/>
      <c r="E116" s="107"/>
      <c r="F116" s="107"/>
      <c r="G116" s="107"/>
      <c r="H116" s="107"/>
      <c r="I116" s="107"/>
      <c r="J116" s="107"/>
      <c r="K116" s="107"/>
      <c r="L116" s="107"/>
      <c r="M116" s="111"/>
      <c r="N116" s="107"/>
      <c r="O116" s="107"/>
    </row>
    <row r="117" spans="1:15" s="84" customFormat="1" ht="50.1" customHeight="1" x14ac:dyDescent="0.3">
      <c r="A117" s="107"/>
      <c r="B117" s="132" t="s">
        <v>346</v>
      </c>
      <c r="C117" s="133" t="s">
        <v>347</v>
      </c>
      <c r="D117" s="107"/>
      <c r="E117" s="107"/>
      <c r="F117" s="107"/>
      <c r="G117" s="107"/>
      <c r="H117" s="107"/>
      <c r="I117" s="107"/>
      <c r="J117" s="107"/>
      <c r="K117" s="107"/>
      <c r="L117" s="107"/>
      <c r="M117" s="111"/>
      <c r="N117" s="107"/>
      <c r="O117" s="107"/>
    </row>
    <row r="118" spans="1:15" s="84" customFormat="1" ht="50.1" customHeight="1" x14ac:dyDescent="0.3">
      <c r="A118" s="107"/>
      <c r="B118" s="132" t="s">
        <v>348</v>
      </c>
      <c r="C118" s="133" t="s">
        <v>349</v>
      </c>
      <c r="D118" s="107"/>
      <c r="E118" s="107"/>
      <c r="F118" s="107"/>
      <c r="G118" s="107"/>
      <c r="H118" s="107"/>
      <c r="I118" s="107"/>
      <c r="J118" s="107"/>
      <c r="K118" s="107"/>
      <c r="L118" s="107"/>
      <c r="M118" s="111"/>
      <c r="N118" s="107"/>
      <c r="O118" s="107"/>
    </row>
    <row r="119" spans="1:15" s="84" customFormat="1" ht="50.1" customHeight="1" x14ac:dyDescent="0.3">
      <c r="A119" s="107"/>
      <c r="B119" s="132" t="s">
        <v>350</v>
      </c>
      <c r="C119" s="133" t="s">
        <v>349</v>
      </c>
      <c r="D119" s="107"/>
      <c r="E119" s="107"/>
      <c r="F119" s="107"/>
      <c r="G119" s="107"/>
      <c r="H119" s="107"/>
      <c r="I119" s="107"/>
      <c r="J119" s="107"/>
      <c r="K119" s="107"/>
      <c r="L119" s="107"/>
      <c r="M119" s="111"/>
      <c r="N119" s="107"/>
      <c r="O119" s="107"/>
    </row>
    <row r="120" spans="1:15" s="121" customFormat="1" ht="50.1" customHeight="1" x14ac:dyDescent="0.35">
      <c r="A120" s="134" t="s">
        <v>363</v>
      </c>
      <c r="B120" s="134"/>
      <c r="C120" s="135"/>
      <c r="D120" s="136"/>
      <c r="E120" s="136"/>
      <c r="F120" s="136"/>
      <c r="G120" s="136"/>
      <c r="H120" s="136"/>
      <c r="I120" s="136"/>
      <c r="J120" s="136"/>
      <c r="K120" s="136"/>
      <c r="L120" s="136"/>
      <c r="M120" s="137"/>
      <c r="N120" s="137"/>
      <c r="O120" s="138"/>
    </row>
    <row r="121" spans="1:15" s="141" customFormat="1" ht="50.1" customHeight="1" x14ac:dyDescent="0.3">
      <c r="A121" s="106"/>
      <c r="B121" s="105" t="s">
        <v>364</v>
      </c>
      <c r="C121" s="105"/>
      <c r="D121" s="139" t="s">
        <v>174</v>
      </c>
      <c r="E121" s="140" t="s">
        <v>216</v>
      </c>
      <c r="F121" s="140">
        <v>0</v>
      </c>
      <c r="G121" s="140">
        <v>2</v>
      </c>
      <c r="H121" s="105" t="s">
        <v>362</v>
      </c>
      <c r="I121" s="156"/>
      <c r="J121" s="156"/>
      <c r="K121" s="156"/>
      <c r="L121" s="156"/>
      <c r="M121" s="156"/>
      <c r="N121" s="156"/>
      <c r="O121" s="156"/>
    </row>
    <row r="122" spans="1:15" s="141" customFormat="1" ht="50.1" customHeight="1" x14ac:dyDescent="0.3">
      <c r="A122" s="106"/>
      <c r="B122" s="105" t="s">
        <v>365</v>
      </c>
      <c r="C122" s="105"/>
      <c r="D122" s="139" t="s">
        <v>174</v>
      </c>
      <c r="E122" s="140" t="s">
        <v>216</v>
      </c>
      <c r="F122" s="140">
        <v>0</v>
      </c>
      <c r="G122" s="140">
        <v>1</v>
      </c>
      <c r="H122" s="105"/>
      <c r="I122" s="156"/>
      <c r="J122" s="156"/>
      <c r="K122" s="156"/>
      <c r="L122" s="156"/>
      <c r="M122" s="156"/>
      <c r="N122" s="156"/>
      <c r="O122" s="156"/>
    </row>
    <row r="123" spans="1:15" s="141" customFormat="1" ht="50.1" customHeight="1" x14ac:dyDescent="0.3">
      <c r="A123" s="106"/>
      <c r="B123" s="105" t="s">
        <v>366</v>
      </c>
      <c r="C123" s="105"/>
      <c r="D123" s="139" t="s">
        <v>174</v>
      </c>
      <c r="E123" s="140" t="s">
        <v>216</v>
      </c>
      <c r="F123" s="140">
        <v>0</v>
      </c>
      <c r="G123" s="140">
        <v>2</v>
      </c>
      <c r="H123" s="105" t="s">
        <v>362</v>
      </c>
      <c r="I123" s="156"/>
      <c r="J123" s="156"/>
      <c r="K123" s="156"/>
      <c r="L123" s="156"/>
      <c r="M123" s="156"/>
      <c r="N123" s="156"/>
      <c r="O123" s="156"/>
    </row>
    <row r="124" spans="1:15" s="141" customFormat="1" ht="50.1" customHeight="1" x14ac:dyDescent="0.3">
      <c r="A124" s="106"/>
      <c r="B124" s="142" t="s">
        <v>367</v>
      </c>
      <c r="C124" s="142"/>
      <c r="D124" s="139" t="s">
        <v>174</v>
      </c>
      <c r="E124" s="140" t="s">
        <v>216</v>
      </c>
      <c r="F124" s="140">
        <v>0</v>
      </c>
      <c r="G124" s="140">
        <v>2</v>
      </c>
      <c r="H124" s="105" t="s">
        <v>362</v>
      </c>
      <c r="I124" s="156"/>
      <c r="J124" s="156"/>
      <c r="K124" s="156"/>
      <c r="L124" s="156"/>
      <c r="M124" s="156"/>
      <c r="N124" s="156"/>
      <c r="O124" s="156"/>
    </row>
    <row r="125" spans="1:15" s="141" customFormat="1" ht="50.1" customHeight="1" x14ac:dyDescent="0.3">
      <c r="A125" s="106"/>
      <c r="B125" s="105" t="s">
        <v>368</v>
      </c>
      <c r="C125" s="105"/>
      <c r="D125" s="139" t="s">
        <v>174</v>
      </c>
      <c r="E125" s="140" t="s">
        <v>216</v>
      </c>
      <c r="F125" s="140">
        <v>0</v>
      </c>
      <c r="G125" s="140">
        <v>2</v>
      </c>
      <c r="H125" s="105" t="s">
        <v>362</v>
      </c>
      <c r="I125" s="156"/>
      <c r="J125" s="156"/>
      <c r="K125" s="156"/>
      <c r="L125" s="156"/>
      <c r="M125" s="156"/>
      <c r="N125" s="156"/>
      <c r="O125" s="156"/>
    </row>
    <row r="126" spans="1:15" s="141" customFormat="1" ht="50.1" customHeight="1" x14ac:dyDescent="0.3">
      <c r="A126" s="106"/>
      <c r="B126" s="105" t="s">
        <v>369</v>
      </c>
      <c r="C126" s="105"/>
      <c r="D126" s="139" t="s">
        <v>174</v>
      </c>
      <c r="E126" s="140" t="s">
        <v>216</v>
      </c>
      <c r="F126" s="140">
        <v>0</v>
      </c>
      <c r="G126" s="140">
        <v>2</v>
      </c>
      <c r="H126" s="105" t="s">
        <v>362</v>
      </c>
      <c r="I126" s="156"/>
      <c r="J126" s="156"/>
      <c r="K126" s="156"/>
      <c r="L126" s="156"/>
      <c r="M126" s="156"/>
      <c r="N126" s="156"/>
      <c r="O126" s="156"/>
    </row>
    <row r="127" spans="1:15" s="121" customFormat="1" ht="50.1" customHeight="1" x14ac:dyDescent="0.35">
      <c r="A127" s="134" t="s">
        <v>370</v>
      </c>
      <c r="B127" s="134"/>
      <c r="C127" s="135"/>
      <c r="D127" s="136"/>
      <c r="E127" s="136"/>
      <c r="F127" s="136"/>
      <c r="G127" s="136"/>
      <c r="H127" s="136"/>
      <c r="I127" s="136"/>
      <c r="J127" s="136"/>
      <c r="K127" s="136"/>
      <c r="L127" s="136"/>
      <c r="M127" s="137"/>
      <c r="N127" s="137"/>
      <c r="O127" s="138"/>
    </row>
    <row r="128" spans="1:15" s="121" customFormat="1" ht="50.1" customHeight="1" x14ac:dyDescent="0.3">
      <c r="A128" s="106"/>
      <c r="B128" s="105" t="s">
        <v>331</v>
      </c>
      <c r="C128" s="122"/>
      <c r="D128" s="123"/>
      <c r="E128" s="123"/>
      <c r="F128" s="123"/>
      <c r="G128" s="123"/>
      <c r="H128" s="123"/>
      <c r="I128" s="123"/>
      <c r="J128" s="123"/>
      <c r="K128" s="123"/>
      <c r="L128" s="123"/>
      <c r="M128" s="124"/>
      <c r="N128" s="124"/>
      <c r="O128" s="107"/>
    </row>
    <row r="129" spans="1:15" s="121" customFormat="1" ht="50.1" customHeight="1" x14ac:dyDescent="0.3">
      <c r="A129" s="106"/>
      <c r="B129" s="105" t="s">
        <v>262</v>
      </c>
      <c r="C129" s="122"/>
      <c r="D129" s="123"/>
      <c r="E129" s="123"/>
      <c r="F129" s="123"/>
      <c r="G129" s="123"/>
      <c r="H129" s="123"/>
      <c r="I129" s="123"/>
      <c r="J129" s="123"/>
      <c r="K129" s="123"/>
      <c r="L129" s="123"/>
      <c r="M129" s="124"/>
      <c r="N129" s="124"/>
      <c r="O129" s="107"/>
    </row>
    <row r="130" spans="1:15" s="121" customFormat="1" ht="50.1" customHeight="1" x14ac:dyDescent="0.3">
      <c r="A130" s="106"/>
      <c r="B130" s="105" t="s">
        <v>263</v>
      </c>
      <c r="C130" s="122"/>
      <c r="D130" s="123"/>
      <c r="E130" s="123"/>
      <c r="F130" s="123"/>
      <c r="G130" s="123"/>
      <c r="H130" s="123"/>
      <c r="I130" s="123"/>
      <c r="J130" s="123"/>
      <c r="K130" s="123"/>
      <c r="L130" s="123"/>
      <c r="M130" s="124"/>
      <c r="N130" s="124"/>
      <c r="O130" s="107"/>
    </row>
    <row r="131" spans="1:15" s="121" customFormat="1" ht="50.1" customHeight="1" x14ac:dyDescent="0.3">
      <c r="A131" s="106"/>
      <c r="B131" s="105" t="s">
        <v>264</v>
      </c>
      <c r="C131" s="122"/>
      <c r="D131" s="123"/>
      <c r="E131" s="123"/>
      <c r="F131" s="123"/>
      <c r="G131" s="123"/>
      <c r="H131" s="123"/>
      <c r="I131" s="123"/>
      <c r="J131" s="123"/>
      <c r="K131" s="123"/>
      <c r="L131" s="123"/>
      <c r="M131" s="124"/>
      <c r="N131" s="124"/>
      <c r="O131" s="107"/>
    </row>
    <row r="132" spans="1:15" s="121" customFormat="1" ht="50.1" customHeight="1" x14ac:dyDescent="0.3">
      <c r="A132" s="106"/>
      <c r="B132" s="105" t="s">
        <v>265</v>
      </c>
      <c r="C132" s="122"/>
      <c r="D132" s="123"/>
      <c r="E132" s="123"/>
      <c r="F132" s="123"/>
      <c r="G132" s="123"/>
      <c r="H132" s="123"/>
      <c r="I132" s="123"/>
      <c r="J132" s="123"/>
      <c r="K132" s="123"/>
      <c r="L132" s="123"/>
      <c r="M132" s="124"/>
      <c r="N132" s="124"/>
      <c r="O132" s="107"/>
    </row>
    <row r="133" spans="1:15" s="121" customFormat="1" ht="50.1" customHeight="1" x14ac:dyDescent="0.35">
      <c r="A133" s="134" t="s">
        <v>371</v>
      </c>
      <c r="B133" s="134"/>
      <c r="C133" s="135"/>
      <c r="D133" s="136"/>
      <c r="E133" s="136"/>
      <c r="F133" s="136"/>
      <c r="G133" s="136"/>
      <c r="H133" s="136"/>
      <c r="I133" s="136"/>
      <c r="J133" s="136"/>
      <c r="K133" s="136"/>
      <c r="L133" s="136"/>
      <c r="M133" s="137"/>
      <c r="N133" s="137"/>
      <c r="O133" s="138"/>
    </row>
    <row r="134" spans="1:15" s="121" customFormat="1" ht="50.1" customHeight="1" x14ac:dyDescent="0.3">
      <c r="A134" s="106"/>
      <c r="B134" s="105" t="s">
        <v>266</v>
      </c>
      <c r="C134" s="122"/>
      <c r="D134" s="123"/>
      <c r="E134" s="123"/>
      <c r="F134" s="123"/>
      <c r="G134" s="123"/>
      <c r="H134" s="123"/>
      <c r="I134" s="123"/>
      <c r="J134" s="123"/>
      <c r="K134" s="123"/>
      <c r="L134" s="123"/>
      <c r="M134" s="124"/>
      <c r="N134" s="124"/>
      <c r="O134" s="107"/>
    </row>
    <row r="135" spans="1:15" s="121" customFormat="1" ht="50.1" customHeight="1" x14ac:dyDescent="0.3">
      <c r="A135" s="106"/>
      <c r="B135" s="105" t="s">
        <v>267</v>
      </c>
      <c r="C135" s="122"/>
      <c r="D135" s="123"/>
      <c r="E135" s="123"/>
      <c r="F135" s="123"/>
      <c r="G135" s="123"/>
      <c r="H135" s="123"/>
      <c r="I135" s="123"/>
      <c r="J135" s="123"/>
      <c r="K135" s="123"/>
      <c r="L135" s="123"/>
      <c r="M135" s="124"/>
      <c r="N135" s="124"/>
      <c r="O135" s="107"/>
    </row>
    <row r="136" spans="1:15" s="121" customFormat="1" ht="50.1" customHeight="1" x14ac:dyDescent="0.3">
      <c r="A136" s="106"/>
      <c r="B136" s="105" t="s">
        <v>268</v>
      </c>
      <c r="C136" s="122"/>
      <c r="D136" s="123"/>
      <c r="E136" s="123"/>
      <c r="F136" s="123"/>
      <c r="G136" s="123"/>
      <c r="H136" s="123"/>
      <c r="I136" s="123"/>
      <c r="J136" s="123"/>
      <c r="K136" s="123"/>
      <c r="L136" s="123"/>
      <c r="M136" s="124"/>
      <c r="N136" s="124"/>
      <c r="O136" s="107"/>
    </row>
    <row r="137" spans="1:15" s="121" customFormat="1" ht="50.1" customHeight="1" x14ac:dyDescent="0.3">
      <c r="A137" s="106"/>
      <c r="B137" s="105" t="s">
        <v>269</v>
      </c>
      <c r="C137" s="122"/>
      <c r="D137" s="123"/>
      <c r="E137" s="123"/>
      <c r="F137" s="123"/>
      <c r="G137" s="123"/>
      <c r="H137" s="123"/>
      <c r="I137" s="123"/>
      <c r="J137" s="123"/>
      <c r="K137" s="123"/>
      <c r="L137" s="123"/>
      <c r="M137" s="124"/>
      <c r="N137" s="124"/>
      <c r="O137" s="107"/>
    </row>
    <row r="138" spans="1:15" s="121" customFormat="1" ht="50.1" customHeight="1" x14ac:dyDescent="0.35">
      <c r="A138" s="134" t="s">
        <v>372</v>
      </c>
      <c r="B138" s="134"/>
      <c r="C138" s="135"/>
      <c r="D138" s="136"/>
      <c r="E138" s="136"/>
      <c r="F138" s="136"/>
      <c r="G138" s="136"/>
      <c r="H138" s="136"/>
      <c r="I138" s="136"/>
      <c r="J138" s="136"/>
      <c r="K138" s="136"/>
      <c r="L138" s="136"/>
      <c r="M138" s="137"/>
      <c r="N138" s="137"/>
      <c r="O138" s="138"/>
    </row>
    <row r="139" spans="1:15" s="121" customFormat="1" ht="50.1" customHeight="1" x14ac:dyDescent="0.3">
      <c r="A139" s="106"/>
      <c r="B139" s="105" t="s">
        <v>258</v>
      </c>
      <c r="C139" s="122"/>
      <c r="D139" s="123"/>
      <c r="E139" s="123"/>
      <c r="F139" s="123"/>
      <c r="G139" s="123"/>
      <c r="H139" s="123"/>
      <c r="I139" s="123"/>
      <c r="J139" s="123"/>
      <c r="K139" s="123"/>
      <c r="L139" s="123"/>
      <c r="M139" s="124"/>
      <c r="N139" s="124"/>
      <c r="O139" s="107"/>
    </row>
    <row r="140" spans="1:15" s="121" customFormat="1" ht="50.1" customHeight="1" x14ac:dyDescent="0.3">
      <c r="A140" s="106"/>
      <c r="B140" s="105" t="s">
        <v>259</v>
      </c>
      <c r="C140" s="122"/>
      <c r="D140" s="123"/>
      <c r="E140" s="123"/>
      <c r="F140" s="123"/>
      <c r="G140" s="123"/>
      <c r="H140" s="123"/>
      <c r="I140" s="123"/>
      <c r="J140" s="123"/>
      <c r="K140" s="123"/>
      <c r="L140" s="123"/>
      <c r="M140" s="124"/>
      <c r="N140" s="124"/>
      <c r="O140" s="107"/>
    </row>
    <row r="141" spans="1:15" s="121" customFormat="1" ht="50.1" customHeight="1" x14ac:dyDescent="0.3">
      <c r="A141" s="106"/>
      <c r="B141" s="105" t="s">
        <v>260</v>
      </c>
      <c r="C141" s="122"/>
      <c r="D141" s="123"/>
      <c r="E141" s="123"/>
      <c r="F141" s="123"/>
      <c r="G141" s="123"/>
      <c r="H141" s="123"/>
      <c r="I141" s="123"/>
      <c r="J141" s="123"/>
      <c r="K141" s="123"/>
      <c r="L141" s="123"/>
      <c r="M141" s="124"/>
      <c r="N141" s="124"/>
      <c r="O141" s="107"/>
    </row>
    <row r="142" spans="1:15" s="121" customFormat="1" ht="50.1" customHeight="1" x14ac:dyDescent="0.3">
      <c r="A142" s="106"/>
      <c r="B142" s="105" t="s">
        <v>261</v>
      </c>
      <c r="C142" s="122"/>
      <c r="D142" s="123"/>
      <c r="E142" s="123"/>
      <c r="F142" s="123"/>
      <c r="G142" s="123"/>
      <c r="H142" s="123"/>
      <c r="I142" s="123"/>
      <c r="J142" s="123"/>
      <c r="K142" s="123"/>
      <c r="L142" s="123"/>
      <c r="M142" s="124"/>
      <c r="N142" s="124"/>
      <c r="O142" s="107"/>
    </row>
    <row r="143" spans="1:15" s="141" customFormat="1" ht="50.1" customHeight="1" x14ac:dyDescent="0.3">
      <c r="A143" s="106"/>
      <c r="B143" s="105" t="s">
        <v>373</v>
      </c>
      <c r="C143" s="105"/>
      <c r="D143" s="139" t="s">
        <v>174</v>
      </c>
      <c r="E143" s="140" t="s">
        <v>216</v>
      </c>
      <c r="F143" s="140">
        <v>0</v>
      </c>
      <c r="G143" s="140">
        <v>0</v>
      </c>
      <c r="H143" s="105" t="s">
        <v>374</v>
      </c>
      <c r="I143" s="156"/>
      <c r="J143" s="156"/>
      <c r="K143" s="156"/>
      <c r="L143" s="156"/>
      <c r="M143" s="156"/>
      <c r="N143" s="156"/>
      <c r="O143" s="156"/>
    </row>
    <row r="144" spans="1:15" s="141" customFormat="1" ht="50.1" customHeight="1" x14ac:dyDescent="0.3">
      <c r="A144" s="106"/>
      <c r="B144" s="105" t="s">
        <v>270</v>
      </c>
      <c r="C144" s="105"/>
      <c r="D144" s="139" t="s">
        <v>174</v>
      </c>
      <c r="E144" s="140" t="s">
        <v>216</v>
      </c>
      <c r="F144" s="140">
        <v>0</v>
      </c>
      <c r="G144" s="140">
        <v>5</v>
      </c>
      <c r="H144" s="105"/>
      <c r="I144" s="156"/>
      <c r="J144" s="156"/>
      <c r="K144" s="156"/>
      <c r="L144" s="156"/>
      <c r="M144" s="156"/>
      <c r="N144" s="156"/>
      <c r="O144" s="156"/>
    </row>
    <row r="145" spans="1:15" s="141" customFormat="1" ht="50.1" customHeight="1" x14ac:dyDescent="0.3">
      <c r="A145" s="106"/>
      <c r="B145" s="105" t="s">
        <v>271</v>
      </c>
      <c r="C145" s="105"/>
      <c r="D145" s="139" t="s">
        <v>174</v>
      </c>
      <c r="E145" s="140" t="s">
        <v>216</v>
      </c>
      <c r="F145" s="140">
        <v>0</v>
      </c>
      <c r="G145" s="140">
        <v>1</v>
      </c>
      <c r="H145" s="105"/>
      <c r="I145" s="156"/>
      <c r="J145" s="156"/>
      <c r="K145" s="156"/>
      <c r="L145" s="156"/>
      <c r="M145" s="156"/>
      <c r="N145" s="156"/>
      <c r="O145" s="156"/>
    </row>
    <row r="146" spans="1:15" s="141" customFormat="1" ht="50.1" customHeight="1" x14ac:dyDescent="0.3">
      <c r="A146" s="106"/>
      <c r="B146" s="143" t="s">
        <v>329</v>
      </c>
      <c r="C146" s="143"/>
      <c r="D146" s="139" t="s">
        <v>174</v>
      </c>
      <c r="E146" s="140" t="s">
        <v>216</v>
      </c>
      <c r="F146" s="140">
        <v>0</v>
      </c>
      <c r="G146" s="140">
        <v>0</v>
      </c>
      <c r="H146" s="105" t="s">
        <v>374</v>
      </c>
      <c r="I146" s="156"/>
      <c r="J146" s="156"/>
      <c r="K146" s="156"/>
      <c r="L146" s="156"/>
      <c r="M146" s="156"/>
      <c r="N146" s="156"/>
      <c r="O146" s="156"/>
    </row>
    <row r="147" spans="1:15" s="141" customFormat="1" ht="50.1" customHeight="1" x14ac:dyDescent="0.3">
      <c r="A147" s="106"/>
      <c r="B147" s="105" t="s">
        <v>330</v>
      </c>
      <c r="C147" s="105"/>
      <c r="D147" s="139" t="s">
        <v>174</v>
      </c>
      <c r="E147" s="140" t="s">
        <v>216</v>
      </c>
      <c r="F147" s="140">
        <v>0</v>
      </c>
      <c r="G147" s="140">
        <v>2</v>
      </c>
      <c r="H147" s="105"/>
      <c r="I147" s="156"/>
      <c r="J147" s="156"/>
      <c r="K147" s="156"/>
      <c r="L147" s="156"/>
      <c r="M147" s="156"/>
      <c r="N147" s="156"/>
      <c r="O147" s="156"/>
    </row>
    <row r="148" spans="1:15" s="141" customFormat="1" ht="50.1" customHeight="1" x14ac:dyDescent="0.3">
      <c r="A148" s="106"/>
      <c r="B148" s="105" t="s">
        <v>375</v>
      </c>
      <c r="C148" s="105"/>
      <c r="D148" s="139" t="s">
        <v>174</v>
      </c>
      <c r="E148" s="140" t="s">
        <v>376</v>
      </c>
      <c r="F148" s="140">
        <v>0</v>
      </c>
      <c r="G148" s="140" t="s">
        <v>377</v>
      </c>
      <c r="H148" s="105"/>
      <c r="I148" s="156"/>
      <c r="J148" s="156"/>
      <c r="K148" s="156"/>
      <c r="L148" s="156"/>
      <c r="M148" s="156"/>
      <c r="N148" s="156"/>
      <c r="O148" s="156"/>
    </row>
    <row r="149" spans="1:15" s="141" customFormat="1" ht="50.1" customHeight="1" x14ac:dyDescent="0.3">
      <c r="A149" s="106"/>
      <c r="B149" s="105" t="s">
        <v>378</v>
      </c>
      <c r="C149" s="105"/>
      <c r="D149" s="106"/>
      <c r="E149" s="140" t="s">
        <v>376</v>
      </c>
      <c r="F149" s="140">
        <v>0</v>
      </c>
      <c r="G149" s="140" t="s">
        <v>379</v>
      </c>
      <c r="H149" s="105"/>
      <c r="I149" s="156"/>
      <c r="J149" s="156"/>
      <c r="K149" s="156"/>
      <c r="L149" s="156"/>
      <c r="M149" s="156"/>
      <c r="N149" s="156"/>
      <c r="O149" s="156"/>
    </row>
    <row r="150" spans="1:15" s="141" customFormat="1" ht="50.1" customHeight="1" x14ac:dyDescent="0.3">
      <c r="A150" s="106" t="s">
        <v>380</v>
      </c>
      <c r="B150" s="105" t="s">
        <v>381</v>
      </c>
      <c r="C150" s="105"/>
      <c r="D150" s="106"/>
      <c r="E150" s="140" t="s">
        <v>216</v>
      </c>
      <c r="F150" s="140">
        <v>0</v>
      </c>
      <c r="G150" s="140" t="s">
        <v>382</v>
      </c>
      <c r="H150" s="140" t="s">
        <v>382</v>
      </c>
      <c r="I150" s="156"/>
      <c r="J150" s="156"/>
      <c r="K150" s="156"/>
      <c r="L150" s="156"/>
      <c r="M150" s="156"/>
      <c r="N150" s="156"/>
      <c r="O150" s="156"/>
    </row>
    <row r="151" spans="1:15" s="141" customFormat="1" ht="50.1" customHeight="1" x14ac:dyDescent="0.3">
      <c r="A151" s="106"/>
      <c r="B151" s="105" t="s">
        <v>272</v>
      </c>
      <c r="C151" s="105"/>
      <c r="D151" s="139" t="s">
        <v>174</v>
      </c>
      <c r="E151" s="140" t="s">
        <v>216</v>
      </c>
      <c r="F151" s="140">
        <v>0</v>
      </c>
      <c r="G151" s="140">
        <v>5</v>
      </c>
      <c r="H151" s="105"/>
      <c r="I151" s="156"/>
      <c r="J151" s="156"/>
      <c r="K151" s="156"/>
      <c r="L151" s="156"/>
      <c r="M151" s="156"/>
      <c r="N151" s="156"/>
      <c r="O151" s="156"/>
    </row>
    <row r="152" spans="1:15" s="141" customFormat="1" ht="50.1" customHeight="1" x14ac:dyDescent="0.3">
      <c r="A152" s="106"/>
      <c r="B152" s="105" t="s">
        <v>273</v>
      </c>
      <c r="C152" s="105"/>
      <c r="D152" s="139" t="s">
        <v>174</v>
      </c>
      <c r="E152" s="140" t="s">
        <v>216</v>
      </c>
      <c r="F152" s="140">
        <v>0</v>
      </c>
      <c r="G152" s="140">
        <v>2</v>
      </c>
      <c r="H152" s="105"/>
      <c r="I152" s="156"/>
      <c r="J152" s="156"/>
      <c r="K152" s="156"/>
      <c r="L152" s="156"/>
      <c r="M152" s="156"/>
      <c r="N152" s="156"/>
      <c r="O152" s="156"/>
    </row>
    <row r="153" spans="1:15" s="141" customFormat="1" ht="50.1" customHeight="1" x14ac:dyDescent="0.3">
      <c r="A153" s="106"/>
      <c r="B153" s="105" t="s">
        <v>274</v>
      </c>
      <c r="C153" s="105"/>
      <c r="D153" s="139" t="s">
        <v>174</v>
      </c>
      <c r="E153" s="140" t="s">
        <v>216</v>
      </c>
      <c r="F153" s="140">
        <v>0</v>
      </c>
      <c r="G153" s="140">
        <v>2</v>
      </c>
      <c r="H153" s="105"/>
      <c r="I153" s="156"/>
      <c r="J153" s="156"/>
      <c r="K153" s="156"/>
      <c r="L153" s="156"/>
      <c r="M153" s="156"/>
      <c r="N153" s="156"/>
      <c r="O153" s="156"/>
    </row>
    <row r="154" spans="1:15" s="141" customFormat="1" ht="50.1" customHeight="1" x14ac:dyDescent="0.3">
      <c r="A154" s="106" t="s">
        <v>275</v>
      </c>
      <c r="B154" s="105" t="s">
        <v>275</v>
      </c>
      <c r="C154" s="105"/>
      <c r="D154" s="139" t="s">
        <v>174</v>
      </c>
      <c r="E154" s="140" t="s">
        <v>216</v>
      </c>
      <c r="F154" s="140">
        <v>0</v>
      </c>
      <c r="G154" s="140">
        <v>2</v>
      </c>
      <c r="H154" s="105"/>
      <c r="I154" s="156"/>
      <c r="J154" s="156"/>
      <c r="K154" s="156"/>
      <c r="L154" s="156"/>
      <c r="M154" s="156"/>
      <c r="N154" s="156"/>
      <c r="O154" s="156"/>
    </row>
    <row r="155" spans="1:15" s="121" customFormat="1" ht="50.1" customHeight="1" x14ac:dyDescent="0.35">
      <c r="A155" s="116" t="s">
        <v>276</v>
      </c>
      <c r="B155" s="116"/>
      <c r="C155" s="117"/>
      <c r="D155" s="118"/>
      <c r="E155" s="118"/>
      <c r="F155" s="118"/>
      <c r="G155" s="118"/>
      <c r="H155" s="118"/>
      <c r="I155" s="118"/>
      <c r="J155" s="118"/>
      <c r="K155" s="118"/>
      <c r="L155" s="118"/>
      <c r="M155" s="119"/>
      <c r="N155" s="119"/>
      <c r="O155" s="120"/>
    </row>
    <row r="156" spans="1:15" s="141" customFormat="1" ht="50.1" customHeight="1" x14ac:dyDescent="0.3">
      <c r="A156" s="106"/>
      <c r="B156" s="105" t="s">
        <v>103</v>
      </c>
      <c r="C156" s="105"/>
      <c r="D156" s="139" t="s">
        <v>174</v>
      </c>
      <c r="E156" s="140" t="s">
        <v>383</v>
      </c>
      <c r="F156" s="140">
        <v>0</v>
      </c>
      <c r="G156" s="140" t="s">
        <v>384</v>
      </c>
      <c r="H156" s="105"/>
      <c r="I156" s="156"/>
      <c r="J156" s="156"/>
      <c r="K156" s="156"/>
      <c r="L156" s="156"/>
      <c r="M156" s="156"/>
      <c r="N156" s="156"/>
      <c r="O156" s="156"/>
    </row>
    <row r="157" spans="1:15" s="141" customFormat="1" ht="50.1" customHeight="1" x14ac:dyDescent="0.3">
      <c r="A157" s="106"/>
      <c r="B157" s="105" t="s">
        <v>95</v>
      </c>
      <c r="C157" s="105"/>
      <c r="D157" s="139" t="s">
        <v>174</v>
      </c>
      <c r="E157" s="140" t="s">
        <v>385</v>
      </c>
      <c r="F157" s="140">
        <v>0</v>
      </c>
      <c r="G157" s="140" t="s">
        <v>386</v>
      </c>
      <c r="H157" s="105"/>
      <c r="I157" s="156"/>
      <c r="J157" s="156"/>
      <c r="K157" s="156"/>
      <c r="L157" s="156"/>
      <c r="M157" s="156"/>
      <c r="N157" s="156"/>
      <c r="O157" s="156"/>
    </row>
    <row r="158" spans="1:15" s="141" customFormat="1" ht="50.1" customHeight="1" x14ac:dyDescent="0.3">
      <c r="A158" s="106"/>
      <c r="B158" s="105" t="s">
        <v>92</v>
      </c>
      <c r="C158" s="105"/>
      <c r="D158" s="139" t="s">
        <v>174</v>
      </c>
      <c r="E158" s="140" t="s">
        <v>385</v>
      </c>
      <c r="F158" s="140">
        <v>0</v>
      </c>
      <c r="G158" s="140" t="s">
        <v>387</v>
      </c>
      <c r="H158" s="105"/>
      <c r="I158" s="156"/>
      <c r="J158" s="156"/>
      <c r="K158" s="156"/>
      <c r="L158" s="156"/>
      <c r="M158" s="156"/>
      <c r="N158" s="156"/>
      <c r="O158" s="156"/>
    </row>
    <row r="159" spans="1:15" s="141" customFormat="1" ht="50.1" customHeight="1" x14ac:dyDescent="0.3">
      <c r="A159" s="107"/>
      <c r="B159" s="105" t="s">
        <v>277</v>
      </c>
      <c r="C159" s="105"/>
      <c r="D159" s="139" t="s">
        <v>174</v>
      </c>
      <c r="E159" s="140" t="s">
        <v>385</v>
      </c>
      <c r="F159" s="140">
        <v>0</v>
      </c>
      <c r="G159" s="140" t="s">
        <v>382</v>
      </c>
      <c r="H159" s="140" t="s">
        <v>382</v>
      </c>
      <c r="I159" s="156"/>
      <c r="J159" s="156"/>
      <c r="K159" s="156"/>
      <c r="L159" s="156"/>
      <c r="M159" s="156"/>
      <c r="N159" s="156"/>
      <c r="O159" s="156"/>
    </row>
    <row r="160" spans="1:15" s="141" customFormat="1" ht="50.1" customHeight="1" x14ac:dyDescent="0.3">
      <c r="A160" s="106"/>
      <c r="B160" s="105" t="s">
        <v>278</v>
      </c>
      <c r="C160" s="105"/>
      <c r="D160" s="139" t="s">
        <v>174</v>
      </c>
      <c r="E160" s="140" t="s">
        <v>216</v>
      </c>
      <c r="F160" s="140">
        <v>0</v>
      </c>
      <c r="G160" s="140">
        <v>50</v>
      </c>
      <c r="H160" s="140"/>
      <c r="I160" s="156"/>
      <c r="J160" s="156"/>
      <c r="K160" s="156"/>
      <c r="L160" s="156"/>
      <c r="M160" s="156"/>
      <c r="N160" s="156"/>
      <c r="O160" s="156"/>
    </row>
    <row r="161" spans="1:15" s="141" customFormat="1" ht="50.1" customHeight="1" x14ac:dyDescent="0.3">
      <c r="A161" s="106"/>
      <c r="B161" s="105" t="s">
        <v>279</v>
      </c>
      <c r="C161" s="105"/>
      <c r="D161" s="139" t="s">
        <v>174</v>
      </c>
      <c r="E161" s="140" t="s">
        <v>216</v>
      </c>
      <c r="F161" s="140">
        <v>0</v>
      </c>
      <c r="G161" s="140">
        <v>50</v>
      </c>
      <c r="H161" s="105"/>
      <c r="I161" s="156"/>
      <c r="J161" s="156"/>
      <c r="K161" s="156"/>
      <c r="L161" s="156"/>
      <c r="M161" s="156"/>
      <c r="N161" s="156"/>
      <c r="O161" s="156"/>
    </row>
    <row r="162" spans="1:15" s="141" customFormat="1" ht="50.1" customHeight="1" x14ac:dyDescent="0.3">
      <c r="A162" s="106"/>
      <c r="B162" s="105" t="s">
        <v>280</v>
      </c>
      <c r="C162" s="105"/>
      <c r="D162" s="139" t="s">
        <v>174</v>
      </c>
      <c r="E162" s="140" t="s">
        <v>216</v>
      </c>
      <c r="F162" s="140">
        <v>0</v>
      </c>
      <c r="G162" s="140">
        <v>5</v>
      </c>
      <c r="H162" s="105"/>
      <c r="I162" s="156"/>
      <c r="J162" s="156"/>
      <c r="K162" s="156"/>
      <c r="L162" s="156"/>
      <c r="M162" s="156"/>
      <c r="N162" s="156"/>
      <c r="O162" s="156"/>
    </row>
    <row r="163" spans="1:15" s="141" customFormat="1" ht="50.1" customHeight="1" x14ac:dyDescent="0.3">
      <c r="A163" s="106"/>
      <c r="B163" s="143" t="s">
        <v>336</v>
      </c>
      <c r="C163" s="143"/>
      <c r="D163" s="139" t="s">
        <v>174</v>
      </c>
      <c r="E163" s="140" t="s">
        <v>216</v>
      </c>
      <c r="F163" s="140">
        <v>0</v>
      </c>
      <c r="G163" s="140">
        <v>5</v>
      </c>
      <c r="H163" s="105"/>
      <c r="I163" s="156"/>
      <c r="J163" s="156"/>
      <c r="K163" s="156"/>
      <c r="L163" s="156"/>
      <c r="M163" s="156"/>
      <c r="N163" s="156"/>
      <c r="O163" s="156"/>
    </row>
    <row r="164" spans="1:15" s="141" customFormat="1" ht="50.1" customHeight="1" x14ac:dyDescent="0.3">
      <c r="A164" s="106"/>
      <c r="B164" s="143" t="s">
        <v>337</v>
      </c>
      <c r="C164" s="143"/>
      <c r="D164" s="139" t="s">
        <v>174</v>
      </c>
      <c r="E164" s="140" t="s">
        <v>216</v>
      </c>
      <c r="F164" s="140">
        <v>0</v>
      </c>
      <c r="G164" s="140">
        <v>5</v>
      </c>
      <c r="H164" s="105"/>
      <c r="I164" s="156"/>
      <c r="J164" s="156"/>
      <c r="K164" s="156"/>
      <c r="L164" s="156"/>
      <c r="M164" s="156"/>
      <c r="N164" s="156"/>
      <c r="O164" s="156"/>
    </row>
    <row r="165" spans="1:15" s="141" customFormat="1" ht="50.1" customHeight="1" x14ac:dyDescent="0.3">
      <c r="A165" s="106"/>
      <c r="B165" s="105" t="s">
        <v>334</v>
      </c>
      <c r="C165" s="105"/>
      <c r="D165" s="139" t="s">
        <v>174</v>
      </c>
      <c r="E165" s="140" t="s">
        <v>216</v>
      </c>
      <c r="F165" s="140">
        <v>0</v>
      </c>
      <c r="G165" s="140">
        <v>5</v>
      </c>
      <c r="H165" s="105"/>
      <c r="I165" s="156"/>
      <c r="J165" s="156"/>
      <c r="K165" s="156"/>
      <c r="L165" s="156"/>
      <c r="M165" s="156"/>
      <c r="N165" s="156"/>
      <c r="O165" s="156"/>
    </row>
    <row r="166" spans="1:15" s="141" customFormat="1" ht="50.1" customHeight="1" x14ac:dyDescent="0.3">
      <c r="A166" s="106"/>
      <c r="B166" s="105" t="s">
        <v>332</v>
      </c>
      <c r="C166" s="105"/>
      <c r="D166" s="139" t="s">
        <v>174</v>
      </c>
      <c r="E166" s="140" t="s">
        <v>216</v>
      </c>
      <c r="F166" s="140">
        <v>0</v>
      </c>
      <c r="G166" s="140">
        <v>5</v>
      </c>
      <c r="H166" s="105"/>
      <c r="I166" s="156"/>
      <c r="J166" s="156"/>
      <c r="K166" s="156"/>
      <c r="L166" s="156"/>
      <c r="M166" s="156"/>
      <c r="N166" s="156"/>
      <c r="O166" s="156"/>
    </row>
    <row r="167" spans="1:15" s="141" customFormat="1" ht="50.1" customHeight="1" x14ac:dyDescent="0.3">
      <c r="A167" s="106"/>
      <c r="B167" s="105" t="s">
        <v>333</v>
      </c>
      <c r="C167" s="105"/>
      <c r="D167" s="139" t="s">
        <v>174</v>
      </c>
      <c r="E167" s="140" t="s">
        <v>216</v>
      </c>
      <c r="F167" s="140">
        <v>0</v>
      </c>
      <c r="G167" s="140">
        <v>5</v>
      </c>
      <c r="H167" s="105"/>
      <c r="I167" s="156"/>
      <c r="J167" s="156"/>
      <c r="K167" s="156"/>
      <c r="L167" s="156"/>
      <c r="M167" s="156"/>
      <c r="N167" s="156"/>
      <c r="O167" s="156"/>
    </row>
    <row r="168" spans="1:15" s="141" customFormat="1" ht="50.1" customHeight="1" x14ac:dyDescent="0.3">
      <c r="A168" s="106"/>
      <c r="B168" s="105" t="s">
        <v>333</v>
      </c>
      <c r="C168" s="105"/>
      <c r="D168" s="139" t="s">
        <v>174</v>
      </c>
      <c r="E168" s="140" t="s">
        <v>216</v>
      </c>
      <c r="F168" s="140">
        <v>0</v>
      </c>
      <c r="G168" s="140">
        <v>10</v>
      </c>
      <c r="H168" s="105"/>
      <c r="I168" s="156"/>
      <c r="J168" s="156"/>
      <c r="K168" s="156"/>
      <c r="L168" s="156"/>
      <c r="M168" s="156"/>
      <c r="N168" s="156"/>
      <c r="O168" s="156"/>
    </row>
    <row r="169" spans="1:15" s="141" customFormat="1" ht="50.1" customHeight="1" x14ac:dyDescent="0.3">
      <c r="A169" s="106"/>
      <c r="B169" s="105" t="s">
        <v>335</v>
      </c>
      <c r="C169" s="105"/>
      <c r="D169" s="139" t="s">
        <v>174</v>
      </c>
      <c r="E169" s="140" t="s">
        <v>216</v>
      </c>
      <c r="F169" s="140">
        <v>0</v>
      </c>
      <c r="G169" s="140">
        <v>2</v>
      </c>
      <c r="H169" s="105"/>
      <c r="I169" s="156"/>
      <c r="J169" s="156"/>
      <c r="K169" s="156"/>
      <c r="L169" s="156"/>
      <c r="M169" s="156"/>
      <c r="N169" s="156"/>
      <c r="O169" s="156"/>
    </row>
    <row r="170" spans="1:15" s="141" customFormat="1" ht="50.1" customHeight="1" x14ac:dyDescent="0.3">
      <c r="A170" s="106"/>
      <c r="B170" s="105" t="s">
        <v>281</v>
      </c>
      <c r="C170" s="105"/>
      <c r="D170" s="139" t="s">
        <v>174</v>
      </c>
      <c r="E170" s="140" t="s">
        <v>216</v>
      </c>
      <c r="F170" s="140">
        <v>0</v>
      </c>
      <c r="G170" s="140">
        <v>5</v>
      </c>
      <c r="H170" s="105"/>
      <c r="I170" s="156"/>
      <c r="J170" s="156"/>
      <c r="K170" s="156"/>
      <c r="L170" s="156"/>
      <c r="M170" s="156"/>
      <c r="N170" s="156"/>
      <c r="O170" s="156"/>
    </row>
    <row r="171" spans="1:15" s="141" customFormat="1" ht="50.1" customHeight="1" x14ac:dyDescent="0.3">
      <c r="A171" s="106"/>
      <c r="B171" s="105" t="s">
        <v>282</v>
      </c>
      <c r="C171" s="105"/>
      <c r="D171" s="139" t="s">
        <v>174</v>
      </c>
      <c r="E171" s="140" t="s">
        <v>388</v>
      </c>
      <c r="F171" s="140">
        <v>0</v>
      </c>
      <c r="G171" s="140" t="s">
        <v>389</v>
      </c>
      <c r="H171" s="105"/>
      <c r="I171" s="156"/>
      <c r="J171" s="156"/>
      <c r="K171" s="156"/>
      <c r="L171" s="156"/>
      <c r="M171" s="156"/>
      <c r="N171" s="156"/>
      <c r="O171" s="156"/>
    </row>
    <row r="172" spans="1:15" s="141" customFormat="1" ht="50.1" customHeight="1" x14ac:dyDescent="0.3">
      <c r="A172" s="106"/>
      <c r="B172" s="105" t="s">
        <v>338</v>
      </c>
      <c r="C172" s="105"/>
      <c r="D172" s="139" t="s">
        <v>174</v>
      </c>
      <c r="E172" s="140" t="s">
        <v>390</v>
      </c>
      <c r="F172" s="140">
        <v>0</v>
      </c>
      <c r="G172" s="140" t="s">
        <v>391</v>
      </c>
      <c r="H172" s="105"/>
      <c r="I172" s="156"/>
      <c r="J172" s="156"/>
      <c r="K172" s="156"/>
      <c r="L172" s="156"/>
      <c r="M172" s="156"/>
      <c r="N172" s="156"/>
      <c r="O172" s="156"/>
    </row>
    <row r="173" spans="1:15" s="141" customFormat="1" ht="50.1" customHeight="1" x14ac:dyDescent="0.3">
      <c r="A173" s="106"/>
      <c r="B173" s="105" t="s">
        <v>283</v>
      </c>
      <c r="C173" s="105"/>
      <c r="D173" s="139" t="s">
        <v>174</v>
      </c>
      <c r="E173" s="140" t="s">
        <v>383</v>
      </c>
      <c r="F173" s="140">
        <v>0</v>
      </c>
      <c r="G173" s="140" t="s">
        <v>382</v>
      </c>
      <c r="H173" s="140" t="s">
        <v>382</v>
      </c>
      <c r="I173" s="156"/>
      <c r="J173" s="156"/>
      <c r="K173" s="156"/>
      <c r="L173" s="156"/>
      <c r="M173" s="156"/>
      <c r="N173" s="156"/>
      <c r="O173" s="156"/>
    </row>
    <row r="174" spans="1:15" s="141" customFormat="1" ht="50.1" customHeight="1" x14ac:dyDescent="0.3">
      <c r="A174" s="106" t="s">
        <v>392</v>
      </c>
      <c r="B174" s="105" t="s">
        <v>284</v>
      </c>
      <c r="C174" s="105"/>
      <c r="D174" s="139" t="s">
        <v>174</v>
      </c>
      <c r="E174" s="140" t="s">
        <v>388</v>
      </c>
      <c r="F174" s="140">
        <v>0</v>
      </c>
      <c r="G174" s="140" t="s">
        <v>393</v>
      </c>
      <c r="H174" s="140" t="s">
        <v>382</v>
      </c>
      <c r="I174" s="156"/>
      <c r="J174" s="156"/>
      <c r="K174" s="156"/>
      <c r="L174" s="156"/>
      <c r="M174" s="156"/>
      <c r="N174" s="156"/>
      <c r="O174" s="156"/>
    </row>
    <row r="175" spans="1:15" s="141" customFormat="1" ht="50.1" customHeight="1" x14ac:dyDescent="0.3">
      <c r="A175" s="106" t="s">
        <v>394</v>
      </c>
      <c r="B175" s="105" t="s">
        <v>285</v>
      </c>
      <c r="C175" s="105"/>
      <c r="D175" s="139" t="s">
        <v>174</v>
      </c>
      <c r="E175" s="140" t="s">
        <v>216</v>
      </c>
      <c r="F175" s="140">
        <v>0</v>
      </c>
      <c r="G175" s="140">
        <v>100</v>
      </c>
      <c r="H175" s="105"/>
      <c r="I175" s="156"/>
      <c r="J175" s="156"/>
      <c r="K175" s="156"/>
      <c r="L175" s="156"/>
      <c r="M175" s="156"/>
      <c r="N175" s="156"/>
      <c r="O175" s="156"/>
    </row>
    <row r="176" spans="1:15" s="141" customFormat="1" ht="50.1" customHeight="1" x14ac:dyDescent="0.3">
      <c r="A176" s="106" t="s">
        <v>395</v>
      </c>
      <c r="B176" s="105" t="s">
        <v>286</v>
      </c>
      <c r="C176" s="105"/>
      <c r="D176" s="139" t="s">
        <v>174</v>
      </c>
      <c r="E176" s="140" t="s">
        <v>216</v>
      </c>
      <c r="F176" s="140">
        <v>0</v>
      </c>
      <c r="G176" s="140" t="s">
        <v>382</v>
      </c>
      <c r="H176" s="140" t="s">
        <v>382</v>
      </c>
      <c r="I176" s="156"/>
      <c r="J176" s="156"/>
      <c r="K176" s="156"/>
      <c r="L176" s="156"/>
      <c r="M176" s="156"/>
      <c r="N176" s="156"/>
      <c r="O176" s="156"/>
    </row>
    <row r="177" spans="1:33" s="130" customFormat="1" ht="50.1" customHeight="1" x14ac:dyDescent="0.3">
      <c r="A177" s="144" t="s">
        <v>242</v>
      </c>
      <c r="B177" s="145"/>
      <c r="C177" s="145"/>
      <c r="D177" s="146"/>
      <c r="E177" s="146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</row>
    <row r="178" spans="1:33" s="130" customFormat="1" ht="50.1" customHeight="1" x14ac:dyDescent="0.3">
      <c r="A178" s="132"/>
      <c r="B178" s="132" t="s">
        <v>351</v>
      </c>
      <c r="C178" s="132"/>
      <c r="D178" s="132"/>
      <c r="E178" s="148"/>
      <c r="F178" s="132">
        <f>'[2]RECIVE INVENTORY'!F175</f>
        <v>0</v>
      </c>
      <c r="G178" s="132">
        <f>'[2]RECIVE INVENTORY'!M175</f>
        <v>0</v>
      </c>
      <c r="H178" s="132">
        <f>'[2]RECIVE INVENTORY'!O175</f>
        <v>0</v>
      </c>
      <c r="I178" s="132">
        <f>'[2]CONSUM INVENTORY'!BS177</f>
        <v>0</v>
      </c>
      <c r="J178" s="132">
        <f>'[2]CONSUM INVENTORY'!BT177</f>
        <v>0</v>
      </c>
      <c r="K178" s="132"/>
      <c r="L178" s="132"/>
      <c r="M178" s="132"/>
      <c r="N178" s="132"/>
      <c r="O178" s="132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129"/>
      <c r="AD178" s="129"/>
      <c r="AE178" s="129"/>
      <c r="AF178" s="129"/>
      <c r="AG178" s="129"/>
    </row>
    <row r="179" spans="1:33" s="130" customFormat="1" ht="50.1" customHeight="1" x14ac:dyDescent="0.3">
      <c r="A179" s="132"/>
      <c r="B179" s="149" t="s">
        <v>358</v>
      </c>
      <c r="C179" s="132" t="s">
        <v>352</v>
      </c>
      <c r="D179" s="132"/>
      <c r="E179" s="148"/>
      <c r="F179" s="132">
        <f>'[2]RECIVE INVENTORY'!F176</f>
        <v>0</v>
      </c>
      <c r="G179" s="132">
        <f>'[2]RECIVE INVENTORY'!M176</f>
        <v>0</v>
      </c>
      <c r="H179" s="132">
        <f>'[2]RECIVE INVENTORY'!O176</f>
        <v>0</v>
      </c>
      <c r="I179" s="132">
        <f>'[2]CONSUM INVENTORY'!BS178</f>
        <v>0</v>
      </c>
      <c r="J179" s="132">
        <f>'[2]CONSUM INVENTORY'!BT178</f>
        <v>0</v>
      </c>
      <c r="K179" s="132"/>
      <c r="L179" s="132"/>
      <c r="M179" s="132"/>
      <c r="N179" s="132"/>
      <c r="O179" s="132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  <c r="AA179" s="129"/>
      <c r="AB179" s="129"/>
      <c r="AC179" s="129"/>
      <c r="AD179" s="129"/>
      <c r="AE179" s="129"/>
      <c r="AF179" s="129"/>
      <c r="AG179" s="129"/>
    </row>
    <row r="180" spans="1:33" s="130" customFormat="1" ht="50.1" customHeight="1" x14ac:dyDescent="0.3">
      <c r="A180" s="132"/>
      <c r="B180" s="132" t="s">
        <v>243</v>
      </c>
      <c r="C180" s="132"/>
      <c r="D180" s="132"/>
      <c r="E180" s="148"/>
      <c r="F180" s="132">
        <f>'[2]RECIVE INVENTORY'!F177</f>
        <v>0</v>
      </c>
      <c r="G180" s="132">
        <f>'[2]RECIVE INVENTORY'!M177</f>
        <v>0</v>
      </c>
      <c r="H180" s="132">
        <f>'[2]RECIVE INVENTORY'!O177</f>
        <v>0</v>
      </c>
      <c r="I180" s="132">
        <f>'[2]CONSUM INVENTORY'!BS179</f>
        <v>0</v>
      </c>
      <c r="J180" s="132">
        <f>'[2]CONSUM INVENTORY'!BT179</f>
        <v>0</v>
      </c>
      <c r="K180" s="132"/>
      <c r="L180" s="132"/>
      <c r="M180" s="132"/>
      <c r="N180" s="132"/>
      <c r="O180" s="132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  <c r="AC180" s="129"/>
      <c r="AD180" s="129"/>
      <c r="AE180" s="129"/>
      <c r="AF180" s="129"/>
      <c r="AG180" s="129"/>
    </row>
    <row r="181" spans="1:33" s="130" customFormat="1" ht="50.1" customHeight="1" x14ac:dyDescent="0.3">
      <c r="A181" s="132"/>
      <c r="B181" s="132" t="s">
        <v>244</v>
      </c>
      <c r="C181" s="132" t="s">
        <v>353</v>
      </c>
      <c r="D181" s="132"/>
      <c r="E181" s="148"/>
      <c r="F181" s="132">
        <f>'[2]RECIVE INVENTORY'!F178</f>
        <v>0</v>
      </c>
      <c r="G181" s="132">
        <f>'[2]RECIVE INVENTORY'!M178</f>
        <v>0</v>
      </c>
      <c r="H181" s="132">
        <f>'[2]RECIVE INVENTORY'!O178</f>
        <v>0</v>
      </c>
      <c r="I181" s="132">
        <f>'[2]CONSUM INVENTORY'!BS180</f>
        <v>0</v>
      </c>
      <c r="J181" s="132">
        <f>'[2]CONSUM INVENTORY'!BT180</f>
        <v>0</v>
      </c>
      <c r="K181" s="132"/>
      <c r="L181" s="132"/>
      <c r="M181" s="132"/>
      <c r="N181" s="132"/>
      <c r="O181" s="132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  <c r="AA181" s="129"/>
      <c r="AB181" s="129"/>
      <c r="AC181" s="129"/>
      <c r="AD181" s="129"/>
      <c r="AE181" s="129"/>
      <c r="AF181" s="129"/>
      <c r="AG181" s="129"/>
    </row>
    <row r="182" spans="1:33" s="130" customFormat="1" ht="50.1" customHeight="1" x14ac:dyDescent="0.3">
      <c r="A182" s="132"/>
      <c r="B182" s="132" t="s">
        <v>245</v>
      </c>
      <c r="C182" s="132"/>
      <c r="D182" s="132"/>
      <c r="E182" s="148"/>
      <c r="F182" s="132">
        <f>'[2]RECIVE INVENTORY'!F179</f>
        <v>0</v>
      </c>
      <c r="G182" s="132">
        <f>'[2]RECIVE INVENTORY'!M179</f>
        <v>0</v>
      </c>
      <c r="H182" s="132">
        <f>'[2]RECIVE INVENTORY'!O179</f>
        <v>0</v>
      </c>
      <c r="I182" s="132">
        <f>'[2]CONSUM INVENTORY'!BS181</f>
        <v>0</v>
      </c>
      <c r="J182" s="132">
        <f>'[2]CONSUM INVENTORY'!BT181</f>
        <v>0</v>
      </c>
      <c r="K182" s="132"/>
      <c r="L182" s="132"/>
      <c r="M182" s="132"/>
      <c r="N182" s="132"/>
      <c r="O182" s="132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  <c r="AC182" s="129"/>
      <c r="AD182" s="129"/>
      <c r="AE182" s="129"/>
      <c r="AF182" s="129"/>
      <c r="AG182" s="129"/>
    </row>
    <row r="183" spans="1:33" s="130" customFormat="1" ht="50.1" customHeight="1" x14ac:dyDescent="0.3">
      <c r="A183" s="132"/>
      <c r="B183" s="132" t="s">
        <v>354</v>
      </c>
      <c r="C183" s="132"/>
      <c r="D183" s="132"/>
      <c r="E183" s="148"/>
      <c r="F183" s="132">
        <f>'[2]RECIVE INVENTORY'!F184</f>
        <v>0</v>
      </c>
      <c r="G183" s="132">
        <f>'[2]RECIVE INVENTORY'!M184</f>
        <v>0</v>
      </c>
      <c r="H183" s="132">
        <f>'[2]RECIVE INVENTORY'!O184</f>
        <v>0</v>
      </c>
      <c r="I183" s="132">
        <f>'[2]CONSUM INVENTORY'!BS186</f>
        <v>0</v>
      </c>
      <c r="J183" s="132">
        <f>'[2]CONSUM INVENTORY'!BT186</f>
        <v>0</v>
      </c>
      <c r="K183" s="132"/>
      <c r="L183" s="132"/>
      <c r="M183" s="132"/>
      <c r="N183" s="132"/>
      <c r="O183" s="132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  <c r="AA183" s="129"/>
      <c r="AB183" s="129"/>
      <c r="AC183" s="129"/>
      <c r="AD183" s="129"/>
      <c r="AE183" s="129"/>
      <c r="AF183" s="129"/>
      <c r="AG183" s="129"/>
    </row>
    <row r="184" spans="1:33" s="130" customFormat="1" ht="50.1" customHeight="1" x14ac:dyDescent="0.3">
      <c r="A184" s="132"/>
      <c r="B184" s="132" t="s">
        <v>360</v>
      </c>
      <c r="C184" s="132"/>
      <c r="D184" s="132"/>
      <c r="E184" s="148"/>
      <c r="F184" s="132">
        <f>'[2]RECIVE INVENTORY'!F186</f>
        <v>0</v>
      </c>
      <c r="G184" s="132">
        <f>'[2]RECIVE INVENTORY'!M186</f>
        <v>0</v>
      </c>
      <c r="H184" s="132">
        <f>'[2]RECIVE INVENTORY'!O186</f>
        <v>0</v>
      </c>
      <c r="I184" s="132">
        <f>'[2]CONSUM INVENTORY'!BS188</f>
        <v>0</v>
      </c>
      <c r="J184" s="132">
        <f>'[2]CONSUM INVENTORY'!BT188</f>
        <v>0</v>
      </c>
      <c r="K184" s="132"/>
      <c r="L184" s="132"/>
      <c r="M184" s="132"/>
      <c r="N184" s="132"/>
      <c r="O184" s="132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  <c r="AA184" s="129"/>
      <c r="AB184" s="129"/>
      <c r="AC184" s="129"/>
      <c r="AD184" s="129"/>
      <c r="AE184" s="129"/>
      <c r="AF184" s="129"/>
      <c r="AG184" s="129"/>
    </row>
    <row r="185" spans="1:33" s="130" customFormat="1" ht="50.1" customHeight="1" x14ac:dyDescent="0.3">
      <c r="A185" s="150" t="s">
        <v>355</v>
      </c>
      <c r="B185" s="151"/>
      <c r="C185" s="151"/>
      <c r="D185" s="151"/>
      <c r="E185" s="151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  <c r="AA185" s="129"/>
      <c r="AB185" s="129"/>
      <c r="AC185" s="129"/>
      <c r="AD185" s="129"/>
      <c r="AE185" s="129"/>
      <c r="AF185" s="129"/>
      <c r="AG185" s="129"/>
    </row>
    <row r="186" spans="1:33" s="130" customFormat="1" ht="50.1" customHeight="1" x14ac:dyDescent="0.3">
      <c r="A186" s="132"/>
      <c r="B186" s="132" t="s">
        <v>250</v>
      </c>
      <c r="C186" s="148"/>
      <c r="D186" s="132"/>
      <c r="E186" s="132"/>
      <c r="F186" s="132">
        <f>'[2]RECIVE INVENTORY'!F188</f>
        <v>0</v>
      </c>
      <c r="G186" s="132">
        <f>'[2]RECIVE INVENTORY'!M188</f>
        <v>0</v>
      </c>
      <c r="H186" s="132">
        <f>'[2]RECIVE INVENTORY'!O188</f>
        <v>0</v>
      </c>
      <c r="I186" s="132">
        <f>'[2]CONSUM INVENTORY'!BS190</f>
        <v>0</v>
      </c>
      <c r="J186" s="132">
        <f>'[2]CONSUM INVENTORY'!BT190</f>
        <v>0</v>
      </c>
      <c r="K186" s="132"/>
      <c r="L186" s="132"/>
      <c r="M186" s="132"/>
      <c r="N186" s="132"/>
      <c r="O186" s="132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  <c r="AA186" s="129"/>
      <c r="AB186" s="129"/>
      <c r="AC186" s="129"/>
      <c r="AD186" s="129"/>
      <c r="AE186" s="129"/>
      <c r="AF186" s="129"/>
      <c r="AG186" s="129"/>
    </row>
    <row r="187" spans="1:33" s="130" customFormat="1" ht="50.1" customHeight="1" x14ac:dyDescent="0.3">
      <c r="A187" s="132"/>
      <c r="B187" s="132" t="s">
        <v>356</v>
      </c>
      <c r="C187" s="148"/>
      <c r="D187" s="132"/>
      <c r="E187" s="132"/>
      <c r="F187" s="132">
        <f>'[2]RECIVE INVENTORY'!F189</f>
        <v>0</v>
      </c>
      <c r="G187" s="132">
        <f>'[2]RECIVE INVENTORY'!M189</f>
        <v>0</v>
      </c>
      <c r="H187" s="132">
        <f>'[2]RECIVE INVENTORY'!O189</f>
        <v>0</v>
      </c>
      <c r="I187" s="132">
        <f>'[2]CONSUM INVENTORY'!BS191</f>
        <v>0</v>
      </c>
      <c r="J187" s="132">
        <f>'[2]CONSUM INVENTORY'!BT191</f>
        <v>0</v>
      </c>
      <c r="K187" s="132"/>
      <c r="L187" s="132"/>
      <c r="M187" s="132"/>
      <c r="N187" s="132"/>
      <c r="O187" s="132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  <c r="AA187" s="129"/>
      <c r="AB187" s="129"/>
      <c r="AC187" s="129"/>
      <c r="AD187" s="129"/>
      <c r="AE187" s="129"/>
      <c r="AF187" s="129"/>
      <c r="AG187" s="129"/>
    </row>
    <row r="188" spans="1:33" s="130" customFormat="1" ht="50.1" customHeight="1" x14ac:dyDescent="0.3">
      <c r="A188" s="132"/>
      <c r="B188" s="132" t="s">
        <v>357</v>
      </c>
      <c r="C188" s="148"/>
      <c r="D188" s="132"/>
      <c r="E188" s="132"/>
      <c r="F188" s="132">
        <f>'[2]RECIVE INVENTORY'!F190</f>
        <v>0</v>
      </c>
      <c r="G188" s="132">
        <f>'[2]RECIVE INVENTORY'!M190</f>
        <v>0</v>
      </c>
      <c r="H188" s="132">
        <f>'[2]RECIVE INVENTORY'!O190</f>
        <v>0</v>
      </c>
      <c r="I188" s="132">
        <f>'[2]CONSUM INVENTORY'!BS192</f>
        <v>0</v>
      </c>
      <c r="J188" s="132">
        <f>'[2]CONSUM INVENTORY'!BT192</f>
        <v>0</v>
      </c>
      <c r="K188" s="132"/>
      <c r="L188" s="132"/>
      <c r="M188" s="132"/>
      <c r="N188" s="132"/>
      <c r="O188" s="132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  <c r="AA188" s="129"/>
      <c r="AB188" s="129"/>
      <c r="AC188" s="129"/>
      <c r="AD188" s="129"/>
      <c r="AE188" s="129"/>
      <c r="AF188" s="129"/>
      <c r="AG188" s="129"/>
    </row>
    <row r="189" spans="1:33" s="130" customFormat="1" ht="50.1" customHeight="1" x14ac:dyDescent="0.3">
      <c r="A189" s="132"/>
      <c r="B189" s="132" t="s">
        <v>251</v>
      </c>
      <c r="C189" s="148"/>
      <c r="D189" s="132"/>
      <c r="E189" s="132"/>
      <c r="F189" s="132">
        <f>'[2]RECIVE INVENTORY'!F191</f>
        <v>0</v>
      </c>
      <c r="G189" s="132">
        <f>'[2]RECIVE INVENTORY'!M191</f>
        <v>0</v>
      </c>
      <c r="H189" s="132">
        <f>'[2]RECIVE INVENTORY'!O191</f>
        <v>0</v>
      </c>
      <c r="I189" s="132">
        <f>'[2]CONSUM INVENTORY'!BS193</f>
        <v>0</v>
      </c>
      <c r="J189" s="132">
        <f>'[2]CONSUM INVENTORY'!BT193</f>
        <v>0</v>
      </c>
      <c r="K189" s="132"/>
      <c r="L189" s="132"/>
      <c r="M189" s="132"/>
      <c r="N189" s="132"/>
      <c r="O189" s="132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  <c r="AA189" s="129"/>
      <c r="AB189" s="129"/>
      <c r="AC189" s="129"/>
      <c r="AD189" s="129"/>
      <c r="AE189" s="129"/>
      <c r="AF189" s="129"/>
      <c r="AG189" s="129"/>
    </row>
    <row r="190" spans="1:33" s="130" customFormat="1" ht="50.1" customHeight="1" x14ac:dyDescent="0.3">
      <c r="A190" s="132"/>
      <c r="B190" s="132" t="s">
        <v>359</v>
      </c>
      <c r="C190" s="148"/>
      <c r="D190" s="132"/>
      <c r="E190" s="132"/>
      <c r="F190" s="132">
        <f>'[2]RECIVE INVENTORY'!F197</f>
        <v>0</v>
      </c>
      <c r="G190" s="132">
        <f>'[2]RECIVE INVENTORY'!M197</f>
        <v>0</v>
      </c>
      <c r="H190" s="132">
        <f>'[2]RECIVE INVENTORY'!O197</f>
        <v>0</v>
      </c>
      <c r="I190" s="132">
        <f>'[2]CONSUM INVENTORY'!BS199</f>
        <v>0</v>
      </c>
      <c r="J190" s="132">
        <f>'[2]CONSUM INVENTORY'!BT199</f>
        <v>0</v>
      </c>
      <c r="K190" s="132"/>
      <c r="L190" s="132"/>
      <c r="M190" s="132"/>
      <c r="N190" s="132"/>
      <c r="O190" s="132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  <c r="AA190" s="129"/>
      <c r="AB190" s="129"/>
      <c r="AC190" s="129"/>
      <c r="AD190" s="129"/>
      <c r="AE190" s="129"/>
      <c r="AF190" s="129"/>
      <c r="AG190" s="129"/>
    </row>
    <row r="191" spans="1:33" s="130" customFormat="1" ht="50.1" customHeight="1" x14ac:dyDescent="0.3">
      <c r="A191" s="132"/>
      <c r="B191" s="132" t="s">
        <v>252</v>
      </c>
      <c r="C191" s="148"/>
      <c r="D191" s="132"/>
      <c r="E191" s="132"/>
      <c r="F191" s="132">
        <f>'[2]RECIVE INVENTORY'!F198</f>
        <v>0</v>
      </c>
      <c r="G191" s="132">
        <f>'[2]RECIVE INVENTORY'!M198</f>
        <v>0</v>
      </c>
      <c r="H191" s="132">
        <f>'[2]RECIVE INVENTORY'!O198</f>
        <v>0</v>
      </c>
      <c r="I191" s="132">
        <f>'[2]CONSUM INVENTORY'!BS200</f>
        <v>0</v>
      </c>
      <c r="J191" s="132">
        <f>'[2]CONSUM INVENTORY'!BT200</f>
        <v>0</v>
      </c>
      <c r="K191" s="132"/>
      <c r="L191" s="132"/>
      <c r="M191" s="132"/>
      <c r="N191" s="132"/>
      <c r="O191" s="132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  <c r="AA191" s="129"/>
      <c r="AB191" s="129"/>
      <c r="AC191" s="129"/>
      <c r="AD191" s="129"/>
      <c r="AE191" s="129"/>
      <c r="AF191" s="129"/>
      <c r="AG191" s="129"/>
    </row>
    <row r="192" spans="1:33" s="121" customFormat="1" ht="50.1" customHeight="1" x14ac:dyDescent="0.3">
      <c r="A192" s="127" t="s">
        <v>239</v>
      </c>
      <c r="B192" s="127"/>
      <c r="C192" s="122"/>
      <c r="D192" s="123"/>
      <c r="E192" s="123"/>
      <c r="F192" s="123"/>
      <c r="G192" s="123"/>
      <c r="H192" s="123"/>
      <c r="I192" s="123"/>
      <c r="J192" s="123"/>
      <c r="K192" s="123"/>
      <c r="L192" s="123"/>
      <c r="M192" s="124"/>
      <c r="N192" s="124"/>
      <c r="O192" s="107"/>
    </row>
    <row r="193" spans="1:15" s="121" customFormat="1" ht="50.1" customHeight="1" x14ac:dyDescent="0.3">
      <c r="A193" s="106"/>
      <c r="B193" s="105" t="s">
        <v>240</v>
      </c>
      <c r="C193" s="122"/>
      <c r="D193" s="123"/>
      <c r="E193" s="123"/>
      <c r="F193" s="123"/>
      <c r="G193" s="123"/>
      <c r="H193" s="123"/>
      <c r="I193" s="123"/>
      <c r="J193" s="123"/>
      <c r="K193" s="123"/>
      <c r="L193" s="123"/>
      <c r="M193" s="124"/>
      <c r="N193" s="124"/>
      <c r="O193" s="107"/>
    </row>
    <row r="194" spans="1:15" s="121" customFormat="1" ht="50.1" customHeight="1" x14ac:dyDescent="0.3">
      <c r="A194" s="106"/>
      <c r="B194" s="105" t="s">
        <v>238</v>
      </c>
      <c r="C194" s="122"/>
      <c r="D194" s="123"/>
      <c r="E194" s="123"/>
      <c r="F194" s="123"/>
      <c r="G194" s="123"/>
      <c r="H194" s="123"/>
      <c r="I194" s="123"/>
      <c r="J194" s="123"/>
      <c r="K194" s="123"/>
      <c r="L194" s="123"/>
      <c r="M194" s="124"/>
      <c r="N194" s="124"/>
      <c r="O194" s="107"/>
    </row>
    <row r="195" spans="1:15" s="121" customFormat="1" ht="50.1" customHeight="1" x14ac:dyDescent="0.3">
      <c r="A195" s="106"/>
      <c r="B195" s="105" t="s">
        <v>241</v>
      </c>
      <c r="C195" s="122"/>
      <c r="D195" s="123"/>
      <c r="E195" s="123"/>
      <c r="F195" s="123"/>
      <c r="G195" s="123"/>
      <c r="H195" s="123"/>
      <c r="I195" s="123"/>
      <c r="J195" s="123"/>
      <c r="K195" s="123"/>
      <c r="L195" s="123"/>
      <c r="M195" s="124"/>
      <c r="N195" s="124"/>
      <c r="O195" s="107"/>
    </row>
    <row r="196" spans="1:15" s="121" customFormat="1" ht="50.1" customHeight="1" x14ac:dyDescent="0.35">
      <c r="A196" s="116" t="s">
        <v>253</v>
      </c>
      <c r="B196" s="116"/>
      <c r="C196" s="117"/>
      <c r="D196" s="118"/>
      <c r="E196" s="118"/>
      <c r="F196" s="118"/>
      <c r="G196" s="118"/>
      <c r="H196" s="118"/>
      <c r="I196" s="118"/>
      <c r="J196" s="118"/>
      <c r="K196" s="118"/>
      <c r="L196" s="118"/>
      <c r="M196" s="119"/>
      <c r="N196" s="119"/>
      <c r="O196" s="120"/>
    </row>
    <row r="197" spans="1:15" s="121" customFormat="1" ht="50.1" customHeight="1" x14ac:dyDescent="0.3">
      <c r="A197" s="106"/>
      <c r="B197" s="105" t="s">
        <v>254</v>
      </c>
      <c r="C197" s="122"/>
      <c r="D197" s="123"/>
      <c r="E197" s="123"/>
      <c r="F197" s="123"/>
      <c r="G197" s="123"/>
      <c r="H197" s="123"/>
      <c r="I197" s="123"/>
      <c r="J197" s="123"/>
      <c r="K197" s="123"/>
      <c r="L197" s="123"/>
      <c r="M197" s="124"/>
      <c r="N197" s="124"/>
      <c r="O197" s="107"/>
    </row>
    <row r="198" spans="1:15" s="121" customFormat="1" ht="50.1" customHeight="1" x14ac:dyDescent="0.3">
      <c r="A198" s="106"/>
      <c r="B198" s="105" t="s">
        <v>255</v>
      </c>
      <c r="C198" s="122"/>
      <c r="D198" s="123"/>
      <c r="E198" s="123"/>
      <c r="F198" s="123"/>
      <c r="G198" s="123"/>
      <c r="H198" s="123"/>
      <c r="I198" s="123"/>
      <c r="J198" s="123"/>
      <c r="K198" s="123"/>
      <c r="L198" s="123"/>
      <c r="M198" s="124"/>
      <c r="N198" s="124"/>
      <c r="O198" s="107"/>
    </row>
    <row r="199" spans="1:15" s="121" customFormat="1" ht="50.1" customHeight="1" x14ac:dyDescent="0.3">
      <c r="A199" s="106"/>
      <c r="B199" s="105" t="s">
        <v>256</v>
      </c>
      <c r="C199" s="122"/>
      <c r="D199" s="123"/>
      <c r="E199" s="123"/>
      <c r="F199" s="123"/>
      <c r="G199" s="123"/>
      <c r="H199" s="123"/>
      <c r="I199" s="123"/>
      <c r="J199" s="123"/>
      <c r="K199" s="123"/>
      <c r="L199" s="123"/>
      <c r="M199" s="124"/>
      <c r="N199" s="124"/>
      <c r="O199" s="107"/>
    </row>
    <row r="200" spans="1:15" s="121" customFormat="1" ht="50.1" customHeight="1" x14ac:dyDescent="0.3">
      <c r="A200" s="106"/>
      <c r="B200" s="105" t="s">
        <v>257</v>
      </c>
      <c r="C200" s="122"/>
      <c r="D200" s="123"/>
      <c r="E200" s="123"/>
      <c r="F200" s="123"/>
      <c r="G200" s="123"/>
      <c r="H200" s="123"/>
      <c r="I200" s="123"/>
      <c r="J200" s="123"/>
      <c r="K200" s="123"/>
      <c r="L200" s="123"/>
      <c r="M200" s="124"/>
      <c r="N200" s="124"/>
      <c r="O200" s="107"/>
    </row>
    <row r="201" spans="1:15" s="121" customFormat="1" ht="50.1" customHeight="1" x14ac:dyDescent="0.35">
      <c r="A201" s="116" t="s">
        <v>288</v>
      </c>
      <c r="B201" s="116"/>
      <c r="C201" s="117"/>
      <c r="D201" s="118"/>
      <c r="E201" s="118"/>
      <c r="F201" s="118"/>
      <c r="G201" s="118"/>
      <c r="H201" s="118"/>
      <c r="I201" s="118"/>
      <c r="J201" s="118"/>
      <c r="K201" s="118"/>
      <c r="L201" s="118"/>
      <c r="M201" s="119"/>
      <c r="N201" s="119"/>
      <c r="O201" s="120"/>
    </row>
    <row r="202" spans="1:15" s="121" customFormat="1" ht="50.1" customHeight="1" x14ac:dyDescent="0.3">
      <c r="A202" s="106"/>
      <c r="B202" s="105" t="s">
        <v>289</v>
      </c>
      <c r="C202" s="122"/>
      <c r="D202" s="123"/>
      <c r="E202" s="123"/>
      <c r="F202" s="123"/>
      <c r="G202" s="123"/>
      <c r="H202" s="123"/>
      <c r="I202" s="123"/>
      <c r="J202" s="123"/>
      <c r="K202" s="123"/>
      <c r="L202" s="123"/>
      <c r="M202" s="124"/>
      <c r="N202" s="124"/>
      <c r="O202" s="107"/>
    </row>
    <row r="203" spans="1:15" s="121" customFormat="1" ht="50.1" customHeight="1" x14ac:dyDescent="0.3">
      <c r="A203" s="106"/>
      <c r="B203" s="105" t="s">
        <v>290</v>
      </c>
      <c r="C203" s="122"/>
      <c r="D203" s="123"/>
      <c r="E203" s="123"/>
      <c r="F203" s="123"/>
      <c r="G203" s="123"/>
      <c r="H203" s="123"/>
      <c r="I203" s="123"/>
      <c r="J203" s="123"/>
      <c r="K203" s="123"/>
      <c r="L203" s="123"/>
      <c r="M203" s="124"/>
      <c r="N203" s="124"/>
      <c r="O203" s="107"/>
    </row>
    <row r="204" spans="1:15" s="121" customFormat="1" ht="50.1" customHeight="1" x14ac:dyDescent="0.3">
      <c r="A204" s="106"/>
      <c r="B204" s="105" t="s">
        <v>291</v>
      </c>
      <c r="C204" s="122"/>
      <c r="D204" s="123"/>
      <c r="E204" s="123"/>
      <c r="F204" s="123"/>
      <c r="G204" s="123"/>
      <c r="H204" s="123"/>
      <c r="I204" s="123"/>
      <c r="J204" s="123"/>
      <c r="K204" s="123"/>
      <c r="L204" s="123"/>
      <c r="M204" s="124"/>
      <c r="N204" s="124"/>
      <c r="O204" s="107"/>
    </row>
    <row r="205" spans="1:15" s="121" customFormat="1" ht="50.1" customHeight="1" x14ac:dyDescent="0.3">
      <c r="A205" s="106"/>
      <c r="B205" s="105" t="s">
        <v>292</v>
      </c>
      <c r="C205" s="122"/>
      <c r="D205" s="123"/>
      <c r="E205" s="123"/>
      <c r="F205" s="123"/>
      <c r="G205" s="123"/>
      <c r="H205" s="123"/>
      <c r="I205" s="123"/>
      <c r="J205" s="123"/>
      <c r="K205" s="123"/>
      <c r="L205" s="123"/>
      <c r="M205" s="124"/>
      <c r="N205" s="124"/>
      <c r="O205" s="107"/>
    </row>
    <row r="206" spans="1:15" s="121" customFormat="1" ht="50.1" customHeight="1" x14ac:dyDescent="0.3">
      <c r="A206" s="106"/>
      <c r="B206" s="105" t="s">
        <v>293</v>
      </c>
      <c r="C206" s="122"/>
      <c r="D206" s="123"/>
      <c r="E206" s="123"/>
      <c r="F206" s="123"/>
      <c r="G206" s="123"/>
      <c r="H206" s="123"/>
      <c r="I206" s="123"/>
      <c r="J206" s="123"/>
      <c r="K206" s="123"/>
      <c r="L206" s="123"/>
      <c r="M206" s="124"/>
      <c r="N206" s="124"/>
      <c r="O206" s="107"/>
    </row>
    <row r="207" spans="1:15" s="121" customFormat="1" ht="50.1" customHeight="1" x14ac:dyDescent="0.3">
      <c r="A207" s="106"/>
      <c r="B207" s="105" t="s">
        <v>294</v>
      </c>
      <c r="C207" s="122"/>
      <c r="D207" s="123"/>
      <c r="E207" s="123"/>
      <c r="F207" s="123"/>
      <c r="G207" s="123"/>
      <c r="H207" s="123"/>
      <c r="I207" s="123"/>
      <c r="J207" s="123"/>
      <c r="K207" s="123"/>
      <c r="L207" s="123"/>
      <c r="M207" s="124"/>
      <c r="N207" s="124"/>
      <c r="O207" s="107"/>
    </row>
    <row r="208" spans="1:15" s="121" customFormat="1" ht="50.1" customHeight="1" x14ac:dyDescent="0.3">
      <c r="A208" s="106"/>
      <c r="B208" s="105" t="s">
        <v>295</v>
      </c>
      <c r="C208" s="122"/>
      <c r="D208" s="123"/>
      <c r="E208" s="123"/>
      <c r="F208" s="123"/>
      <c r="G208" s="123"/>
      <c r="H208" s="123"/>
      <c r="I208" s="123"/>
      <c r="J208" s="123"/>
      <c r="K208" s="123"/>
      <c r="L208" s="123"/>
      <c r="M208" s="124"/>
      <c r="N208" s="124"/>
      <c r="O208" s="107"/>
    </row>
    <row r="209" spans="1:15" s="121" customFormat="1" ht="50.1" customHeight="1" x14ac:dyDescent="0.3">
      <c r="A209" s="106"/>
      <c r="B209" s="105" t="s">
        <v>296</v>
      </c>
      <c r="C209" s="122"/>
      <c r="D209" s="123"/>
      <c r="E209" s="123"/>
      <c r="F209" s="123"/>
      <c r="G209" s="123"/>
      <c r="H209" s="123"/>
      <c r="I209" s="123"/>
      <c r="J209" s="123"/>
      <c r="K209" s="123"/>
      <c r="L209" s="123"/>
      <c r="M209" s="124"/>
      <c r="N209" s="124"/>
      <c r="O209" s="107"/>
    </row>
    <row r="210" spans="1:15" s="121" customFormat="1" ht="50.1" customHeight="1" x14ac:dyDescent="0.3">
      <c r="A210" s="106"/>
      <c r="B210" s="105" t="s">
        <v>297</v>
      </c>
      <c r="C210" s="122"/>
      <c r="D210" s="123"/>
      <c r="E210" s="123"/>
      <c r="F210" s="123"/>
      <c r="G210" s="123"/>
      <c r="H210" s="123"/>
      <c r="I210" s="123"/>
      <c r="J210" s="123"/>
      <c r="K210" s="123"/>
      <c r="L210" s="123"/>
      <c r="M210" s="124"/>
      <c r="N210" s="124"/>
      <c r="O210" s="107"/>
    </row>
    <row r="211" spans="1:15" s="121" customFormat="1" ht="50.1" customHeight="1" x14ac:dyDescent="0.3">
      <c r="A211" s="106"/>
      <c r="B211" s="105" t="s">
        <v>298</v>
      </c>
      <c r="C211" s="122"/>
      <c r="D211" s="123"/>
      <c r="E211" s="123"/>
      <c r="F211" s="123"/>
      <c r="G211" s="123"/>
      <c r="H211" s="123"/>
      <c r="I211" s="123"/>
      <c r="J211" s="123"/>
      <c r="K211" s="123"/>
      <c r="L211" s="123"/>
      <c r="M211" s="124"/>
      <c r="N211" s="124"/>
      <c r="O211" s="107"/>
    </row>
  </sheetData>
  <mergeCells count="32">
    <mergeCell ref="A112:E112"/>
    <mergeCell ref="A101:E101"/>
    <mergeCell ref="A105:E105"/>
    <mergeCell ref="A72:E72"/>
    <mergeCell ref="A86:E86"/>
    <mergeCell ref="A94:E94"/>
    <mergeCell ref="A55:E55"/>
    <mergeCell ref="A68:E68"/>
    <mergeCell ref="A21:E21"/>
    <mergeCell ref="A7:E7"/>
    <mergeCell ref="A32:E32"/>
    <mergeCell ref="G5:G6"/>
    <mergeCell ref="H5:H6"/>
    <mergeCell ref="I5:I6"/>
    <mergeCell ref="J5:J6"/>
    <mergeCell ref="A49:E49"/>
    <mergeCell ref="F4:L4"/>
    <mergeCell ref="K5:K6"/>
    <mergeCell ref="L5:L6"/>
    <mergeCell ref="A108:E108"/>
    <mergeCell ref="A1:O1"/>
    <mergeCell ref="A2:O2"/>
    <mergeCell ref="A3:O3"/>
    <mergeCell ref="A4:A6"/>
    <mergeCell ref="B4:B6"/>
    <mergeCell ref="C4:C6"/>
    <mergeCell ref="D4:D6"/>
    <mergeCell ref="E4:E6"/>
    <mergeCell ref="M4:M6"/>
    <mergeCell ref="N4:N6"/>
    <mergeCell ref="O4:O6"/>
    <mergeCell ref="F5:F6"/>
  </mergeCells>
  <pageMargins left="0" right="0" top="0.25" bottom="0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9"/>
  <sheetViews>
    <sheetView zoomScale="95" zoomScaleNormal="95" workbookViewId="0">
      <pane ySplit="5" topLeftCell="A86" activePane="bottomLeft" state="frozen"/>
      <selection pane="bottomLeft" activeCell="D94" sqref="D94"/>
    </sheetView>
  </sheetViews>
  <sheetFormatPr defaultRowHeight="14.4" x14ac:dyDescent="0.3"/>
  <cols>
    <col min="1" max="1" width="7.5546875" customWidth="1"/>
    <col min="2" max="2" width="31.44140625" customWidth="1"/>
    <col min="4" max="4" width="9" customWidth="1"/>
    <col min="5" max="5" width="13.88671875" style="32" customWidth="1"/>
    <col min="6" max="6" width="8.109375" style="32" customWidth="1"/>
    <col min="7" max="7" width="12.33203125" style="32" customWidth="1"/>
    <col min="8" max="8" width="13.44140625" style="32" customWidth="1"/>
    <col min="9" max="9" width="10.44140625" style="32" customWidth="1"/>
    <col min="10" max="10" width="8.109375" style="32" customWidth="1"/>
    <col min="11" max="11" width="23.33203125" style="32" customWidth="1"/>
    <col min="12" max="12" width="11.44140625" customWidth="1"/>
    <col min="13" max="13" width="10" customWidth="1"/>
    <col min="14" max="14" width="11.6640625" customWidth="1"/>
    <col min="15" max="15" width="13.5546875" customWidth="1"/>
  </cols>
  <sheetData>
    <row r="1" spans="1:17" ht="28.8" x14ac:dyDescent="0.55000000000000004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7" ht="18.600000000000001" thickBot="1" x14ac:dyDescent="0.35">
      <c r="A2" s="174" t="s">
        <v>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</row>
    <row r="3" spans="1:17" ht="11.25" customHeight="1" thickBot="1" x14ac:dyDescent="0.35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</row>
    <row r="4" spans="1:17" s="3" customFormat="1" ht="30.75" customHeight="1" thickBot="1" x14ac:dyDescent="0.35">
      <c r="A4" s="168" t="s">
        <v>2</v>
      </c>
      <c r="B4" s="168" t="s">
        <v>3</v>
      </c>
      <c r="C4" s="1" t="s">
        <v>4</v>
      </c>
      <c r="D4" s="167" t="s">
        <v>5</v>
      </c>
      <c r="E4" s="2" t="s">
        <v>6</v>
      </c>
      <c r="F4" s="167" t="s">
        <v>7</v>
      </c>
      <c r="G4" s="167"/>
      <c r="H4" s="176" t="s">
        <v>8</v>
      </c>
      <c r="I4" s="177" t="s">
        <v>9</v>
      </c>
      <c r="J4" s="178"/>
      <c r="K4" s="179"/>
      <c r="L4" s="168" t="s">
        <v>10</v>
      </c>
      <c r="M4" s="168"/>
      <c r="N4" s="167" t="s">
        <v>11</v>
      </c>
      <c r="O4" s="167"/>
    </row>
    <row r="5" spans="1:17" s="3" customFormat="1" ht="35.25" customHeight="1" thickBot="1" x14ac:dyDescent="0.35">
      <c r="A5" s="168"/>
      <c r="B5" s="168"/>
      <c r="C5" s="2" t="s">
        <v>12</v>
      </c>
      <c r="D5" s="167"/>
      <c r="E5" s="2" t="s">
        <v>13</v>
      </c>
      <c r="F5" s="1" t="s">
        <v>14</v>
      </c>
      <c r="G5" s="1" t="s">
        <v>15</v>
      </c>
      <c r="H5" s="176"/>
      <c r="I5" s="1" t="s">
        <v>16</v>
      </c>
      <c r="J5" s="1" t="s">
        <v>17</v>
      </c>
      <c r="K5" s="1" t="s">
        <v>18</v>
      </c>
      <c r="L5" s="168" t="s">
        <v>19</v>
      </c>
      <c r="M5" s="168"/>
      <c r="N5" s="1" t="s">
        <v>20</v>
      </c>
      <c r="O5" s="1" t="s">
        <v>21</v>
      </c>
    </row>
    <row r="6" spans="1:17" s="3" customFormat="1" ht="15" thickBot="1" x14ac:dyDescent="0.35">
      <c r="A6" s="169" t="s">
        <v>22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</row>
    <row r="7" spans="1:17" s="3" customFormat="1" ht="15" thickBot="1" x14ac:dyDescent="0.35">
      <c r="A7" s="4">
        <v>1</v>
      </c>
      <c r="B7" s="5" t="s">
        <v>23</v>
      </c>
      <c r="C7" s="4" t="s">
        <v>24</v>
      </c>
      <c r="D7" s="6">
        <v>1</v>
      </c>
      <c r="E7" s="4">
        <v>8</v>
      </c>
      <c r="F7" s="7">
        <v>0.1</v>
      </c>
      <c r="G7" s="8">
        <f>E7*F7</f>
        <v>0.8</v>
      </c>
      <c r="H7" s="101">
        <f>E7+G7</f>
        <v>8.8000000000000007</v>
      </c>
      <c r="I7" s="7">
        <v>0.18</v>
      </c>
      <c r="J7" s="8">
        <f>H7*I7</f>
        <v>1.5840000000000001</v>
      </c>
      <c r="K7" s="9">
        <f>H7+J7</f>
        <v>10.384</v>
      </c>
      <c r="L7" s="171">
        <v>12</v>
      </c>
      <c r="M7" s="171"/>
      <c r="N7" s="8">
        <f>L7-K7</f>
        <v>1.6159999999999997</v>
      </c>
      <c r="O7" s="10">
        <f>N7*100/L7</f>
        <v>13.466666666666663</v>
      </c>
      <c r="P7" s="3">
        <f>E7*35%</f>
        <v>2.8</v>
      </c>
      <c r="Q7" s="3">
        <f>E7-P7</f>
        <v>5.2</v>
      </c>
    </row>
    <row r="8" spans="1:17" s="3" customFormat="1" ht="15" thickBot="1" x14ac:dyDescent="0.35">
      <c r="A8" s="4">
        <v>2</v>
      </c>
      <c r="B8" s="5" t="s">
        <v>25</v>
      </c>
      <c r="C8" s="4" t="s">
        <v>24</v>
      </c>
      <c r="D8" s="6">
        <v>1</v>
      </c>
      <c r="E8" s="4">
        <v>13</v>
      </c>
      <c r="F8" s="7">
        <v>0.1</v>
      </c>
      <c r="G8" s="8">
        <f t="shared" ref="G8:G16" si="0">E8*F8</f>
        <v>1.3</v>
      </c>
      <c r="H8" s="101">
        <f t="shared" ref="H8:H16" si="1">E8+G8</f>
        <v>14.3</v>
      </c>
      <c r="I8" s="7">
        <v>0.18</v>
      </c>
      <c r="J8" s="8">
        <f t="shared" ref="J8:J16" si="2">H8*I8</f>
        <v>2.5739999999999998</v>
      </c>
      <c r="K8" s="9">
        <f t="shared" ref="K8:K16" si="3">H8+J8</f>
        <v>16.874000000000002</v>
      </c>
      <c r="L8" s="171">
        <v>20</v>
      </c>
      <c r="M8" s="171"/>
      <c r="N8" s="8">
        <f t="shared" ref="N8:N16" si="4">L8-K8</f>
        <v>3.1259999999999977</v>
      </c>
      <c r="O8" s="10">
        <f t="shared" ref="O8:O16" si="5">N8*100/L8</f>
        <v>15.62999999999999</v>
      </c>
      <c r="P8" s="3">
        <f t="shared" ref="P8:P16" si="6">E8*35%</f>
        <v>4.55</v>
      </c>
      <c r="Q8" s="3">
        <f t="shared" ref="Q8:Q16" si="7">E8-P8</f>
        <v>8.4499999999999993</v>
      </c>
    </row>
    <row r="9" spans="1:17" s="3" customFormat="1" ht="15" thickBot="1" x14ac:dyDescent="0.35">
      <c r="A9" s="11">
        <v>3</v>
      </c>
      <c r="B9" s="12" t="s">
        <v>26</v>
      </c>
      <c r="C9" s="11" t="s">
        <v>27</v>
      </c>
      <c r="D9" s="13">
        <v>2</v>
      </c>
      <c r="E9" s="11">
        <v>23</v>
      </c>
      <c r="F9" s="7">
        <v>0.05</v>
      </c>
      <c r="G9" s="15">
        <f t="shared" si="0"/>
        <v>1.1500000000000001</v>
      </c>
      <c r="H9" s="102">
        <f t="shared" si="1"/>
        <v>24.15</v>
      </c>
      <c r="I9" s="14">
        <v>0.18</v>
      </c>
      <c r="J9" s="15">
        <f t="shared" si="2"/>
        <v>4.3469999999999995</v>
      </c>
      <c r="K9" s="15">
        <f t="shared" si="3"/>
        <v>28.497</v>
      </c>
      <c r="L9" s="172">
        <v>35</v>
      </c>
      <c r="M9" s="172"/>
      <c r="N9" s="15">
        <f t="shared" si="4"/>
        <v>6.5030000000000001</v>
      </c>
      <c r="O9" s="16">
        <f t="shared" si="5"/>
        <v>18.579999999999998</v>
      </c>
      <c r="P9" s="3">
        <f t="shared" si="6"/>
        <v>8.0499999999999989</v>
      </c>
      <c r="Q9" s="3">
        <f t="shared" si="7"/>
        <v>14.950000000000001</v>
      </c>
    </row>
    <row r="10" spans="1:17" s="3" customFormat="1" ht="15" thickBot="1" x14ac:dyDescent="0.35">
      <c r="A10" s="11">
        <v>4</v>
      </c>
      <c r="B10" s="12" t="s">
        <v>28</v>
      </c>
      <c r="C10" s="11" t="s">
        <v>27</v>
      </c>
      <c r="D10" s="13">
        <v>4</v>
      </c>
      <c r="E10" s="11">
        <v>36</v>
      </c>
      <c r="F10" s="7">
        <v>0.05</v>
      </c>
      <c r="G10" s="15">
        <f t="shared" si="0"/>
        <v>1.8</v>
      </c>
      <c r="H10" s="102">
        <f t="shared" si="1"/>
        <v>37.799999999999997</v>
      </c>
      <c r="I10" s="14">
        <v>0.18</v>
      </c>
      <c r="J10" s="15">
        <f t="shared" si="2"/>
        <v>6.8039999999999994</v>
      </c>
      <c r="K10" s="15">
        <f t="shared" si="3"/>
        <v>44.603999999999999</v>
      </c>
      <c r="L10" s="172">
        <v>55</v>
      </c>
      <c r="M10" s="172"/>
      <c r="N10" s="15">
        <f t="shared" si="4"/>
        <v>10.396000000000001</v>
      </c>
      <c r="O10" s="16">
        <f t="shared" si="5"/>
        <v>18.901818181818186</v>
      </c>
      <c r="P10" s="3">
        <f t="shared" si="6"/>
        <v>12.6</v>
      </c>
      <c r="Q10" s="3">
        <f t="shared" si="7"/>
        <v>23.4</v>
      </c>
    </row>
    <row r="11" spans="1:17" s="3" customFormat="1" ht="15" thickBot="1" x14ac:dyDescent="0.35">
      <c r="A11" s="11">
        <v>5</v>
      </c>
      <c r="B11" s="12" t="s">
        <v>29</v>
      </c>
      <c r="C11" s="11" t="s">
        <v>27</v>
      </c>
      <c r="D11" s="13">
        <v>4</v>
      </c>
      <c r="E11" s="11">
        <v>57</v>
      </c>
      <c r="F11" s="7">
        <v>0.05</v>
      </c>
      <c r="G11" s="15">
        <f t="shared" si="0"/>
        <v>2.85</v>
      </c>
      <c r="H11" s="102">
        <f>E11+G11</f>
        <v>59.85</v>
      </c>
      <c r="I11" s="14">
        <v>0.18</v>
      </c>
      <c r="J11" s="15">
        <f t="shared" si="2"/>
        <v>10.773</v>
      </c>
      <c r="K11" s="15">
        <f t="shared" si="3"/>
        <v>70.623000000000005</v>
      </c>
      <c r="L11" s="172">
        <v>90</v>
      </c>
      <c r="M11" s="172"/>
      <c r="N11" s="15">
        <f t="shared" si="4"/>
        <v>19.376999999999995</v>
      </c>
      <c r="O11" s="16">
        <f t="shared" si="5"/>
        <v>21.529999999999994</v>
      </c>
      <c r="P11" s="3">
        <f t="shared" si="6"/>
        <v>19.95</v>
      </c>
      <c r="Q11" s="3">
        <f t="shared" si="7"/>
        <v>37.049999999999997</v>
      </c>
    </row>
    <row r="12" spans="1:17" s="3" customFormat="1" ht="15" thickBot="1" x14ac:dyDescent="0.35">
      <c r="A12" s="11">
        <v>6</v>
      </c>
      <c r="B12" s="12" t="s">
        <v>30</v>
      </c>
      <c r="C12" s="11" t="s">
        <v>27</v>
      </c>
      <c r="D12" s="13">
        <v>6</v>
      </c>
      <c r="E12" s="11">
        <v>99</v>
      </c>
      <c r="F12" s="7">
        <v>0.05</v>
      </c>
      <c r="G12" s="15">
        <f t="shared" si="0"/>
        <v>4.95</v>
      </c>
      <c r="H12" s="102">
        <f>E12+G12</f>
        <v>103.95</v>
      </c>
      <c r="I12" s="14">
        <v>0.18</v>
      </c>
      <c r="J12" s="15">
        <f t="shared" si="2"/>
        <v>18.710999999999999</v>
      </c>
      <c r="K12" s="15">
        <f t="shared" si="3"/>
        <v>122.661</v>
      </c>
      <c r="L12" s="172">
        <v>150</v>
      </c>
      <c r="M12" s="172"/>
      <c r="N12" s="15">
        <f t="shared" si="4"/>
        <v>27.338999999999999</v>
      </c>
      <c r="O12" s="16">
        <f t="shared" si="5"/>
        <v>18.225999999999999</v>
      </c>
      <c r="P12" s="3">
        <f t="shared" si="6"/>
        <v>34.65</v>
      </c>
      <c r="Q12" s="3">
        <f t="shared" si="7"/>
        <v>64.349999999999994</v>
      </c>
    </row>
    <row r="13" spans="1:17" s="93" customFormat="1" ht="15" thickBot="1" x14ac:dyDescent="0.35">
      <c r="A13" s="87">
        <v>7</v>
      </c>
      <c r="B13" s="88" t="s">
        <v>31</v>
      </c>
      <c r="C13" s="87" t="s">
        <v>32</v>
      </c>
      <c r="D13" s="89">
        <v>6</v>
      </c>
      <c r="E13" s="87">
        <v>158</v>
      </c>
      <c r="F13" s="90">
        <v>0.05</v>
      </c>
      <c r="G13" s="91">
        <f t="shared" si="0"/>
        <v>7.9</v>
      </c>
      <c r="H13" s="103">
        <f t="shared" si="1"/>
        <v>165.9</v>
      </c>
      <c r="I13" s="90">
        <v>0.18</v>
      </c>
      <c r="J13" s="91">
        <f t="shared" si="2"/>
        <v>29.861999999999998</v>
      </c>
      <c r="K13" s="91">
        <f t="shared" si="3"/>
        <v>195.762</v>
      </c>
      <c r="L13" s="183">
        <v>240</v>
      </c>
      <c r="M13" s="183"/>
      <c r="N13" s="91">
        <f t="shared" si="4"/>
        <v>44.238</v>
      </c>
      <c r="O13" s="92">
        <f t="shared" si="5"/>
        <v>18.432500000000001</v>
      </c>
      <c r="P13" s="3">
        <f t="shared" si="6"/>
        <v>55.3</v>
      </c>
      <c r="Q13" s="3">
        <f t="shared" si="7"/>
        <v>102.7</v>
      </c>
    </row>
    <row r="14" spans="1:17" s="93" customFormat="1" ht="15" thickBot="1" x14ac:dyDescent="0.35">
      <c r="A14" s="87">
        <v>8</v>
      </c>
      <c r="B14" s="88" t="s">
        <v>33</v>
      </c>
      <c r="C14" s="87" t="s">
        <v>32</v>
      </c>
      <c r="D14" s="89">
        <v>6</v>
      </c>
      <c r="E14" s="87">
        <v>225</v>
      </c>
      <c r="F14" s="90">
        <v>0.1</v>
      </c>
      <c r="G14" s="91">
        <f t="shared" si="0"/>
        <v>22.5</v>
      </c>
      <c r="H14" s="103">
        <f>E14+G14</f>
        <v>247.5</v>
      </c>
      <c r="I14" s="90">
        <v>0.18</v>
      </c>
      <c r="J14" s="91">
        <f t="shared" si="2"/>
        <v>44.55</v>
      </c>
      <c r="K14" s="91">
        <f t="shared" si="3"/>
        <v>292.05</v>
      </c>
      <c r="L14" s="183">
        <v>340</v>
      </c>
      <c r="M14" s="183"/>
      <c r="N14" s="91">
        <f t="shared" si="4"/>
        <v>47.949999999999989</v>
      </c>
      <c r="O14" s="92">
        <f t="shared" si="5"/>
        <v>14.102941176470585</v>
      </c>
      <c r="P14" s="3">
        <f t="shared" si="6"/>
        <v>78.75</v>
      </c>
      <c r="Q14" s="3">
        <f t="shared" si="7"/>
        <v>146.25</v>
      </c>
    </row>
    <row r="15" spans="1:17" s="3" customFormat="1" ht="15" thickBot="1" x14ac:dyDescent="0.35">
      <c r="A15" s="4">
        <v>9</v>
      </c>
      <c r="B15" s="5" t="s">
        <v>34</v>
      </c>
      <c r="C15" s="4" t="s">
        <v>32</v>
      </c>
      <c r="D15" s="6">
        <v>8</v>
      </c>
      <c r="E15" s="4">
        <v>387</v>
      </c>
      <c r="F15" s="7">
        <v>-0.1</v>
      </c>
      <c r="G15" s="8">
        <f t="shared" si="0"/>
        <v>-38.700000000000003</v>
      </c>
      <c r="H15" s="101">
        <f t="shared" si="1"/>
        <v>348.3</v>
      </c>
      <c r="I15" s="7">
        <v>0.18</v>
      </c>
      <c r="J15" s="8">
        <f t="shared" si="2"/>
        <v>62.694000000000003</v>
      </c>
      <c r="K15" s="9">
        <f t="shared" si="3"/>
        <v>410.99400000000003</v>
      </c>
      <c r="L15" s="171">
        <v>580</v>
      </c>
      <c r="M15" s="171"/>
      <c r="N15" s="8">
        <f t="shared" si="4"/>
        <v>169.00599999999997</v>
      </c>
      <c r="O15" s="10">
        <f t="shared" si="5"/>
        <v>29.138965517241378</v>
      </c>
      <c r="P15" s="3">
        <f t="shared" si="6"/>
        <v>135.44999999999999</v>
      </c>
      <c r="Q15" s="3">
        <f t="shared" si="7"/>
        <v>251.55</v>
      </c>
    </row>
    <row r="16" spans="1:17" s="3" customFormat="1" ht="15" thickBot="1" x14ac:dyDescent="0.35">
      <c r="A16" s="4">
        <v>10</v>
      </c>
      <c r="B16" s="5" t="s">
        <v>35</v>
      </c>
      <c r="C16" s="4" t="s">
        <v>32</v>
      </c>
      <c r="D16" s="6">
        <v>8</v>
      </c>
      <c r="E16" s="4">
        <v>482</v>
      </c>
      <c r="F16" s="7">
        <v>-0.15</v>
      </c>
      <c r="G16" s="8">
        <f t="shared" si="0"/>
        <v>-72.3</v>
      </c>
      <c r="H16" s="101">
        <f t="shared" si="1"/>
        <v>409.7</v>
      </c>
      <c r="I16" s="7">
        <v>0.18</v>
      </c>
      <c r="J16" s="8">
        <f t="shared" si="2"/>
        <v>73.745999999999995</v>
      </c>
      <c r="K16" s="9">
        <f t="shared" si="3"/>
        <v>483.44599999999997</v>
      </c>
      <c r="L16" s="171">
        <v>725</v>
      </c>
      <c r="M16" s="171"/>
      <c r="N16" s="8">
        <f t="shared" si="4"/>
        <v>241.55400000000003</v>
      </c>
      <c r="O16" s="10">
        <f t="shared" si="5"/>
        <v>33.317793103448281</v>
      </c>
      <c r="P16" s="3">
        <f t="shared" si="6"/>
        <v>168.7</v>
      </c>
      <c r="Q16" s="3">
        <f t="shared" si="7"/>
        <v>313.3</v>
      </c>
    </row>
    <row r="17" spans="1:15" ht="9" customHeight="1" x14ac:dyDescent="0.3">
      <c r="A17" s="17"/>
      <c r="B17" s="17"/>
      <c r="C17" s="17"/>
      <c r="D17" s="17"/>
      <c r="E17" s="18"/>
      <c r="F17" s="18"/>
      <c r="G17" s="18"/>
      <c r="H17" s="18"/>
      <c r="I17" s="18"/>
      <c r="J17" s="18"/>
      <c r="K17" s="18"/>
      <c r="L17" s="17"/>
      <c r="M17" s="17"/>
      <c r="N17" s="17"/>
    </row>
    <row r="18" spans="1:15" s="21" customFormat="1" ht="15" thickBot="1" x14ac:dyDescent="0.35">
      <c r="A18" s="180" t="s">
        <v>36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9"/>
      <c r="O18" s="20"/>
    </row>
    <row r="19" spans="1:15" s="21" customFormat="1" ht="15" thickBot="1" x14ac:dyDescent="0.35">
      <c r="A19" s="22">
        <v>1</v>
      </c>
      <c r="B19" s="23" t="s">
        <v>37</v>
      </c>
      <c r="C19" s="22" t="s">
        <v>24</v>
      </c>
      <c r="D19" s="24">
        <v>1</v>
      </c>
      <c r="E19" s="22">
        <v>11</v>
      </c>
      <c r="F19" s="25">
        <v>0.1</v>
      </c>
      <c r="G19" s="26">
        <f t="shared" ref="G19:G25" si="8">E19*F19</f>
        <v>1.1000000000000001</v>
      </c>
      <c r="H19" s="26">
        <f t="shared" ref="H19:H25" si="9">E19+G19</f>
        <v>12.1</v>
      </c>
      <c r="I19" s="25">
        <v>0.18</v>
      </c>
      <c r="J19" s="26">
        <f t="shared" ref="J19:J25" si="10">H19*I19</f>
        <v>2.1779999999999999</v>
      </c>
      <c r="K19" s="27">
        <f t="shared" ref="K19:K25" si="11">H19+J19</f>
        <v>14.277999999999999</v>
      </c>
      <c r="L19" s="182">
        <v>15</v>
      </c>
      <c r="M19" s="182"/>
      <c r="N19" s="26">
        <f t="shared" ref="N19:N25" si="12">L19-K19</f>
        <v>0.72200000000000131</v>
      </c>
      <c r="O19" s="28">
        <f>N19*100/L19</f>
        <v>4.8133333333333423</v>
      </c>
    </row>
    <row r="20" spans="1:15" s="21" customFormat="1" ht="15" thickBot="1" x14ac:dyDescent="0.35">
      <c r="A20" s="22">
        <v>2</v>
      </c>
      <c r="B20" s="23" t="s">
        <v>38</v>
      </c>
      <c r="C20" s="22" t="s">
        <v>24</v>
      </c>
      <c r="D20" s="24">
        <v>1</v>
      </c>
      <c r="E20" s="22">
        <v>18</v>
      </c>
      <c r="F20" s="25">
        <v>0.1</v>
      </c>
      <c r="G20" s="26">
        <f t="shared" si="8"/>
        <v>1.8</v>
      </c>
      <c r="H20" s="26">
        <f t="shared" si="9"/>
        <v>19.8</v>
      </c>
      <c r="I20" s="25">
        <v>0.18</v>
      </c>
      <c r="J20" s="26">
        <f t="shared" si="10"/>
        <v>3.5640000000000001</v>
      </c>
      <c r="K20" s="27">
        <f t="shared" si="11"/>
        <v>23.364000000000001</v>
      </c>
      <c r="L20" s="182">
        <v>30</v>
      </c>
      <c r="M20" s="182"/>
      <c r="N20" s="26">
        <f t="shared" si="12"/>
        <v>6.6359999999999992</v>
      </c>
      <c r="O20" s="28">
        <f t="shared" ref="O20:O25" si="13">N20*100/L20</f>
        <v>22.119999999999997</v>
      </c>
    </row>
    <row r="21" spans="1:15" s="21" customFormat="1" ht="15" thickBot="1" x14ac:dyDescent="0.35">
      <c r="A21" s="22">
        <v>3</v>
      </c>
      <c r="B21" s="23" t="s">
        <v>39</v>
      </c>
      <c r="C21" s="22" t="s">
        <v>27</v>
      </c>
      <c r="D21" s="24">
        <v>1</v>
      </c>
      <c r="E21" s="22">
        <v>27</v>
      </c>
      <c r="F21" s="25">
        <v>0.1</v>
      </c>
      <c r="G21" s="26">
        <f t="shared" si="8"/>
        <v>2.7</v>
      </c>
      <c r="H21" s="26">
        <f t="shared" si="9"/>
        <v>29.7</v>
      </c>
      <c r="I21" s="25">
        <v>0.18</v>
      </c>
      <c r="J21" s="26">
        <f t="shared" si="10"/>
        <v>5.3460000000000001</v>
      </c>
      <c r="K21" s="27">
        <f t="shared" si="11"/>
        <v>35.045999999999999</v>
      </c>
      <c r="L21" s="182">
        <v>40</v>
      </c>
      <c r="M21" s="182"/>
      <c r="N21" s="26">
        <f t="shared" si="12"/>
        <v>4.9540000000000006</v>
      </c>
      <c r="O21" s="28">
        <f t="shared" si="13"/>
        <v>12.385000000000002</v>
      </c>
    </row>
    <row r="22" spans="1:15" s="21" customFormat="1" ht="15" thickBot="1" x14ac:dyDescent="0.35">
      <c r="A22" s="22">
        <v>4</v>
      </c>
      <c r="B22" s="23" t="s">
        <v>40</v>
      </c>
      <c r="C22" s="22" t="s">
        <v>27</v>
      </c>
      <c r="D22" s="24">
        <v>2</v>
      </c>
      <c r="E22" s="22">
        <v>33</v>
      </c>
      <c r="F22" s="25">
        <v>0.1</v>
      </c>
      <c r="G22" s="26">
        <f t="shared" si="8"/>
        <v>3.3000000000000003</v>
      </c>
      <c r="H22" s="26">
        <f t="shared" si="9"/>
        <v>36.299999999999997</v>
      </c>
      <c r="I22" s="25">
        <v>0.18</v>
      </c>
      <c r="J22" s="26">
        <f t="shared" si="10"/>
        <v>6.5339999999999989</v>
      </c>
      <c r="K22" s="27">
        <f t="shared" si="11"/>
        <v>42.833999999999996</v>
      </c>
      <c r="L22" s="182">
        <v>50</v>
      </c>
      <c r="M22" s="182"/>
      <c r="N22" s="26">
        <f t="shared" si="12"/>
        <v>7.1660000000000039</v>
      </c>
      <c r="O22" s="28">
        <f t="shared" si="13"/>
        <v>14.332000000000008</v>
      </c>
    </row>
    <row r="23" spans="1:15" s="21" customFormat="1" ht="15" thickBot="1" x14ac:dyDescent="0.35">
      <c r="A23" s="22">
        <v>5</v>
      </c>
      <c r="B23" s="23" t="s">
        <v>41</v>
      </c>
      <c r="C23" s="22" t="s">
        <v>27</v>
      </c>
      <c r="D23" s="24">
        <v>2</v>
      </c>
      <c r="E23" s="22">
        <v>40</v>
      </c>
      <c r="F23" s="25">
        <v>0.1</v>
      </c>
      <c r="G23" s="26">
        <f t="shared" si="8"/>
        <v>4</v>
      </c>
      <c r="H23" s="26">
        <f t="shared" si="9"/>
        <v>44</v>
      </c>
      <c r="I23" s="25">
        <v>0.18</v>
      </c>
      <c r="J23" s="26">
        <f t="shared" si="10"/>
        <v>7.92</v>
      </c>
      <c r="K23" s="27">
        <f t="shared" si="11"/>
        <v>51.92</v>
      </c>
      <c r="L23" s="182">
        <v>60</v>
      </c>
      <c r="M23" s="182"/>
      <c r="N23" s="26">
        <f t="shared" si="12"/>
        <v>8.0799999999999983</v>
      </c>
      <c r="O23" s="28">
        <f t="shared" si="13"/>
        <v>13.466666666666663</v>
      </c>
    </row>
    <row r="24" spans="1:15" s="21" customFormat="1" ht="15" thickBot="1" x14ac:dyDescent="0.35">
      <c r="A24" s="22">
        <v>6</v>
      </c>
      <c r="B24" s="23" t="s">
        <v>42</v>
      </c>
      <c r="C24" s="22" t="s">
        <v>27</v>
      </c>
      <c r="D24" s="24">
        <v>2</v>
      </c>
      <c r="E24" s="22">
        <v>57</v>
      </c>
      <c r="F24" s="25">
        <v>0.1</v>
      </c>
      <c r="G24" s="26">
        <f t="shared" si="8"/>
        <v>5.7</v>
      </c>
      <c r="H24" s="26">
        <f t="shared" si="9"/>
        <v>62.7</v>
      </c>
      <c r="I24" s="25">
        <v>0.18</v>
      </c>
      <c r="J24" s="26">
        <f t="shared" si="10"/>
        <v>11.286</v>
      </c>
      <c r="K24" s="27">
        <f t="shared" si="11"/>
        <v>73.986000000000004</v>
      </c>
      <c r="L24" s="182">
        <v>85</v>
      </c>
      <c r="M24" s="182"/>
      <c r="N24" s="26">
        <f t="shared" si="12"/>
        <v>11.013999999999996</v>
      </c>
      <c r="O24" s="28">
        <f t="shared" si="13"/>
        <v>12.957647058823525</v>
      </c>
    </row>
    <row r="25" spans="1:15" s="21" customFormat="1" ht="15" thickBot="1" x14ac:dyDescent="0.35">
      <c r="A25" s="22">
        <v>7</v>
      </c>
      <c r="B25" s="23" t="s">
        <v>43</v>
      </c>
      <c r="C25" s="22" t="s">
        <v>27</v>
      </c>
      <c r="D25" s="24">
        <v>2</v>
      </c>
      <c r="E25" s="22">
        <v>70</v>
      </c>
      <c r="F25" s="25">
        <v>0.1</v>
      </c>
      <c r="G25" s="26">
        <f t="shared" si="8"/>
        <v>7</v>
      </c>
      <c r="H25" s="26">
        <f t="shared" si="9"/>
        <v>77</v>
      </c>
      <c r="I25" s="25">
        <v>0.18</v>
      </c>
      <c r="J25" s="26">
        <f t="shared" si="10"/>
        <v>13.86</v>
      </c>
      <c r="K25" s="27">
        <f t="shared" si="11"/>
        <v>90.86</v>
      </c>
      <c r="L25" s="182">
        <v>105</v>
      </c>
      <c r="M25" s="182"/>
      <c r="N25" s="26">
        <f t="shared" si="12"/>
        <v>14.14</v>
      </c>
      <c r="O25" s="28">
        <f t="shared" si="13"/>
        <v>13.466666666666667</v>
      </c>
    </row>
    <row r="26" spans="1:15" s="21" customFormat="1" x14ac:dyDescent="0.3">
      <c r="A26" s="29" t="s">
        <v>44</v>
      </c>
      <c r="E26" s="30"/>
      <c r="F26" s="30"/>
      <c r="G26" s="30"/>
      <c r="H26" s="30"/>
      <c r="I26" s="30"/>
      <c r="J26" s="30"/>
      <c r="K26" s="30"/>
    </row>
    <row r="27" spans="1:15" s="21" customFormat="1" ht="15" thickBot="1" x14ac:dyDescent="0.35">
      <c r="A27" s="180" t="s">
        <v>45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9"/>
      <c r="O27" s="20"/>
    </row>
    <row r="28" spans="1:15" s="21" customFormat="1" ht="15" thickBot="1" x14ac:dyDescent="0.35">
      <c r="A28" s="22">
        <v>8</v>
      </c>
      <c r="B28" s="23" t="s">
        <v>46</v>
      </c>
      <c r="C28" s="22" t="s">
        <v>27</v>
      </c>
      <c r="D28" s="24">
        <v>3</v>
      </c>
      <c r="E28" s="22">
        <v>55</v>
      </c>
      <c r="F28" s="25">
        <v>0.1</v>
      </c>
      <c r="G28" s="26">
        <f t="shared" ref="G28:G33" si="14">E28*F28</f>
        <v>5.5</v>
      </c>
      <c r="H28" s="26">
        <f t="shared" ref="H28:H33" si="15">E28+G28</f>
        <v>60.5</v>
      </c>
      <c r="I28" s="25">
        <v>0.18</v>
      </c>
      <c r="J28" s="26">
        <f t="shared" ref="J28:J33" si="16">H28*I28</f>
        <v>10.889999999999999</v>
      </c>
      <c r="K28" s="27">
        <f t="shared" ref="K28:K33" si="17">H28+J28</f>
        <v>71.39</v>
      </c>
      <c r="L28" s="182">
        <v>85</v>
      </c>
      <c r="M28" s="182"/>
      <c r="N28" s="26">
        <f t="shared" ref="N28:N34" si="18">L28-K28</f>
        <v>13.61</v>
      </c>
      <c r="O28" s="28">
        <f t="shared" ref="O28:O34" si="19">N28*100/L28</f>
        <v>16.011764705882353</v>
      </c>
    </row>
    <row r="29" spans="1:15" s="21" customFormat="1" ht="15" thickBot="1" x14ac:dyDescent="0.35">
      <c r="A29" s="22">
        <v>9</v>
      </c>
      <c r="B29" s="23" t="s">
        <v>47</v>
      </c>
      <c r="C29" s="22" t="s">
        <v>27</v>
      </c>
      <c r="D29" s="24">
        <v>4</v>
      </c>
      <c r="E29" s="22">
        <v>84</v>
      </c>
      <c r="F29" s="25">
        <v>0.1</v>
      </c>
      <c r="G29" s="26">
        <f t="shared" si="14"/>
        <v>8.4</v>
      </c>
      <c r="H29" s="26">
        <f t="shared" si="15"/>
        <v>92.4</v>
      </c>
      <c r="I29" s="25">
        <v>0.18</v>
      </c>
      <c r="J29" s="26">
        <f t="shared" si="16"/>
        <v>16.632000000000001</v>
      </c>
      <c r="K29" s="27">
        <f t="shared" si="17"/>
        <v>109.03200000000001</v>
      </c>
      <c r="L29" s="182">
        <v>125</v>
      </c>
      <c r="M29" s="182"/>
      <c r="N29" s="26">
        <f t="shared" si="18"/>
        <v>15.967999999999989</v>
      </c>
      <c r="O29" s="28">
        <f t="shared" si="19"/>
        <v>12.774399999999991</v>
      </c>
    </row>
    <row r="30" spans="1:15" s="21" customFormat="1" ht="15" thickBot="1" x14ac:dyDescent="0.35">
      <c r="A30" s="22" t="s">
        <v>48</v>
      </c>
      <c r="B30" s="23" t="s">
        <v>49</v>
      </c>
      <c r="C30" s="22" t="s">
        <v>32</v>
      </c>
      <c r="D30" s="24">
        <v>4</v>
      </c>
      <c r="E30" s="22">
        <v>90</v>
      </c>
      <c r="F30" s="25">
        <v>0.1</v>
      </c>
      <c r="G30" s="26">
        <f t="shared" si="14"/>
        <v>9</v>
      </c>
      <c r="H30" s="26">
        <f t="shared" si="15"/>
        <v>99</v>
      </c>
      <c r="I30" s="25">
        <v>0.18</v>
      </c>
      <c r="J30" s="26">
        <f t="shared" si="16"/>
        <v>17.82</v>
      </c>
      <c r="K30" s="27">
        <f t="shared" si="17"/>
        <v>116.82</v>
      </c>
      <c r="L30" s="182">
        <v>135</v>
      </c>
      <c r="M30" s="182"/>
      <c r="N30" s="26">
        <f t="shared" si="18"/>
        <v>18.180000000000007</v>
      </c>
      <c r="O30" s="28">
        <f t="shared" si="19"/>
        <v>13.466666666666672</v>
      </c>
    </row>
    <row r="31" spans="1:15" s="21" customFormat="1" ht="15" thickBot="1" x14ac:dyDescent="0.35">
      <c r="A31" s="22">
        <v>11</v>
      </c>
      <c r="B31" s="23" t="s">
        <v>50</v>
      </c>
      <c r="C31" s="22" t="s">
        <v>27</v>
      </c>
      <c r="D31" s="24">
        <v>3</v>
      </c>
      <c r="E31" s="22">
        <v>92</v>
      </c>
      <c r="F31" s="25">
        <v>0.1</v>
      </c>
      <c r="G31" s="26">
        <f t="shared" si="14"/>
        <v>9.2000000000000011</v>
      </c>
      <c r="H31" s="26">
        <f t="shared" si="15"/>
        <v>101.2</v>
      </c>
      <c r="I31" s="25">
        <v>0.18</v>
      </c>
      <c r="J31" s="26">
        <f t="shared" si="16"/>
        <v>18.216000000000001</v>
      </c>
      <c r="K31" s="27">
        <f t="shared" si="17"/>
        <v>119.416</v>
      </c>
      <c r="L31" s="182">
        <v>140</v>
      </c>
      <c r="M31" s="182"/>
      <c r="N31" s="26">
        <f t="shared" si="18"/>
        <v>20.584000000000003</v>
      </c>
      <c r="O31" s="28">
        <f t="shared" si="19"/>
        <v>14.702857142857146</v>
      </c>
    </row>
    <row r="32" spans="1:15" s="21" customFormat="1" ht="15" thickBot="1" x14ac:dyDescent="0.35">
      <c r="A32" s="22">
        <v>12</v>
      </c>
      <c r="B32" s="23" t="s">
        <v>51</v>
      </c>
      <c r="C32" s="22" t="s">
        <v>32</v>
      </c>
      <c r="D32" s="24">
        <v>4</v>
      </c>
      <c r="E32" s="22">
        <v>160</v>
      </c>
      <c r="F32" s="25">
        <v>0.1</v>
      </c>
      <c r="G32" s="26">
        <f t="shared" si="14"/>
        <v>16</v>
      </c>
      <c r="H32" s="26">
        <f t="shared" si="15"/>
        <v>176</v>
      </c>
      <c r="I32" s="25">
        <v>0.18</v>
      </c>
      <c r="J32" s="26">
        <f t="shared" si="16"/>
        <v>31.68</v>
      </c>
      <c r="K32" s="27">
        <f t="shared" si="17"/>
        <v>207.68</v>
      </c>
      <c r="L32" s="182">
        <v>240</v>
      </c>
      <c r="M32" s="182"/>
      <c r="N32" s="26">
        <f t="shared" si="18"/>
        <v>32.319999999999993</v>
      </c>
      <c r="O32" s="28">
        <f t="shared" si="19"/>
        <v>13.466666666666663</v>
      </c>
    </row>
    <row r="33" spans="1:15" s="21" customFormat="1" ht="15" thickBot="1" x14ac:dyDescent="0.35">
      <c r="A33" s="22">
        <v>13</v>
      </c>
      <c r="B33" s="23" t="s">
        <v>52</v>
      </c>
      <c r="C33" s="22" t="s">
        <v>32</v>
      </c>
      <c r="D33" s="24">
        <v>4</v>
      </c>
      <c r="E33" s="22">
        <v>190</v>
      </c>
      <c r="F33" s="25">
        <v>0.1</v>
      </c>
      <c r="G33" s="26">
        <f t="shared" si="14"/>
        <v>19</v>
      </c>
      <c r="H33" s="26">
        <f t="shared" si="15"/>
        <v>209</v>
      </c>
      <c r="I33" s="25">
        <v>0.18</v>
      </c>
      <c r="J33" s="26">
        <f t="shared" si="16"/>
        <v>37.619999999999997</v>
      </c>
      <c r="K33" s="27">
        <f t="shared" si="17"/>
        <v>246.62</v>
      </c>
      <c r="L33" s="182">
        <v>285</v>
      </c>
      <c r="M33" s="182"/>
      <c r="N33" s="26">
        <f t="shared" si="18"/>
        <v>38.379999999999995</v>
      </c>
      <c r="O33" s="28">
        <f t="shared" si="19"/>
        <v>13.466666666666665</v>
      </c>
    </row>
    <row r="34" spans="1:15" s="21" customFormat="1" ht="15" thickBot="1" x14ac:dyDescent="0.35">
      <c r="A34" s="22">
        <v>14</v>
      </c>
      <c r="B34" s="23" t="s">
        <v>53</v>
      </c>
      <c r="C34" s="22" t="s">
        <v>54</v>
      </c>
      <c r="D34" s="24">
        <v>4</v>
      </c>
      <c r="E34" s="22">
        <v>200</v>
      </c>
      <c r="F34" s="25">
        <v>0.1</v>
      </c>
      <c r="G34" s="26">
        <f>E34*F34</f>
        <v>20</v>
      </c>
      <c r="H34" s="26">
        <f>E34+G34</f>
        <v>220</v>
      </c>
      <c r="I34" s="25">
        <v>0.18</v>
      </c>
      <c r="J34" s="26">
        <f>H34*I34</f>
        <v>39.6</v>
      </c>
      <c r="K34" s="27">
        <f>H34+J34</f>
        <v>259.60000000000002</v>
      </c>
      <c r="L34" s="182">
        <v>300</v>
      </c>
      <c r="M34" s="182"/>
      <c r="N34" s="26">
        <f t="shared" si="18"/>
        <v>40.399999999999977</v>
      </c>
      <c r="O34" s="28">
        <f t="shared" si="19"/>
        <v>13.46666666666666</v>
      </c>
    </row>
    <row r="35" spans="1:15" s="21" customFormat="1" ht="15" thickBot="1" x14ac:dyDescent="0.35">
      <c r="A35" s="180" t="s">
        <v>55</v>
      </c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9"/>
      <c r="O35" s="20"/>
    </row>
    <row r="36" spans="1:15" s="21" customFormat="1" ht="15" thickBot="1" x14ac:dyDescent="0.35">
      <c r="A36" s="22">
        <v>15</v>
      </c>
      <c r="B36" s="23" t="s">
        <v>56</v>
      </c>
      <c r="C36" s="22" t="s">
        <v>32</v>
      </c>
      <c r="D36" s="24">
        <v>4</v>
      </c>
      <c r="E36" s="22">
        <v>250</v>
      </c>
      <c r="F36" s="25">
        <v>0.1</v>
      </c>
      <c r="G36" s="26">
        <f t="shared" ref="G36:G43" si="20">E36*F36</f>
        <v>25</v>
      </c>
      <c r="H36" s="26">
        <f t="shared" ref="H36:H43" si="21">E36+G36</f>
        <v>275</v>
      </c>
      <c r="I36" s="25">
        <v>0.18</v>
      </c>
      <c r="J36" s="26">
        <f t="shared" ref="J36:J43" si="22">H36*I36</f>
        <v>49.5</v>
      </c>
      <c r="K36" s="27">
        <f t="shared" ref="K36:K43" si="23">H36+J36</f>
        <v>324.5</v>
      </c>
      <c r="L36" s="182">
        <v>375</v>
      </c>
      <c r="M36" s="182"/>
      <c r="N36" s="26">
        <f t="shared" ref="N36:N43" si="24">L36-K36</f>
        <v>50.5</v>
      </c>
      <c r="O36" s="28">
        <f t="shared" ref="O36:O43" si="25">N36*100/L36</f>
        <v>13.466666666666667</v>
      </c>
    </row>
    <row r="37" spans="1:15" s="21" customFormat="1" ht="15" thickBot="1" x14ac:dyDescent="0.35">
      <c r="A37" s="22">
        <v>16</v>
      </c>
      <c r="B37" s="23" t="s">
        <v>57</v>
      </c>
      <c r="C37" s="22" t="s">
        <v>58</v>
      </c>
      <c r="D37" s="24">
        <v>5</v>
      </c>
      <c r="E37" s="22">
        <v>540</v>
      </c>
      <c r="F37" s="25">
        <v>0.1</v>
      </c>
      <c r="G37" s="26">
        <f t="shared" si="20"/>
        <v>54</v>
      </c>
      <c r="H37" s="26">
        <f t="shared" si="21"/>
        <v>594</v>
      </c>
      <c r="I37" s="25">
        <v>0.18</v>
      </c>
      <c r="J37" s="26">
        <f t="shared" si="22"/>
        <v>106.92</v>
      </c>
      <c r="K37" s="27">
        <f t="shared" si="23"/>
        <v>700.92</v>
      </c>
      <c r="L37" s="182">
        <v>810</v>
      </c>
      <c r="M37" s="182"/>
      <c r="N37" s="26">
        <f t="shared" si="24"/>
        <v>109.08000000000004</v>
      </c>
      <c r="O37" s="28">
        <f t="shared" si="25"/>
        <v>13.46666666666667</v>
      </c>
    </row>
    <row r="38" spans="1:15" s="21" customFormat="1" ht="15" thickBot="1" x14ac:dyDescent="0.35">
      <c r="A38" s="22">
        <v>17</v>
      </c>
      <c r="B38" s="23" t="s">
        <v>59</v>
      </c>
      <c r="C38" s="22" t="s">
        <v>60</v>
      </c>
      <c r="D38" s="24">
        <v>5</v>
      </c>
      <c r="E38" s="22">
        <v>800</v>
      </c>
      <c r="F38" s="25">
        <v>0.1</v>
      </c>
      <c r="G38" s="26">
        <f t="shared" si="20"/>
        <v>80</v>
      </c>
      <c r="H38" s="26">
        <f t="shared" si="21"/>
        <v>880</v>
      </c>
      <c r="I38" s="25">
        <v>0.18</v>
      </c>
      <c r="J38" s="26">
        <f t="shared" si="22"/>
        <v>158.4</v>
      </c>
      <c r="K38" s="27">
        <f t="shared" si="23"/>
        <v>1038.4000000000001</v>
      </c>
      <c r="L38" s="182">
        <v>1200</v>
      </c>
      <c r="M38" s="182"/>
      <c r="N38" s="26">
        <f t="shared" si="24"/>
        <v>161.59999999999991</v>
      </c>
      <c r="O38" s="28">
        <f t="shared" si="25"/>
        <v>13.46666666666666</v>
      </c>
    </row>
    <row r="39" spans="1:15" s="21" customFormat="1" ht="15" thickBot="1" x14ac:dyDescent="0.35">
      <c r="A39" s="22">
        <v>18</v>
      </c>
      <c r="B39" s="23" t="s">
        <v>61</v>
      </c>
      <c r="C39" s="22" t="s">
        <v>32</v>
      </c>
      <c r="D39" s="24">
        <v>6</v>
      </c>
      <c r="E39" s="22">
        <v>530</v>
      </c>
      <c r="F39" s="25">
        <v>0.1</v>
      </c>
      <c r="G39" s="26">
        <f t="shared" si="20"/>
        <v>53</v>
      </c>
      <c r="H39" s="26">
        <f t="shared" si="21"/>
        <v>583</v>
      </c>
      <c r="I39" s="25">
        <v>0.18</v>
      </c>
      <c r="J39" s="26">
        <f t="shared" si="22"/>
        <v>104.94</v>
      </c>
      <c r="K39" s="27">
        <f t="shared" si="23"/>
        <v>687.94</v>
      </c>
      <c r="L39" s="182">
        <v>795</v>
      </c>
      <c r="M39" s="182"/>
      <c r="N39" s="26">
        <f t="shared" si="24"/>
        <v>107.05999999999995</v>
      </c>
      <c r="O39" s="28">
        <f t="shared" si="25"/>
        <v>13.46666666666666</v>
      </c>
    </row>
    <row r="40" spans="1:15" s="21" customFormat="1" ht="15" thickBot="1" x14ac:dyDescent="0.35">
      <c r="A40" s="22">
        <v>19</v>
      </c>
      <c r="B40" s="23" t="s">
        <v>62</v>
      </c>
      <c r="C40" s="22" t="s">
        <v>60</v>
      </c>
      <c r="D40" s="24">
        <v>7</v>
      </c>
      <c r="E40" s="22">
        <v>970</v>
      </c>
      <c r="F40" s="25">
        <v>0.1</v>
      </c>
      <c r="G40" s="26">
        <f t="shared" si="20"/>
        <v>97</v>
      </c>
      <c r="H40" s="26">
        <f t="shared" si="21"/>
        <v>1067</v>
      </c>
      <c r="I40" s="25">
        <v>0.18</v>
      </c>
      <c r="J40" s="26">
        <f t="shared" si="22"/>
        <v>192.06</v>
      </c>
      <c r="K40" s="27">
        <f t="shared" si="23"/>
        <v>1259.06</v>
      </c>
      <c r="L40" s="182">
        <v>1455</v>
      </c>
      <c r="M40" s="182"/>
      <c r="N40" s="26">
        <f t="shared" si="24"/>
        <v>195.94000000000005</v>
      </c>
      <c r="O40" s="28">
        <f t="shared" si="25"/>
        <v>13.466666666666672</v>
      </c>
    </row>
    <row r="41" spans="1:15" s="21" customFormat="1" ht="15" thickBot="1" x14ac:dyDescent="0.35">
      <c r="A41" s="22">
        <v>20</v>
      </c>
      <c r="B41" s="23" t="s">
        <v>63</v>
      </c>
      <c r="C41" s="22" t="s">
        <v>64</v>
      </c>
      <c r="D41" s="24">
        <v>7</v>
      </c>
      <c r="E41" s="22">
        <v>1200</v>
      </c>
      <c r="F41" s="25">
        <v>0.1</v>
      </c>
      <c r="G41" s="26">
        <f t="shared" si="20"/>
        <v>120</v>
      </c>
      <c r="H41" s="26">
        <f t="shared" si="21"/>
        <v>1320</v>
      </c>
      <c r="I41" s="25">
        <v>0.18</v>
      </c>
      <c r="J41" s="26">
        <f t="shared" si="22"/>
        <v>237.6</v>
      </c>
      <c r="K41" s="27">
        <f t="shared" si="23"/>
        <v>1557.6</v>
      </c>
      <c r="L41" s="182">
        <v>1800</v>
      </c>
      <c r="M41" s="182"/>
      <c r="N41" s="26">
        <f t="shared" si="24"/>
        <v>242.40000000000009</v>
      </c>
      <c r="O41" s="28">
        <f t="shared" si="25"/>
        <v>13.46666666666667</v>
      </c>
    </row>
    <row r="42" spans="1:15" s="21" customFormat="1" ht="15" thickBot="1" x14ac:dyDescent="0.35">
      <c r="A42" s="22">
        <v>21</v>
      </c>
      <c r="B42" s="23" t="s">
        <v>65</v>
      </c>
      <c r="C42" s="22" t="s">
        <v>64</v>
      </c>
      <c r="D42" s="24">
        <v>5</v>
      </c>
      <c r="E42" s="22">
        <v>840</v>
      </c>
      <c r="F42" s="25">
        <v>0.1</v>
      </c>
      <c r="G42" s="26">
        <f t="shared" si="20"/>
        <v>84</v>
      </c>
      <c r="H42" s="26">
        <f t="shared" si="21"/>
        <v>924</v>
      </c>
      <c r="I42" s="25">
        <v>0.18</v>
      </c>
      <c r="J42" s="26">
        <f t="shared" si="22"/>
        <v>166.32</v>
      </c>
      <c r="K42" s="27">
        <f t="shared" si="23"/>
        <v>1090.32</v>
      </c>
      <c r="L42" s="182">
        <v>1260</v>
      </c>
      <c r="M42" s="182"/>
      <c r="N42" s="26">
        <f t="shared" si="24"/>
        <v>169.68000000000006</v>
      </c>
      <c r="O42" s="28">
        <f t="shared" si="25"/>
        <v>13.466666666666672</v>
      </c>
    </row>
    <row r="43" spans="1:15" s="21" customFormat="1" ht="15" thickBot="1" x14ac:dyDescent="0.35">
      <c r="A43" s="22">
        <v>22</v>
      </c>
      <c r="B43" s="23" t="s">
        <v>66</v>
      </c>
      <c r="C43" s="22" t="s">
        <v>64</v>
      </c>
      <c r="D43" s="24">
        <v>6</v>
      </c>
      <c r="E43" s="22">
        <v>1000</v>
      </c>
      <c r="F43" s="25">
        <v>0.1</v>
      </c>
      <c r="G43" s="26">
        <f t="shared" si="20"/>
        <v>100</v>
      </c>
      <c r="H43" s="26">
        <f t="shared" si="21"/>
        <v>1100</v>
      </c>
      <c r="I43" s="25">
        <v>0.18</v>
      </c>
      <c r="J43" s="26">
        <f t="shared" si="22"/>
        <v>198</v>
      </c>
      <c r="K43" s="27">
        <f t="shared" si="23"/>
        <v>1298</v>
      </c>
      <c r="L43" s="182">
        <v>1500</v>
      </c>
      <c r="M43" s="182"/>
      <c r="N43" s="26">
        <f t="shared" si="24"/>
        <v>202</v>
      </c>
      <c r="O43" s="28">
        <f t="shared" si="25"/>
        <v>13.466666666666667</v>
      </c>
    </row>
    <row r="44" spans="1:15" s="21" customFormat="1" ht="15" thickBot="1" x14ac:dyDescent="0.35">
      <c r="A44" s="180" t="s">
        <v>67</v>
      </c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9"/>
      <c r="O44" s="20"/>
    </row>
    <row r="45" spans="1:15" s="21" customFormat="1" ht="15" thickBot="1" x14ac:dyDescent="0.35">
      <c r="A45" s="22">
        <v>23</v>
      </c>
      <c r="B45" s="23" t="s">
        <v>68</v>
      </c>
      <c r="C45" s="22" t="s">
        <v>60</v>
      </c>
      <c r="D45" s="24">
        <v>2</v>
      </c>
      <c r="E45" s="22">
        <v>220</v>
      </c>
      <c r="F45" s="25">
        <v>0.1</v>
      </c>
      <c r="G45" s="26">
        <f t="shared" ref="G45:G48" si="26">E45*F45</f>
        <v>22</v>
      </c>
      <c r="H45" s="26">
        <f t="shared" ref="H45:H48" si="27">E45+G45</f>
        <v>242</v>
      </c>
      <c r="I45" s="25">
        <v>0.18</v>
      </c>
      <c r="J45" s="26">
        <f t="shared" ref="J45:J48" si="28">H45*I45</f>
        <v>43.559999999999995</v>
      </c>
      <c r="K45" s="27">
        <f t="shared" ref="K45:K48" si="29">H45+J45</f>
        <v>285.56</v>
      </c>
      <c r="L45" s="182">
        <v>330</v>
      </c>
      <c r="M45" s="182"/>
      <c r="N45" s="26">
        <f t="shared" ref="N45:N48" si="30">L45-K45</f>
        <v>44.44</v>
      </c>
      <c r="O45" s="28">
        <f t="shared" ref="O45:O48" si="31">N45*100/L45</f>
        <v>13.466666666666667</v>
      </c>
    </row>
    <row r="46" spans="1:15" s="21" customFormat="1" ht="15" thickBot="1" x14ac:dyDescent="0.35">
      <c r="A46" s="22">
        <v>24</v>
      </c>
      <c r="B46" s="23" t="s">
        <v>69</v>
      </c>
      <c r="C46" s="22" t="s">
        <v>60</v>
      </c>
      <c r="D46" s="24">
        <v>3</v>
      </c>
      <c r="E46" s="22">
        <v>300</v>
      </c>
      <c r="F46" s="25">
        <v>0.1</v>
      </c>
      <c r="G46" s="26">
        <f t="shared" si="26"/>
        <v>30</v>
      </c>
      <c r="H46" s="26">
        <f t="shared" si="27"/>
        <v>330</v>
      </c>
      <c r="I46" s="25">
        <v>0.18</v>
      </c>
      <c r="J46" s="26">
        <f t="shared" si="28"/>
        <v>59.4</v>
      </c>
      <c r="K46" s="27">
        <f t="shared" si="29"/>
        <v>389.4</v>
      </c>
      <c r="L46" s="182">
        <v>450</v>
      </c>
      <c r="M46" s="182"/>
      <c r="N46" s="26">
        <f t="shared" si="30"/>
        <v>60.600000000000023</v>
      </c>
      <c r="O46" s="28">
        <f t="shared" si="31"/>
        <v>13.46666666666667</v>
      </c>
    </row>
    <row r="47" spans="1:15" s="21" customFormat="1" ht="15" thickBot="1" x14ac:dyDescent="0.35">
      <c r="A47" s="22">
        <v>25</v>
      </c>
      <c r="B47" s="23" t="s">
        <v>70</v>
      </c>
      <c r="C47" s="22" t="s">
        <v>60</v>
      </c>
      <c r="D47" s="24">
        <v>3</v>
      </c>
      <c r="E47" s="22">
        <v>390</v>
      </c>
      <c r="F47" s="25">
        <v>0.1</v>
      </c>
      <c r="G47" s="26">
        <f t="shared" si="26"/>
        <v>39</v>
      </c>
      <c r="H47" s="26">
        <f t="shared" si="27"/>
        <v>429</v>
      </c>
      <c r="I47" s="25">
        <v>0.18</v>
      </c>
      <c r="J47" s="26">
        <f t="shared" si="28"/>
        <v>77.22</v>
      </c>
      <c r="K47" s="27">
        <f t="shared" si="29"/>
        <v>506.22</v>
      </c>
      <c r="L47" s="182">
        <v>585</v>
      </c>
      <c r="M47" s="182"/>
      <c r="N47" s="26">
        <f t="shared" si="30"/>
        <v>78.779999999999973</v>
      </c>
      <c r="O47" s="28">
        <f t="shared" si="31"/>
        <v>13.466666666666661</v>
      </c>
    </row>
    <row r="48" spans="1:15" s="21" customFormat="1" ht="15" thickBot="1" x14ac:dyDescent="0.35">
      <c r="A48" s="22">
        <v>26</v>
      </c>
      <c r="B48" s="23" t="s">
        <v>71</v>
      </c>
      <c r="C48" s="22" t="s">
        <v>60</v>
      </c>
      <c r="D48" s="24">
        <v>3</v>
      </c>
      <c r="E48" s="22">
        <v>490</v>
      </c>
      <c r="F48" s="25">
        <v>0.1</v>
      </c>
      <c r="G48" s="26">
        <f t="shared" si="26"/>
        <v>49</v>
      </c>
      <c r="H48" s="26">
        <f t="shared" si="27"/>
        <v>539</v>
      </c>
      <c r="I48" s="25">
        <v>0.18</v>
      </c>
      <c r="J48" s="26">
        <f t="shared" si="28"/>
        <v>97.02</v>
      </c>
      <c r="K48" s="27">
        <f t="shared" si="29"/>
        <v>636.02</v>
      </c>
      <c r="L48" s="182">
        <v>735</v>
      </c>
      <c r="M48" s="182"/>
      <c r="N48" s="26">
        <f t="shared" si="30"/>
        <v>98.980000000000018</v>
      </c>
      <c r="O48" s="28">
        <f t="shared" si="31"/>
        <v>13.466666666666669</v>
      </c>
    </row>
    <row r="49" spans="1:15" ht="15.6" x14ac:dyDescent="0.3">
      <c r="A49" s="31"/>
    </row>
    <row r="50" spans="1:15" ht="15.6" x14ac:dyDescent="0.3">
      <c r="A50" s="31"/>
    </row>
    <row r="51" spans="1:15" ht="15" thickBot="1" x14ac:dyDescent="0.35">
      <c r="A51" s="185"/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</row>
    <row r="52" spans="1:15" ht="15" thickBot="1" x14ac:dyDescent="0.35">
      <c r="A52" s="187" t="s">
        <v>72</v>
      </c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9"/>
    </row>
    <row r="53" spans="1:15" ht="15" thickBot="1" x14ac:dyDescent="0.35">
      <c r="A53" s="33">
        <v>1</v>
      </c>
      <c r="B53" s="34" t="s">
        <v>73</v>
      </c>
      <c r="C53" s="33" t="s">
        <v>32</v>
      </c>
      <c r="D53" s="35">
        <v>5</v>
      </c>
      <c r="E53" s="33">
        <v>120</v>
      </c>
      <c r="F53" s="14">
        <v>0.25</v>
      </c>
      <c r="G53" s="15">
        <f t="shared" ref="G53:G62" si="32">E53*F53</f>
        <v>30</v>
      </c>
      <c r="H53" s="15">
        <f t="shared" ref="H53:H62" si="33">E53+G53</f>
        <v>150</v>
      </c>
      <c r="I53" s="14">
        <v>0.18</v>
      </c>
      <c r="J53" s="15">
        <f t="shared" ref="J53:J62" si="34">H53*I53</f>
        <v>27</v>
      </c>
      <c r="K53" s="15">
        <f t="shared" ref="K53:K62" si="35">H53+J53</f>
        <v>177</v>
      </c>
      <c r="L53" s="190">
        <v>180</v>
      </c>
      <c r="M53" s="190"/>
      <c r="N53" s="15">
        <f t="shared" ref="N53:N62" si="36">L53-K53</f>
        <v>3</v>
      </c>
      <c r="O53" s="16">
        <f t="shared" ref="O53:O62" si="37">N53*100/L53</f>
        <v>1.6666666666666667</v>
      </c>
    </row>
    <row r="54" spans="1:15" ht="15" thickBot="1" x14ac:dyDescent="0.35">
      <c r="A54" s="33">
        <v>2</v>
      </c>
      <c r="B54" s="34" t="s">
        <v>74</v>
      </c>
      <c r="C54" s="33" t="s">
        <v>32</v>
      </c>
      <c r="D54" s="35">
        <v>6</v>
      </c>
      <c r="E54" s="33">
        <v>220</v>
      </c>
      <c r="F54" s="14">
        <v>0.25</v>
      </c>
      <c r="G54" s="15">
        <f t="shared" si="32"/>
        <v>55</v>
      </c>
      <c r="H54" s="15">
        <f t="shared" si="33"/>
        <v>275</v>
      </c>
      <c r="I54" s="14">
        <v>0.18</v>
      </c>
      <c r="J54" s="15">
        <f t="shared" si="34"/>
        <v>49.5</v>
      </c>
      <c r="K54" s="15">
        <f t="shared" si="35"/>
        <v>324.5</v>
      </c>
      <c r="L54" s="190">
        <v>330</v>
      </c>
      <c r="M54" s="190"/>
      <c r="N54" s="15">
        <f t="shared" si="36"/>
        <v>5.5</v>
      </c>
      <c r="O54" s="16">
        <f t="shared" si="37"/>
        <v>1.6666666666666667</v>
      </c>
    </row>
    <row r="55" spans="1:15" ht="15" thickBot="1" x14ac:dyDescent="0.35">
      <c r="A55" s="33">
        <v>3</v>
      </c>
      <c r="B55" s="34" t="s">
        <v>75</v>
      </c>
      <c r="C55" s="33" t="s">
        <v>32</v>
      </c>
      <c r="D55" s="35">
        <v>7</v>
      </c>
      <c r="E55" s="33">
        <v>345</v>
      </c>
      <c r="F55" s="14">
        <v>0.25</v>
      </c>
      <c r="G55" s="15">
        <f t="shared" si="32"/>
        <v>86.25</v>
      </c>
      <c r="H55" s="15">
        <f t="shared" si="33"/>
        <v>431.25</v>
      </c>
      <c r="I55" s="14">
        <v>0.18</v>
      </c>
      <c r="J55" s="15">
        <f t="shared" si="34"/>
        <v>77.625</v>
      </c>
      <c r="K55" s="15">
        <f t="shared" si="35"/>
        <v>508.875</v>
      </c>
      <c r="L55" s="190">
        <v>520</v>
      </c>
      <c r="M55" s="190"/>
      <c r="N55" s="15">
        <f t="shared" si="36"/>
        <v>11.125</v>
      </c>
      <c r="O55" s="16">
        <f t="shared" si="37"/>
        <v>2.1394230769230771</v>
      </c>
    </row>
    <row r="56" spans="1:15" ht="15" thickBot="1" x14ac:dyDescent="0.35">
      <c r="A56" s="36">
        <v>4</v>
      </c>
      <c r="B56" s="37" t="s">
        <v>76</v>
      </c>
      <c r="C56" s="36" t="s">
        <v>32</v>
      </c>
      <c r="D56" s="38">
        <v>8</v>
      </c>
      <c r="E56" s="36">
        <v>655</v>
      </c>
      <c r="F56" s="7">
        <v>0.25</v>
      </c>
      <c r="G56" s="8">
        <f t="shared" si="32"/>
        <v>163.75</v>
      </c>
      <c r="H56" s="8">
        <f t="shared" si="33"/>
        <v>818.75</v>
      </c>
      <c r="I56" s="7">
        <v>0.18</v>
      </c>
      <c r="J56" s="8">
        <f t="shared" si="34"/>
        <v>147.375</v>
      </c>
      <c r="K56" s="9">
        <f t="shared" si="35"/>
        <v>966.125</v>
      </c>
      <c r="L56" s="184">
        <v>983</v>
      </c>
      <c r="M56" s="184"/>
      <c r="N56" s="8">
        <f t="shared" si="36"/>
        <v>16.875</v>
      </c>
      <c r="O56" s="10">
        <f t="shared" si="37"/>
        <v>1.7166836215666328</v>
      </c>
    </row>
    <row r="57" spans="1:15" ht="15" thickBot="1" x14ac:dyDescent="0.35">
      <c r="A57" s="36">
        <v>5</v>
      </c>
      <c r="B57" s="37" t="s">
        <v>77</v>
      </c>
      <c r="C57" s="36" t="s">
        <v>32</v>
      </c>
      <c r="D57" s="38">
        <v>8</v>
      </c>
      <c r="E57" s="36">
        <v>795</v>
      </c>
      <c r="F57" s="7">
        <v>0.25</v>
      </c>
      <c r="G57" s="8">
        <f t="shared" si="32"/>
        <v>198.75</v>
      </c>
      <c r="H57" s="8">
        <f t="shared" si="33"/>
        <v>993.75</v>
      </c>
      <c r="I57" s="7">
        <v>0.18</v>
      </c>
      <c r="J57" s="8">
        <f t="shared" si="34"/>
        <v>178.875</v>
      </c>
      <c r="K57" s="9">
        <f t="shared" si="35"/>
        <v>1172.625</v>
      </c>
      <c r="L57" s="184">
        <v>1195</v>
      </c>
      <c r="M57" s="184"/>
      <c r="N57" s="8">
        <f t="shared" si="36"/>
        <v>22.375</v>
      </c>
      <c r="O57" s="10">
        <f t="shared" si="37"/>
        <v>1.8723849372384938</v>
      </c>
    </row>
    <row r="58" spans="1:15" ht="15" thickBot="1" x14ac:dyDescent="0.35">
      <c r="A58" s="36">
        <v>6</v>
      </c>
      <c r="B58" s="37" t="s">
        <v>78</v>
      </c>
      <c r="C58" s="36" t="s">
        <v>32</v>
      </c>
      <c r="D58" s="38">
        <v>10</v>
      </c>
      <c r="E58" s="36">
        <v>950</v>
      </c>
      <c r="F58" s="7">
        <v>0.25</v>
      </c>
      <c r="G58" s="8">
        <f t="shared" si="32"/>
        <v>237.5</v>
      </c>
      <c r="H58" s="8">
        <f t="shared" si="33"/>
        <v>1187.5</v>
      </c>
      <c r="I58" s="7">
        <v>0.18</v>
      </c>
      <c r="J58" s="8">
        <f t="shared" si="34"/>
        <v>213.75</v>
      </c>
      <c r="K58" s="9">
        <f t="shared" si="35"/>
        <v>1401.25</v>
      </c>
      <c r="L58" s="184">
        <v>1425</v>
      </c>
      <c r="M58" s="184"/>
      <c r="N58" s="8">
        <f t="shared" si="36"/>
        <v>23.75</v>
      </c>
      <c r="O58" s="10">
        <f t="shared" si="37"/>
        <v>1.6666666666666667</v>
      </c>
    </row>
    <row r="59" spans="1:15" ht="15" thickBot="1" x14ac:dyDescent="0.35">
      <c r="A59" s="36">
        <v>7</v>
      </c>
      <c r="B59" s="37" t="s">
        <v>79</v>
      </c>
      <c r="C59" s="36" t="s">
        <v>32</v>
      </c>
      <c r="D59" s="38">
        <v>11</v>
      </c>
      <c r="E59" s="36">
        <v>1350</v>
      </c>
      <c r="F59" s="7">
        <v>0.25</v>
      </c>
      <c r="G59" s="8">
        <f t="shared" si="32"/>
        <v>337.5</v>
      </c>
      <c r="H59" s="8">
        <f t="shared" si="33"/>
        <v>1687.5</v>
      </c>
      <c r="I59" s="7">
        <v>0.18</v>
      </c>
      <c r="J59" s="8">
        <f t="shared" si="34"/>
        <v>303.75</v>
      </c>
      <c r="K59" s="9">
        <f t="shared" si="35"/>
        <v>1991.25</v>
      </c>
      <c r="L59" s="184">
        <v>2025</v>
      </c>
      <c r="M59" s="184"/>
      <c r="N59" s="8">
        <f t="shared" si="36"/>
        <v>33.75</v>
      </c>
      <c r="O59" s="10">
        <f t="shared" si="37"/>
        <v>1.6666666666666667</v>
      </c>
    </row>
    <row r="60" spans="1:15" ht="15" thickBot="1" x14ac:dyDescent="0.35">
      <c r="A60" s="36">
        <v>8</v>
      </c>
      <c r="B60" s="37" t="s">
        <v>80</v>
      </c>
      <c r="C60" s="36" t="s">
        <v>32</v>
      </c>
      <c r="D60" s="38">
        <v>12</v>
      </c>
      <c r="E60" s="36">
        <v>1890</v>
      </c>
      <c r="F60" s="7">
        <v>0.25</v>
      </c>
      <c r="G60" s="8">
        <f t="shared" si="32"/>
        <v>472.5</v>
      </c>
      <c r="H60" s="8">
        <f t="shared" si="33"/>
        <v>2362.5</v>
      </c>
      <c r="I60" s="7">
        <v>0.18</v>
      </c>
      <c r="J60" s="8">
        <f t="shared" si="34"/>
        <v>425.25</v>
      </c>
      <c r="K60" s="9">
        <f t="shared" si="35"/>
        <v>2787.75</v>
      </c>
      <c r="L60" s="184">
        <v>2835</v>
      </c>
      <c r="M60" s="184"/>
      <c r="N60" s="8">
        <f t="shared" si="36"/>
        <v>47.25</v>
      </c>
      <c r="O60" s="10">
        <f t="shared" si="37"/>
        <v>1.6666666666666667</v>
      </c>
    </row>
    <row r="61" spans="1:15" ht="15" thickBot="1" x14ac:dyDescent="0.35">
      <c r="A61" s="36">
        <v>9</v>
      </c>
      <c r="B61" s="37" t="s">
        <v>81</v>
      </c>
      <c r="C61" s="36" t="s">
        <v>64</v>
      </c>
      <c r="D61" s="38">
        <v>14</v>
      </c>
      <c r="E61" s="36">
        <v>2350</v>
      </c>
      <c r="F61" s="7">
        <v>0.25</v>
      </c>
      <c r="G61" s="8">
        <f t="shared" si="32"/>
        <v>587.5</v>
      </c>
      <c r="H61" s="8">
        <f t="shared" si="33"/>
        <v>2937.5</v>
      </c>
      <c r="I61" s="7">
        <v>0.18</v>
      </c>
      <c r="J61" s="8">
        <f t="shared" si="34"/>
        <v>528.75</v>
      </c>
      <c r="K61" s="9">
        <f t="shared" si="35"/>
        <v>3466.25</v>
      </c>
      <c r="L61" s="184">
        <v>3525</v>
      </c>
      <c r="M61" s="184"/>
      <c r="N61" s="8">
        <f t="shared" si="36"/>
        <v>58.75</v>
      </c>
      <c r="O61" s="10">
        <f t="shared" si="37"/>
        <v>1.6666666666666667</v>
      </c>
    </row>
    <row r="62" spans="1:15" ht="15" thickBot="1" x14ac:dyDescent="0.35">
      <c r="A62" s="36">
        <v>10</v>
      </c>
      <c r="B62" s="37" t="s">
        <v>82</v>
      </c>
      <c r="C62" s="36" t="s">
        <v>64</v>
      </c>
      <c r="D62" s="38">
        <v>14</v>
      </c>
      <c r="E62" s="36">
        <v>3650</v>
      </c>
      <c r="F62" s="7">
        <v>0.25</v>
      </c>
      <c r="G62" s="8">
        <f t="shared" si="32"/>
        <v>912.5</v>
      </c>
      <c r="H62" s="8">
        <f t="shared" si="33"/>
        <v>4562.5</v>
      </c>
      <c r="I62" s="7">
        <v>0.18</v>
      </c>
      <c r="J62" s="8">
        <f t="shared" si="34"/>
        <v>821.25</v>
      </c>
      <c r="K62" s="9">
        <f t="shared" si="35"/>
        <v>5383.75</v>
      </c>
      <c r="L62" s="184">
        <v>5475</v>
      </c>
      <c r="M62" s="184"/>
      <c r="N62" s="8">
        <f t="shared" si="36"/>
        <v>91.25</v>
      </c>
      <c r="O62" s="10">
        <f t="shared" si="37"/>
        <v>1.6666666666666667</v>
      </c>
    </row>
    <row r="63" spans="1:15" ht="15" thickBot="1" x14ac:dyDescent="0.35">
      <c r="A63" s="39"/>
    </row>
    <row r="64" spans="1:15" ht="15" thickBot="1" x14ac:dyDescent="0.35">
      <c r="A64" s="191" t="s">
        <v>83</v>
      </c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3"/>
    </row>
    <row r="65" spans="1:15" s="32" customFormat="1" ht="28.5" customHeight="1" thickBot="1" x14ac:dyDescent="0.35">
      <c r="A65" s="194" t="s">
        <v>2</v>
      </c>
      <c r="B65" s="194" t="s">
        <v>3</v>
      </c>
      <c r="C65" s="196" t="s">
        <v>4</v>
      </c>
      <c r="D65" s="196" t="s">
        <v>84</v>
      </c>
      <c r="E65" s="196" t="s">
        <v>85</v>
      </c>
      <c r="F65" s="167" t="s">
        <v>7</v>
      </c>
      <c r="G65" s="167"/>
      <c r="H65" s="167" t="s">
        <v>86</v>
      </c>
      <c r="I65" s="168" t="s">
        <v>9</v>
      </c>
      <c r="J65" s="168"/>
      <c r="K65" s="168"/>
      <c r="L65" s="196" t="s">
        <v>87</v>
      </c>
      <c r="M65" s="196" t="s">
        <v>88</v>
      </c>
      <c r="N65" s="167" t="s">
        <v>11</v>
      </c>
      <c r="O65" s="167"/>
    </row>
    <row r="66" spans="1:15" s="32" customFormat="1" ht="76.5" customHeight="1" thickBot="1" x14ac:dyDescent="0.35">
      <c r="A66" s="195"/>
      <c r="B66" s="195"/>
      <c r="C66" s="197"/>
      <c r="D66" s="197"/>
      <c r="E66" s="197"/>
      <c r="F66" s="1" t="s">
        <v>14</v>
      </c>
      <c r="G66" s="1" t="s">
        <v>15</v>
      </c>
      <c r="H66" s="167"/>
      <c r="I66" s="1" t="s">
        <v>16</v>
      </c>
      <c r="J66" s="1" t="s">
        <v>17</v>
      </c>
      <c r="K66" s="1" t="s">
        <v>18</v>
      </c>
      <c r="L66" s="197"/>
      <c r="M66" s="197"/>
      <c r="N66" s="1" t="s">
        <v>20</v>
      </c>
      <c r="O66" s="1" t="s">
        <v>21</v>
      </c>
    </row>
    <row r="67" spans="1:15" s="32" customFormat="1" ht="15" thickBot="1" x14ac:dyDescent="0.35">
      <c r="A67" s="40">
        <v>1</v>
      </c>
      <c r="B67" s="41" t="s">
        <v>89</v>
      </c>
      <c r="C67" s="40" t="s">
        <v>24</v>
      </c>
      <c r="D67" s="42" t="s">
        <v>90</v>
      </c>
      <c r="E67" s="43">
        <v>17.8</v>
      </c>
      <c r="F67" s="14">
        <v>0.1</v>
      </c>
      <c r="G67" s="15">
        <f t="shared" ref="G67:G75" si="38">E67*F67</f>
        <v>1.7800000000000002</v>
      </c>
      <c r="H67" s="15">
        <f t="shared" ref="H67:H75" si="39">E67+G67</f>
        <v>19.580000000000002</v>
      </c>
      <c r="I67" s="14">
        <v>0.18</v>
      </c>
      <c r="J67" s="15">
        <f t="shared" ref="J67:J75" si="40">H67*I67</f>
        <v>3.5244000000000004</v>
      </c>
      <c r="K67" s="15">
        <f t="shared" ref="K67:K75" si="41">H67+J67</f>
        <v>23.104400000000002</v>
      </c>
      <c r="L67" s="44">
        <v>535</v>
      </c>
      <c r="M67" s="33">
        <f>L67/20</f>
        <v>26.75</v>
      </c>
      <c r="N67" s="45">
        <f>M67-K67</f>
        <v>3.6455999999999982</v>
      </c>
      <c r="O67" s="46">
        <f>N67*100/M67</f>
        <v>13.628411214953264</v>
      </c>
    </row>
    <row r="68" spans="1:15" s="32" customFormat="1" ht="15" thickBot="1" x14ac:dyDescent="0.35">
      <c r="A68" s="36">
        <v>2</v>
      </c>
      <c r="B68" s="47" t="s">
        <v>91</v>
      </c>
      <c r="C68" s="36" t="s">
        <v>27</v>
      </c>
      <c r="D68" s="48" t="s">
        <v>90</v>
      </c>
      <c r="E68" s="38">
        <v>60</v>
      </c>
      <c r="F68" s="7">
        <v>0.1</v>
      </c>
      <c r="G68" s="8">
        <f t="shared" si="38"/>
        <v>6</v>
      </c>
      <c r="H68" s="8">
        <f t="shared" si="39"/>
        <v>66</v>
      </c>
      <c r="I68" s="7">
        <v>0.18</v>
      </c>
      <c r="J68" s="8">
        <f t="shared" si="40"/>
        <v>11.879999999999999</v>
      </c>
      <c r="K68" s="9">
        <f t="shared" si="41"/>
        <v>77.88</v>
      </c>
      <c r="L68" s="49">
        <v>900</v>
      </c>
      <c r="M68" s="50">
        <f>L68/10</f>
        <v>90</v>
      </c>
      <c r="N68" s="51">
        <f t="shared" ref="N68:N70" si="42">M68-K68</f>
        <v>12.120000000000005</v>
      </c>
      <c r="O68" s="52">
        <f t="shared" ref="O68:O70" si="43">N68*100/M68</f>
        <v>13.466666666666672</v>
      </c>
    </row>
    <row r="69" spans="1:15" s="32" customFormat="1" ht="15" thickBot="1" x14ac:dyDescent="0.35">
      <c r="A69" s="33">
        <v>3</v>
      </c>
      <c r="B69" s="53" t="s">
        <v>92</v>
      </c>
      <c r="C69" s="33" t="s">
        <v>93</v>
      </c>
      <c r="D69" s="42" t="s">
        <v>90</v>
      </c>
      <c r="E69" s="35">
        <v>195</v>
      </c>
      <c r="F69" s="14">
        <v>0.3</v>
      </c>
      <c r="G69" s="15">
        <f t="shared" si="38"/>
        <v>58.5</v>
      </c>
      <c r="H69" s="15">
        <f t="shared" si="39"/>
        <v>253.5</v>
      </c>
      <c r="I69" s="14">
        <v>0.18</v>
      </c>
      <c r="J69" s="15">
        <f t="shared" si="40"/>
        <v>45.629999999999995</v>
      </c>
      <c r="K69" s="15">
        <f t="shared" si="41"/>
        <v>299.13</v>
      </c>
      <c r="L69" s="54">
        <v>1755</v>
      </c>
      <c r="M69" s="33">
        <f>L69/6</f>
        <v>292.5</v>
      </c>
      <c r="N69" s="45">
        <f t="shared" si="42"/>
        <v>-6.6299999999999955</v>
      </c>
      <c r="O69" s="46">
        <f t="shared" si="43"/>
        <v>-2.2666666666666653</v>
      </c>
    </row>
    <row r="70" spans="1:15" s="32" customFormat="1" ht="15" thickBot="1" x14ac:dyDescent="0.35">
      <c r="A70" s="36">
        <v>4</v>
      </c>
      <c r="B70" s="47" t="s">
        <v>94</v>
      </c>
      <c r="C70" s="36" t="s">
        <v>93</v>
      </c>
      <c r="D70" s="48" t="s">
        <v>90</v>
      </c>
      <c r="E70" s="38">
        <v>297</v>
      </c>
      <c r="F70" s="7">
        <v>0.1</v>
      </c>
      <c r="G70" s="8">
        <f t="shared" si="38"/>
        <v>29.700000000000003</v>
      </c>
      <c r="H70" s="8">
        <f t="shared" si="39"/>
        <v>326.7</v>
      </c>
      <c r="I70" s="7">
        <v>0.18</v>
      </c>
      <c r="J70" s="8">
        <f t="shared" si="40"/>
        <v>58.805999999999997</v>
      </c>
      <c r="K70" s="9">
        <f t="shared" si="41"/>
        <v>385.50599999999997</v>
      </c>
      <c r="L70" s="49">
        <v>2670</v>
      </c>
      <c r="M70" s="50">
        <f>L70/6</f>
        <v>445</v>
      </c>
      <c r="N70" s="51">
        <f t="shared" si="42"/>
        <v>59.494000000000028</v>
      </c>
      <c r="O70" s="52">
        <f t="shared" si="43"/>
        <v>13.369438202247199</v>
      </c>
    </row>
    <row r="71" spans="1:15" s="32" customFormat="1" ht="15" thickBot="1" x14ac:dyDescent="0.35">
      <c r="A71" s="33">
        <v>5</v>
      </c>
      <c r="B71" s="53" t="s">
        <v>95</v>
      </c>
      <c r="C71" s="33" t="s">
        <v>96</v>
      </c>
      <c r="D71" s="42" t="s">
        <v>90</v>
      </c>
      <c r="E71" s="35">
        <v>110</v>
      </c>
      <c r="F71" s="14">
        <v>0.25</v>
      </c>
      <c r="G71" s="15">
        <f t="shared" si="38"/>
        <v>27.5</v>
      </c>
      <c r="H71" s="15">
        <f t="shared" si="39"/>
        <v>137.5</v>
      </c>
      <c r="I71" s="14">
        <v>0.18</v>
      </c>
      <c r="J71" s="15">
        <f t="shared" si="40"/>
        <v>24.75</v>
      </c>
      <c r="K71" s="15">
        <f t="shared" si="41"/>
        <v>162.25</v>
      </c>
      <c r="L71" s="54">
        <v>1100</v>
      </c>
      <c r="M71" s="33">
        <f>L71/10</f>
        <v>110</v>
      </c>
      <c r="N71" s="45" t="s">
        <v>97</v>
      </c>
      <c r="O71" s="46"/>
    </row>
    <row r="72" spans="1:15" s="32" customFormat="1" ht="15" thickBot="1" x14ac:dyDescent="0.35">
      <c r="A72" s="33">
        <v>7</v>
      </c>
      <c r="B72" s="53" t="s">
        <v>98</v>
      </c>
      <c r="C72" s="33" t="s">
        <v>99</v>
      </c>
      <c r="D72" s="42" t="s">
        <v>90</v>
      </c>
      <c r="E72" s="35">
        <v>120</v>
      </c>
      <c r="F72" s="14">
        <v>0.1</v>
      </c>
      <c r="G72" s="15">
        <f t="shared" si="38"/>
        <v>12</v>
      </c>
      <c r="H72" s="15">
        <f t="shared" si="39"/>
        <v>132</v>
      </c>
      <c r="I72" s="14">
        <v>0.18</v>
      </c>
      <c r="J72" s="15">
        <f t="shared" si="40"/>
        <v>23.759999999999998</v>
      </c>
      <c r="K72" s="15">
        <f t="shared" si="41"/>
        <v>155.76</v>
      </c>
      <c r="L72" s="54">
        <v>120</v>
      </c>
      <c r="M72" s="33">
        <f>L72/1</f>
        <v>120</v>
      </c>
      <c r="N72" s="45" t="s">
        <v>97</v>
      </c>
      <c r="O72" s="46"/>
    </row>
    <row r="73" spans="1:15" s="32" customFormat="1" ht="15" thickBot="1" x14ac:dyDescent="0.35">
      <c r="A73" s="33">
        <v>8</v>
      </c>
      <c r="B73" s="53" t="s">
        <v>100</v>
      </c>
      <c r="C73" s="33" t="s">
        <v>101</v>
      </c>
      <c r="D73" s="42" t="s">
        <v>90</v>
      </c>
      <c r="E73" s="35">
        <v>120</v>
      </c>
      <c r="F73" s="14">
        <v>0.1</v>
      </c>
      <c r="G73" s="15">
        <f t="shared" si="38"/>
        <v>12</v>
      </c>
      <c r="H73" s="15">
        <f t="shared" si="39"/>
        <v>132</v>
      </c>
      <c r="I73" s="14">
        <v>0.18</v>
      </c>
      <c r="J73" s="15">
        <f t="shared" si="40"/>
        <v>23.759999999999998</v>
      </c>
      <c r="K73" s="15">
        <f t="shared" si="41"/>
        <v>155.76</v>
      </c>
      <c r="L73" s="54">
        <v>120</v>
      </c>
      <c r="M73" s="33">
        <f>L73/1</f>
        <v>120</v>
      </c>
      <c r="N73" s="45" t="s">
        <v>97</v>
      </c>
      <c r="O73" s="46"/>
    </row>
    <row r="74" spans="1:15" s="32" customFormat="1" ht="15" thickBot="1" x14ac:dyDescent="0.35">
      <c r="A74" s="33">
        <v>9</v>
      </c>
      <c r="B74" s="53" t="s">
        <v>102</v>
      </c>
      <c r="C74" s="33" t="s">
        <v>101</v>
      </c>
      <c r="D74" s="42" t="s">
        <v>90</v>
      </c>
      <c r="E74" s="35">
        <v>2500</v>
      </c>
      <c r="F74" s="14">
        <v>0.3</v>
      </c>
      <c r="G74" s="15">
        <f t="shared" si="38"/>
        <v>750</v>
      </c>
      <c r="H74" s="15">
        <f t="shared" si="39"/>
        <v>3250</v>
      </c>
      <c r="I74" s="14">
        <v>0.18</v>
      </c>
      <c r="J74" s="15">
        <f t="shared" si="40"/>
        <v>585</v>
      </c>
      <c r="K74" s="15">
        <f t="shared" si="41"/>
        <v>3835</v>
      </c>
      <c r="L74" s="54">
        <v>2500</v>
      </c>
      <c r="M74" s="33">
        <f>L74/1</f>
        <v>2500</v>
      </c>
      <c r="N74" s="45" t="s">
        <v>97</v>
      </c>
      <c r="O74" s="46"/>
    </row>
    <row r="75" spans="1:15" s="32" customFormat="1" ht="15" thickBot="1" x14ac:dyDescent="0.35">
      <c r="A75" s="33">
        <v>10</v>
      </c>
      <c r="B75" s="53" t="s">
        <v>103</v>
      </c>
      <c r="C75" s="33" t="s">
        <v>104</v>
      </c>
      <c r="D75" s="42" t="s">
        <v>90</v>
      </c>
      <c r="E75" s="35">
        <v>170</v>
      </c>
      <c r="F75" s="14">
        <v>0.25</v>
      </c>
      <c r="G75" s="15">
        <f t="shared" si="38"/>
        <v>42.5</v>
      </c>
      <c r="H75" s="15">
        <f t="shared" si="39"/>
        <v>212.5</v>
      </c>
      <c r="I75" s="14">
        <v>0.18</v>
      </c>
      <c r="J75" s="15">
        <f t="shared" si="40"/>
        <v>38.25</v>
      </c>
      <c r="K75" s="15">
        <f t="shared" si="41"/>
        <v>250.75</v>
      </c>
      <c r="L75" s="54">
        <v>850</v>
      </c>
      <c r="M75" s="33">
        <f>L75/5</f>
        <v>170</v>
      </c>
      <c r="N75" s="45" t="s">
        <v>97</v>
      </c>
      <c r="O75" s="46"/>
    </row>
    <row r="76" spans="1:15" ht="15.6" x14ac:dyDescent="0.3">
      <c r="A76" s="31"/>
    </row>
    <row r="77" spans="1:15" ht="16.2" thickBot="1" x14ac:dyDescent="0.35">
      <c r="A77" s="31"/>
    </row>
    <row r="78" spans="1:15" s="32" customFormat="1" ht="15" thickBot="1" x14ac:dyDescent="0.35">
      <c r="A78" s="187" t="s">
        <v>105</v>
      </c>
      <c r="B78" s="188"/>
      <c r="C78" s="188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9"/>
    </row>
    <row r="79" spans="1:15" s="55" customFormat="1" ht="35.25" customHeight="1" thickBot="1" x14ac:dyDescent="0.35">
      <c r="A79" s="201" t="s">
        <v>2</v>
      </c>
      <c r="B79" s="201" t="s">
        <v>106</v>
      </c>
      <c r="C79" s="198" t="s">
        <v>107</v>
      </c>
      <c r="D79" s="167" t="s">
        <v>84</v>
      </c>
      <c r="E79" s="198" t="s">
        <v>108</v>
      </c>
      <c r="F79" s="167" t="s">
        <v>7</v>
      </c>
      <c r="G79" s="167"/>
      <c r="H79" s="167" t="s">
        <v>86</v>
      </c>
      <c r="I79" s="168" t="s">
        <v>9</v>
      </c>
      <c r="J79" s="168"/>
      <c r="K79" s="168"/>
      <c r="L79" s="198" t="s">
        <v>109</v>
      </c>
      <c r="M79" s="167" t="s">
        <v>88</v>
      </c>
      <c r="N79" s="167" t="s">
        <v>11</v>
      </c>
      <c r="O79" s="167"/>
    </row>
    <row r="80" spans="1:15" s="55" customFormat="1" ht="29.25" customHeight="1" thickBot="1" x14ac:dyDescent="0.35">
      <c r="A80" s="201"/>
      <c r="B80" s="201"/>
      <c r="C80" s="198"/>
      <c r="D80" s="167"/>
      <c r="E80" s="198"/>
      <c r="F80" s="1" t="s">
        <v>14</v>
      </c>
      <c r="G80" s="1" t="s">
        <v>15</v>
      </c>
      <c r="H80" s="167"/>
      <c r="I80" s="1" t="s">
        <v>16</v>
      </c>
      <c r="J80" s="1" t="s">
        <v>17</v>
      </c>
      <c r="K80" s="1" t="s">
        <v>18</v>
      </c>
      <c r="L80" s="198"/>
      <c r="M80" s="167"/>
      <c r="N80" s="1" t="s">
        <v>20</v>
      </c>
      <c r="O80" s="1" t="s">
        <v>21</v>
      </c>
    </row>
    <row r="81" spans="1:15" s="32" customFormat="1" ht="15" thickBot="1" x14ac:dyDescent="0.35">
      <c r="A81" s="56">
        <v>1</v>
      </c>
      <c r="B81" s="57" t="s">
        <v>110</v>
      </c>
      <c r="C81" s="56">
        <v>40</v>
      </c>
      <c r="D81" s="58" t="s">
        <v>90</v>
      </c>
      <c r="E81" s="59">
        <v>18.649999999999999</v>
      </c>
      <c r="F81" s="60">
        <v>0.15</v>
      </c>
      <c r="G81" s="8">
        <f t="shared" ref="G81:G83" si="44">E81*F81</f>
        <v>2.7974999999999999</v>
      </c>
      <c r="H81" s="8">
        <f t="shared" ref="H81:H83" si="45">E81+G81</f>
        <v>21.447499999999998</v>
      </c>
      <c r="I81" s="7">
        <v>0.18</v>
      </c>
      <c r="J81" s="8">
        <f t="shared" ref="J81:J83" si="46">H81*I81</f>
        <v>3.8605499999999995</v>
      </c>
      <c r="K81" s="9">
        <f t="shared" ref="K81:K83" si="47">H81+J81</f>
        <v>25.308049999999998</v>
      </c>
      <c r="L81" s="61">
        <v>1120</v>
      </c>
      <c r="M81" s="62">
        <f>L81/C81</f>
        <v>28</v>
      </c>
      <c r="N81" s="51">
        <f>M81-K81</f>
        <v>2.6919500000000021</v>
      </c>
      <c r="O81" s="52">
        <f>N81*100/M81</f>
        <v>9.6141071428571507</v>
      </c>
    </row>
    <row r="82" spans="1:15" s="32" customFormat="1" ht="15" thickBot="1" x14ac:dyDescent="0.35">
      <c r="A82" s="36">
        <v>2</v>
      </c>
      <c r="B82" s="47" t="s">
        <v>111</v>
      </c>
      <c r="C82" s="36">
        <v>40</v>
      </c>
      <c r="D82" s="48" t="s">
        <v>90</v>
      </c>
      <c r="E82" s="38">
        <v>22.5</v>
      </c>
      <c r="F82" s="60">
        <v>0.15</v>
      </c>
      <c r="G82" s="8">
        <f t="shared" si="44"/>
        <v>3.375</v>
      </c>
      <c r="H82" s="8">
        <f t="shared" si="45"/>
        <v>25.875</v>
      </c>
      <c r="I82" s="7">
        <v>0.18</v>
      </c>
      <c r="J82" s="8">
        <f t="shared" si="46"/>
        <v>4.6574999999999998</v>
      </c>
      <c r="K82" s="9">
        <f t="shared" si="47"/>
        <v>30.532499999999999</v>
      </c>
      <c r="L82" s="50">
        <v>1350</v>
      </c>
      <c r="M82" s="62">
        <f t="shared" ref="M82:M83" si="48">L82/C82</f>
        <v>33.75</v>
      </c>
      <c r="N82" s="51">
        <f t="shared" ref="N82:N83" si="49">M82-K82</f>
        <v>3.2175000000000011</v>
      </c>
      <c r="O82" s="52">
        <f t="shared" ref="O82:O83" si="50">N82*100/M82</f>
        <v>9.5333333333333368</v>
      </c>
    </row>
    <row r="83" spans="1:15" s="32" customFormat="1" ht="15" thickBot="1" x14ac:dyDescent="0.35">
      <c r="A83" s="36">
        <v>3</v>
      </c>
      <c r="B83" s="47" t="s">
        <v>112</v>
      </c>
      <c r="C83" s="36">
        <v>40</v>
      </c>
      <c r="D83" s="48" t="s">
        <v>90</v>
      </c>
      <c r="E83" s="38">
        <v>24.15</v>
      </c>
      <c r="F83" s="60">
        <v>0.15</v>
      </c>
      <c r="G83" s="8">
        <f t="shared" si="44"/>
        <v>3.6224999999999996</v>
      </c>
      <c r="H83" s="8">
        <f t="shared" si="45"/>
        <v>27.772499999999997</v>
      </c>
      <c r="I83" s="7">
        <v>0.18</v>
      </c>
      <c r="J83" s="8">
        <f t="shared" si="46"/>
        <v>4.9990499999999995</v>
      </c>
      <c r="K83" s="9">
        <f t="shared" si="47"/>
        <v>32.771549999999998</v>
      </c>
      <c r="L83" s="50">
        <v>1450</v>
      </c>
      <c r="M83" s="62">
        <f t="shared" si="48"/>
        <v>36.25</v>
      </c>
      <c r="N83" s="51">
        <f t="shared" si="49"/>
        <v>3.4784500000000023</v>
      </c>
      <c r="O83" s="52">
        <f t="shared" si="50"/>
        <v>9.5957241379310414</v>
      </c>
    </row>
    <row r="84" spans="1:15" ht="15.6" x14ac:dyDescent="0.3">
      <c r="A84" s="31"/>
    </row>
    <row r="85" spans="1:15" ht="20.399999999999999" thickBot="1" x14ac:dyDescent="0.45">
      <c r="A85" s="199" t="s">
        <v>113</v>
      </c>
      <c r="B85" s="200"/>
      <c r="C85" s="200"/>
      <c r="D85" s="200"/>
      <c r="E85" s="200"/>
      <c r="F85" s="200"/>
      <c r="G85" s="200"/>
      <c r="H85" s="200"/>
      <c r="I85" s="200"/>
      <c r="J85" s="200"/>
      <c r="K85" s="200"/>
      <c r="L85" s="200"/>
      <c r="M85" s="200"/>
      <c r="N85" s="200"/>
      <c r="O85" s="200"/>
    </row>
    <row r="86" spans="1:15" s="3" customFormat="1" ht="35.25" customHeight="1" thickBot="1" x14ac:dyDescent="0.35">
      <c r="A86" s="201" t="s">
        <v>2</v>
      </c>
      <c r="B86" s="203" t="s">
        <v>114</v>
      </c>
      <c r="C86" s="202" t="s">
        <v>115</v>
      </c>
      <c r="D86" s="202" t="s">
        <v>116</v>
      </c>
      <c r="E86" s="202" t="s">
        <v>117</v>
      </c>
      <c r="F86" s="167" t="s">
        <v>7</v>
      </c>
      <c r="G86" s="167"/>
      <c r="H86" s="167" t="s">
        <v>86</v>
      </c>
      <c r="I86" s="168" t="s">
        <v>9</v>
      </c>
      <c r="J86" s="168"/>
      <c r="K86" s="168"/>
      <c r="L86" s="202" t="s">
        <v>118</v>
      </c>
      <c r="M86" s="167" t="s">
        <v>88</v>
      </c>
      <c r="N86" s="167" t="s">
        <v>11</v>
      </c>
      <c r="O86" s="167"/>
    </row>
    <row r="87" spans="1:15" ht="40.5" customHeight="1" thickBot="1" x14ac:dyDescent="0.35">
      <c r="A87" s="201"/>
      <c r="B87" s="204"/>
      <c r="C87" s="202"/>
      <c r="D87" s="202"/>
      <c r="E87" s="202"/>
      <c r="F87" s="1" t="s">
        <v>14</v>
      </c>
      <c r="G87" s="1" t="s">
        <v>15</v>
      </c>
      <c r="H87" s="167"/>
      <c r="I87" s="1" t="s">
        <v>16</v>
      </c>
      <c r="J87" s="1" t="s">
        <v>17</v>
      </c>
      <c r="K87" s="1" t="s">
        <v>119</v>
      </c>
      <c r="L87" s="202"/>
      <c r="M87" s="167"/>
      <c r="N87" s="1" t="s">
        <v>20</v>
      </c>
      <c r="O87" s="1" t="s">
        <v>21</v>
      </c>
    </row>
    <row r="88" spans="1:15" s="32" customFormat="1" ht="16.5" customHeight="1" thickBot="1" x14ac:dyDescent="0.35">
      <c r="A88" s="63">
        <v>1</v>
      </c>
      <c r="B88" s="64" t="s">
        <v>120</v>
      </c>
      <c r="C88" s="65">
        <v>29</v>
      </c>
      <c r="D88" s="66">
        <v>100</v>
      </c>
      <c r="E88" s="67">
        <v>60</v>
      </c>
      <c r="F88" s="68">
        <v>0.15</v>
      </c>
      <c r="G88" s="69">
        <f>E88*F88</f>
        <v>9</v>
      </c>
      <c r="H88" s="69">
        <f>E88+G88</f>
        <v>69</v>
      </c>
      <c r="I88" s="68">
        <v>0.18</v>
      </c>
      <c r="J88" s="69">
        <f>H88*I88</f>
        <v>12.42</v>
      </c>
      <c r="K88" s="70">
        <f>H88+J88</f>
        <v>81.42</v>
      </c>
      <c r="L88" s="71">
        <v>96</v>
      </c>
      <c r="M88" s="72">
        <f>L88/D88</f>
        <v>0.96</v>
      </c>
      <c r="N88" s="73">
        <f>L88-K88</f>
        <v>14.579999999999998</v>
      </c>
      <c r="O88" s="73">
        <f>N88*100/L88</f>
        <v>15.187499999999998</v>
      </c>
    </row>
    <row r="89" spans="1:15" s="32" customFormat="1" ht="16.5" customHeight="1" thickBot="1" x14ac:dyDescent="0.35">
      <c r="A89" s="63">
        <v>2</v>
      </c>
      <c r="B89" s="64" t="s">
        <v>121</v>
      </c>
      <c r="C89" s="65">
        <v>35</v>
      </c>
      <c r="D89" s="66">
        <v>50</v>
      </c>
      <c r="E89" s="67">
        <v>49</v>
      </c>
      <c r="F89" s="68">
        <v>0.15</v>
      </c>
      <c r="G89" s="69">
        <f t="shared" ref="G89:G96" si="51">E89*F89</f>
        <v>7.35</v>
      </c>
      <c r="H89" s="69">
        <f t="shared" ref="H89:H96" si="52">E89+G89</f>
        <v>56.35</v>
      </c>
      <c r="I89" s="68">
        <v>0.18</v>
      </c>
      <c r="J89" s="69">
        <f t="shared" ref="J89:J96" si="53">H89*I89</f>
        <v>10.143000000000001</v>
      </c>
      <c r="K89" s="70">
        <f t="shared" ref="K89:K96" si="54">H89+J89</f>
        <v>66.492999999999995</v>
      </c>
      <c r="L89" s="71">
        <v>80</v>
      </c>
      <c r="M89" s="72">
        <f t="shared" ref="M89:M96" si="55">L89/D89</f>
        <v>1.6</v>
      </c>
      <c r="N89" s="73">
        <f t="shared" ref="N89:N96" si="56">L89-K89</f>
        <v>13.507000000000005</v>
      </c>
      <c r="O89" s="73">
        <f t="shared" ref="O89:O96" si="57">N89*100/L89</f>
        <v>16.883750000000006</v>
      </c>
    </row>
    <row r="90" spans="1:15" s="32" customFormat="1" ht="16.5" customHeight="1" thickBot="1" x14ac:dyDescent="0.35">
      <c r="A90" s="63">
        <v>3</v>
      </c>
      <c r="B90" s="64" t="s">
        <v>122</v>
      </c>
      <c r="C90" s="65">
        <v>43</v>
      </c>
      <c r="D90" s="66">
        <v>40</v>
      </c>
      <c r="E90" s="67">
        <v>61</v>
      </c>
      <c r="F90" s="68">
        <v>0.15</v>
      </c>
      <c r="G90" s="69">
        <f t="shared" si="51"/>
        <v>9.15</v>
      </c>
      <c r="H90" s="69">
        <f t="shared" si="52"/>
        <v>70.150000000000006</v>
      </c>
      <c r="I90" s="68">
        <v>0.18</v>
      </c>
      <c r="J90" s="69">
        <f t="shared" si="53"/>
        <v>12.627000000000001</v>
      </c>
      <c r="K90" s="70">
        <f t="shared" si="54"/>
        <v>82.777000000000001</v>
      </c>
      <c r="L90" s="71">
        <v>98</v>
      </c>
      <c r="M90" s="72">
        <f t="shared" si="55"/>
        <v>2.4500000000000002</v>
      </c>
      <c r="N90" s="73">
        <f t="shared" si="56"/>
        <v>15.222999999999999</v>
      </c>
      <c r="O90" s="73">
        <f t="shared" si="57"/>
        <v>15.533673469387754</v>
      </c>
    </row>
    <row r="91" spans="1:15" s="32" customFormat="1" ht="16.5" customHeight="1" thickBot="1" x14ac:dyDescent="0.35">
      <c r="A91" s="74">
        <v>4</v>
      </c>
      <c r="B91" s="75" t="s">
        <v>123</v>
      </c>
      <c r="C91" s="76">
        <v>60</v>
      </c>
      <c r="D91" s="77">
        <v>30</v>
      </c>
      <c r="E91" s="78">
        <v>99.5</v>
      </c>
      <c r="F91" s="79">
        <v>0.15</v>
      </c>
      <c r="G91" s="80">
        <f t="shared" si="51"/>
        <v>14.924999999999999</v>
      </c>
      <c r="H91" s="80">
        <f t="shared" si="52"/>
        <v>114.425</v>
      </c>
      <c r="I91" s="79">
        <v>0.18</v>
      </c>
      <c r="J91" s="80">
        <f t="shared" si="53"/>
        <v>20.596499999999999</v>
      </c>
      <c r="K91" s="80">
        <f t="shared" si="54"/>
        <v>135.0215</v>
      </c>
      <c r="L91" s="77">
        <v>160</v>
      </c>
      <c r="M91" s="81">
        <f t="shared" si="55"/>
        <v>5.333333333333333</v>
      </c>
      <c r="N91" s="81">
        <f t="shared" si="56"/>
        <v>24.978499999999997</v>
      </c>
      <c r="O91" s="81">
        <f t="shared" si="57"/>
        <v>15.611562499999996</v>
      </c>
    </row>
    <row r="92" spans="1:15" s="32" customFormat="1" ht="16.5" customHeight="1" thickBot="1" x14ac:dyDescent="0.35">
      <c r="A92" s="74">
        <v>5</v>
      </c>
      <c r="B92" s="75" t="s">
        <v>124</v>
      </c>
      <c r="C92" s="76">
        <v>80</v>
      </c>
      <c r="D92" s="77">
        <v>30</v>
      </c>
      <c r="E92" s="78">
        <v>181.5</v>
      </c>
      <c r="F92" s="79">
        <v>0.15</v>
      </c>
      <c r="G92" s="80">
        <f t="shared" si="51"/>
        <v>27.224999999999998</v>
      </c>
      <c r="H92" s="80">
        <f t="shared" si="52"/>
        <v>208.72499999999999</v>
      </c>
      <c r="I92" s="79">
        <v>0.18</v>
      </c>
      <c r="J92" s="80">
        <f t="shared" si="53"/>
        <v>37.570499999999996</v>
      </c>
      <c r="K92" s="80">
        <f t="shared" si="54"/>
        <v>246.2955</v>
      </c>
      <c r="L92" s="77">
        <v>290</v>
      </c>
      <c r="M92" s="81">
        <f t="shared" si="55"/>
        <v>9.6666666666666661</v>
      </c>
      <c r="N92" s="81">
        <f t="shared" si="56"/>
        <v>43.704499999999996</v>
      </c>
      <c r="O92" s="81">
        <f t="shared" si="57"/>
        <v>15.07051724137931</v>
      </c>
    </row>
    <row r="93" spans="1:15" s="32" customFormat="1" ht="16.5" customHeight="1" thickBot="1" x14ac:dyDescent="0.35">
      <c r="A93" s="63">
        <v>6</v>
      </c>
      <c r="B93" s="64" t="s">
        <v>125</v>
      </c>
      <c r="C93" s="65" t="s">
        <v>126</v>
      </c>
      <c r="D93" s="66">
        <v>50</v>
      </c>
      <c r="E93" s="67">
        <v>50.5</v>
      </c>
      <c r="F93" s="68">
        <v>0.15</v>
      </c>
      <c r="G93" s="69">
        <f t="shared" si="51"/>
        <v>7.5749999999999993</v>
      </c>
      <c r="H93" s="69">
        <f t="shared" si="52"/>
        <v>58.075000000000003</v>
      </c>
      <c r="I93" s="68">
        <v>0.18</v>
      </c>
      <c r="J93" s="69">
        <f t="shared" si="53"/>
        <v>10.4535</v>
      </c>
      <c r="K93" s="70">
        <f t="shared" si="54"/>
        <v>68.528500000000008</v>
      </c>
      <c r="L93" s="71">
        <v>80</v>
      </c>
      <c r="M93" s="72">
        <f t="shared" si="55"/>
        <v>1.6</v>
      </c>
      <c r="N93" s="73">
        <f t="shared" si="56"/>
        <v>11.471499999999992</v>
      </c>
      <c r="O93" s="73">
        <f t="shared" si="57"/>
        <v>14.33937499999999</v>
      </c>
    </row>
    <row r="94" spans="1:15" s="32" customFormat="1" ht="16.5" customHeight="1" thickBot="1" x14ac:dyDescent="0.35">
      <c r="A94" s="74">
        <v>7</v>
      </c>
      <c r="B94" s="75" t="s">
        <v>127</v>
      </c>
      <c r="C94" s="76" t="s">
        <v>128</v>
      </c>
      <c r="D94" s="77">
        <v>30</v>
      </c>
      <c r="E94" s="78">
        <v>60</v>
      </c>
      <c r="F94" s="79">
        <v>0.15</v>
      </c>
      <c r="G94" s="80">
        <f t="shared" si="51"/>
        <v>9</v>
      </c>
      <c r="H94" s="80">
        <f t="shared" si="52"/>
        <v>69</v>
      </c>
      <c r="I94" s="79">
        <v>0.18</v>
      </c>
      <c r="J94" s="80">
        <f t="shared" si="53"/>
        <v>12.42</v>
      </c>
      <c r="K94" s="80">
        <f t="shared" si="54"/>
        <v>81.42</v>
      </c>
      <c r="L94" s="77">
        <v>96</v>
      </c>
      <c r="M94" s="81">
        <f t="shared" si="55"/>
        <v>3.2</v>
      </c>
      <c r="N94" s="81">
        <f t="shared" si="56"/>
        <v>14.579999999999998</v>
      </c>
      <c r="O94" s="81">
        <f t="shared" si="57"/>
        <v>15.187499999999998</v>
      </c>
    </row>
    <row r="95" spans="1:15" s="32" customFormat="1" ht="16.5" customHeight="1" thickBot="1" x14ac:dyDescent="0.35">
      <c r="A95" s="74">
        <v>8</v>
      </c>
      <c r="B95" s="75" t="s">
        <v>129</v>
      </c>
      <c r="C95" s="76" t="s">
        <v>130</v>
      </c>
      <c r="D95" s="77">
        <v>20</v>
      </c>
      <c r="E95" s="78">
        <v>103.5</v>
      </c>
      <c r="F95" s="79">
        <v>0.15</v>
      </c>
      <c r="G95" s="80">
        <f t="shared" si="51"/>
        <v>15.524999999999999</v>
      </c>
      <c r="H95" s="80">
        <f t="shared" si="52"/>
        <v>119.02500000000001</v>
      </c>
      <c r="I95" s="79">
        <v>0.18</v>
      </c>
      <c r="J95" s="80">
        <f t="shared" si="53"/>
        <v>21.424500000000002</v>
      </c>
      <c r="K95" s="80">
        <f t="shared" si="54"/>
        <v>140.4495</v>
      </c>
      <c r="L95" s="77">
        <v>165</v>
      </c>
      <c r="M95" s="81">
        <f t="shared" si="55"/>
        <v>8.25</v>
      </c>
      <c r="N95" s="81">
        <f t="shared" si="56"/>
        <v>24.5505</v>
      </c>
      <c r="O95" s="81">
        <f t="shared" si="57"/>
        <v>14.879090909090911</v>
      </c>
    </row>
    <row r="96" spans="1:15" s="32" customFormat="1" ht="16.5" customHeight="1" thickBot="1" x14ac:dyDescent="0.35">
      <c r="A96" s="63">
        <v>9</v>
      </c>
      <c r="B96" s="64" t="s">
        <v>131</v>
      </c>
      <c r="C96" s="65" t="s">
        <v>132</v>
      </c>
      <c r="D96" s="66">
        <v>20</v>
      </c>
      <c r="E96" s="67">
        <v>180</v>
      </c>
      <c r="F96" s="68">
        <v>0.15</v>
      </c>
      <c r="G96" s="69">
        <f t="shared" si="51"/>
        <v>27</v>
      </c>
      <c r="H96" s="69">
        <f t="shared" si="52"/>
        <v>207</v>
      </c>
      <c r="I96" s="68">
        <v>0.18</v>
      </c>
      <c r="J96" s="69">
        <f t="shared" si="53"/>
        <v>37.26</v>
      </c>
      <c r="K96" s="70">
        <f t="shared" si="54"/>
        <v>244.26</v>
      </c>
      <c r="L96" s="71">
        <v>290</v>
      </c>
      <c r="M96" s="72">
        <f t="shared" si="55"/>
        <v>14.5</v>
      </c>
      <c r="N96" s="73">
        <f t="shared" si="56"/>
        <v>45.740000000000009</v>
      </c>
      <c r="O96" s="73">
        <f t="shared" si="57"/>
        <v>15.772413793103452</v>
      </c>
    </row>
    <row r="97" spans="1:12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109" spans="1:12" x14ac:dyDescent="0.3">
      <c r="B109">
        <v>9522255414</v>
      </c>
    </row>
  </sheetData>
  <mergeCells count="101">
    <mergeCell ref="H86:H87"/>
    <mergeCell ref="I86:K86"/>
    <mergeCell ref="L86:L87"/>
    <mergeCell ref="M86:M87"/>
    <mergeCell ref="N86:O86"/>
    <mergeCell ref="A86:A87"/>
    <mergeCell ref="B86:B87"/>
    <mergeCell ref="C86:C87"/>
    <mergeCell ref="D86:D87"/>
    <mergeCell ref="E86:E87"/>
    <mergeCell ref="F86:G86"/>
    <mergeCell ref="H79:H80"/>
    <mergeCell ref="I79:K79"/>
    <mergeCell ref="L79:L80"/>
    <mergeCell ref="M79:M80"/>
    <mergeCell ref="N79:O79"/>
    <mergeCell ref="A85:O85"/>
    <mergeCell ref="L65:L66"/>
    <mergeCell ref="M65:M66"/>
    <mergeCell ref="N65:O65"/>
    <mergeCell ref="A78:O78"/>
    <mergeCell ref="A79:A80"/>
    <mergeCell ref="B79:B80"/>
    <mergeCell ref="C79:C80"/>
    <mergeCell ref="D79:D80"/>
    <mergeCell ref="E79:E80"/>
    <mergeCell ref="F79:G79"/>
    <mergeCell ref="L62:M62"/>
    <mergeCell ref="A64:O64"/>
    <mergeCell ref="A65:A66"/>
    <mergeCell ref="B65:B66"/>
    <mergeCell ref="C65:C66"/>
    <mergeCell ref="D65:D66"/>
    <mergeCell ref="E65:E66"/>
    <mergeCell ref="F65:G65"/>
    <mergeCell ref="H65:H66"/>
    <mergeCell ref="I65:K65"/>
    <mergeCell ref="L56:M56"/>
    <mergeCell ref="L57:M57"/>
    <mergeCell ref="L58:M58"/>
    <mergeCell ref="L59:M59"/>
    <mergeCell ref="L60:M60"/>
    <mergeCell ref="L61:M61"/>
    <mergeCell ref="L48:M48"/>
    <mergeCell ref="A51:O51"/>
    <mergeCell ref="A52:O52"/>
    <mergeCell ref="L53:M53"/>
    <mergeCell ref="L54:M54"/>
    <mergeCell ref="L55:M55"/>
    <mergeCell ref="L42:M42"/>
    <mergeCell ref="L43:M43"/>
    <mergeCell ref="A44:M44"/>
    <mergeCell ref="L45:M45"/>
    <mergeCell ref="L46:M46"/>
    <mergeCell ref="L47:M47"/>
    <mergeCell ref="L36:M36"/>
    <mergeCell ref="L37:M37"/>
    <mergeCell ref="L38:M38"/>
    <mergeCell ref="L39:M39"/>
    <mergeCell ref="L40:M40"/>
    <mergeCell ref="L41:M41"/>
    <mergeCell ref="L30:M30"/>
    <mergeCell ref="L31:M31"/>
    <mergeCell ref="L32:M32"/>
    <mergeCell ref="L33:M33"/>
    <mergeCell ref="L34:M34"/>
    <mergeCell ref="A35:M35"/>
    <mergeCell ref="L23:M23"/>
    <mergeCell ref="L24:M24"/>
    <mergeCell ref="L25:M25"/>
    <mergeCell ref="A27:M27"/>
    <mergeCell ref="L28:M28"/>
    <mergeCell ref="L29:M29"/>
    <mergeCell ref="L16:M16"/>
    <mergeCell ref="A18:M18"/>
    <mergeCell ref="L19:M19"/>
    <mergeCell ref="L20:M20"/>
    <mergeCell ref="L21:M21"/>
    <mergeCell ref="L22:M22"/>
    <mergeCell ref="L10:M10"/>
    <mergeCell ref="L11:M11"/>
    <mergeCell ref="L12:M12"/>
    <mergeCell ref="L13:M13"/>
    <mergeCell ref="L14:M14"/>
    <mergeCell ref="L15:M15"/>
    <mergeCell ref="N4:O4"/>
    <mergeCell ref="L5:M5"/>
    <mergeCell ref="A6:O6"/>
    <mergeCell ref="L7:M7"/>
    <mergeCell ref="L8:M8"/>
    <mergeCell ref="L9:M9"/>
    <mergeCell ref="A1:O1"/>
    <mergeCell ref="A2:O2"/>
    <mergeCell ref="A3:O3"/>
    <mergeCell ref="A4:A5"/>
    <mergeCell ref="B4:B5"/>
    <mergeCell ref="D4:D5"/>
    <mergeCell ref="F4:G4"/>
    <mergeCell ref="H4:H5"/>
    <mergeCell ref="I4:K4"/>
    <mergeCell ref="L4:M4"/>
  </mergeCells>
  <pageMargins left="0" right="0" top="0.25" bottom="0" header="0.3" footer="0.3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>
      <selection activeCell="C14" sqref="C14"/>
    </sheetView>
  </sheetViews>
  <sheetFormatPr defaultRowHeight="14.4" x14ac:dyDescent="0.3"/>
  <cols>
    <col min="2" max="2" width="9.88671875" bestFit="1" customWidth="1"/>
    <col min="4" max="4" width="9.109375" customWidth="1"/>
    <col min="5" max="5" width="11.44140625" customWidth="1"/>
    <col min="6" max="6" width="6.109375" customWidth="1"/>
    <col min="7" max="7" width="7.6640625" customWidth="1"/>
    <col min="8" max="8" width="11.44140625" customWidth="1"/>
    <col min="9" max="13" width="9.109375" customWidth="1"/>
    <col min="14" max="14" width="16.109375" customWidth="1"/>
  </cols>
  <sheetData>
    <row r="1" spans="1:14" ht="23.4" x14ac:dyDescent="0.45">
      <c r="A1" s="212" t="s">
        <v>133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</row>
    <row r="2" spans="1:14" ht="15" thickBot="1" x14ac:dyDescent="0.35">
      <c r="A2" s="213" t="s">
        <v>134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</row>
    <row r="3" spans="1:14" x14ac:dyDescent="0.3">
      <c r="A3" s="215" t="s">
        <v>209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4" x14ac:dyDescent="0.3">
      <c r="A4" s="214" t="s">
        <v>210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</row>
    <row r="5" spans="1:14" x14ac:dyDescent="0.3">
      <c r="A5" s="205" t="s">
        <v>211</v>
      </c>
      <c r="B5" s="205" t="s">
        <v>136</v>
      </c>
      <c r="C5" s="205" t="s">
        <v>213</v>
      </c>
      <c r="D5" s="205" t="s">
        <v>215</v>
      </c>
      <c r="E5" s="205" t="s">
        <v>217</v>
      </c>
      <c r="F5" s="205" t="s">
        <v>218</v>
      </c>
      <c r="G5" s="205"/>
      <c r="H5" s="210" t="s">
        <v>228</v>
      </c>
      <c r="I5" s="205" t="s">
        <v>140</v>
      </c>
      <c r="J5" s="205"/>
      <c r="K5" s="205"/>
      <c r="L5" s="206" t="s">
        <v>141</v>
      </c>
      <c r="M5" s="206" t="s">
        <v>142</v>
      </c>
      <c r="N5" s="209" t="s">
        <v>143</v>
      </c>
    </row>
    <row r="6" spans="1:14" x14ac:dyDescent="0.3">
      <c r="A6" s="205"/>
      <c r="B6" s="205"/>
      <c r="C6" s="205"/>
      <c r="D6" s="205"/>
      <c r="E6" s="205"/>
      <c r="F6" s="205"/>
      <c r="G6" s="205"/>
      <c r="H6" s="216"/>
      <c r="I6" s="210" t="s">
        <v>230</v>
      </c>
      <c r="J6" s="205" t="s">
        <v>229</v>
      </c>
      <c r="K6" s="210" t="s">
        <v>231</v>
      </c>
      <c r="L6" s="207"/>
      <c r="M6" s="207"/>
      <c r="N6" s="209"/>
    </row>
    <row r="7" spans="1:14" x14ac:dyDescent="0.3">
      <c r="A7" s="205"/>
      <c r="B7" s="205"/>
      <c r="C7" s="205"/>
      <c r="D7" s="205"/>
      <c r="E7" s="205"/>
      <c r="F7" s="100" t="s">
        <v>219</v>
      </c>
      <c r="G7" s="94" t="s">
        <v>218</v>
      </c>
      <c r="H7" s="211"/>
      <c r="I7" s="211"/>
      <c r="J7" s="205"/>
      <c r="K7" s="211"/>
      <c r="L7" s="208"/>
      <c r="M7" s="208"/>
      <c r="N7" s="209"/>
    </row>
    <row r="8" spans="1:14" x14ac:dyDescent="0.3">
      <c r="A8" s="95">
        <v>1</v>
      </c>
      <c r="B8" s="95" t="s">
        <v>212</v>
      </c>
      <c r="C8" s="95" t="s">
        <v>214</v>
      </c>
      <c r="D8" s="95" t="s">
        <v>216</v>
      </c>
      <c r="E8" s="95">
        <v>1058</v>
      </c>
      <c r="F8" s="96">
        <v>7.3999999999999996E-2</v>
      </c>
      <c r="G8" s="97">
        <f>E8*F8</f>
        <v>78.292000000000002</v>
      </c>
      <c r="H8" s="97">
        <f>E8-G8</f>
        <v>979.70799999999997</v>
      </c>
      <c r="I8" s="95"/>
      <c r="J8" s="95"/>
      <c r="K8" s="95"/>
      <c r="L8" s="99">
        <v>0.2</v>
      </c>
      <c r="M8" s="97">
        <f>H8*L8</f>
        <v>195.94159999999999</v>
      </c>
      <c r="N8" s="97">
        <f>H8+M8</f>
        <v>1175.6496</v>
      </c>
    </row>
    <row r="9" spans="1:14" x14ac:dyDescent="0.3">
      <c r="A9" s="95">
        <v>2</v>
      </c>
      <c r="B9" s="95" t="s">
        <v>212</v>
      </c>
      <c r="C9" s="95" t="s">
        <v>220</v>
      </c>
      <c r="D9" s="95" t="s">
        <v>216</v>
      </c>
      <c r="E9" s="95">
        <v>784</v>
      </c>
      <c r="F9" s="96">
        <v>6.9000000000000006E-2</v>
      </c>
      <c r="G9" s="97">
        <f t="shared" ref="G9:G18" si="0">E9*F9</f>
        <v>54.096000000000004</v>
      </c>
      <c r="H9" s="97">
        <f t="shared" ref="H9:H18" si="1">E9-G9</f>
        <v>729.904</v>
      </c>
      <c r="I9" s="95"/>
      <c r="J9" s="95"/>
      <c r="K9" s="95"/>
      <c r="L9" s="99">
        <v>0.17</v>
      </c>
      <c r="M9" s="97">
        <f t="shared" ref="M9:M18" si="2">H9*L9</f>
        <v>124.08368000000002</v>
      </c>
      <c r="N9" s="97">
        <f t="shared" ref="N9:N18" si="3">H9+M9</f>
        <v>853.98767999999995</v>
      </c>
    </row>
    <row r="10" spans="1:14" x14ac:dyDescent="0.3">
      <c r="A10" s="95">
        <v>3</v>
      </c>
      <c r="B10" s="95" t="s">
        <v>221</v>
      </c>
      <c r="C10" s="95" t="s">
        <v>220</v>
      </c>
      <c r="D10" s="95" t="s">
        <v>216</v>
      </c>
      <c r="E10" s="95">
        <v>218</v>
      </c>
      <c r="F10" s="96">
        <v>6.9000000000000006E-2</v>
      </c>
      <c r="G10" s="97">
        <f t="shared" si="0"/>
        <v>15.042000000000002</v>
      </c>
      <c r="H10" s="97">
        <f t="shared" si="1"/>
        <v>202.958</v>
      </c>
      <c r="I10" s="95"/>
      <c r="J10" s="95"/>
      <c r="K10" s="95"/>
      <c r="L10" s="99">
        <v>0.17</v>
      </c>
      <c r="M10" s="97">
        <f t="shared" si="2"/>
        <v>34.502860000000005</v>
      </c>
      <c r="N10" s="97">
        <f t="shared" si="3"/>
        <v>237.46086</v>
      </c>
    </row>
    <row r="11" spans="1:14" x14ac:dyDescent="0.3">
      <c r="A11" s="95">
        <v>4</v>
      </c>
      <c r="B11" s="95" t="s">
        <v>212</v>
      </c>
      <c r="C11" s="95" t="s">
        <v>222</v>
      </c>
      <c r="D11" s="95" t="s">
        <v>216</v>
      </c>
      <c r="E11" s="95">
        <v>678</v>
      </c>
      <c r="F11" s="96">
        <v>6.9000000000000006E-2</v>
      </c>
      <c r="G11" s="97">
        <f t="shared" si="0"/>
        <v>46.782000000000004</v>
      </c>
      <c r="H11" s="97">
        <f t="shared" si="1"/>
        <v>631.21799999999996</v>
      </c>
      <c r="I11" s="95">
        <v>1079</v>
      </c>
      <c r="J11" s="95">
        <v>1080</v>
      </c>
      <c r="K11" s="95"/>
      <c r="L11" s="99">
        <v>0.17</v>
      </c>
      <c r="M11" s="97">
        <f t="shared" si="2"/>
        <v>107.30706000000001</v>
      </c>
      <c r="N11" s="97">
        <f t="shared" si="3"/>
        <v>738.52505999999994</v>
      </c>
    </row>
    <row r="12" spans="1:14" x14ac:dyDescent="0.3">
      <c r="A12" s="95">
        <v>5</v>
      </c>
      <c r="B12" s="95" t="s">
        <v>221</v>
      </c>
      <c r="C12" s="95" t="s">
        <v>222</v>
      </c>
      <c r="D12" s="95" t="s">
        <v>216</v>
      </c>
      <c r="E12" s="95">
        <v>158</v>
      </c>
      <c r="F12" s="96">
        <v>6.9000000000000006E-2</v>
      </c>
      <c r="G12" s="97">
        <f t="shared" si="0"/>
        <v>10.902000000000001</v>
      </c>
      <c r="H12" s="97">
        <f t="shared" si="1"/>
        <v>147.09800000000001</v>
      </c>
      <c r="I12" s="95">
        <v>345</v>
      </c>
      <c r="J12" s="95">
        <v>350</v>
      </c>
      <c r="K12" s="95"/>
      <c r="L12" s="99">
        <v>0.17</v>
      </c>
      <c r="M12" s="97">
        <f t="shared" si="2"/>
        <v>25.006660000000004</v>
      </c>
      <c r="N12" s="97">
        <f t="shared" si="3"/>
        <v>172.10466000000002</v>
      </c>
    </row>
    <row r="13" spans="1:14" x14ac:dyDescent="0.3">
      <c r="A13" s="95">
        <v>6</v>
      </c>
      <c r="B13" s="95" t="s">
        <v>212</v>
      </c>
      <c r="C13" s="95" t="s">
        <v>223</v>
      </c>
      <c r="D13" s="95" t="s">
        <v>216</v>
      </c>
      <c r="E13" s="95">
        <v>400</v>
      </c>
      <c r="F13" s="96">
        <v>6.9000000000000006E-2</v>
      </c>
      <c r="G13" s="97">
        <f t="shared" si="0"/>
        <v>27.6</v>
      </c>
      <c r="H13" s="97">
        <f t="shared" si="1"/>
        <v>372.4</v>
      </c>
      <c r="I13" s="95">
        <v>476</v>
      </c>
      <c r="J13" s="95">
        <v>521</v>
      </c>
      <c r="K13" s="95"/>
      <c r="L13" s="99">
        <v>0.17</v>
      </c>
      <c r="M13" s="97">
        <f t="shared" si="2"/>
        <v>63.308</v>
      </c>
      <c r="N13" s="97">
        <f>H13+M13</f>
        <v>435.70799999999997</v>
      </c>
    </row>
    <row r="14" spans="1:14" x14ac:dyDescent="0.3">
      <c r="A14" s="95">
        <v>7</v>
      </c>
      <c r="B14" s="95" t="s">
        <v>212</v>
      </c>
      <c r="C14" s="95" t="s">
        <v>224</v>
      </c>
      <c r="D14" s="95" t="s">
        <v>216</v>
      </c>
      <c r="E14" s="95">
        <v>364</v>
      </c>
      <c r="F14" s="96">
        <v>6.9000000000000006E-2</v>
      </c>
      <c r="G14" s="97">
        <f t="shared" si="0"/>
        <v>25.116000000000003</v>
      </c>
      <c r="H14" s="97">
        <f t="shared" si="1"/>
        <v>338.88400000000001</v>
      </c>
      <c r="I14" s="95">
        <v>461</v>
      </c>
      <c r="J14" s="95">
        <v>521</v>
      </c>
      <c r="K14" s="95"/>
      <c r="L14" s="99">
        <v>0.17</v>
      </c>
      <c r="M14" s="97">
        <f t="shared" si="2"/>
        <v>57.61028000000001</v>
      </c>
      <c r="N14" s="97">
        <f t="shared" si="3"/>
        <v>396.49428</v>
      </c>
    </row>
    <row r="15" spans="1:14" x14ac:dyDescent="0.3">
      <c r="A15" s="95">
        <v>8</v>
      </c>
      <c r="B15" s="95" t="s">
        <v>221</v>
      </c>
      <c r="C15" s="95" t="s">
        <v>224</v>
      </c>
      <c r="D15" s="95" t="s">
        <v>216</v>
      </c>
      <c r="E15" s="95">
        <v>114</v>
      </c>
      <c r="F15" s="96">
        <v>6.9000000000000006E-2</v>
      </c>
      <c r="G15" s="97">
        <f t="shared" si="0"/>
        <v>7.8660000000000005</v>
      </c>
      <c r="H15" s="97">
        <f t="shared" si="1"/>
        <v>106.134</v>
      </c>
      <c r="I15" s="95">
        <v>222</v>
      </c>
      <c r="J15" s="95">
        <v>224</v>
      </c>
      <c r="K15" s="95"/>
      <c r="L15" s="99">
        <v>0.17</v>
      </c>
      <c r="M15" s="97">
        <f t="shared" si="2"/>
        <v>18.04278</v>
      </c>
      <c r="N15" s="97">
        <f t="shared" si="3"/>
        <v>124.17678000000001</v>
      </c>
    </row>
    <row r="16" spans="1:14" x14ac:dyDescent="0.3">
      <c r="A16" s="95">
        <v>9</v>
      </c>
      <c r="B16" s="95" t="s">
        <v>212</v>
      </c>
      <c r="C16" s="95" t="s">
        <v>225</v>
      </c>
      <c r="D16" s="95" t="s">
        <v>216</v>
      </c>
      <c r="E16" s="95">
        <v>1172</v>
      </c>
      <c r="F16" s="96">
        <v>6.9000000000000006E-2</v>
      </c>
      <c r="G16" s="97">
        <f t="shared" si="0"/>
        <v>80.868000000000009</v>
      </c>
      <c r="H16" s="97">
        <f t="shared" si="1"/>
        <v>1091.1320000000001</v>
      </c>
      <c r="I16" s="98" t="s">
        <v>174</v>
      </c>
      <c r="J16" s="98" t="s">
        <v>174</v>
      </c>
      <c r="K16" s="95"/>
      <c r="L16" s="99">
        <v>0.17</v>
      </c>
      <c r="M16" s="97">
        <f t="shared" si="2"/>
        <v>185.49244000000002</v>
      </c>
      <c r="N16" s="97">
        <f t="shared" si="3"/>
        <v>1276.62444</v>
      </c>
    </row>
    <row r="17" spans="1:14" x14ac:dyDescent="0.3">
      <c r="A17" s="95">
        <v>10</v>
      </c>
      <c r="B17" s="95" t="s">
        <v>212</v>
      </c>
      <c r="C17" s="95" t="s">
        <v>226</v>
      </c>
      <c r="D17" s="95" t="s">
        <v>216</v>
      </c>
      <c r="E17" s="95">
        <v>1646</v>
      </c>
      <c r="F17" s="96">
        <v>6.9000000000000006E-2</v>
      </c>
      <c r="G17" s="97">
        <f t="shared" si="0"/>
        <v>113.57400000000001</v>
      </c>
      <c r="H17" s="97">
        <f t="shared" si="1"/>
        <v>1532.4259999999999</v>
      </c>
      <c r="I17" s="98" t="s">
        <v>174</v>
      </c>
      <c r="J17" s="98" t="s">
        <v>174</v>
      </c>
      <c r="K17" s="95"/>
      <c r="L17" s="99">
        <v>0.17</v>
      </c>
      <c r="M17" s="97">
        <f t="shared" si="2"/>
        <v>260.51242000000002</v>
      </c>
      <c r="N17" s="97">
        <f t="shared" si="3"/>
        <v>1792.93842</v>
      </c>
    </row>
    <row r="18" spans="1:14" x14ac:dyDescent="0.3">
      <c r="A18" s="95">
        <v>11</v>
      </c>
      <c r="B18" s="95" t="s">
        <v>212</v>
      </c>
      <c r="C18" s="95" t="s">
        <v>227</v>
      </c>
      <c r="D18" s="95" t="s">
        <v>216</v>
      </c>
      <c r="E18" s="95">
        <v>1646</v>
      </c>
      <c r="F18" s="96">
        <v>6.9000000000000006E-2</v>
      </c>
      <c r="G18" s="97">
        <f t="shared" si="0"/>
        <v>113.57400000000001</v>
      </c>
      <c r="H18" s="97">
        <f t="shared" si="1"/>
        <v>1532.4259999999999</v>
      </c>
      <c r="I18" s="95">
        <v>2106</v>
      </c>
      <c r="J18" s="95"/>
      <c r="K18" s="95"/>
      <c r="L18" s="99">
        <v>0.17</v>
      </c>
      <c r="M18" s="97">
        <f t="shared" si="2"/>
        <v>260.51242000000002</v>
      </c>
      <c r="N18" s="97">
        <f t="shared" si="3"/>
        <v>1792.93842</v>
      </c>
    </row>
  </sheetData>
  <mergeCells count="18">
    <mergeCell ref="A1:N1"/>
    <mergeCell ref="A2:N2"/>
    <mergeCell ref="A4:N4"/>
    <mergeCell ref="A5:A7"/>
    <mergeCell ref="B5:B7"/>
    <mergeCell ref="C5:C7"/>
    <mergeCell ref="D5:D7"/>
    <mergeCell ref="E5:E7"/>
    <mergeCell ref="I5:K5"/>
    <mergeCell ref="L5:L7"/>
    <mergeCell ref="A3:N3"/>
    <mergeCell ref="H5:H7"/>
    <mergeCell ref="F5:G6"/>
    <mergeCell ref="M5:M7"/>
    <mergeCell ref="N5:N7"/>
    <mergeCell ref="I6:I7"/>
    <mergeCell ref="J6:J7"/>
    <mergeCell ref="K6:K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OTR Inventory Price sheet </vt:lpstr>
      <vt:lpstr>Blackstone price chart</vt:lpstr>
      <vt:lpstr>Dolfin Tube</vt:lpstr>
      <vt:lpstr>'OTR Inventory Price sheet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hp</cp:lastModifiedBy>
  <dcterms:created xsi:type="dcterms:W3CDTF">2018-06-01T12:26:22Z</dcterms:created>
  <dcterms:modified xsi:type="dcterms:W3CDTF">2022-10-20T14:02:49Z</dcterms:modified>
</cp:coreProperties>
</file>