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nedviga\01_Python code\Pile_optimisation\"/>
    </mc:Choice>
  </mc:AlternateContent>
  <bookViews>
    <workbookView xWindow="0" yWindow="0" windowWidth="38400" windowHeight="17700" tabRatio="706" firstSheet="5" activeTab="12"/>
  </bookViews>
  <sheets>
    <sheet name="Betta_f" sheetId="51" r:id="rId1"/>
    <sheet name="Betta1_q" sheetId="52" r:id="rId2"/>
    <sheet name="Boring_elev" sheetId="64" r:id="rId3"/>
    <sheet name="1_18" sheetId="55" r:id="rId4"/>
    <sheet name="5_18" sheetId="56" r:id="rId5"/>
    <sheet name="10_18" sheetId="57" r:id="rId6"/>
    <sheet name="11_18" sheetId="58" r:id="rId7"/>
    <sheet name="12_18" sheetId="59" r:id="rId8"/>
    <sheet name="15_18" sheetId="60" r:id="rId9"/>
    <sheet name="18_18" sheetId="61" r:id="rId10"/>
    <sheet name="19_18" sheetId="62" r:id="rId11"/>
    <sheet name="25_18" sheetId="63" r:id="rId12"/>
    <sheet name="pile_variants" sheetId="65" r:id="rId13"/>
    <sheet name="Коэффициенты" sheetId="21" r:id="rId14"/>
    <sheet name="30х30_тсз.1_18" sheetId="39" r:id="rId15"/>
    <sheet name="30х30_тсз.5_18" sheetId="41" r:id="rId16"/>
    <sheet name="30х30_тсз.10_18" sheetId="42" r:id="rId17"/>
    <sheet name="30х30_тсз.11_18" sheetId="43" r:id="rId18"/>
    <sheet name="30х30_тсз.12_18" sheetId="44" r:id="rId19"/>
    <sheet name="30х30_тсз.15_18" sheetId="45" r:id="rId20"/>
    <sheet name="30х30_тсз.18_18" sheetId="48" r:id="rId21"/>
    <sheet name="30х30_тсз.19_18" sheetId="49" r:id="rId22"/>
    <sheet name="30х30_тсз.25_18" sheetId="50" r:id="rId23"/>
  </sheets>
  <calcPr calcId="162913"/>
</workbook>
</file>

<file path=xl/calcChain.xml><?xml version="1.0" encoding="utf-8"?>
<calcChain xmlns="http://schemas.openxmlformats.org/spreadsheetml/2006/main">
  <c r="M11" i="39" l="1"/>
  <c r="J11" i="39"/>
  <c r="G12" i="39"/>
  <c r="A3" i="63" l="1"/>
  <c r="A3" i="62"/>
  <c r="A4" i="62" s="1"/>
  <c r="A3" i="61"/>
  <c r="A4" i="61" s="1"/>
  <c r="A5" i="61" s="1"/>
  <c r="A6" i="61" s="1"/>
  <c r="A7" i="61" s="1"/>
  <c r="A8" i="61" s="1"/>
  <c r="A9" i="61" s="1"/>
  <c r="A10" i="61" s="1"/>
  <c r="A11" i="61" s="1"/>
  <c r="A12" i="61" s="1"/>
  <c r="A13" i="61" s="1"/>
  <c r="A14" i="61" s="1"/>
  <c r="A15" i="61" s="1"/>
  <c r="A16" i="61" s="1"/>
  <c r="A17" i="61" s="1"/>
  <c r="A18" i="61" s="1"/>
  <c r="A19" i="61" s="1"/>
  <c r="A20" i="61" s="1"/>
  <c r="A21" i="61" s="1"/>
  <c r="A22" i="61" s="1"/>
  <c r="A23" i="61" s="1"/>
  <c r="A24" i="61" s="1"/>
  <c r="A25" i="61" s="1"/>
  <c r="A26" i="61" s="1"/>
  <c r="A27" i="61" s="1"/>
  <c r="A28" i="61" s="1"/>
  <c r="A29" i="61" s="1"/>
  <c r="A30" i="61" s="1"/>
  <c r="A31" i="61" s="1"/>
  <c r="A32" i="61" s="1"/>
  <c r="A33" i="61" s="1"/>
  <c r="A34" i="61" s="1"/>
  <c r="A35" i="61" s="1"/>
  <c r="A36" i="61" s="1"/>
  <c r="A37" i="61" s="1"/>
  <c r="A38" i="61" s="1"/>
  <c r="A39" i="61" s="1"/>
  <c r="A40" i="61" s="1"/>
  <c r="A41" i="61" s="1"/>
  <c r="A3" i="60"/>
  <c r="A3" i="59"/>
  <c r="A4" i="59" s="1"/>
  <c r="A5" i="59" s="1"/>
  <c r="A6" i="59" s="1"/>
  <c r="A3" i="58"/>
  <c r="A3" i="57"/>
  <c r="A4" i="57" s="1"/>
  <c r="A3" i="56"/>
  <c r="A4" i="60" l="1"/>
  <c r="A4" i="56"/>
  <c r="A5" i="57"/>
  <c r="A7" i="59"/>
  <c r="A4" i="58"/>
  <c r="A42" i="61"/>
  <c r="A5" i="62"/>
  <c r="A4" i="63"/>
  <c r="H11" i="39"/>
  <c r="A5" i="60" l="1"/>
  <c r="A6" i="60" s="1"/>
  <c r="A5" i="58"/>
  <c r="A43" i="61"/>
  <c r="A8" i="59"/>
  <c r="A5" i="63"/>
  <c r="A6" i="62"/>
  <c r="A5" i="56"/>
  <c r="A6" i="57"/>
  <c r="G24" i="39"/>
  <c r="G11" i="39"/>
  <c r="D12" i="39"/>
  <c r="D11" i="39"/>
  <c r="C12" i="39"/>
  <c r="C11" i="39"/>
  <c r="A44" i="61" l="1"/>
  <c r="A6" i="58"/>
  <c r="A6" i="56"/>
  <c r="A7" i="57"/>
  <c r="A7" i="62"/>
  <c r="A9" i="59"/>
  <c r="A6" i="63"/>
  <c r="A7" i="60"/>
  <c r="A3" i="55"/>
  <c r="A4" i="55" s="1"/>
  <c r="A7" i="56" l="1"/>
  <c r="A10" i="59"/>
  <c r="A7" i="58"/>
  <c r="A45" i="61"/>
  <c r="A8" i="57"/>
  <c r="A8" i="60"/>
  <c r="A8" i="62"/>
  <c r="A7" i="63"/>
  <c r="A5" i="55"/>
  <c r="I11" i="39"/>
  <c r="I11" i="41"/>
  <c r="J11" i="41" s="1"/>
  <c r="H11" i="41"/>
  <c r="G11" i="41"/>
  <c r="D11" i="42"/>
  <c r="G19" i="44"/>
  <c r="H19" i="44"/>
  <c r="J19" i="44"/>
  <c r="M16" i="44"/>
  <c r="M11" i="44"/>
  <c r="A9" i="62" l="1"/>
  <c r="A8" i="56"/>
  <c r="A8" i="58"/>
  <c r="A11" i="59"/>
  <c r="A46" i="61"/>
  <c r="A8" i="63"/>
  <c r="A9" i="60"/>
  <c r="A9" i="57"/>
  <c r="A6" i="55"/>
  <c r="G154" i="39"/>
  <c r="H154" i="39"/>
  <c r="I154" i="39" s="1"/>
  <c r="G155" i="39"/>
  <c r="H155" i="39"/>
  <c r="I155" i="39"/>
  <c r="G156" i="39"/>
  <c r="H156" i="39"/>
  <c r="I156" i="39"/>
  <c r="G157" i="39"/>
  <c r="H157" i="39"/>
  <c r="I157" i="39"/>
  <c r="G134" i="50"/>
  <c r="G135" i="50"/>
  <c r="G133" i="50"/>
  <c r="G132" i="50"/>
  <c r="G131" i="50"/>
  <c r="G37" i="50"/>
  <c r="G38" i="50"/>
  <c r="G39" i="50"/>
  <c r="G40" i="50"/>
  <c r="G41" i="50"/>
  <c r="G42" i="50"/>
  <c r="G43" i="50"/>
  <c r="G44" i="50"/>
  <c r="G45" i="50"/>
  <c r="G46" i="50"/>
  <c r="G47" i="50"/>
  <c r="G48" i="50"/>
  <c r="G49" i="50"/>
  <c r="G50" i="50"/>
  <c r="G51" i="50"/>
  <c r="G52" i="50"/>
  <c r="G53" i="50"/>
  <c r="G54" i="50"/>
  <c r="G55" i="50"/>
  <c r="G56" i="50"/>
  <c r="G57" i="50"/>
  <c r="G58" i="50"/>
  <c r="G59" i="50"/>
  <c r="G60" i="50"/>
  <c r="G61" i="50"/>
  <c r="G62" i="50"/>
  <c r="G63" i="50"/>
  <c r="G64" i="50"/>
  <c r="G65" i="50"/>
  <c r="G66" i="50"/>
  <c r="G67" i="50"/>
  <c r="G68" i="50"/>
  <c r="G69" i="50"/>
  <c r="G70" i="50"/>
  <c r="G71" i="50"/>
  <c r="G72" i="50"/>
  <c r="G73" i="50"/>
  <c r="G74" i="50"/>
  <c r="G75" i="50"/>
  <c r="G76" i="50"/>
  <c r="G77" i="50"/>
  <c r="G78" i="50"/>
  <c r="G79" i="50"/>
  <c r="G80" i="50"/>
  <c r="G81" i="50"/>
  <c r="G25" i="50"/>
  <c r="G26" i="50"/>
  <c r="G27" i="50"/>
  <c r="G28" i="50"/>
  <c r="G29" i="50"/>
  <c r="G30" i="50"/>
  <c r="G31" i="50"/>
  <c r="G32" i="50"/>
  <c r="G33" i="50"/>
  <c r="G34" i="50"/>
  <c r="G35" i="50"/>
  <c r="G36" i="50"/>
  <c r="H144" i="50"/>
  <c r="I144" i="50" s="1"/>
  <c r="G144" i="50"/>
  <c r="I143" i="50"/>
  <c r="H143" i="50"/>
  <c r="G143" i="50"/>
  <c r="H142" i="50"/>
  <c r="I142" i="50" s="1"/>
  <c r="G142" i="50"/>
  <c r="H141" i="50"/>
  <c r="I141" i="50" s="1"/>
  <c r="G141" i="50"/>
  <c r="H140" i="50"/>
  <c r="I140" i="50" s="1"/>
  <c r="G140" i="50"/>
  <c r="H139" i="50"/>
  <c r="I139" i="50" s="1"/>
  <c r="G139" i="50"/>
  <c r="H138" i="50"/>
  <c r="I138" i="50" s="1"/>
  <c r="G138" i="50"/>
  <c r="I137" i="50"/>
  <c r="H137" i="50"/>
  <c r="G137" i="50"/>
  <c r="H136" i="50"/>
  <c r="I136" i="50" s="1"/>
  <c r="G136" i="50"/>
  <c r="I135" i="50"/>
  <c r="H135" i="50"/>
  <c r="H134" i="50"/>
  <c r="I134" i="50" s="1"/>
  <c r="H133" i="50"/>
  <c r="I133" i="50" s="1"/>
  <c r="H132" i="50"/>
  <c r="I132" i="50" s="1"/>
  <c r="H131" i="50"/>
  <c r="I131" i="50" s="1"/>
  <c r="H130" i="50"/>
  <c r="I130" i="50" s="1"/>
  <c r="G130" i="50"/>
  <c r="H129" i="50"/>
  <c r="I129" i="50" s="1"/>
  <c r="G129" i="50"/>
  <c r="H128" i="50"/>
  <c r="I128" i="50" s="1"/>
  <c r="G128" i="50"/>
  <c r="H127" i="50"/>
  <c r="I127" i="50" s="1"/>
  <c r="G127" i="50"/>
  <c r="H126" i="50"/>
  <c r="I126" i="50" s="1"/>
  <c r="G126" i="50"/>
  <c r="H125" i="50"/>
  <c r="I125" i="50" s="1"/>
  <c r="G125" i="50"/>
  <c r="H124" i="50"/>
  <c r="I124" i="50" s="1"/>
  <c r="G124" i="50"/>
  <c r="H123" i="50"/>
  <c r="I123" i="50" s="1"/>
  <c r="G123" i="50"/>
  <c r="H122" i="50"/>
  <c r="I122" i="50" s="1"/>
  <c r="G122" i="50"/>
  <c r="H121" i="50"/>
  <c r="I121" i="50" s="1"/>
  <c r="G121" i="50"/>
  <c r="H120" i="50"/>
  <c r="I120" i="50" s="1"/>
  <c r="G120" i="50"/>
  <c r="I119" i="50"/>
  <c r="H119" i="50"/>
  <c r="G119" i="50"/>
  <c r="H118" i="50"/>
  <c r="I118" i="50" s="1"/>
  <c r="G118" i="50"/>
  <c r="H117" i="50"/>
  <c r="I117" i="50" s="1"/>
  <c r="G117" i="50"/>
  <c r="H116" i="50"/>
  <c r="I116" i="50" s="1"/>
  <c r="G116" i="50"/>
  <c r="H115" i="50"/>
  <c r="I115" i="50" s="1"/>
  <c r="G115" i="50"/>
  <c r="H114" i="50"/>
  <c r="I114" i="50" s="1"/>
  <c r="G114" i="50"/>
  <c r="I113" i="50"/>
  <c r="H113" i="50"/>
  <c r="G113" i="50"/>
  <c r="H112" i="50"/>
  <c r="I112" i="50" s="1"/>
  <c r="G112" i="50"/>
  <c r="H111" i="50"/>
  <c r="I111" i="50" s="1"/>
  <c r="G111" i="50"/>
  <c r="H110" i="50"/>
  <c r="I110" i="50" s="1"/>
  <c r="G110" i="50"/>
  <c r="H109" i="50"/>
  <c r="I109" i="50" s="1"/>
  <c r="G109" i="50"/>
  <c r="H108" i="50"/>
  <c r="I108" i="50" s="1"/>
  <c r="G108" i="50"/>
  <c r="H107" i="50"/>
  <c r="I107" i="50" s="1"/>
  <c r="G107" i="50"/>
  <c r="H106" i="50"/>
  <c r="I106" i="50" s="1"/>
  <c r="G106" i="50"/>
  <c r="H105" i="50"/>
  <c r="I105" i="50" s="1"/>
  <c r="G105" i="50"/>
  <c r="H104" i="50"/>
  <c r="I104" i="50" s="1"/>
  <c r="G104" i="50"/>
  <c r="H103" i="50"/>
  <c r="I103" i="50" s="1"/>
  <c r="G103" i="50"/>
  <c r="H102" i="50"/>
  <c r="I102" i="50" s="1"/>
  <c r="G102" i="50"/>
  <c r="H101" i="50"/>
  <c r="I101" i="50" s="1"/>
  <c r="G101" i="50"/>
  <c r="H100" i="50"/>
  <c r="I100" i="50" s="1"/>
  <c r="G100" i="50"/>
  <c r="H99" i="50"/>
  <c r="I99" i="50" s="1"/>
  <c r="G99" i="50"/>
  <c r="H98" i="50"/>
  <c r="I98" i="50" s="1"/>
  <c r="G98" i="50"/>
  <c r="H97" i="50"/>
  <c r="I97" i="50" s="1"/>
  <c r="G97" i="50"/>
  <c r="H96" i="50"/>
  <c r="I96" i="50" s="1"/>
  <c r="G96" i="50"/>
  <c r="H95" i="50"/>
  <c r="I95" i="50" s="1"/>
  <c r="G95" i="50"/>
  <c r="H94" i="50"/>
  <c r="I94" i="50" s="1"/>
  <c r="G94" i="50"/>
  <c r="H93" i="50"/>
  <c r="I93" i="50" s="1"/>
  <c r="G93" i="50"/>
  <c r="H92" i="50"/>
  <c r="I92" i="50" s="1"/>
  <c r="G92" i="50"/>
  <c r="H91" i="50"/>
  <c r="I91" i="50" s="1"/>
  <c r="G91" i="50"/>
  <c r="H90" i="50"/>
  <c r="I90" i="50" s="1"/>
  <c r="G90" i="50"/>
  <c r="H89" i="50"/>
  <c r="I89" i="50" s="1"/>
  <c r="G89" i="50"/>
  <c r="I88" i="50"/>
  <c r="H88" i="50"/>
  <c r="G88" i="50"/>
  <c r="H87" i="50"/>
  <c r="I87" i="50" s="1"/>
  <c r="G87" i="50"/>
  <c r="H86" i="50"/>
  <c r="I86" i="50" s="1"/>
  <c r="J86" i="50" s="1"/>
  <c r="G86" i="50"/>
  <c r="H85" i="50"/>
  <c r="I85" i="50" s="1"/>
  <c r="G85" i="50"/>
  <c r="H84" i="50"/>
  <c r="I84" i="50" s="1"/>
  <c r="G84" i="50"/>
  <c r="H83" i="50"/>
  <c r="I83" i="50" s="1"/>
  <c r="G83" i="50"/>
  <c r="H82" i="50"/>
  <c r="I82" i="50" s="1"/>
  <c r="G82" i="50"/>
  <c r="H81" i="50"/>
  <c r="I81" i="50" s="1"/>
  <c r="H80" i="50"/>
  <c r="I80" i="50" s="1"/>
  <c r="H79" i="50"/>
  <c r="I79" i="50" s="1"/>
  <c r="H78" i="50"/>
  <c r="I78" i="50" s="1"/>
  <c r="H77" i="50"/>
  <c r="I77" i="50" s="1"/>
  <c r="H76" i="50"/>
  <c r="I76" i="50" s="1"/>
  <c r="H75" i="50"/>
  <c r="I75" i="50" s="1"/>
  <c r="H74" i="50"/>
  <c r="I74" i="50" s="1"/>
  <c r="H73" i="50"/>
  <c r="I73" i="50" s="1"/>
  <c r="H72" i="50"/>
  <c r="I72" i="50" s="1"/>
  <c r="H71" i="50"/>
  <c r="I71" i="50" s="1"/>
  <c r="H70" i="50"/>
  <c r="I70" i="50" s="1"/>
  <c r="I69" i="50"/>
  <c r="H69" i="50"/>
  <c r="H68" i="50"/>
  <c r="I68" i="50" s="1"/>
  <c r="H67" i="50"/>
  <c r="I67" i="50" s="1"/>
  <c r="H66" i="50"/>
  <c r="I66" i="50" s="1"/>
  <c r="I65" i="50"/>
  <c r="H65" i="50"/>
  <c r="I64" i="50"/>
  <c r="H64" i="50"/>
  <c r="I63" i="50"/>
  <c r="H63" i="50"/>
  <c r="H62" i="50"/>
  <c r="I62" i="50" s="1"/>
  <c r="I61" i="50"/>
  <c r="H61" i="50"/>
  <c r="I60" i="50"/>
  <c r="H60" i="50"/>
  <c r="I59" i="50"/>
  <c r="H59" i="50"/>
  <c r="H58" i="50"/>
  <c r="I58" i="50" s="1"/>
  <c r="I57" i="50"/>
  <c r="H57" i="50"/>
  <c r="I56" i="50"/>
  <c r="H56" i="50"/>
  <c r="H55" i="50"/>
  <c r="I55" i="50" s="1"/>
  <c r="H54" i="50"/>
  <c r="I54" i="50" s="1"/>
  <c r="I53" i="50"/>
  <c r="H53" i="50"/>
  <c r="H52" i="50"/>
  <c r="I52" i="50" s="1"/>
  <c r="I51" i="50"/>
  <c r="H51" i="50"/>
  <c r="I50" i="50"/>
  <c r="H50" i="50"/>
  <c r="I49" i="50"/>
  <c r="H49" i="50"/>
  <c r="H48" i="50"/>
  <c r="I48" i="50" s="1"/>
  <c r="J48" i="50" s="1"/>
  <c r="H47" i="50"/>
  <c r="I47" i="50" s="1"/>
  <c r="H46" i="50"/>
  <c r="I46" i="50" s="1"/>
  <c r="J46" i="50" s="1"/>
  <c r="I45" i="50"/>
  <c r="J45" i="50" s="1"/>
  <c r="H45" i="50"/>
  <c r="H44" i="50"/>
  <c r="I44" i="50" s="1"/>
  <c r="J44" i="50" s="1"/>
  <c r="H43" i="50"/>
  <c r="I43" i="50" s="1"/>
  <c r="H42" i="50"/>
  <c r="I42" i="50" s="1"/>
  <c r="J42" i="50" s="1"/>
  <c r="I41" i="50"/>
  <c r="J41" i="50" s="1"/>
  <c r="H41" i="50"/>
  <c r="H40" i="50"/>
  <c r="I40" i="50" s="1"/>
  <c r="J40" i="50" s="1"/>
  <c r="H39" i="50"/>
  <c r="I39" i="50" s="1"/>
  <c r="H38" i="50"/>
  <c r="I38" i="50" s="1"/>
  <c r="H37" i="50"/>
  <c r="I37" i="50" s="1"/>
  <c r="H36" i="50"/>
  <c r="I36" i="50" s="1"/>
  <c r="J36" i="50" s="1"/>
  <c r="I35" i="50"/>
  <c r="J35" i="50" s="1"/>
  <c r="H35" i="50"/>
  <c r="I34" i="50"/>
  <c r="H34" i="50"/>
  <c r="I33" i="50"/>
  <c r="J33" i="50" s="1"/>
  <c r="H33" i="50"/>
  <c r="I32" i="50"/>
  <c r="H32" i="50"/>
  <c r="I31" i="50"/>
  <c r="J31" i="50" s="1"/>
  <c r="H31" i="50"/>
  <c r="H30" i="50"/>
  <c r="I30" i="50" s="1"/>
  <c r="J30" i="50" s="1"/>
  <c r="H29" i="50"/>
  <c r="I29" i="50" s="1"/>
  <c r="J29" i="50" s="1"/>
  <c r="H28" i="50"/>
  <c r="I28" i="50" s="1"/>
  <c r="J28" i="50" s="1"/>
  <c r="I27" i="50"/>
  <c r="H27" i="50"/>
  <c r="H26" i="50"/>
  <c r="I26" i="50" s="1"/>
  <c r="J26" i="50" s="1"/>
  <c r="H25" i="50"/>
  <c r="I25" i="50" s="1"/>
  <c r="J25" i="50" s="1"/>
  <c r="H24" i="50"/>
  <c r="I24" i="50" s="1"/>
  <c r="J24" i="50" s="1"/>
  <c r="G24" i="50"/>
  <c r="H23" i="50"/>
  <c r="I23" i="50" s="1"/>
  <c r="G23" i="50"/>
  <c r="I22" i="50"/>
  <c r="H22" i="50"/>
  <c r="G22" i="50"/>
  <c r="H21" i="50"/>
  <c r="I21" i="50" s="1"/>
  <c r="G21" i="50"/>
  <c r="H20" i="50"/>
  <c r="I20" i="50" s="1"/>
  <c r="J20" i="50" s="1"/>
  <c r="G20" i="50"/>
  <c r="I19" i="50"/>
  <c r="J19" i="50" s="1"/>
  <c r="H19" i="50"/>
  <c r="G19" i="50"/>
  <c r="H18" i="50"/>
  <c r="I18" i="50" s="1"/>
  <c r="G18" i="50"/>
  <c r="I17" i="50"/>
  <c r="J17" i="50" s="1"/>
  <c r="H17" i="50"/>
  <c r="G17" i="50"/>
  <c r="H16" i="50"/>
  <c r="I16" i="50" s="1"/>
  <c r="G16" i="50"/>
  <c r="I15" i="50"/>
  <c r="J15" i="50" s="1"/>
  <c r="H15" i="50"/>
  <c r="G15" i="50"/>
  <c r="H14" i="50"/>
  <c r="I14" i="50" s="1"/>
  <c r="J14" i="50" s="1"/>
  <c r="G14" i="50"/>
  <c r="H13" i="50"/>
  <c r="I13" i="50" s="1"/>
  <c r="J13" i="50" s="1"/>
  <c r="G13" i="50"/>
  <c r="H12" i="50"/>
  <c r="I12" i="50" s="1"/>
  <c r="J12" i="50" s="1"/>
  <c r="G12" i="50"/>
  <c r="A12" i="50"/>
  <c r="B12" i="50" s="1"/>
  <c r="L11" i="50"/>
  <c r="I11" i="50"/>
  <c r="J11" i="50" s="1"/>
  <c r="H11" i="50"/>
  <c r="G11" i="50"/>
  <c r="E8" i="50"/>
  <c r="C11" i="50" s="1"/>
  <c r="E5" i="50"/>
  <c r="J63" i="50" s="1"/>
  <c r="E4" i="50"/>
  <c r="G40" i="49"/>
  <c r="G41" i="49"/>
  <c r="G42" i="49"/>
  <c r="G43" i="49"/>
  <c r="G44" i="49"/>
  <c r="G45" i="49"/>
  <c r="G46" i="49"/>
  <c r="G47" i="49"/>
  <c r="G48" i="49"/>
  <c r="G49" i="49"/>
  <c r="G50" i="49"/>
  <c r="G51" i="49"/>
  <c r="G52" i="49"/>
  <c r="G53" i="49"/>
  <c r="G54" i="49"/>
  <c r="G55" i="49"/>
  <c r="G56" i="49"/>
  <c r="G57" i="49"/>
  <c r="G58" i="49"/>
  <c r="G59" i="49"/>
  <c r="G60" i="49"/>
  <c r="G61" i="49"/>
  <c r="G62" i="49"/>
  <c r="G63" i="49"/>
  <c r="G64" i="49"/>
  <c r="G65" i="49"/>
  <c r="G66" i="49"/>
  <c r="G67" i="49"/>
  <c r="G68" i="49"/>
  <c r="G69" i="49"/>
  <c r="G70" i="49"/>
  <c r="G71" i="49"/>
  <c r="G72" i="49"/>
  <c r="G73" i="49"/>
  <c r="G74" i="49"/>
  <c r="G75" i="49"/>
  <c r="G76" i="49"/>
  <c r="G77" i="49"/>
  <c r="G78" i="49"/>
  <c r="G79" i="49"/>
  <c r="G80" i="49"/>
  <c r="G81" i="49"/>
  <c r="G82" i="49"/>
  <c r="G23" i="49"/>
  <c r="G24" i="49"/>
  <c r="G25" i="49"/>
  <c r="G26" i="49"/>
  <c r="G27" i="49"/>
  <c r="G28" i="49"/>
  <c r="G29" i="49"/>
  <c r="G30" i="49"/>
  <c r="G31" i="49"/>
  <c r="G32" i="49"/>
  <c r="G33" i="49"/>
  <c r="G34" i="49"/>
  <c r="G35" i="49"/>
  <c r="G36" i="49"/>
  <c r="G37" i="49"/>
  <c r="G38" i="49"/>
  <c r="G39" i="49"/>
  <c r="H157" i="49"/>
  <c r="I157" i="49" s="1"/>
  <c r="G157" i="49"/>
  <c r="H156" i="49"/>
  <c r="I156" i="49" s="1"/>
  <c r="G156" i="49"/>
  <c r="H155" i="49"/>
  <c r="I155" i="49" s="1"/>
  <c r="G155" i="49"/>
  <c r="H154" i="49"/>
  <c r="I154" i="49" s="1"/>
  <c r="G154" i="49"/>
  <c r="H153" i="49"/>
  <c r="I153" i="49" s="1"/>
  <c r="G153" i="49"/>
  <c r="I152" i="49"/>
  <c r="H152" i="49"/>
  <c r="G152" i="49"/>
  <c r="H151" i="49"/>
  <c r="I151" i="49" s="1"/>
  <c r="G151" i="49"/>
  <c r="I150" i="49"/>
  <c r="H150" i="49"/>
  <c r="G150" i="49"/>
  <c r="H149" i="49"/>
  <c r="I149" i="49" s="1"/>
  <c r="G149" i="49"/>
  <c r="I148" i="49"/>
  <c r="H148" i="49"/>
  <c r="G148" i="49"/>
  <c r="H147" i="49"/>
  <c r="I147" i="49" s="1"/>
  <c r="G147" i="49"/>
  <c r="I146" i="49"/>
  <c r="H146" i="49"/>
  <c r="G146" i="49"/>
  <c r="H145" i="49"/>
  <c r="I145" i="49" s="1"/>
  <c r="G145" i="49"/>
  <c r="H144" i="49"/>
  <c r="I144" i="49" s="1"/>
  <c r="G144" i="49"/>
  <c r="H143" i="49"/>
  <c r="I143" i="49" s="1"/>
  <c r="G143" i="49"/>
  <c r="H142" i="49"/>
  <c r="I142" i="49" s="1"/>
  <c r="G142" i="49"/>
  <c r="H141" i="49"/>
  <c r="I141" i="49" s="1"/>
  <c r="G141" i="49"/>
  <c r="H140" i="49"/>
  <c r="I140" i="49" s="1"/>
  <c r="G140" i="49"/>
  <c r="H139" i="49"/>
  <c r="I139" i="49" s="1"/>
  <c r="G139" i="49"/>
  <c r="H138" i="49"/>
  <c r="I138" i="49" s="1"/>
  <c r="G138" i="49"/>
  <c r="H137" i="49"/>
  <c r="I137" i="49" s="1"/>
  <c r="G137" i="49"/>
  <c r="I136" i="49"/>
  <c r="H136" i="49"/>
  <c r="G136" i="49"/>
  <c r="H135" i="49"/>
  <c r="I135" i="49" s="1"/>
  <c r="G135" i="49"/>
  <c r="I134" i="49"/>
  <c r="H134" i="49"/>
  <c r="G134" i="49"/>
  <c r="H133" i="49"/>
  <c r="I133" i="49" s="1"/>
  <c r="G133" i="49"/>
  <c r="I132" i="49"/>
  <c r="H132" i="49"/>
  <c r="G132" i="49"/>
  <c r="I131" i="49"/>
  <c r="H131" i="49"/>
  <c r="G131" i="49"/>
  <c r="I130" i="49"/>
  <c r="H130" i="49"/>
  <c r="G130" i="49"/>
  <c r="H129" i="49"/>
  <c r="I129" i="49" s="1"/>
  <c r="G129" i="49"/>
  <c r="H128" i="49"/>
  <c r="I128" i="49" s="1"/>
  <c r="G128" i="49"/>
  <c r="H127" i="49"/>
  <c r="I127" i="49" s="1"/>
  <c r="G127" i="49"/>
  <c r="H126" i="49"/>
  <c r="I126" i="49" s="1"/>
  <c r="G126" i="49"/>
  <c r="I125" i="49"/>
  <c r="H125" i="49"/>
  <c r="G125" i="49"/>
  <c r="I124" i="49"/>
  <c r="H124" i="49"/>
  <c r="G124" i="49"/>
  <c r="I123" i="49"/>
  <c r="H123" i="49"/>
  <c r="G123" i="49"/>
  <c r="I122" i="49"/>
  <c r="H122" i="49"/>
  <c r="G122" i="49"/>
  <c r="H121" i="49"/>
  <c r="I121" i="49" s="1"/>
  <c r="G121" i="49"/>
  <c r="H120" i="49"/>
  <c r="I120" i="49" s="1"/>
  <c r="G120" i="49"/>
  <c r="H119" i="49"/>
  <c r="I119" i="49" s="1"/>
  <c r="G119" i="49"/>
  <c r="H118" i="49"/>
  <c r="I118" i="49" s="1"/>
  <c r="G118" i="49"/>
  <c r="I117" i="49"/>
  <c r="H117" i="49"/>
  <c r="G117" i="49"/>
  <c r="I116" i="49"/>
  <c r="H116" i="49"/>
  <c r="G116" i="49"/>
  <c r="I115" i="49"/>
  <c r="H115" i="49"/>
  <c r="G115" i="49"/>
  <c r="I114" i="49"/>
  <c r="H114" i="49"/>
  <c r="G114" i="49"/>
  <c r="I113" i="49"/>
  <c r="H113" i="49"/>
  <c r="G113" i="49"/>
  <c r="H112" i="49"/>
  <c r="I112" i="49" s="1"/>
  <c r="G112" i="49"/>
  <c r="I111" i="49"/>
  <c r="H111" i="49"/>
  <c r="G111" i="49"/>
  <c r="H110" i="49"/>
  <c r="I110" i="49" s="1"/>
  <c r="G110" i="49"/>
  <c r="H109" i="49"/>
  <c r="I109" i="49" s="1"/>
  <c r="J109" i="49" s="1"/>
  <c r="G109" i="49"/>
  <c r="H108" i="49"/>
  <c r="I108" i="49" s="1"/>
  <c r="G108" i="49"/>
  <c r="H107" i="49"/>
  <c r="I107" i="49" s="1"/>
  <c r="G107" i="49"/>
  <c r="H106" i="49"/>
  <c r="I106" i="49" s="1"/>
  <c r="G106" i="49"/>
  <c r="H105" i="49"/>
  <c r="I105" i="49" s="1"/>
  <c r="G105" i="49"/>
  <c r="H104" i="49"/>
  <c r="I104" i="49" s="1"/>
  <c r="G104" i="49"/>
  <c r="H103" i="49"/>
  <c r="I103" i="49" s="1"/>
  <c r="G103" i="49"/>
  <c r="H102" i="49"/>
  <c r="I102" i="49" s="1"/>
  <c r="G102" i="49"/>
  <c r="H101" i="49"/>
  <c r="I101" i="49" s="1"/>
  <c r="G101" i="49"/>
  <c r="H100" i="49"/>
  <c r="I100" i="49" s="1"/>
  <c r="G100" i="49"/>
  <c r="H99" i="49"/>
  <c r="I99" i="49" s="1"/>
  <c r="G99" i="49"/>
  <c r="H98" i="49"/>
  <c r="I98" i="49" s="1"/>
  <c r="G98" i="49"/>
  <c r="H97" i="49"/>
  <c r="I97" i="49" s="1"/>
  <c r="G97" i="49"/>
  <c r="H96" i="49"/>
  <c r="I96" i="49" s="1"/>
  <c r="G96" i="49"/>
  <c r="I95" i="49"/>
  <c r="H95" i="49"/>
  <c r="G95" i="49"/>
  <c r="H94" i="49"/>
  <c r="I94" i="49" s="1"/>
  <c r="G94" i="49"/>
  <c r="H93" i="49"/>
  <c r="I93" i="49" s="1"/>
  <c r="G93" i="49"/>
  <c r="H92" i="49"/>
  <c r="I92" i="49" s="1"/>
  <c r="G92" i="49"/>
  <c r="H91" i="49"/>
  <c r="I91" i="49" s="1"/>
  <c r="J91" i="49" s="1"/>
  <c r="G91" i="49"/>
  <c r="H90" i="49"/>
  <c r="I90" i="49" s="1"/>
  <c r="G90" i="49"/>
  <c r="H89" i="49"/>
  <c r="I89" i="49" s="1"/>
  <c r="G89" i="49"/>
  <c r="H88" i="49"/>
  <c r="I88" i="49" s="1"/>
  <c r="G88" i="49"/>
  <c r="I87" i="49"/>
  <c r="H87" i="49"/>
  <c r="G87" i="49"/>
  <c r="H86" i="49"/>
  <c r="I86" i="49" s="1"/>
  <c r="G86" i="49"/>
  <c r="H85" i="49"/>
  <c r="I85" i="49" s="1"/>
  <c r="G85" i="49"/>
  <c r="H84" i="49"/>
  <c r="I84" i="49" s="1"/>
  <c r="G84" i="49"/>
  <c r="H83" i="49"/>
  <c r="I83" i="49" s="1"/>
  <c r="G83" i="49"/>
  <c r="H82" i="49"/>
  <c r="I82" i="49" s="1"/>
  <c r="H81" i="49"/>
  <c r="I81" i="49" s="1"/>
  <c r="H80" i="49"/>
  <c r="I80" i="49" s="1"/>
  <c r="H79" i="49"/>
  <c r="I79" i="49" s="1"/>
  <c r="H78" i="49"/>
  <c r="I78" i="49" s="1"/>
  <c r="J78" i="49" s="1"/>
  <c r="I77" i="49"/>
  <c r="H77" i="49"/>
  <c r="H76" i="49"/>
  <c r="I76" i="49" s="1"/>
  <c r="H75" i="49"/>
  <c r="I75" i="49" s="1"/>
  <c r="H74" i="49"/>
  <c r="I74" i="49" s="1"/>
  <c r="H73" i="49"/>
  <c r="I73" i="49" s="1"/>
  <c r="H72" i="49"/>
  <c r="I72" i="49" s="1"/>
  <c r="H71" i="49"/>
  <c r="I71" i="49" s="1"/>
  <c r="H70" i="49"/>
  <c r="I70" i="49" s="1"/>
  <c r="I69" i="49"/>
  <c r="H69" i="49"/>
  <c r="H68" i="49"/>
  <c r="I68" i="49" s="1"/>
  <c r="H67" i="49"/>
  <c r="I67" i="49" s="1"/>
  <c r="H66" i="49"/>
  <c r="I66" i="49" s="1"/>
  <c r="H65" i="49"/>
  <c r="I65" i="49" s="1"/>
  <c r="H64" i="49"/>
  <c r="I64" i="49" s="1"/>
  <c r="H63" i="49"/>
  <c r="I63" i="49" s="1"/>
  <c r="H62" i="49"/>
  <c r="I62" i="49" s="1"/>
  <c r="J62" i="49" s="1"/>
  <c r="I61" i="49"/>
  <c r="H61" i="49"/>
  <c r="H60" i="49"/>
  <c r="I60" i="49" s="1"/>
  <c r="H59" i="49"/>
  <c r="I59" i="49" s="1"/>
  <c r="H58" i="49"/>
  <c r="I58" i="49" s="1"/>
  <c r="H57" i="49"/>
  <c r="I57" i="49" s="1"/>
  <c r="H56" i="49"/>
  <c r="I56" i="49" s="1"/>
  <c r="H55" i="49"/>
  <c r="I55" i="49" s="1"/>
  <c r="J55" i="49" s="1"/>
  <c r="H54" i="49"/>
  <c r="I54" i="49" s="1"/>
  <c r="H53" i="49"/>
  <c r="I53" i="49" s="1"/>
  <c r="H52" i="49"/>
  <c r="I52" i="49" s="1"/>
  <c r="H51" i="49"/>
  <c r="I51" i="49" s="1"/>
  <c r="H50" i="49"/>
  <c r="I50" i="49" s="1"/>
  <c r="H49" i="49"/>
  <c r="I49" i="49" s="1"/>
  <c r="H48" i="49"/>
  <c r="I48" i="49" s="1"/>
  <c r="H47" i="49"/>
  <c r="I47" i="49" s="1"/>
  <c r="H46" i="49"/>
  <c r="I46" i="49" s="1"/>
  <c r="J46" i="49" s="1"/>
  <c r="I45" i="49"/>
  <c r="H45" i="49"/>
  <c r="H44" i="49"/>
  <c r="I44" i="49" s="1"/>
  <c r="I43" i="49"/>
  <c r="H43" i="49"/>
  <c r="H42" i="49"/>
  <c r="I42" i="49" s="1"/>
  <c r="J42" i="49" s="1"/>
  <c r="I41" i="49"/>
  <c r="H41" i="49"/>
  <c r="J40" i="49"/>
  <c r="H40" i="49"/>
  <c r="I40" i="49" s="1"/>
  <c r="H39" i="49"/>
  <c r="I39" i="49" s="1"/>
  <c r="H38" i="49"/>
  <c r="I38" i="49" s="1"/>
  <c r="J38" i="49" s="1"/>
  <c r="H37" i="49"/>
  <c r="I37" i="49" s="1"/>
  <c r="H36" i="49"/>
  <c r="I36" i="49" s="1"/>
  <c r="I35" i="49"/>
  <c r="H35" i="49"/>
  <c r="H34" i="49"/>
  <c r="I34" i="49" s="1"/>
  <c r="J34" i="49" s="1"/>
  <c r="I33" i="49"/>
  <c r="H33" i="49"/>
  <c r="H32" i="49"/>
  <c r="I32" i="49" s="1"/>
  <c r="J32" i="49" s="1"/>
  <c r="H31" i="49"/>
  <c r="I31" i="49" s="1"/>
  <c r="H30" i="49"/>
  <c r="I30" i="49" s="1"/>
  <c r="I29" i="49"/>
  <c r="H29" i="49"/>
  <c r="H28" i="49"/>
  <c r="I28" i="49" s="1"/>
  <c r="J28" i="49" s="1"/>
  <c r="H27" i="49"/>
  <c r="I27" i="49" s="1"/>
  <c r="H26" i="49"/>
  <c r="I26" i="49" s="1"/>
  <c r="I25" i="49"/>
  <c r="H25" i="49"/>
  <c r="J24" i="49"/>
  <c r="H24" i="49"/>
  <c r="I24" i="49" s="1"/>
  <c r="I23" i="49"/>
  <c r="H23" i="49"/>
  <c r="H22" i="49"/>
  <c r="I22" i="49" s="1"/>
  <c r="J22" i="49" s="1"/>
  <c r="G22" i="49"/>
  <c r="I21" i="49"/>
  <c r="H21" i="49"/>
  <c r="G21" i="49"/>
  <c r="H20" i="49"/>
  <c r="I20" i="49" s="1"/>
  <c r="G20" i="49"/>
  <c r="H19" i="49"/>
  <c r="I19" i="49" s="1"/>
  <c r="G19" i="49"/>
  <c r="H18" i="49"/>
  <c r="I18" i="49" s="1"/>
  <c r="J18" i="49" s="1"/>
  <c r="G18" i="49"/>
  <c r="I17" i="49"/>
  <c r="H17" i="49"/>
  <c r="G17" i="49"/>
  <c r="H16" i="49"/>
  <c r="I16" i="49" s="1"/>
  <c r="J16" i="49" s="1"/>
  <c r="G16" i="49"/>
  <c r="H15" i="49"/>
  <c r="I15" i="49" s="1"/>
  <c r="G15" i="49"/>
  <c r="H14" i="49"/>
  <c r="I14" i="49" s="1"/>
  <c r="J14" i="49" s="1"/>
  <c r="G14" i="49"/>
  <c r="I13" i="49"/>
  <c r="H13" i="49"/>
  <c r="G13" i="49"/>
  <c r="H12" i="49"/>
  <c r="I12" i="49" s="1"/>
  <c r="G12" i="49"/>
  <c r="B12" i="49"/>
  <c r="A12" i="49"/>
  <c r="A13" i="49" s="1"/>
  <c r="A14" i="49" s="1"/>
  <c r="L11" i="49"/>
  <c r="H11" i="49"/>
  <c r="I11" i="49" s="1"/>
  <c r="J11" i="49" s="1"/>
  <c r="M11" i="49" s="1"/>
  <c r="N11" i="49" s="1"/>
  <c r="G11" i="49"/>
  <c r="E8" i="49"/>
  <c r="D11" i="49" s="1"/>
  <c r="E5" i="49"/>
  <c r="E4" i="49"/>
  <c r="G146" i="48"/>
  <c r="G147" i="48"/>
  <c r="G148" i="48"/>
  <c r="G149" i="48"/>
  <c r="G150" i="48"/>
  <c r="G151" i="48"/>
  <c r="G152" i="48"/>
  <c r="G153" i="48"/>
  <c r="G154" i="48"/>
  <c r="G155" i="48"/>
  <c r="G156" i="48"/>
  <c r="G157" i="48"/>
  <c r="G158" i="48"/>
  <c r="G159" i="48"/>
  <c r="G160" i="48"/>
  <c r="G161" i="48"/>
  <c r="G162" i="48"/>
  <c r="G163" i="48"/>
  <c r="G164" i="48"/>
  <c r="G165" i="48"/>
  <c r="G166" i="48"/>
  <c r="G167" i="48"/>
  <c r="G168" i="48"/>
  <c r="G169" i="48"/>
  <c r="G170" i="48"/>
  <c r="G171" i="48"/>
  <c r="G172" i="48"/>
  <c r="G173" i="48"/>
  <c r="G174" i="48"/>
  <c r="G175" i="48"/>
  <c r="G176" i="48"/>
  <c r="G177" i="48"/>
  <c r="G178" i="48"/>
  <c r="G179" i="48"/>
  <c r="G180" i="48"/>
  <c r="G55" i="48"/>
  <c r="G56" i="48"/>
  <c r="G57" i="48"/>
  <c r="G58" i="48"/>
  <c r="G59" i="48"/>
  <c r="G60" i="48"/>
  <c r="G61" i="48"/>
  <c r="G62" i="48"/>
  <c r="G63" i="48"/>
  <c r="G64" i="48"/>
  <c r="G65" i="48"/>
  <c r="G66" i="48"/>
  <c r="G67" i="48"/>
  <c r="G68" i="48"/>
  <c r="G69" i="48"/>
  <c r="G70" i="48"/>
  <c r="G71" i="48"/>
  <c r="G72" i="48"/>
  <c r="G73" i="48"/>
  <c r="G74" i="48"/>
  <c r="G75" i="48"/>
  <c r="G76" i="48"/>
  <c r="G77" i="48"/>
  <c r="G78" i="48"/>
  <c r="G79" i="48"/>
  <c r="G80" i="48"/>
  <c r="G81" i="48"/>
  <c r="G82" i="48"/>
  <c r="G44" i="48"/>
  <c r="G45" i="48"/>
  <c r="G46" i="48"/>
  <c r="G47" i="48"/>
  <c r="G48" i="48"/>
  <c r="G49" i="48"/>
  <c r="G50" i="48"/>
  <c r="G51" i="48"/>
  <c r="H180" i="48"/>
  <c r="I180" i="48" s="1"/>
  <c r="H179" i="48"/>
  <c r="I179" i="48" s="1"/>
  <c r="H178" i="48"/>
  <c r="I178" i="48" s="1"/>
  <c r="H177" i="48"/>
  <c r="I177" i="48" s="1"/>
  <c r="H176" i="48"/>
  <c r="I176" i="48" s="1"/>
  <c r="H175" i="48"/>
  <c r="I175" i="48" s="1"/>
  <c r="H174" i="48"/>
  <c r="I174" i="48" s="1"/>
  <c r="H173" i="48"/>
  <c r="I173" i="48" s="1"/>
  <c r="H172" i="48"/>
  <c r="I172" i="48" s="1"/>
  <c r="H171" i="48"/>
  <c r="I171" i="48" s="1"/>
  <c r="H170" i="48"/>
  <c r="I170" i="48" s="1"/>
  <c r="H169" i="48"/>
  <c r="I169" i="48" s="1"/>
  <c r="H168" i="48"/>
  <c r="I168" i="48" s="1"/>
  <c r="H167" i="48"/>
  <c r="I167" i="48" s="1"/>
  <c r="H166" i="48"/>
  <c r="I166" i="48" s="1"/>
  <c r="H165" i="48"/>
  <c r="I165" i="48" s="1"/>
  <c r="H164" i="48"/>
  <c r="I164" i="48" s="1"/>
  <c r="H163" i="48"/>
  <c r="I163" i="48" s="1"/>
  <c r="H162" i="48"/>
  <c r="I162" i="48" s="1"/>
  <c r="H161" i="48"/>
  <c r="I161" i="48" s="1"/>
  <c r="H160" i="48"/>
  <c r="I160" i="48" s="1"/>
  <c r="H159" i="48"/>
  <c r="I159" i="48" s="1"/>
  <c r="H158" i="48"/>
  <c r="I158" i="48" s="1"/>
  <c r="H157" i="48"/>
  <c r="I157" i="48" s="1"/>
  <c r="H156" i="48"/>
  <c r="I156" i="48" s="1"/>
  <c r="H155" i="48"/>
  <c r="I155" i="48" s="1"/>
  <c r="H154" i="48"/>
  <c r="I154" i="48" s="1"/>
  <c r="H153" i="48"/>
  <c r="I153" i="48" s="1"/>
  <c r="H152" i="48"/>
  <c r="I152" i="48" s="1"/>
  <c r="H151" i="48"/>
  <c r="I151" i="48" s="1"/>
  <c r="H150" i="48"/>
  <c r="I150" i="48" s="1"/>
  <c r="H149" i="48"/>
  <c r="I149" i="48" s="1"/>
  <c r="H148" i="48"/>
  <c r="I148" i="48" s="1"/>
  <c r="H147" i="48"/>
  <c r="I147" i="48" s="1"/>
  <c r="H146" i="48"/>
  <c r="I146" i="48" s="1"/>
  <c r="H145" i="48"/>
  <c r="I145" i="48" s="1"/>
  <c r="G145" i="48"/>
  <c r="H144" i="48"/>
  <c r="I144" i="48" s="1"/>
  <c r="J144" i="48" s="1"/>
  <c r="G144" i="48"/>
  <c r="H143" i="48"/>
  <c r="I143" i="48" s="1"/>
  <c r="G143" i="48"/>
  <c r="H142" i="48"/>
  <c r="I142" i="48" s="1"/>
  <c r="G142" i="48"/>
  <c r="H141" i="48"/>
  <c r="I141" i="48" s="1"/>
  <c r="G141" i="48"/>
  <c r="H140" i="48"/>
  <c r="I140" i="48" s="1"/>
  <c r="G140" i="48"/>
  <c r="H139" i="48"/>
  <c r="I139" i="48" s="1"/>
  <c r="J139" i="48" s="1"/>
  <c r="G139" i="48"/>
  <c r="H138" i="48"/>
  <c r="I138" i="48" s="1"/>
  <c r="G138" i="48"/>
  <c r="H137" i="48"/>
  <c r="I137" i="48" s="1"/>
  <c r="J137" i="48" s="1"/>
  <c r="G137" i="48"/>
  <c r="H136" i="48"/>
  <c r="I136" i="48" s="1"/>
  <c r="G136" i="48"/>
  <c r="H135" i="48"/>
  <c r="I135" i="48" s="1"/>
  <c r="G135" i="48"/>
  <c r="H134" i="48"/>
  <c r="I134" i="48" s="1"/>
  <c r="G134" i="48"/>
  <c r="I133" i="48"/>
  <c r="J133" i="48" s="1"/>
  <c r="H133" i="48"/>
  <c r="G133" i="48"/>
  <c r="H132" i="48"/>
  <c r="I132" i="48" s="1"/>
  <c r="G132" i="48"/>
  <c r="H131" i="48"/>
  <c r="I131" i="48" s="1"/>
  <c r="G131" i="48"/>
  <c r="H130" i="48"/>
  <c r="I130" i="48" s="1"/>
  <c r="G130" i="48"/>
  <c r="H129" i="48"/>
  <c r="I129" i="48" s="1"/>
  <c r="G129" i="48"/>
  <c r="H128" i="48"/>
  <c r="I128" i="48" s="1"/>
  <c r="G128" i="48"/>
  <c r="H127" i="48"/>
  <c r="I127" i="48" s="1"/>
  <c r="G127" i="48"/>
  <c r="H126" i="48"/>
  <c r="I126" i="48" s="1"/>
  <c r="G126" i="48"/>
  <c r="H125" i="48"/>
  <c r="I125" i="48" s="1"/>
  <c r="G125" i="48"/>
  <c r="H124" i="48"/>
  <c r="I124" i="48" s="1"/>
  <c r="G124" i="48"/>
  <c r="H123" i="48"/>
  <c r="I123" i="48" s="1"/>
  <c r="G123" i="48"/>
  <c r="H122" i="48"/>
  <c r="I122" i="48" s="1"/>
  <c r="J122" i="48" s="1"/>
  <c r="G122" i="48"/>
  <c r="H121" i="48"/>
  <c r="I121" i="48" s="1"/>
  <c r="G121" i="48"/>
  <c r="H120" i="48"/>
  <c r="I120" i="48" s="1"/>
  <c r="G120" i="48"/>
  <c r="H119" i="48"/>
  <c r="I119" i="48" s="1"/>
  <c r="G119" i="48"/>
  <c r="I118" i="48"/>
  <c r="J118" i="48" s="1"/>
  <c r="H118" i="48"/>
  <c r="G118" i="48"/>
  <c r="H117" i="48"/>
  <c r="I117" i="48" s="1"/>
  <c r="G117" i="48"/>
  <c r="H116" i="48"/>
  <c r="I116" i="48" s="1"/>
  <c r="G116" i="48"/>
  <c r="I115" i="48"/>
  <c r="H115" i="48"/>
  <c r="G115" i="48"/>
  <c r="I114" i="48"/>
  <c r="H114" i="48"/>
  <c r="G114" i="48"/>
  <c r="I113" i="48"/>
  <c r="J113" i="48" s="1"/>
  <c r="H113" i="48"/>
  <c r="G113" i="48"/>
  <c r="H112" i="48"/>
  <c r="I112" i="48" s="1"/>
  <c r="G112" i="48"/>
  <c r="H111" i="48"/>
  <c r="I111" i="48" s="1"/>
  <c r="G111" i="48"/>
  <c r="H110" i="48"/>
  <c r="I110" i="48" s="1"/>
  <c r="G110" i="48"/>
  <c r="I109" i="48"/>
  <c r="H109" i="48"/>
  <c r="G109" i="48"/>
  <c r="H108" i="48"/>
  <c r="I108" i="48" s="1"/>
  <c r="G108" i="48"/>
  <c r="H107" i="48"/>
  <c r="I107" i="48" s="1"/>
  <c r="G107" i="48"/>
  <c r="I106" i="48"/>
  <c r="H106" i="48"/>
  <c r="G106" i="48"/>
  <c r="I105" i="48"/>
  <c r="H105" i="48"/>
  <c r="G105" i="48"/>
  <c r="H104" i="48"/>
  <c r="I104" i="48" s="1"/>
  <c r="J104" i="48" s="1"/>
  <c r="G104" i="48"/>
  <c r="H103" i="48"/>
  <c r="I103" i="48" s="1"/>
  <c r="G103" i="48"/>
  <c r="H102" i="48"/>
  <c r="I102" i="48" s="1"/>
  <c r="G102" i="48"/>
  <c r="I101" i="48"/>
  <c r="H101" i="48"/>
  <c r="G101" i="48"/>
  <c r="H100" i="48"/>
  <c r="I100" i="48" s="1"/>
  <c r="G100" i="48"/>
  <c r="H99" i="48"/>
  <c r="I99" i="48" s="1"/>
  <c r="G99" i="48"/>
  <c r="I98" i="48"/>
  <c r="H98" i="48"/>
  <c r="G98" i="48"/>
  <c r="H97" i="48"/>
  <c r="I97" i="48" s="1"/>
  <c r="J97" i="48" s="1"/>
  <c r="G97" i="48"/>
  <c r="H96" i="48"/>
  <c r="I96" i="48" s="1"/>
  <c r="G96" i="48"/>
  <c r="H95" i="48"/>
  <c r="I95" i="48" s="1"/>
  <c r="J95" i="48" s="1"/>
  <c r="G95" i="48"/>
  <c r="H94" i="48"/>
  <c r="I94" i="48" s="1"/>
  <c r="G94" i="48"/>
  <c r="I93" i="48"/>
  <c r="H93" i="48"/>
  <c r="G93" i="48"/>
  <c r="I92" i="48"/>
  <c r="H92" i="48"/>
  <c r="G92" i="48"/>
  <c r="I91" i="48"/>
  <c r="H91" i="48"/>
  <c r="G91" i="48"/>
  <c r="H90" i="48"/>
  <c r="I90" i="48" s="1"/>
  <c r="G90" i="48"/>
  <c r="H89" i="48"/>
  <c r="I89" i="48" s="1"/>
  <c r="G89" i="48"/>
  <c r="I88" i="48"/>
  <c r="H88" i="48"/>
  <c r="G88" i="48"/>
  <c r="H87" i="48"/>
  <c r="I87" i="48" s="1"/>
  <c r="G87" i="48"/>
  <c r="H86" i="48"/>
  <c r="I86" i="48" s="1"/>
  <c r="J86" i="48" s="1"/>
  <c r="G86" i="48"/>
  <c r="H85" i="48"/>
  <c r="I85" i="48" s="1"/>
  <c r="J85" i="48" s="1"/>
  <c r="G85" i="48"/>
  <c r="H84" i="48"/>
  <c r="I84" i="48" s="1"/>
  <c r="G84" i="48"/>
  <c r="I83" i="48"/>
  <c r="H83" i="48"/>
  <c r="G83" i="48"/>
  <c r="I82" i="48"/>
  <c r="J82" i="48" s="1"/>
  <c r="H82" i="48"/>
  <c r="I81" i="48"/>
  <c r="J81" i="48" s="1"/>
  <c r="H81" i="48"/>
  <c r="I80" i="48"/>
  <c r="H80" i="48"/>
  <c r="H79" i="48"/>
  <c r="I79" i="48" s="1"/>
  <c r="H78" i="48"/>
  <c r="I78" i="48" s="1"/>
  <c r="J78" i="48" s="1"/>
  <c r="H77" i="48"/>
  <c r="I77" i="48" s="1"/>
  <c r="I76" i="48"/>
  <c r="H76" i="48"/>
  <c r="H75" i="48"/>
  <c r="I75" i="48" s="1"/>
  <c r="J75" i="48" s="1"/>
  <c r="I74" i="48"/>
  <c r="H74" i="48"/>
  <c r="I73" i="48"/>
  <c r="J73" i="48" s="1"/>
  <c r="H73" i="48"/>
  <c r="H72" i="48"/>
  <c r="I72" i="48" s="1"/>
  <c r="J72" i="48" s="1"/>
  <c r="H71" i="48"/>
  <c r="I71" i="48" s="1"/>
  <c r="J71" i="48" s="1"/>
  <c r="H70" i="48"/>
  <c r="I70" i="48" s="1"/>
  <c r="I69" i="48"/>
  <c r="J69" i="48" s="1"/>
  <c r="H69" i="48"/>
  <c r="H68" i="48"/>
  <c r="I68" i="48" s="1"/>
  <c r="J68" i="48" s="1"/>
  <c r="H67" i="48"/>
  <c r="I67" i="48" s="1"/>
  <c r="J67" i="48" s="1"/>
  <c r="H66" i="48"/>
  <c r="I66" i="48" s="1"/>
  <c r="J66" i="48" s="1"/>
  <c r="H65" i="48"/>
  <c r="I65" i="48" s="1"/>
  <c r="J65" i="48" s="1"/>
  <c r="H64" i="48"/>
  <c r="I64" i="48" s="1"/>
  <c r="J64" i="48" s="1"/>
  <c r="H63" i="48"/>
  <c r="I63" i="48" s="1"/>
  <c r="J63" i="48" s="1"/>
  <c r="H62" i="48"/>
  <c r="I62" i="48" s="1"/>
  <c r="J62" i="48" s="1"/>
  <c r="H61" i="48"/>
  <c r="I61" i="48" s="1"/>
  <c r="J61" i="48" s="1"/>
  <c r="H60" i="48"/>
  <c r="I60" i="48" s="1"/>
  <c r="J60" i="48" s="1"/>
  <c r="H59" i="48"/>
  <c r="I59" i="48" s="1"/>
  <c r="J59" i="48" s="1"/>
  <c r="H58" i="48"/>
  <c r="I58" i="48" s="1"/>
  <c r="H57" i="48"/>
  <c r="I57" i="48" s="1"/>
  <c r="J57" i="48" s="1"/>
  <c r="H56" i="48"/>
  <c r="I56" i="48" s="1"/>
  <c r="J56" i="48" s="1"/>
  <c r="H55" i="48"/>
  <c r="I55" i="48" s="1"/>
  <c r="J55" i="48" s="1"/>
  <c r="H54" i="48"/>
  <c r="I54" i="48" s="1"/>
  <c r="G54" i="48"/>
  <c r="H53" i="48"/>
  <c r="I53" i="48" s="1"/>
  <c r="J53" i="48" s="1"/>
  <c r="G53" i="48"/>
  <c r="H52" i="48"/>
  <c r="I52" i="48" s="1"/>
  <c r="J52" i="48" s="1"/>
  <c r="G52" i="48"/>
  <c r="I51" i="48"/>
  <c r="J51" i="48" s="1"/>
  <c r="H51" i="48"/>
  <c r="I50" i="48"/>
  <c r="J50" i="48" s="1"/>
  <c r="H50" i="48"/>
  <c r="H49" i="48"/>
  <c r="I49" i="48" s="1"/>
  <c r="J49" i="48" s="1"/>
  <c r="I48" i="48"/>
  <c r="J48" i="48" s="1"/>
  <c r="H48" i="48"/>
  <c r="H47" i="48"/>
  <c r="I47" i="48" s="1"/>
  <c r="J47" i="48" s="1"/>
  <c r="H46" i="48"/>
  <c r="I46" i="48" s="1"/>
  <c r="J46" i="48" s="1"/>
  <c r="H45" i="48"/>
  <c r="I45" i="48" s="1"/>
  <c r="J45" i="48" s="1"/>
  <c r="H44" i="48"/>
  <c r="I44" i="48" s="1"/>
  <c r="J44" i="48" s="1"/>
  <c r="I43" i="48"/>
  <c r="J43" i="48" s="1"/>
  <c r="H43" i="48"/>
  <c r="G43" i="48"/>
  <c r="I42" i="48"/>
  <c r="J42" i="48" s="1"/>
  <c r="H42" i="48"/>
  <c r="G42" i="48"/>
  <c r="I41" i="48"/>
  <c r="J41" i="48" s="1"/>
  <c r="H41" i="48"/>
  <c r="G41" i="48"/>
  <c r="H40" i="48"/>
  <c r="I40" i="48" s="1"/>
  <c r="J40" i="48" s="1"/>
  <c r="G40" i="48"/>
  <c r="H39" i="48"/>
  <c r="I39" i="48" s="1"/>
  <c r="J39" i="48" s="1"/>
  <c r="G39" i="48"/>
  <c r="H38" i="48"/>
  <c r="I38" i="48" s="1"/>
  <c r="J38" i="48" s="1"/>
  <c r="G38" i="48"/>
  <c r="H37" i="48"/>
  <c r="I37" i="48" s="1"/>
  <c r="J37" i="48" s="1"/>
  <c r="G37" i="48"/>
  <c r="H36" i="48"/>
  <c r="I36" i="48" s="1"/>
  <c r="J36" i="48" s="1"/>
  <c r="G36" i="48"/>
  <c r="I35" i="48"/>
  <c r="J35" i="48" s="1"/>
  <c r="H35" i="48"/>
  <c r="G35" i="48"/>
  <c r="J34" i="48"/>
  <c r="I34" i="48"/>
  <c r="H34" i="48"/>
  <c r="G34" i="48"/>
  <c r="H33" i="48"/>
  <c r="I33" i="48" s="1"/>
  <c r="J33" i="48" s="1"/>
  <c r="G33" i="48"/>
  <c r="I32" i="48"/>
  <c r="J32" i="48" s="1"/>
  <c r="H32" i="48"/>
  <c r="G32" i="48"/>
  <c r="H31" i="48"/>
  <c r="I31" i="48" s="1"/>
  <c r="J31" i="48" s="1"/>
  <c r="G31" i="48"/>
  <c r="H30" i="48"/>
  <c r="I30" i="48" s="1"/>
  <c r="J30" i="48" s="1"/>
  <c r="G30" i="48"/>
  <c r="H29" i="48"/>
  <c r="I29" i="48" s="1"/>
  <c r="J29" i="48" s="1"/>
  <c r="G29" i="48"/>
  <c r="H28" i="48"/>
  <c r="I28" i="48" s="1"/>
  <c r="J28" i="48" s="1"/>
  <c r="G28" i="48"/>
  <c r="I27" i="48"/>
  <c r="J27" i="48" s="1"/>
  <c r="H27" i="48"/>
  <c r="G27" i="48"/>
  <c r="I26" i="48"/>
  <c r="J26" i="48" s="1"/>
  <c r="H26" i="48"/>
  <c r="G26" i="48"/>
  <c r="I25" i="48"/>
  <c r="J25" i="48" s="1"/>
  <c r="H25" i="48"/>
  <c r="G25" i="48"/>
  <c r="H24" i="48"/>
  <c r="I24" i="48" s="1"/>
  <c r="J24" i="48" s="1"/>
  <c r="G24" i="48"/>
  <c r="H23" i="48"/>
  <c r="I23" i="48" s="1"/>
  <c r="J23" i="48" s="1"/>
  <c r="G23" i="48"/>
  <c r="H22" i="48"/>
  <c r="I22" i="48" s="1"/>
  <c r="J22" i="48" s="1"/>
  <c r="G22" i="48"/>
  <c r="H21" i="48"/>
  <c r="I21" i="48" s="1"/>
  <c r="J21" i="48" s="1"/>
  <c r="G21" i="48"/>
  <c r="J20" i="48"/>
  <c r="I20" i="48"/>
  <c r="H20" i="48"/>
  <c r="G20" i="48"/>
  <c r="I19" i="48"/>
  <c r="J19" i="48" s="1"/>
  <c r="H19" i="48"/>
  <c r="G19" i="48"/>
  <c r="J18" i="48"/>
  <c r="I18" i="48"/>
  <c r="H18" i="48"/>
  <c r="G18" i="48"/>
  <c r="H17" i="48"/>
  <c r="I17" i="48" s="1"/>
  <c r="J17" i="48" s="1"/>
  <c r="G17" i="48"/>
  <c r="H16" i="48"/>
  <c r="I16" i="48" s="1"/>
  <c r="J16" i="48" s="1"/>
  <c r="G16" i="48"/>
  <c r="I15" i="48"/>
  <c r="J15" i="48" s="1"/>
  <c r="H15" i="48"/>
  <c r="G15" i="48"/>
  <c r="I14" i="48"/>
  <c r="J14" i="48" s="1"/>
  <c r="H14" i="48"/>
  <c r="G14" i="48"/>
  <c r="I13" i="48"/>
  <c r="J13" i="48" s="1"/>
  <c r="H13" i="48"/>
  <c r="G13" i="48"/>
  <c r="H12" i="48"/>
  <c r="I12" i="48" s="1"/>
  <c r="J12" i="48" s="1"/>
  <c r="G12" i="48"/>
  <c r="A12" i="48"/>
  <c r="B12" i="48" s="1"/>
  <c r="L11" i="48"/>
  <c r="H11" i="48"/>
  <c r="I11" i="48" s="1"/>
  <c r="J11" i="48" s="1"/>
  <c r="M11" i="48" s="1"/>
  <c r="N11" i="48" s="1"/>
  <c r="G11" i="48"/>
  <c r="E8" i="48"/>
  <c r="D11" i="48" s="1"/>
  <c r="E5" i="48"/>
  <c r="E4" i="48"/>
  <c r="G79" i="45"/>
  <c r="G80" i="45"/>
  <c r="G81" i="45"/>
  <c r="G82" i="45"/>
  <c r="G83" i="45"/>
  <c r="G84" i="45"/>
  <c r="G85" i="45"/>
  <c r="G86" i="45"/>
  <c r="G87" i="45"/>
  <c r="G88" i="45"/>
  <c r="G89" i="45"/>
  <c r="G90" i="45"/>
  <c r="G91" i="45"/>
  <c r="G92" i="45"/>
  <c r="G93" i="45"/>
  <c r="G94" i="45"/>
  <c r="G48" i="45"/>
  <c r="G49" i="45"/>
  <c r="G50" i="45"/>
  <c r="G51" i="45"/>
  <c r="G52" i="45"/>
  <c r="G53" i="45"/>
  <c r="G54" i="45"/>
  <c r="G55" i="45"/>
  <c r="G56" i="45"/>
  <c r="G57" i="45"/>
  <c r="G58" i="45"/>
  <c r="G59" i="45"/>
  <c r="G60" i="45"/>
  <c r="G61" i="45"/>
  <c r="G62" i="45"/>
  <c r="H182" i="45"/>
  <c r="I182" i="45" s="1"/>
  <c r="G182" i="45"/>
  <c r="I181" i="45"/>
  <c r="H181" i="45"/>
  <c r="G181" i="45"/>
  <c r="H180" i="45"/>
  <c r="I180" i="45" s="1"/>
  <c r="G180" i="45"/>
  <c r="H179" i="45"/>
  <c r="I179" i="45" s="1"/>
  <c r="G179" i="45"/>
  <c r="H178" i="45"/>
  <c r="I178" i="45" s="1"/>
  <c r="G178" i="45"/>
  <c r="H177" i="45"/>
  <c r="I177" i="45" s="1"/>
  <c r="G177" i="45"/>
  <c r="H176" i="45"/>
  <c r="I176" i="45" s="1"/>
  <c r="G176" i="45"/>
  <c r="H175" i="45"/>
  <c r="I175" i="45" s="1"/>
  <c r="G175" i="45"/>
  <c r="H174" i="45"/>
  <c r="I174" i="45" s="1"/>
  <c r="G174" i="45"/>
  <c r="H173" i="45"/>
  <c r="I173" i="45" s="1"/>
  <c r="G173" i="45"/>
  <c r="H172" i="45"/>
  <c r="I172" i="45" s="1"/>
  <c r="G172" i="45"/>
  <c r="H171" i="45"/>
  <c r="I171" i="45" s="1"/>
  <c r="G171" i="45"/>
  <c r="H170" i="45"/>
  <c r="I170" i="45" s="1"/>
  <c r="G170" i="45"/>
  <c r="H169" i="45"/>
  <c r="I169" i="45" s="1"/>
  <c r="G169" i="45"/>
  <c r="H168" i="45"/>
  <c r="I168" i="45" s="1"/>
  <c r="G168" i="45"/>
  <c r="H167" i="45"/>
  <c r="I167" i="45" s="1"/>
  <c r="G167" i="45"/>
  <c r="H166" i="45"/>
  <c r="I166" i="45" s="1"/>
  <c r="G166" i="45"/>
  <c r="H165" i="45"/>
  <c r="I165" i="45" s="1"/>
  <c r="G165" i="45"/>
  <c r="H164" i="45"/>
  <c r="I164" i="45" s="1"/>
  <c r="G164" i="45"/>
  <c r="H163" i="45"/>
  <c r="I163" i="45" s="1"/>
  <c r="G163" i="45"/>
  <c r="H162" i="45"/>
  <c r="I162" i="45" s="1"/>
  <c r="G162" i="45"/>
  <c r="H161" i="45"/>
  <c r="I161" i="45" s="1"/>
  <c r="G161" i="45"/>
  <c r="H160" i="45"/>
  <c r="I160" i="45" s="1"/>
  <c r="G160" i="45"/>
  <c r="H159" i="45"/>
  <c r="I159" i="45" s="1"/>
  <c r="G159" i="45"/>
  <c r="H158" i="45"/>
  <c r="I158" i="45" s="1"/>
  <c r="G158" i="45"/>
  <c r="H157" i="45"/>
  <c r="I157" i="45" s="1"/>
  <c r="G157" i="45"/>
  <c r="H156" i="45"/>
  <c r="I156" i="45" s="1"/>
  <c r="G156" i="45"/>
  <c r="H155" i="45"/>
  <c r="I155" i="45" s="1"/>
  <c r="G155" i="45"/>
  <c r="H154" i="45"/>
  <c r="I154" i="45" s="1"/>
  <c r="G154" i="45"/>
  <c r="H153" i="45"/>
  <c r="I153" i="45" s="1"/>
  <c r="G153" i="45"/>
  <c r="H152" i="45"/>
  <c r="I152" i="45" s="1"/>
  <c r="G152" i="45"/>
  <c r="H151" i="45"/>
  <c r="I151" i="45" s="1"/>
  <c r="G151" i="45"/>
  <c r="H150" i="45"/>
  <c r="I150" i="45" s="1"/>
  <c r="G150" i="45"/>
  <c r="H149" i="45"/>
  <c r="I149" i="45" s="1"/>
  <c r="G149" i="45"/>
  <c r="H148" i="45"/>
  <c r="I148" i="45" s="1"/>
  <c r="G148" i="45"/>
  <c r="H147" i="45"/>
  <c r="I147" i="45" s="1"/>
  <c r="G147" i="45"/>
  <c r="H146" i="45"/>
  <c r="I146" i="45" s="1"/>
  <c r="G146" i="45"/>
  <c r="H145" i="45"/>
  <c r="I145" i="45" s="1"/>
  <c r="G145" i="45"/>
  <c r="H144" i="45"/>
  <c r="I144" i="45" s="1"/>
  <c r="G144" i="45"/>
  <c r="H143" i="45"/>
  <c r="I143" i="45" s="1"/>
  <c r="G143" i="45"/>
  <c r="H142" i="45"/>
  <c r="I142" i="45" s="1"/>
  <c r="G142" i="45"/>
  <c r="H141" i="45"/>
  <c r="I141" i="45" s="1"/>
  <c r="G141" i="45"/>
  <c r="H140" i="45"/>
  <c r="I140" i="45" s="1"/>
  <c r="G140" i="45"/>
  <c r="H139" i="45"/>
  <c r="I139" i="45" s="1"/>
  <c r="G139" i="45"/>
  <c r="H138" i="45"/>
  <c r="I138" i="45" s="1"/>
  <c r="G138" i="45"/>
  <c r="H137" i="45"/>
  <c r="I137" i="45" s="1"/>
  <c r="G137" i="45"/>
  <c r="H136" i="45"/>
  <c r="I136" i="45" s="1"/>
  <c r="G136" i="45"/>
  <c r="H135" i="45"/>
  <c r="I135" i="45" s="1"/>
  <c r="G135" i="45"/>
  <c r="I134" i="45"/>
  <c r="H134" i="45"/>
  <c r="G134" i="45"/>
  <c r="H133" i="45"/>
  <c r="I133" i="45" s="1"/>
  <c r="G133" i="45"/>
  <c r="H132" i="45"/>
  <c r="I132" i="45" s="1"/>
  <c r="G132" i="45"/>
  <c r="H131" i="45"/>
  <c r="I131" i="45" s="1"/>
  <c r="G131" i="45"/>
  <c r="H130" i="45"/>
  <c r="I130" i="45" s="1"/>
  <c r="G130" i="45"/>
  <c r="H129" i="45"/>
  <c r="I129" i="45" s="1"/>
  <c r="G129" i="45"/>
  <c r="H128" i="45"/>
  <c r="I128" i="45" s="1"/>
  <c r="G128" i="45"/>
  <c r="H127" i="45"/>
  <c r="I127" i="45" s="1"/>
  <c r="G127" i="45"/>
  <c r="I126" i="45"/>
  <c r="H126" i="45"/>
  <c r="G126" i="45"/>
  <c r="H125" i="45"/>
  <c r="I125" i="45" s="1"/>
  <c r="G125" i="45"/>
  <c r="H124" i="45"/>
  <c r="I124" i="45" s="1"/>
  <c r="G124" i="45"/>
  <c r="H123" i="45"/>
  <c r="I123" i="45" s="1"/>
  <c r="G123" i="45"/>
  <c r="H122" i="45"/>
  <c r="I122" i="45" s="1"/>
  <c r="G122" i="45"/>
  <c r="I121" i="45"/>
  <c r="H121" i="45"/>
  <c r="G121" i="45"/>
  <c r="H120" i="45"/>
  <c r="I120" i="45" s="1"/>
  <c r="G120" i="45"/>
  <c r="I119" i="45"/>
  <c r="H119" i="45"/>
  <c r="G119" i="45"/>
  <c r="H118" i="45"/>
  <c r="I118" i="45" s="1"/>
  <c r="G118" i="45"/>
  <c r="I117" i="45"/>
  <c r="H117" i="45"/>
  <c r="G117" i="45"/>
  <c r="H116" i="45"/>
  <c r="I116" i="45" s="1"/>
  <c r="G116" i="45"/>
  <c r="I115" i="45"/>
  <c r="H115" i="45"/>
  <c r="G115" i="45"/>
  <c r="H114" i="45"/>
  <c r="I114" i="45" s="1"/>
  <c r="G114" i="45"/>
  <c r="H113" i="45"/>
  <c r="I113" i="45" s="1"/>
  <c r="G113" i="45"/>
  <c r="H112" i="45"/>
  <c r="I112" i="45" s="1"/>
  <c r="G112" i="45"/>
  <c r="H111" i="45"/>
  <c r="I111" i="45" s="1"/>
  <c r="G111" i="45"/>
  <c r="H110" i="45"/>
  <c r="I110" i="45" s="1"/>
  <c r="G110" i="45"/>
  <c r="H109" i="45"/>
  <c r="I109" i="45" s="1"/>
  <c r="G109" i="45"/>
  <c r="H108" i="45"/>
  <c r="I108" i="45" s="1"/>
  <c r="G108" i="45"/>
  <c r="H107" i="45"/>
  <c r="I107" i="45" s="1"/>
  <c r="G107" i="45"/>
  <c r="H106" i="45"/>
  <c r="I106" i="45" s="1"/>
  <c r="G106" i="45"/>
  <c r="H105" i="45"/>
  <c r="I105" i="45" s="1"/>
  <c r="G105" i="45"/>
  <c r="H104" i="45"/>
  <c r="I104" i="45" s="1"/>
  <c r="G104" i="45"/>
  <c r="H103" i="45"/>
  <c r="I103" i="45" s="1"/>
  <c r="G103" i="45"/>
  <c r="H102" i="45"/>
  <c r="I102" i="45" s="1"/>
  <c r="G102" i="45"/>
  <c r="H101" i="45"/>
  <c r="I101" i="45" s="1"/>
  <c r="G101" i="45"/>
  <c r="H100" i="45"/>
  <c r="I100" i="45" s="1"/>
  <c r="G100" i="45"/>
  <c r="H99" i="45"/>
  <c r="I99" i="45" s="1"/>
  <c r="G99" i="45"/>
  <c r="H98" i="45"/>
  <c r="I98" i="45" s="1"/>
  <c r="G98" i="45"/>
  <c r="H97" i="45"/>
  <c r="I97" i="45" s="1"/>
  <c r="G97" i="45"/>
  <c r="H96" i="45"/>
  <c r="I96" i="45" s="1"/>
  <c r="G96" i="45"/>
  <c r="H95" i="45"/>
  <c r="I95" i="45" s="1"/>
  <c r="G95" i="45"/>
  <c r="H94" i="45"/>
  <c r="I94" i="45" s="1"/>
  <c r="H93" i="45"/>
  <c r="I93" i="45" s="1"/>
  <c r="H92" i="45"/>
  <c r="I92" i="45" s="1"/>
  <c r="I91" i="45"/>
  <c r="H91" i="45"/>
  <c r="H90" i="45"/>
  <c r="I90" i="45" s="1"/>
  <c r="H89" i="45"/>
  <c r="I89" i="45" s="1"/>
  <c r="H88" i="45"/>
  <c r="I88" i="45" s="1"/>
  <c r="H87" i="45"/>
  <c r="I87" i="45" s="1"/>
  <c r="H86" i="45"/>
  <c r="I86" i="45" s="1"/>
  <c r="I85" i="45"/>
  <c r="H85" i="45"/>
  <c r="H84" i="45"/>
  <c r="I84" i="45" s="1"/>
  <c r="H83" i="45"/>
  <c r="I83" i="45" s="1"/>
  <c r="H82" i="45"/>
  <c r="I82" i="45" s="1"/>
  <c r="H81" i="45"/>
  <c r="I81" i="45" s="1"/>
  <c r="H80" i="45"/>
  <c r="I80" i="45" s="1"/>
  <c r="H79" i="45"/>
  <c r="I79" i="45" s="1"/>
  <c r="H78" i="45"/>
  <c r="I78" i="45" s="1"/>
  <c r="G78" i="45"/>
  <c r="H77" i="45"/>
  <c r="I77" i="45" s="1"/>
  <c r="G77" i="45"/>
  <c r="H76" i="45"/>
  <c r="I76" i="45" s="1"/>
  <c r="G76" i="45"/>
  <c r="H75" i="45"/>
  <c r="I75" i="45" s="1"/>
  <c r="J75" i="45" s="1"/>
  <c r="G75" i="45"/>
  <c r="H74" i="45"/>
  <c r="I74" i="45" s="1"/>
  <c r="G74" i="45"/>
  <c r="H73" i="45"/>
  <c r="I73" i="45" s="1"/>
  <c r="J73" i="45" s="1"/>
  <c r="G73" i="45"/>
  <c r="H72" i="45"/>
  <c r="I72" i="45" s="1"/>
  <c r="J72" i="45" s="1"/>
  <c r="G72" i="45"/>
  <c r="H71" i="45"/>
  <c r="I71" i="45" s="1"/>
  <c r="J71" i="45" s="1"/>
  <c r="G71" i="45"/>
  <c r="H70" i="45"/>
  <c r="I70" i="45" s="1"/>
  <c r="G70" i="45"/>
  <c r="H69" i="45"/>
  <c r="I69" i="45" s="1"/>
  <c r="J69" i="45" s="1"/>
  <c r="G69" i="45"/>
  <c r="H68" i="45"/>
  <c r="I68" i="45" s="1"/>
  <c r="J68" i="45" s="1"/>
  <c r="G68" i="45"/>
  <c r="H67" i="45"/>
  <c r="I67" i="45" s="1"/>
  <c r="J67" i="45" s="1"/>
  <c r="G67" i="45"/>
  <c r="H66" i="45"/>
  <c r="I66" i="45" s="1"/>
  <c r="J66" i="45" s="1"/>
  <c r="G66" i="45"/>
  <c r="H65" i="45"/>
  <c r="I65" i="45" s="1"/>
  <c r="J65" i="45" s="1"/>
  <c r="G65" i="45"/>
  <c r="H64" i="45"/>
  <c r="I64" i="45" s="1"/>
  <c r="J64" i="45" s="1"/>
  <c r="G64" i="45"/>
  <c r="H63" i="45"/>
  <c r="I63" i="45" s="1"/>
  <c r="J63" i="45" s="1"/>
  <c r="G63" i="45"/>
  <c r="H62" i="45"/>
  <c r="I62" i="45" s="1"/>
  <c r="J62" i="45" s="1"/>
  <c r="H61" i="45"/>
  <c r="I61" i="45" s="1"/>
  <c r="J61" i="45" s="1"/>
  <c r="H60" i="45"/>
  <c r="I60" i="45" s="1"/>
  <c r="J60" i="45" s="1"/>
  <c r="H59" i="45"/>
  <c r="I59" i="45" s="1"/>
  <c r="J59" i="45" s="1"/>
  <c r="H58" i="45"/>
  <c r="I58" i="45" s="1"/>
  <c r="H57" i="45"/>
  <c r="I57" i="45" s="1"/>
  <c r="J57" i="45" s="1"/>
  <c r="H56" i="45"/>
  <c r="I56" i="45" s="1"/>
  <c r="J56" i="45" s="1"/>
  <c r="H55" i="45"/>
  <c r="I55" i="45" s="1"/>
  <c r="J55" i="45" s="1"/>
  <c r="H54" i="45"/>
  <c r="I54" i="45" s="1"/>
  <c r="J54" i="45" s="1"/>
  <c r="H53" i="45"/>
  <c r="I53" i="45" s="1"/>
  <c r="J53" i="45" s="1"/>
  <c r="H52" i="45"/>
  <c r="I52" i="45" s="1"/>
  <c r="J52" i="45" s="1"/>
  <c r="H51" i="45"/>
  <c r="I51" i="45" s="1"/>
  <c r="J51" i="45" s="1"/>
  <c r="I50" i="45"/>
  <c r="J50" i="45" s="1"/>
  <c r="H50" i="45"/>
  <c r="H49" i="45"/>
  <c r="I49" i="45" s="1"/>
  <c r="J49" i="45" s="1"/>
  <c r="H48" i="45"/>
  <c r="I48" i="45" s="1"/>
  <c r="J48" i="45" s="1"/>
  <c r="J47" i="45"/>
  <c r="H47" i="45"/>
  <c r="I47" i="45" s="1"/>
  <c r="G47" i="45"/>
  <c r="H46" i="45"/>
  <c r="I46" i="45" s="1"/>
  <c r="J46" i="45" s="1"/>
  <c r="G46" i="45"/>
  <c r="H45" i="45"/>
  <c r="I45" i="45" s="1"/>
  <c r="J45" i="45" s="1"/>
  <c r="G45" i="45"/>
  <c r="H44" i="45"/>
  <c r="I44" i="45" s="1"/>
  <c r="J44" i="45" s="1"/>
  <c r="G44" i="45"/>
  <c r="H43" i="45"/>
  <c r="I43" i="45" s="1"/>
  <c r="J43" i="45" s="1"/>
  <c r="G43" i="45"/>
  <c r="I42" i="45"/>
  <c r="J42" i="45" s="1"/>
  <c r="H42" i="45"/>
  <c r="G42" i="45"/>
  <c r="H41" i="45"/>
  <c r="I41" i="45" s="1"/>
  <c r="J41" i="45" s="1"/>
  <c r="G41" i="45"/>
  <c r="H40" i="45"/>
  <c r="I40" i="45" s="1"/>
  <c r="J40" i="45" s="1"/>
  <c r="G40" i="45"/>
  <c r="J39" i="45"/>
  <c r="H39" i="45"/>
  <c r="I39" i="45" s="1"/>
  <c r="G39" i="45"/>
  <c r="H38" i="45"/>
  <c r="I38" i="45" s="1"/>
  <c r="J38" i="45" s="1"/>
  <c r="G38" i="45"/>
  <c r="H37" i="45"/>
  <c r="I37" i="45" s="1"/>
  <c r="J37" i="45" s="1"/>
  <c r="G37" i="45"/>
  <c r="H36" i="45"/>
  <c r="I36" i="45" s="1"/>
  <c r="J36" i="45" s="1"/>
  <c r="G36" i="45"/>
  <c r="H35" i="45"/>
  <c r="I35" i="45" s="1"/>
  <c r="J35" i="45" s="1"/>
  <c r="G35" i="45"/>
  <c r="H34" i="45"/>
  <c r="I34" i="45" s="1"/>
  <c r="J34" i="45" s="1"/>
  <c r="G34" i="45"/>
  <c r="H33" i="45"/>
  <c r="I33" i="45" s="1"/>
  <c r="J33" i="45" s="1"/>
  <c r="G33" i="45"/>
  <c r="H32" i="45"/>
  <c r="I32" i="45" s="1"/>
  <c r="J32" i="45" s="1"/>
  <c r="G32" i="45"/>
  <c r="H31" i="45"/>
  <c r="I31" i="45" s="1"/>
  <c r="J31" i="45" s="1"/>
  <c r="G31" i="45"/>
  <c r="H30" i="45"/>
  <c r="I30" i="45" s="1"/>
  <c r="J30" i="45" s="1"/>
  <c r="G30" i="45"/>
  <c r="H29" i="45"/>
  <c r="I29" i="45" s="1"/>
  <c r="J29" i="45" s="1"/>
  <c r="G29" i="45"/>
  <c r="H28" i="45"/>
  <c r="I28" i="45" s="1"/>
  <c r="J28" i="45" s="1"/>
  <c r="G28" i="45"/>
  <c r="H27" i="45"/>
  <c r="I27" i="45" s="1"/>
  <c r="J27" i="45" s="1"/>
  <c r="G27" i="45"/>
  <c r="H26" i="45"/>
  <c r="I26" i="45" s="1"/>
  <c r="J26" i="45" s="1"/>
  <c r="G26" i="45"/>
  <c r="H25" i="45"/>
  <c r="I25" i="45" s="1"/>
  <c r="J25" i="45" s="1"/>
  <c r="G25" i="45"/>
  <c r="H24" i="45"/>
  <c r="I24" i="45" s="1"/>
  <c r="J24" i="45" s="1"/>
  <c r="G24" i="45"/>
  <c r="H23" i="45"/>
  <c r="I23" i="45" s="1"/>
  <c r="J23" i="45" s="1"/>
  <c r="G23" i="45"/>
  <c r="H22" i="45"/>
  <c r="I22" i="45" s="1"/>
  <c r="J22" i="45" s="1"/>
  <c r="G22" i="45"/>
  <c r="H21" i="45"/>
  <c r="I21" i="45" s="1"/>
  <c r="J21" i="45" s="1"/>
  <c r="G21" i="45"/>
  <c r="I20" i="45"/>
  <c r="J20" i="45" s="1"/>
  <c r="H20" i="45"/>
  <c r="G20" i="45"/>
  <c r="H19" i="45"/>
  <c r="I19" i="45" s="1"/>
  <c r="J19" i="45" s="1"/>
  <c r="G19" i="45"/>
  <c r="H18" i="45"/>
  <c r="I18" i="45" s="1"/>
  <c r="J18" i="45" s="1"/>
  <c r="G18" i="45"/>
  <c r="H17" i="45"/>
  <c r="I17" i="45" s="1"/>
  <c r="J17" i="45" s="1"/>
  <c r="G17" i="45"/>
  <c r="I16" i="45"/>
  <c r="J16" i="45" s="1"/>
  <c r="H16" i="45"/>
  <c r="G16" i="45"/>
  <c r="H15" i="45"/>
  <c r="I15" i="45" s="1"/>
  <c r="J15" i="45" s="1"/>
  <c r="G15" i="45"/>
  <c r="H14" i="45"/>
  <c r="I14" i="45" s="1"/>
  <c r="J14" i="45" s="1"/>
  <c r="G14" i="45"/>
  <c r="H13" i="45"/>
  <c r="I13" i="45" s="1"/>
  <c r="J13" i="45" s="1"/>
  <c r="G13" i="45"/>
  <c r="I12" i="45"/>
  <c r="J12" i="45" s="1"/>
  <c r="H12" i="45"/>
  <c r="G12" i="45"/>
  <c r="A12" i="45"/>
  <c r="A13" i="45" s="1"/>
  <c r="A14" i="45" s="1"/>
  <c r="L11" i="45"/>
  <c r="I11" i="45"/>
  <c r="J11" i="45" s="1"/>
  <c r="H11" i="45"/>
  <c r="G11" i="45"/>
  <c r="E8" i="45"/>
  <c r="C11" i="45" s="1"/>
  <c r="E5" i="45"/>
  <c r="E4" i="45"/>
  <c r="G61" i="44"/>
  <c r="G62" i="44"/>
  <c r="G63" i="44"/>
  <c r="G64" i="44"/>
  <c r="G65" i="44"/>
  <c r="G66" i="44"/>
  <c r="G67" i="44"/>
  <c r="G68" i="44"/>
  <c r="G69" i="44"/>
  <c r="G70" i="44"/>
  <c r="G71" i="44"/>
  <c r="G72" i="44"/>
  <c r="G73" i="44"/>
  <c r="G74" i="44"/>
  <c r="G75" i="44"/>
  <c r="G76" i="44"/>
  <c r="G77" i="44"/>
  <c r="G78" i="44"/>
  <c r="G79" i="44"/>
  <c r="G80" i="44"/>
  <c r="G81" i="44"/>
  <c r="G82" i="44"/>
  <c r="G83" i="44"/>
  <c r="G37" i="44"/>
  <c r="G38" i="44"/>
  <c r="G39" i="44"/>
  <c r="G40" i="44"/>
  <c r="G41" i="44"/>
  <c r="G42" i="44"/>
  <c r="G43" i="44"/>
  <c r="G44" i="44"/>
  <c r="G45" i="44"/>
  <c r="G46" i="44"/>
  <c r="G47" i="44"/>
  <c r="G48" i="44"/>
  <c r="G49" i="44"/>
  <c r="G50" i="44"/>
  <c r="G51" i="44"/>
  <c r="G52" i="44"/>
  <c r="G53" i="44"/>
  <c r="G54" i="44"/>
  <c r="I179" i="44"/>
  <c r="H179" i="44"/>
  <c r="G179" i="44"/>
  <c r="H178" i="44"/>
  <c r="I178" i="44" s="1"/>
  <c r="G178" i="44"/>
  <c r="I177" i="44"/>
  <c r="H177" i="44"/>
  <c r="G177" i="44"/>
  <c r="H176" i="44"/>
  <c r="I176" i="44" s="1"/>
  <c r="G176" i="44"/>
  <c r="I175" i="44"/>
  <c r="H175" i="44"/>
  <c r="G175" i="44"/>
  <c r="H174" i="44"/>
  <c r="I174" i="44" s="1"/>
  <c r="G174" i="44"/>
  <c r="H173" i="44"/>
  <c r="I173" i="44" s="1"/>
  <c r="G173" i="44"/>
  <c r="H172" i="44"/>
  <c r="I172" i="44" s="1"/>
  <c r="G172" i="44"/>
  <c r="H171" i="44"/>
  <c r="I171" i="44" s="1"/>
  <c r="G171" i="44"/>
  <c r="H170" i="44"/>
  <c r="I170" i="44" s="1"/>
  <c r="G170" i="44"/>
  <c r="I169" i="44"/>
  <c r="H169" i="44"/>
  <c r="G169" i="44"/>
  <c r="H168" i="44"/>
  <c r="I168" i="44" s="1"/>
  <c r="G168" i="44"/>
  <c r="I167" i="44"/>
  <c r="H167" i="44"/>
  <c r="G167" i="44"/>
  <c r="H166" i="44"/>
  <c r="I166" i="44" s="1"/>
  <c r="G166" i="44"/>
  <c r="I165" i="44"/>
  <c r="H165" i="44"/>
  <c r="G165" i="44"/>
  <c r="H164" i="44"/>
  <c r="I164" i="44" s="1"/>
  <c r="G164" i="44"/>
  <c r="H163" i="44"/>
  <c r="I163" i="44" s="1"/>
  <c r="G163" i="44"/>
  <c r="H162" i="44"/>
  <c r="I162" i="44" s="1"/>
  <c r="G162" i="44"/>
  <c r="H161" i="44"/>
  <c r="I161" i="44" s="1"/>
  <c r="G161" i="44"/>
  <c r="H160" i="44"/>
  <c r="I160" i="44" s="1"/>
  <c r="G160" i="44"/>
  <c r="H159" i="44"/>
  <c r="I159" i="44" s="1"/>
  <c r="G159" i="44"/>
  <c r="H158" i="44"/>
  <c r="I158" i="44" s="1"/>
  <c r="G158" i="44"/>
  <c r="I157" i="44"/>
  <c r="H157" i="44"/>
  <c r="G157" i="44"/>
  <c r="H156" i="44"/>
  <c r="I156" i="44" s="1"/>
  <c r="G156" i="44"/>
  <c r="H155" i="44"/>
  <c r="I155" i="44" s="1"/>
  <c r="G155" i="44"/>
  <c r="H154" i="44"/>
  <c r="I154" i="44" s="1"/>
  <c r="G154" i="44"/>
  <c r="I153" i="44"/>
  <c r="H153" i="44"/>
  <c r="G153" i="44"/>
  <c r="H152" i="44"/>
  <c r="I152" i="44" s="1"/>
  <c r="G152" i="44"/>
  <c r="H151" i="44"/>
  <c r="I151" i="44" s="1"/>
  <c r="G151" i="44"/>
  <c r="H150" i="44"/>
  <c r="I150" i="44" s="1"/>
  <c r="G150" i="44"/>
  <c r="H149" i="44"/>
  <c r="I149" i="44" s="1"/>
  <c r="G149" i="44"/>
  <c r="H148" i="44"/>
  <c r="I148" i="44" s="1"/>
  <c r="G148" i="44"/>
  <c r="I147" i="44"/>
  <c r="H147" i="44"/>
  <c r="G147" i="44"/>
  <c r="H146" i="44"/>
  <c r="I146" i="44" s="1"/>
  <c r="G146" i="44"/>
  <c r="I145" i="44"/>
  <c r="H145" i="44"/>
  <c r="G145" i="44"/>
  <c r="I144" i="44"/>
  <c r="H144" i="44"/>
  <c r="G144" i="44"/>
  <c r="I143" i="44"/>
  <c r="H143" i="44"/>
  <c r="G143" i="44"/>
  <c r="H142" i="44"/>
  <c r="I142" i="44" s="1"/>
  <c r="G142" i="44"/>
  <c r="H141" i="44"/>
  <c r="I141" i="44" s="1"/>
  <c r="G141" i="44"/>
  <c r="H140" i="44"/>
  <c r="I140" i="44" s="1"/>
  <c r="G140" i="44"/>
  <c r="I139" i="44"/>
  <c r="H139" i="44"/>
  <c r="G139" i="44"/>
  <c r="H138" i="44"/>
  <c r="I138" i="44" s="1"/>
  <c r="G138" i="44"/>
  <c r="I137" i="44"/>
  <c r="H137" i="44"/>
  <c r="G137" i="44"/>
  <c r="I136" i="44"/>
  <c r="H136" i="44"/>
  <c r="G136" i="44"/>
  <c r="I135" i="44"/>
  <c r="H135" i="44"/>
  <c r="G135" i="44"/>
  <c r="H134" i="44"/>
  <c r="I134" i="44" s="1"/>
  <c r="G134" i="44"/>
  <c r="H133" i="44"/>
  <c r="I133" i="44" s="1"/>
  <c r="G133" i="44"/>
  <c r="H132" i="44"/>
  <c r="I132" i="44" s="1"/>
  <c r="G132" i="44"/>
  <c r="I131" i="44"/>
  <c r="H131" i="44"/>
  <c r="G131" i="44"/>
  <c r="H130" i="44"/>
  <c r="I130" i="44" s="1"/>
  <c r="G130" i="44"/>
  <c r="I129" i="44"/>
  <c r="H129" i="44"/>
  <c r="G129" i="44"/>
  <c r="I128" i="44"/>
  <c r="H128" i="44"/>
  <c r="G128" i="44"/>
  <c r="I127" i="44"/>
  <c r="H127" i="44"/>
  <c r="G127" i="44"/>
  <c r="H126" i="44"/>
  <c r="I126" i="44" s="1"/>
  <c r="G126" i="44"/>
  <c r="I125" i="44"/>
  <c r="H125" i="44"/>
  <c r="G125" i="44"/>
  <c r="H124" i="44"/>
  <c r="I124" i="44" s="1"/>
  <c r="G124" i="44"/>
  <c r="H123" i="44"/>
  <c r="I123" i="44" s="1"/>
  <c r="G123" i="44"/>
  <c r="H122" i="44"/>
  <c r="I122" i="44" s="1"/>
  <c r="G122" i="44"/>
  <c r="H121" i="44"/>
  <c r="I121" i="44" s="1"/>
  <c r="G121" i="44"/>
  <c r="H120" i="44"/>
  <c r="I120" i="44" s="1"/>
  <c r="G120" i="44"/>
  <c r="H119" i="44"/>
  <c r="I119" i="44" s="1"/>
  <c r="G119" i="44"/>
  <c r="H118" i="44"/>
  <c r="I118" i="44" s="1"/>
  <c r="G118" i="44"/>
  <c r="H117" i="44"/>
  <c r="I117" i="44" s="1"/>
  <c r="G117" i="44"/>
  <c r="H116" i="44"/>
  <c r="I116" i="44" s="1"/>
  <c r="G116" i="44"/>
  <c r="H115" i="44"/>
  <c r="I115" i="44" s="1"/>
  <c r="G115" i="44"/>
  <c r="H114" i="44"/>
  <c r="I114" i="44" s="1"/>
  <c r="G114" i="44"/>
  <c r="H113" i="44"/>
  <c r="I113" i="44" s="1"/>
  <c r="G113" i="44"/>
  <c r="I112" i="44"/>
  <c r="H112" i="44"/>
  <c r="G112" i="44"/>
  <c r="H111" i="44"/>
  <c r="I111" i="44" s="1"/>
  <c r="G111" i="44"/>
  <c r="H110" i="44"/>
  <c r="I110" i="44" s="1"/>
  <c r="G110" i="44"/>
  <c r="H109" i="44"/>
  <c r="I109" i="44" s="1"/>
  <c r="G109" i="44"/>
  <c r="I108" i="44"/>
  <c r="H108" i="44"/>
  <c r="G108" i="44"/>
  <c r="H107" i="44"/>
  <c r="I107" i="44" s="1"/>
  <c r="G107" i="44"/>
  <c r="H106" i="44"/>
  <c r="I106" i="44" s="1"/>
  <c r="G106" i="44"/>
  <c r="H105" i="44"/>
  <c r="I105" i="44" s="1"/>
  <c r="G105" i="44"/>
  <c r="H104" i="44"/>
  <c r="I104" i="44" s="1"/>
  <c r="G104" i="44"/>
  <c r="H103" i="44"/>
  <c r="I103" i="44" s="1"/>
  <c r="G103" i="44"/>
  <c r="H102" i="44"/>
  <c r="I102" i="44" s="1"/>
  <c r="G102" i="44"/>
  <c r="H101" i="44"/>
  <c r="I101" i="44" s="1"/>
  <c r="G101" i="44"/>
  <c r="H100" i="44"/>
  <c r="I100" i="44" s="1"/>
  <c r="G100" i="44"/>
  <c r="H99" i="44"/>
  <c r="I99" i="44" s="1"/>
  <c r="G99" i="44"/>
  <c r="I98" i="44"/>
  <c r="H98" i="44"/>
  <c r="G98" i="44"/>
  <c r="H97" i="44"/>
  <c r="I97" i="44" s="1"/>
  <c r="G97" i="44"/>
  <c r="I96" i="44"/>
  <c r="H96" i="44"/>
  <c r="G96" i="44"/>
  <c r="H95" i="44"/>
  <c r="I95" i="44" s="1"/>
  <c r="G95" i="44"/>
  <c r="H94" i="44"/>
  <c r="I94" i="44" s="1"/>
  <c r="G94" i="44"/>
  <c r="I93" i="44"/>
  <c r="H93" i="44"/>
  <c r="G93" i="44"/>
  <c r="H92" i="44"/>
  <c r="I92" i="44" s="1"/>
  <c r="G92" i="44"/>
  <c r="H91" i="44"/>
  <c r="I91" i="44" s="1"/>
  <c r="G91" i="44"/>
  <c r="H90" i="44"/>
  <c r="I90" i="44" s="1"/>
  <c r="G90" i="44"/>
  <c r="I89" i="44"/>
  <c r="H89" i="44"/>
  <c r="G89" i="44"/>
  <c r="H88" i="44"/>
  <c r="I88" i="44" s="1"/>
  <c r="G88" i="44"/>
  <c r="H87" i="44"/>
  <c r="I87" i="44" s="1"/>
  <c r="G87" i="44"/>
  <c r="H86" i="44"/>
  <c r="I86" i="44" s="1"/>
  <c r="G86" i="44"/>
  <c r="H85" i="44"/>
  <c r="I85" i="44" s="1"/>
  <c r="G85" i="44"/>
  <c r="H84" i="44"/>
  <c r="I84" i="44" s="1"/>
  <c r="G84" i="44"/>
  <c r="H83" i="44"/>
  <c r="I83" i="44" s="1"/>
  <c r="H82" i="44"/>
  <c r="I82" i="44" s="1"/>
  <c r="H81" i="44"/>
  <c r="I81" i="44" s="1"/>
  <c r="H80" i="44"/>
  <c r="I80" i="44" s="1"/>
  <c r="H79" i="44"/>
  <c r="I79" i="44" s="1"/>
  <c r="H78" i="44"/>
  <c r="I78" i="44" s="1"/>
  <c r="I77" i="44"/>
  <c r="H77" i="44"/>
  <c r="H76" i="44"/>
  <c r="I76" i="44" s="1"/>
  <c r="H75" i="44"/>
  <c r="I75" i="44" s="1"/>
  <c r="H74" i="44"/>
  <c r="I74" i="44" s="1"/>
  <c r="I73" i="44"/>
  <c r="H73" i="44"/>
  <c r="H72" i="44"/>
  <c r="I72" i="44" s="1"/>
  <c r="H71" i="44"/>
  <c r="I71" i="44" s="1"/>
  <c r="H70" i="44"/>
  <c r="I70" i="44" s="1"/>
  <c r="H69" i="44"/>
  <c r="I69" i="44" s="1"/>
  <c r="H68" i="44"/>
  <c r="I68" i="44" s="1"/>
  <c r="J68" i="44" s="1"/>
  <c r="H67" i="44"/>
  <c r="I67" i="44" s="1"/>
  <c r="H66" i="44"/>
  <c r="I66" i="44" s="1"/>
  <c r="H65" i="44"/>
  <c r="I65" i="44" s="1"/>
  <c r="H64" i="44"/>
  <c r="I64" i="44" s="1"/>
  <c r="I63" i="44"/>
  <c r="H63" i="44"/>
  <c r="H62" i="44"/>
  <c r="I62" i="44" s="1"/>
  <c r="H61" i="44"/>
  <c r="I61" i="44" s="1"/>
  <c r="H60" i="44"/>
  <c r="I60" i="44" s="1"/>
  <c r="G60" i="44"/>
  <c r="I59" i="44"/>
  <c r="H59" i="44"/>
  <c r="G59" i="44"/>
  <c r="I58" i="44"/>
  <c r="H58" i="44"/>
  <c r="G58" i="44"/>
  <c r="H57" i="44"/>
  <c r="I57" i="44" s="1"/>
  <c r="G57" i="44"/>
  <c r="H56" i="44"/>
  <c r="I56" i="44" s="1"/>
  <c r="G56" i="44"/>
  <c r="H55" i="44"/>
  <c r="I55" i="44" s="1"/>
  <c r="G55" i="44"/>
  <c r="I54" i="44"/>
  <c r="H54" i="44"/>
  <c r="H53" i="44"/>
  <c r="I53" i="44" s="1"/>
  <c r="I52" i="44"/>
  <c r="H52" i="44"/>
  <c r="I51" i="44"/>
  <c r="H51" i="44"/>
  <c r="I50" i="44"/>
  <c r="H50" i="44"/>
  <c r="H49" i="44"/>
  <c r="I49" i="44" s="1"/>
  <c r="J49" i="44" s="1"/>
  <c r="I48" i="44"/>
  <c r="H48" i="44"/>
  <c r="I47" i="44"/>
  <c r="H47" i="44"/>
  <c r="I46" i="44"/>
  <c r="H46" i="44"/>
  <c r="H45" i="44"/>
  <c r="I45" i="44" s="1"/>
  <c r="J45" i="44" s="1"/>
  <c r="I44" i="44"/>
  <c r="H44" i="44"/>
  <c r="I43" i="44"/>
  <c r="H43" i="44"/>
  <c r="I42" i="44"/>
  <c r="J42" i="44" s="1"/>
  <c r="H42" i="44"/>
  <c r="I41" i="44"/>
  <c r="H41" i="44"/>
  <c r="I40" i="44"/>
  <c r="H40" i="44"/>
  <c r="I39" i="44"/>
  <c r="H39" i="44"/>
  <c r="I38" i="44"/>
  <c r="J38" i="44" s="1"/>
  <c r="H38" i="44"/>
  <c r="I37" i="44"/>
  <c r="J37" i="44" s="1"/>
  <c r="H37" i="44"/>
  <c r="I36" i="44"/>
  <c r="H36" i="44"/>
  <c r="G36" i="44"/>
  <c r="H35" i="44"/>
  <c r="I35" i="44" s="1"/>
  <c r="G35" i="44"/>
  <c r="I34" i="44"/>
  <c r="J34" i="44" s="1"/>
  <c r="H34" i="44"/>
  <c r="G34" i="44"/>
  <c r="H33" i="44"/>
  <c r="I33" i="44" s="1"/>
  <c r="G33" i="44"/>
  <c r="I32" i="44"/>
  <c r="H32" i="44"/>
  <c r="G32" i="44"/>
  <c r="H31" i="44"/>
  <c r="I31" i="44" s="1"/>
  <c r="G31" i="44"/>
  <c r="I30" i="44"/>
  <c r="J30" i="44" s="1"/>
  <c r="H30" i="44"/>
  <c r="G30" i="44"/>
  <c r="H29" i="44"/>
  <c r="I29" i="44" s="1"/>
  <c r="J29" i="44" s="1"/>
  <c r="G29" i="44"/>
  <c r="I28" i="44"/>
  <c r="H28" i="44"/>
  <c r="G28" i="44"/>
  <c r="H27" i="44"/>
  <c r="I27" i="44" s="1"/>
  <c r="G27" i="44"/>
  <c r="I26" i="44"/>
  <c r="H26" i="44"/>
  <c r="G26" i="44"/>
  <c r="H25" i="44"/>
  <c r="I25" i="44" s="1"/>
  <c r="G25" i="44"/>
  <c r="H24" i="44"/>
  <c r="I24" i="44" s="1"/>
  <c r="J24" i="44" s="1"/>
  <c r="G24" i="44"/>
  <c r="I23" i="44"/>
  <c r="J23" i="44" s="1"/>
  <c r="H23" i="44"/>
  <c r="G23" i="44"/>
  <c r="I22" i="44"/>
  <c r="J22" i="44" s="1"/>
  <c r="H22" i="44"/>
  <c r="G22" i="44"/>
  <c r="H21" i="44"/>
  <c r="I21" i="44" s="1"/>
  <c r="J21" i="44" s="1"/>
  <c r="G21" i="44"/>
  <c r="H20" i="44"/>
  <c r="I20" i="44" s="1"/>
  <c r="J20" i="44" s="1"/>
  <c r="G20" i="44"/>
  <c r="I19" i="44"/>
  <c r="I18" i="44"/>
  <c r="J18" i="44" s="1"/>
  <c r="H18" i="44"/>
  <c r="G18" i="44"/>
  <c r="H17" i="44"/>
  <c r="I17" i="44" s="1"/>
  <c r="J17" i="44" s="1"/>
  <c r="G17" i="44"/>
  <c r="H16" i="44"/>
  <c r="I16" i="44" s="1"/>
  <c r="J16" i="44" s="1"/>
  <c r="G16" i="44"/>
  <c r="I15" i="44"/>
  <c r="J15" i="44" s="1"/>
  <c r="H15" i="44"/>
  <c r="G15" i="44"/>
  <c r="I14" i="44"/>
  <c r="J14" i="44" s="1"/>
  <c r="H14" i="44"/>
  <c r="G14" i="44"/>
  <c r="H13" i="44"/>
  <c r="I13" i="44" s="1"/>
  <c r="J13" i="44" s="1"/>
  <c r="G13" i="44"/>
  <c r="H12" i="44"/>
  <c r="I12" i="44" s="1"/>
  <c r="J12" i="44" s="1"/>
  <c r="G12" i="44"/>
  <c r="A12" i="44"/>
  <c r="A13" i="44" s="1"/>
  <c r="L11" i="44"/>
  <c r="H11" i="44"/>
  <c r="I11" i="44" s="1"/>
  <c r="J11" i="44" s="1"/>
  <c r="N11" i="44" s="1"/>
  <c r="G11" i="44"/>
  <c r="C11" i="44"/>
  <c r="E8" i="44"/>
  <c r="D11" i="44" s="1"/>
  <c r="E5" i="44"/>
  <c r="E4" i="44"/>
  <c r="G62" i="43"/>
  <c r="G63" i="43"/>
  <c r="G64" i="43"/>
  <c r="G65" i="43"/>
  <c r="G66" i="43"/>
  <c r="G67" i="43"/>
  <c r="G68" i="43"/>
  <c r="G69" i="43"/>
  <c r="G70" i="43"/>
  <c r="G71" i="43"/>
  <c r="G72" i="43"/>
  <c r="G73" i="43"/>
  <c r="G74" i="43"/>
  <c r="G75" i="43"/>
  <c r="G76" i="43"/>
  <c r="G77" i="43"/>
  <c r="G78" i="43"/>
  <c r="G79" i="43"/>
  <c r="G80" i="43"/>
  <c r="G81" i="43"/>
  <c r="G82" i="43"/>
  <c r="G41" i="43"/>
  <c r="G42" i="43"/>
  <c r="G43" i="43"/>
  <c r="G44" i="43"/>
  <c r="G45" i="43"/>
  <c r="G46" i="43"/>
  <c r="G47" i="43"/>
  <c r="G48" i="43"/>
  <c r="G49" i="43"/>
  <c r="G50" i="43"/>
  <c r="G51" i="43"/>
  <c r="G52" i="43"/>
  <c r="G12" i="43"/>
  <c r="I169" i="43"/>
  <c r="H169" i="43"/>
  <c r="G169" i="43"/>
  <c r="H168" i="43"/>
  <c r="I168" i="43" s="1"/>
  <c r="G168" i="43"/>
  <c r="I167" i="43"/>
  <c r="H167" i="43"/>
  <c r="G167" i="43"/>
  <c r="H166" i="43"/>
  <c r="I166" i="43" s="1"/>
  <c r="G166" i="43"/>
  <c r="I165" i="43"/>
  <c r="H165" i="43"/>
  <c r="G165" i="43"/>
  <c r="H164" i="43"/>
  <c r="I164" i="43" s="1"/>
  <c r="G164" i="43"/>
  <c r="I163" i="43"/>
  <c r="H163" i="43"/>
  <c r="G163" i="43"/>
  <c r="H162" i="43"/>
  <c r="I162" i="43" s="1"/>
  <c r="G162" i="43"/>
  <c r="H161" i="43"/>
  <c r="I161" i="43" s="1"/>
  <c r="G161" i="43"/>
  <c r="H160" i="43"/>
  <c r="I160" i="43" s="1"/>
  <c r="G160" i="43"/>
  <c r="H159" i="43"/>
  <c r="I159" i="43" s="1"/>
  <c r="G159" i="43"/>
  <c r="H158" i="43"/>
  <c r="I158" i="43" s="1"/>
  <c r="G158" i="43"/>
  <c r="H157" i="43"/>
  <c r="I157" i="43" s="1"/>
  <c r="G157" i="43"/>
  <c r="H156" i="43"/>
  <c r="I156" i="43" s="1"/>
  <c r="G156" i="43"/>
  <c r="H155" i="43"/>
  <c r="I155" i="43" s="1"/>
  <c r="G155" i="43"/>
  <c r="H154" i="43"/>
  <c r="I154" i="43" s="1"/>
  <c r="G154" i="43"/>
  <c r="I153" i="43"/>
  <c r="H153" i="43"/>
  <c r="G153" i="43"/>
  <c r="H152" i="43"/>
  <c r="I152" i="43" s="1"/>
  <c r="G152" i="43"/>
  <c r="H151" i="43"/>
  <c r="I151" i="43" s="1"/>
  <c r="G151" i="43"/>
  <c r="H150" i="43"/>
  <c r="I150" i="43" s="1"/>
  <c r="G150" i="43"/>
  <c r="H149" i="43"/>
  <c r="I149" i="43" s="1"/>
  <c r="G149" i="43"/>
  <c r="I148" i="43"/>
  <c r="H148" i="43"/>
  <c r="G148" i="43"/>
  <c r="I147" i="43"/>
  <c r="H147" i="43"/>
  <c r="G147" i="43"/>
  <c r="H146" i="43"/>
  <c r="I146" i="43" s="1"/>
  <c r="G146" i="43"/>
  <c r="I145" i="43"/>
  <c r="H145" i="43"/>
  <c r="G145" i="43"/>
  <c r="I144" i="43"/>
  <c r="H144" i="43"/>
  <c r="G144" i="43"/>
  <c r="I143" i="43"/>
  <c r="H143" i="43"/>
  <c r="G143" i="43"/>
  <c r="H142" i="43"/>
  <c r="I142" i="43" s="1"/>
  <c r="G142" i="43"/>
  <c r="H141" i="43"/>
  <c r="I141" i="43" s="1"/>
  <c r="G141" i="43"/>
  <c r="I140" i="43"/>
  <c r="J140" i="43" s="1"/>
  <c r="H140" i="43"/>
  <c r="G140" i="43"/>
  <c r="I139" i="43"/>
  <c r="H139" i="43"/>
  <c r="G139" i="43"/>
  <c r="H138" i="43"/>
  <c r="I138" i="43" s="1"/>
  <c r="G138" i="43"/>
  <c r="I137" i="43"/>
  <c r="H137" i="43"/>
  <c r="G137" i="43"/>
  <c r="I136" i="43"/>
  <c r="H136" i="43"/>
  <c r="G136" i="43"/>
  <c r="I135" i="43"/>
  <c r="H135" i="43"/>
  <c r="G135" i="43"/>
  <c r="H134" i="43"/>
  <c r="I134" i="43" s="1"/>
  <c r="G134" i="43"/>
  <c r="H133" i="43"/>
  <c r="I133" i="43" s="1"/>
  <c r="G133" i="43"/>
  <c r="H132" i="43"/>
  <c r="I132" i="43" s="1"/>
  <c r="G132" i="43"/>
  <c r="H131" i="43"/>
  <c r="I131" i="43" s="1"/>
  <c r="G131" i="43"/>
  <c r="H130" i="43"/>
  <c r="I130" i="43" s="1"/>
  <c r="G130" i="43"/>
  <c r="H129" i="43"/>
  <c r="I129" i="43" s="1"/>
  <c r="G129" i="43"/>
  <c r="H128" i="43"/>
  <c r="I128" i="43" s="1"/>
  <c r="G128" i="43"/>
  <c r="H127" i="43"/>
  <c r="I127" i="43" s="1"/>
  <c r="G127" i="43"/>
  <c r="H126" i="43"/>
  <c r="I126" i="43" s="1"/>
  <c r="G126" i="43"/>
  <c r="H125" i="43"/>
  <c r="I125" i="43" s="1"/>
  <c r="G125" i="43"/>
  <c r="H124" i="43"/>
  <c r="I124" i="43" s="1"/>
  <c r="G124" i="43"/>
  <c r="H123" i="43"/>
  <c r="I123" i="43" s="1"/>
  <c r="G123" i="43"/>
  <c r="H122" i="43"/>
  <c r="I122" i="43" s="1"/>
  <c r="G122" i="43"/>
  <c r="H121" i="43"/>
  <c r="I121" i="43" s="1"/>
  <c r="G121" i="43"/>
  <c r="H120" i="43"/>
  <c r="I120" i="43" s="1"/>
  <c r="G120" i="43"/>
  <c r="H119" i="43"/>
  <c r="I119" i="43" s="1"/>
  <c r="G119" i="43"/>
  <c r="H118" i="43"/>
  <c r="I118" i="43" s="1"/>
  <c r="G118" i="43"/>
  <c r="I117" i="43"/>
  <c r="H117" i="43"/>
  <c r="G117" i="43"/>
  <c r="H116" i="43"/>
  <c r="I116" i="43" s="1"/>
  <c r="G116" i="43"/>
  <c r="H115" i="43"/>
  <c r="I115" i="43" s="1"/>
  <c r="G115" i="43"/>
  <c r="I114" i="43"/>
  <c r="H114" i="43"/>
  <c r="G114" i="43"/>
  <c r="H113" i="43"/>
  <c r="I113" i="43" s="1"/>
  <c r="G113" i="43"/>
  <c r="H112" i="43"/>
  <c r="I112" i="43" s="1"/>
  <c r="G112" i="43"/>
  <c r="I111" i="43"/>
  <c r="H111" i="43"/>
  <c r="G111" i="43"/>
  <c r="I110" i="43"/>
  <c r="H110" i="43"/>
  <c r="G110" i="43"/>
  <c r="I109" i="43"/>
  <c r="H109" i="43"/>
  <c r="G109" i="43"/>
  <c r="H108" i="43"/>
  <c r="I108" i="43" s="1"/>
  <c r="G108" i="43"/>
  <c r="I107" i="43"/>
  <c r="H107" i="43"/>
  <c r="G107" i="43"/>
  <c r="H106" i="43"/>
  <c r="I106" i="43" s="1"/>
  <c r="G106" i="43"/>
  <c r="I105" i="43"/>
  <c r="H105" i="43"/>
  <c r="G105" i="43"/>
  <c r="I104" i="43"/>
  <c r="H104" i="43"/>
  <c r="G104" i="43"/>
  <c r="I103" i="43"/>
  <c r="H103" i="43"/>
  <c r="G103" i="43"/>
  <c r="H102" i="43"/>
  <c r="I102" i="43" s="1"/>
  <c r="G102" i="43"/>
  <c r="H101" i="43"/>
  <c r="I101" i="43" s="1"/>
  <c r="G101" i="43"/>
  <c r="H100" i="43"/>
  <c r="I100" i="43" s="1"/>
  <c r="G100" i="43"/>
  <c r="I99" i="43"/>
  <c r="H99" i="43"/>
  <c r="G99" i="43"/>
  <c r="H98" i="43"/>
  <c r="I98" i="43" s="1"/>
  <c r="G98" i="43"/>
  <c r="I97" i="43"/>
  <c r="H97" i="43"/>
  <c r="G97" i="43"/>
  <c r="I96" i="43"/>
  <c r="H96" i="43"/>
  <c r="G96" i="43"/>
  <c r="I95" i="43"/>
  <c r="H95" i="43"/>
  <c r="G95" i="43"/>
  <c r="H94" i="43"/>
  <c r="I94" i="43" s="1"/>
  <c r="G94" i="43"/>
  <c r="H93" i="43"/>
  <c r="I93" i="43" s="1"/>
  <c r="G93" i="43"/>
  <c r="H92" i="43"/>
  <c r="I92" i="43" s="1"/>
  <c r="G92" i="43"/>
  <c r="I91" i="43"/>
  <c r="H91" i="43"/>
  <c r="G91" i="43"/>
  <c r="H90" i="43"/>
  <c r="I90" i="43" s="1"/>
  <c r="G90" i="43"/>
  <c r="I89" i="43"/>
  <c r="H89" i="43"/>
  <c r="G89" i="43"/>
  <c r="I88" i="43"/>
  <c r="J88" i="43" s="1"/>
  <c r="H88" i="43"/>
  <c r="G88" i="43"/>
  <c r="I87" i="43"/>
  <c r="H87" i="43"/>
  <c r="G87" i="43"/>
  <c r="H86" i="43"/>
  <c r="I86" i="43" s="1"/>
  <c r="G86" i="43"/>
  <c r="H85" i="43"/>
  <c r="I85" i="43" s="1"/>
  <c r="G85" i="43"/>
  <c r="H84" i="43"/>
  <c r="I84" i="43" s="1"/>
  <c r="G84" i="43"/>
  <c r="I83" i="43"/>
  <c r="H83" i="43"/>
  <c r="G83" i="43"/>
  <c r="H82" i="43"/>
  <c r="I82" i="43" s="1"/>
  <c r="I81" i="43"/>
  <c r="H81" i="43"/>
  <c r="H80" i="43"/>
  <c r="I80" i="43" s="1"/>
  <c r="H79" i="43"/>
  <c r="I79" i="43" s="1"/>
  <c r="H78" i="43"/>
  <c r="I78" i="43" s="1"/>
  <c r="J78" i="43" s="1"/>
  <c r="I77" i="43"/>
  <c r="J77" i="43" s="1"/>
  <c r="H77" i="43"/>
  <c r="H76" i="43"/>
  <c r="I76" i="43" s="1"/>
  <c r="H75" i="43"/>
  <c r="I75" i="43" s="1"/>
  <c r="H74" i="43"/>
  <c r="I74" i="43" s="1"/>
  <c r="J74" i="43" s="1"/>
  <c r="H73" i="43"/>
  <c r="I73" i="43" s="1"/>
  <c r="H72" i="43"/>
  <c r="I72" i="43" s="1"/>
  <c r="I71" i="43"/>
  <c r="H71" i="43"/>
  <c r="H70" i="43"/>
  <c r="I70" i="43" s="1"/>
  <c r="I69" i="43"/>
  <c r="H69" i="43"/>
  <c r="I68" i="43"/>
  <c r="H68" i="43"/>
  <c r="I67" i="43"/>
  <c r="J67" i="43" s="1"/>
  <c r="H67" i="43"/>
  <c r="H66" i="43"/>
  <c r="I66" i="43" s="1"/>
  <c r="H65" i="43"/>
  <c r="I65" i="43" s="1"/>
  <c r="H64" i="43"/>
  <c r="I64" i="43" s="1"/>
  <c r="I63" i="43"/>
  <c r="J63" i="43" s="1"/>
  <c r="H63" i="43"/>
  <c r="H62" i="43"/>
  <c r="I62" i="43" s="1"/>
  <c r="I61" i="43"/>
  <c r="H61" i="43"/>
  <c r="G61" i="43"/>
  <c r="H60" i="43"/>
  <c r="I60" i="43" s="1"/>
  <c r="G60" i="43"/>
  <c r="H59" i="43"/>
  <c r="I59" i="43" s="1"/>
  <c r="G59" i="43"/>
  <c r="I58" i="43"/>
  <c r="J58" i="43" s="1"/>
  <c r="H58" i="43"/>
  <c r="G58" i="43"/>
  <c r="I57" i="43"/>
  <c r="H57" i="43"/>
  <c r="G57" i="43"/>
  <c r="I56" i="43"/>
  <c r="J56" i="43" s="1"/>
  <c r="H56" i="43"/>
  <c r="G56" i="43"/>
  <c r="H55" i="43"/>
  <c r="I55" i="43" s="1"/>
  <c r="G55" i="43"/>
  <c r="H54" i="43"/>
  <c r="I54" i="43" s="1"/>
  <c r="J54" i="43" s="1"/>
  <c r="G54" i="43"/>
  <c r="H53" i="43"/>
  <c r="I53" i="43" s="1"/>
  <c r="G53" i="43"/>
  <c r="H52" i="43"/>
  <c r="I52" i="43" s="1"/>
  <c r="J52" i="43" s="1"/>
  <c r="H51" i="43"/>
  <c r="I51" i="43" s="1"/>
  <c r="I50" i="43"/>
  <c r="J50" i="43" s="1"/>
  <c r="H50" i="43"/>
  <c r="I49" i="43"/>
  <c r="H49" i="43"/>
  <c r="I48" i="43"/>
  <c r="J48" i="43" s="1"/>
  <c r="H48" i="43"/>
  <c r="H47" i="43"/>
  <c r="I47" i="43" s="1"/>
  <c r="H46" i="43"/>
  <c r="I46" i="43" s="1"/>
  <c r="H45" i="43"/>
  <c r="I45" i="43" s="1"/>
  <c r="H44" i="43"/>
  <c r="I44" i="43" s="1"/>
  <c r="J44" i="43" s="1"/>
  <c r="H43" i="43"/>
  <c r="I43" i="43" s="1"/>
  <c r="J43" i="43" s="1"/>
  <c r="H42" i="43"/>
  <c r="I42" i="43" s="1"/>
  <c r="J42" i="43" s="1"/>
  <c r="H41" i="43"/>
  <c r="I41" i="43" s="1"/>
  <c r="H40" i="43"/>
  <c r="I40" i="43" s="1"/>
  <c r="G40" i="43"/>
  <c r="H39" i="43"/>
  <c r="I39" i="43" s="1"/>
  <c r="G39" i="43"/>
  <c r="H38" i="43"/>
  <c r="I38" i="43" s="1"/>
  <c r="J38" i="43" s="1"/>
  <c r="G38" i="43"/>
  <c r="I37" i="43"/>
  <c r="H37" i="43"/>
  <c r="G37" i="43"/>
  <c r="I36" i="43"/>
  <c r="H36" i="43"/>
  <c r="G36" i="43"/>
  <c r="I35" i="43"/>
  <c r="H35" i="43"/>
  <c r="G35" i="43"/>
  <c r="H34" i="43"/>
  <c r="I34" i="43" s="1"/>
  <c r="J34" i="43" s="1"/>
  <c r="G34" i="43"/>
  <c r="H33" i="43"/>
  <c r="I33" i="43" s="1"/>
  <c r="G33" i="43"/>
  <c r="H32" i="43"/>
  <c r="I32" i="43" s="1"/>
  <c r="J32" i="43" s="1"/>
  <c r="G32" i="43"/>
  <c r="H31" i="43"/>
  <c r="I31" i="43" s="1"/>
  <c r="G31" i="43"/>
  <c r="H30" i="43"/>
  <c r="I30" i="43" s="1"/>
  <c r="G30" i="43"/>
  <c r="I29" i="43"/>
  <c r="H29" i="43"/>
  <c r="G29" i="43"/>
  <c r="I28" i="43"/>
  <c r="J28" i="43" s="1"/>
  <c r="H28" i="43"/>
  <c r="G28" i="43"/>
  <c r="I27" i="43"/>
  <c r="J27" i="43" s="1"/>
  <c r="H27" i="43"/>
  <c r="G27" i="43"/>
  <c r="H26" i="43"/>
  <c r="I26" i="43" s="1"/>
  <c r="J26" i="43" s="1"/>
  <c r="G26" i="43"/>
  <c r="H25" i="43"/>
  <c r="I25" i="43" s="1"/>
  <c r="G25" i="43"/>
  <c r="I24" i="43"/>
  <c r="H24" i="43"/>
  <c r="G24" i="43"/>
  <c r="I23" i="43"/>
  <c r="H23" i="43"/>
  <c r="G23" i="43"/>
  <c r="I22" i="43"/>
  <c r="J22" i="43" s="1"/>
  <c r="H22" i="43"/>
  <c r="G22" i="43"/>
  <c r="H21" i="43"/>
  <c r="I21" i="43" s="1"/>
  <c r="G21" i="43"/>
  <c r="H20" i="43"/>
  <c r="I20" i="43" s="1"/>
  <c r="G20" i="43"/>
  <c r="H19" i="43"/>
  <c r="I19" i="43" s="1"/>
  <c r="G19" i="43"/>
  <c r="H18" i="43"/>
  <c r="I18" i="43" s="1"/>
  <c r="J18" i="43" s="1"/>
  <c r="G18" i="43"/>
  <c r="H17" i="43"/>
  <c r="I17" i="43" s="1"/>
  <c r="J17" i="43" s="1"/>
  <c r="G17" i="43"/>
  <c r="H16" i="43"/>
  <c r="I16" i="43" s="1"/>
  <c r="J16" i="43" s="1"/>
  <c r="G16" i="43"/>
  <c r="H15" i="43"/>
  <c r="I15" i="43" s="1"/>
  <c r="J15" i="43" s="1"/>
  <c r="G15" i="43"/>
  <c r="H14" i="43"/>
  <c r="I14" i="43" s="1"/>
  <c r="J14" i="43" s="1"/>
  <c r="G14" i="43"/>
  <c r="I13" i="43"/>
  <c r="J13" i="43" s="1"/>
  <c r="H13" i="43"/>
  <c r="G13" i="43"/>
  <c r="H12" i="43"/>
  <c r="I12" i="43" s="1"/>
  <c r="J12" i="43" s="1"/>
  <c r="A12" i="43"/>
  <c r="A13" i="43" s="1"/>
  <c r="L11" i="43"/>
  <c r="M11" i="43" s="1"/>
  <c r="N11" i="43" s="1"/>
  <c r="H11" i="43"/>
  <c r="I11" i="43" s="1"/>
  <c r="J11" i="43" s="1"/>
  <c r="G11" i="43"/>
  <c r="E8" i="43"/>
  <c r="C11" i="43" s="1"/>
  <c r="E5" i="43"/>
  <c r="E4" i="43"/>
  <c r="B198" i="42"/>
  <c r="B199" i="42"/>
  <c r="B200" i="42"/>
  <c r="B201" i="42"/>
  <c r="B202" i="42"/>
  <c r="B203" i="42"/>
  <c r="B204" i="42"/>
  <c r="G198" i="42"/>
  <c r="H198" i="42"/>
  <c r="I198" i="42" s="1"/>
  <c r="G199" i="42"/>
  <c r="H199" i="42"/>
  <c r="I199" i="42" s="1"/>
  <c r="G200" i="42"/>
  <c r="H200" i="42"/>
  <c r="I200" i="42" s="1"/>
  <c r="G201" i="42"/>
  <c r="H201" i="42"/>
  <c r="I201" i="42" s="1"/>
  <c r="J201" i="42" s="1"/>
  <c r="G202" i="42"/>
  <c r="H202" i="42"/>
  <c r="I202" i="42" s="1"/>
  <c r="G203" i="42"/>
  <c r="H203" i="42"/>
  <c r="I203" i="42" s="1"/>
  <c r="G204" i="42"/>
  <c r="H204" i="42"/>
  <c r="I204" i="42" s="1"/>
  <c r="G81" i="42"/>
  <c r="G82" i="42"/>
  <c r="G83" i="42"/>
  <c r="G84" i="42"/>
  <c r="G85" i="42"/>
  <c r="G86" i="42"/>
  <c r="G87" i="42"/>
  <c r="G88" i="42"/>
  <c r="G89" i="42"/>
  <c r="G90" i="42"/>
  <c r="G91" i="42"/>
  <c r="G92" i="42"/>
  <c r="G31" i="42"/>
  <c r="G32" i="42"/>
  <c r="G33" i="42"/>
  <c r="G34" i="42"/>
  <c r="G35" i="42"/>
  <c r="G36" i="42"/>
  <c r="G37" i="42"/>
  <c r="G38" i="42"/>
  <c r="G39" i="42"/>
  <c r="G40" i="42"/>
  <c r="G41" i="42"/>
  <c r="G42" i="42"/>
  <c r="G43" i="42"/>
  <c r="G44" i="42"/>
  <c r="G45" i="42"/>
  <c r="G46" i="42"/>
  <c r="G47" i="42"/>
  <c r="G48" i="42"/>
  <c r="G49" i="42"/>
  <c r="G50" i="42"/>
  <c r="H197" i="42"/>
  <c r="I197" i="42" s="1"/>
  <c r="G197" i="42"/>
  <c r="H196" i="42"/>
  <c r="I196" i="42" s="1"/>
  <c r="G196" i="42"/>
  <c r="H195" i="42"/>
  <c r="I195" i="42" s="1"/>
  <c r="G195" i="42"/>
  <c r="H194" i="42"/>
  <c r="I194" i="42" s="1"/>
  <c r="G194" i="42"/>
  <c r="H193" i="42"/>
  <c r="I193" i="42" s="1"/>
  <c r="G193" i="42"/>
  <c r="H192" i="42"/>
  <c r="I192" i="42" s="1"/>
  <c r="G192" i="42"/>
  <c r="H191" i="42"/>
  <c r="I191" i="42" s="1"/>
  <c r="G191" i="42"/>
  <c r="H190" i="42"/>
  <c r="I190" i="42" s="1"/>
  <c r="G190" i="42"/>
  <c r="H189" i="42"/>
  <c r="I189" i="42" s="1"/>
  <c r="G189" i="42"/>
  <c r="H188" i="42"/>
  <c r="I188" i="42" s="1"/>
  <c r="G188" i="42"/>
  <c r="H187" i="42"/>
  <c r="I187" i="42" s="1"/>
  <c r="G187" i="42"/>
  <c r="H186" i="42"/>
  <c r="I186" i="42" s="1"/>
  <c r="G186" i="42"/>
  <c r="H185" i="42"/>
  <c r="I185" i="42" s="1"/>
  <c r="G185" i="42"/>
  <c r="H184" i="42"/>
  <c r="I184" i="42" s="1"/>
  <c r="G184" i="42"/>
  <c r="H183" i="42"/>
  <c r="I183" i="42" s="1"/>
  <c r="G183" i="42"/>
  <c r="H182" i="42"/>
  <c r="I182" i="42" s="1"/>
  <c r="G182" i="42"/>
  <c r="H181" i="42"/>
  <c r="I181" i="42" s="1"/>
  <c r="G181" i="42"/>
  <c r="H180" i="42"/>
  <c r="I180" i="42" s="1"/>
  <c r="G180" i="42"/>
  <c r="H179" i="42"/>
  <c r="I179" i="42" s="1"/>
  <c r="G179" i="42"/>
  <c r="H178" i="42"/>
  <c r="I178" i="42" s="1"/>
  <c r="G178" i="42"/>
  <c r="H177" i="42"/>
  <c r="I177" i="42" s="1"/>
  <c r="G177" i="42"/>
  <c r="H176" i="42"/>
  <c r="I176" i="42" s="1"/>
  <c r="G176" i="42"/>
  <c r="H175" i="42"/>
  <c r="I175" i="42" s="1"/>
  <c r="G175" i="42"/>
  <c r="H174" i="42"/>
  <c r="I174" i="42" s="1"/>
  <c r="G174" i="42"/>
  <c r="H173" i="42"/>
  <c r="I173" i="42" s="1"/>
  <c r="G173" i="42"/>
  <c r="H172" i="42"/>
  <c r="I172" i="42" s="1"/>
  <c r="G172" i="42"/>
  <c r="H171" i="42"/>
  <c r="I171" i="42" s="1"/>
  <c r="G171" i="42"/>
  <c r="H170" i="42"/>
  <c r="I170" i="42" s="1"/>
  <c r="G170" i="42"/>
  <c r="H169" i="42"/>
  <c r="I169" i="42" s="1"/>
  <c r="G169" i="42"/>
  <c r="H168" i="42"/>
  <c r="I168" i="42" s="1"/>
  <c r="G168" i="42"/>
  <c r="H167" i="42"/>
  <c r="I167" i="42" s="1"/>
  <c r="G167" i="42"/>
  <c r="H166" i="42"/>
  <c r="I166" i="42" s="1"/>
  <c r="G166" i="42"/>
  <c r="H165" i="42"/>
  <c r="I165" i="42" s="1"/>
  <c r="G165" i="42"/>
  <c r="H164" i="42"/>
  <c r="I164" i="42" s="1"/>
  <c r="G164" i="42"/>
  <c r="H163" i="42"/>
  <c r="I163" i="42" s="1"/>
  <c r="G163" i="42"/>
  <c r="H162" i="42"/>
  <c r="I162" i="42" s="1"/>
  <c r="G162" i="42"/>
  <c r="H161" i="42"/>
  <c r="I161" i="42" s="1"/>
  <c r="G161" i="42"/>
  <c r="H160" i="42"/>
  <c r="I160" i="42" s="1"/>
  <c r="G160" i="42"/>
  <c r="H159" i="42"/>
  <c r="I159" i="42" s="1"/>
  <c r="G159" i="42"/>
  <c r="H158" i="42"/>
  <c r="I158" i="42" s="1"/>
  <c r="G158" i="42"/>
  <c r="H157" i="42"/>
  <c r="I157" i="42" s="1"/>
  <c r="G157" i="42"/>
  <c r="H156" i="42"/>
  <c r="I156" i="42" s="1"/>
  <c r="G156" i="42"/>
  <c r="H155" i="42"/>
  <c r="I155" i="42" s="1"/>
  <c r="G155" i="42"/>
  <c r="H154" i="42"/>
  <c r="I154" i="42" s="1"/>
  <c r="G154" i="42"/>
  <c r="H153" i="42"/>
  <c r="I153" i="42" s="1"/>
  <c r="G153" i="42"/>
  <c r="H152" i="42"/>
  <c r="I152" i="42" s="1"/>
  <c r="G152" i="42"/>
  <c r="H151" i="42"/>
  <c r="I151" i="42" s="1"/>
  <c r="G151" i="42"/>
  <c r="H150" i="42"/>
  <c r="I150" i="42" s="1"/>
  <c r="G150" i="42"/>
  <c r="H149" i="42"/>
  <c r="I149" i="42" s="1"/>
  <c r="G149" i="42"/>
  <c r="H148" i="42"/>
  <c r="I148" i="42" s="1"/>
  <c r="G148" i="42"/>
  <c r="H147" i="42"/>
  <c r="I147" i="42" s="1"/>
  <c r="G147" i="42"/>
  <c r="H146" i="42"/>
  <c r="I146" i="42" s="1"/>
  <c r="G146" i="42"/>
  <c r="H145" i="42"/>
  <c r="I145" i="42" s="1"/>
  <c r="G145" i="42"/>
  <c r="H144" i="42"/>
  <c r="I144" i="42" s="1"/>
  <c r="G144" i="42"/>
  <c r="I143" i="42"/>
  <c r="H143" i="42"/>
  <c r="G143" i="42"/>
  <c r="I142" i="42"/>
  <c r="H142" i="42"/>
  <c r="G142" i="42"/>
  <c r="I141" i="42"/>
  <c r="H141" i="42"/>
  <c r="G141" i="42"/>
  <c r="H140" i="42"/>
  <c r="I140" i="42" s="1"/>
  <c r="G140" i="42"/>
  <c r="H139" i="42"/>
  <c r="I139" i="42" s="1"/>
  <c r="G139" i="42"/>
  <c r="H138" i="42"/>
  <c r="I138" i="42" s="1"/>
  <c r="G138" i="42"/>
  <c r="H137" i="42"/>
  <c r="I137" i="42" s="1"/>
  <c r="G137" i="42"/>
  <c r="H136" i="42"/>
  <c r="I136" i="42" s="1"/>
  <c r="G136" i="42"/>
  <c r="H135" i="42"/>
  <c r="I135" i="42" s="1"/>
  <c r="G135" i="42"/>
  <c r="I134" i="42"/>
  <c r="H134" i="42"/>
  <c r="G134" i="42"/>
  <c r="H133" i="42"/>
  <c r="I133" i="42" s="1"/>
  <c r="G133" i="42"/>
  <c r="H132" i="42"/>
  <c r="I132" i="42" s="1"/>
  <c r="G132" i="42"/>
  <c r="I131" i="42"/>
  <c r="H131" i="42"/>
  <c r="G131" i="42"/>
  <c r="I130" i="42"/>
  <c r="H130" i="42"/>
  <c r="G130" i="42"/>
  <c r="H129" i="42"/>
  <c r="I129" i="42" s="1"/>
  <c r="G129" i="42"/>
  <c r="H128" i="42"/>
  <c r="I128" i="42" s="1"/>
  <c r="G128" i="42"/>
  <c r="H127" i="42"/>
  <c r="I127" i="42" s="1"/>
  <c r="G127" i="42"/>
  <c r="I126" i="42"/>
  <c r="H126" i="42"/>
  <c r="G126" i="42"/>
  <c r="H125" i="42"/>
  <c r="I125" i="42" s="1"/>
  <c r="G125" i="42"/>
  <c r="H124" i="42"/>
  <c r="I124" i="42" s="1"/>
  <c r="G124" i="42"/>
  <c r="I123" i="42"/>
  <c r="H123" i="42"/>
  <c r="G123" i="42"/>
  <c r="I122" i="42"/>
  <c r="H122" i="42"/>
  <c r="G122" i="42"/>
  <c r="H121" i="42"/>
  <c r="I121" i="42" s="1"/>
  <c r="G121" i="42"/>
  <c r="H120" i="42"/>
  <c r="I120" i="42" s="1"/>
  <c r="G120" i="42"/>
  <c r="H119" i="42"/>
  <c r="I119" i="42" s="1"/>
  <c r="G119" i="42"/>
  <c r="I118" i="42"/>
  <c r="H118" i="42"/>
  <c r="G118" i="42"/>
  <c r="H117" i="42"/>
  <c r="I117" i="42" s="1"/>
  <c r="G117" i="42"/>
  <c r="H116" i="42"/>
  <c r="I116" i="42" s="1"/>
  <c r="G116" i="42"/>
  <c r="I115" i="42"/>
  <c r="H115" i="42"/>
  <c r="G115" i="42"/>
  <c r="I114" i="42"/>
  <c r="H114" i="42"/>
  <c r="G114" i="42"/>
  <c r="H113" i="42"/>
  <c r="I113" i="42" s="1"/>
  <c r="G113" i="42"/>
  <c r="H112" i="42"/>
  <c r="I112" i="42" s="1"/>
  <c r="G112" i="42"/>
  <c r="H111" i="42"/>
  <c r="I111" i="42" s="1"/>
  <c r="G111" i="42"/>
  <c r="I110" i="42"/>
  <c r="H110" i="42"/>
  <c r="G110" i="42"/>
  <c r="H109" i="42"/>
  <c r="I109" i="42" s="1"/>
  <c r="G109" i="42"/>
  <c r="H108" i="42"/>
  <c r="I108" i="42" s="1"/>
  <c r="G108" i="42"/>
  <c r="I107" i="42"/>
  <c r="H107" i="42"/>
  <c r="G107" i="42"/>
  <c r="I106" i="42"/>
  <c r="H106" i="42"/>
  <c r="G106" i="42"/>
  <c r="H105" i="42"/>
  <c r="I105" i="42" s="1"/>
  <c r="G105" i="42"/>
  <c r="H104" i="42"/>
  <c r="I104" i="42" s="1"/>
  <c r="G104" i="42"/>
  <c r="H103" i="42"/>
  <c r="I103" i="42" s="1"/>
  <c r="G103" i="42"/>
  <c r="H102" i="42"/>
  <c r="I102" i="42" s="1"/>
  <c r="G102" i="42"/>
  <c r="H101" i="42"/>
  <c r="I101" i="42" s="1"/>
  <c r="G101" i="42"/>
  <c r="H100" i="42"/>
  <c r="I100" i="42" s="1"/>
  <c r="G100" i="42"/>
  <c r="H99" i="42"/>
  <c r="I99" i="42" s="1"/>
  <c r="G99" i="42"/>
  <c r="H98" i="42"/>
  <c r="I98" i="42" s="1"/>
  <c r="G98" i="42"/>
  <c r="I97" i="42"/>
  <c r="H97" i="42"/>
  <c r="G97" i="42"/>
  <c r="H96" i="42"/>
  <c r="I96" i="42" s="1"/>
  <c r="G96" i="42"/>
  <c r="I95" i="42"/>
  <c r="H95" i="42"/>
  <c r="G95" i="42"/>
  <c r="I94" i="42"/>
  <c r="H94" i="42"/>
  <c r="G94" i="42"/>
  <c r="I93" i="42"/>
  <c r="H93" i="42"/>
  <c r="G93" i="42"/>
  <c r="H92" i="42"/>
  <c r="I92" i="42" s="1"/>
  <c r="I91" i="42"/>
  <c r="H91" i="42"/>
  <c r="H90" i="42"/>
  <c r="I90" i="42" s="1"/>
  <c r="I89" i="42"/>
  <c r="H89" i="42"/>
  <c r="H88" i="42"/>
  <c r="I88" i="42" s="1"/>
  <c r="I87" i="42"/>
  <c r="H87" i="42"/>
  <c r="H86" i="42"/>
  <c r="I86" i="42" s="1"/>
  <c r="I85" i="42"/>
  <c r="H85" i="42"/>
  <c r="H84" i="42"/>
  <c r="I84" i="42" s="1"/>
  <c r="I83" i="42"/>
  <c r="H83" i="42"/>
  <c r="H82" i="42"/>
  <c r="I82" i="42" s="1"/>
  <c r="I81" i="42"/>
  <c r="H81" i="42"/>
  <c r="H80" i="42"/>
  <c r="I80" i="42" s="1"/>
  <c r="G80" i="42"/>
  <c r="H79" i="42"/>
  <c r="I79" i="42" s="1"/>
  <c r="G79" i="42"/>
  <c r="I78" i="42"/>
  <c r="H78" i="42"/>
  <c r="G78" i="42"/>
  <c r="H77" i="42"/>
  <c r="I77" i="42" s="1"/>
  <c r="G77" i="42"/>
  <c r="H76" i="42"/>
  <c r="I76" i="42" s="1"/>
  <c r="G76" i="42"/>
  <c r="H75" i="42"/>
  <c r="I75" i="42" s="1"/>
  <c r="G75" i="42"/>
  <c r="H74" i="42"/>
  <c r="I74" i="42" s="1"/>
  <c r="G74" i="42"/>
  <c r="I73" i="42"/>
  <c r="H73" i="42"/>
  <c r="G73" i="42"/>
  <c r="H72" i="42"/>
  <c r="I72" i="42" s="1"/>
  <c r="G72" i="42"/>
  <c r="H71" i="42"/>
  <c r="I71" i="42" s="1"/>
  <c r="G71" i="42"/>
  <c r="H70" i="42"/>
  <c r="I70" i="42" s="1"/>
  <c r="G70" i="42"/>
  <c r="H69" i="42"/>
  <c r="I69" i="42" s="1"/>
  <c r="G69" i="42"/>
  <c r="H68" i="42"/>
  <c r="I68" i="42" s="1"/>
  <c r="G68" i="42"/>
  <c r="H67" i="42"/>
  <c r="I67" i="42" s="1"/>
  <c r="G67" i="42"/>
  <c r="H66" i="42"/>
  <c r="I66" i="42" s="1"/>
  <c r="G66" i="42"/>
  <c r="H65" i="42"/>
  <c r="I65" i="42" s="1"/>
  <c r="G65" i="42"/>
  <c r="H64" i="42"/>
  <c r="I64" i="42" s="1"/>
  <c r="G64" i="42"/>
  <c r="H63" i="42"/>
  <c r="I63" i="42" s="1"/>
  <c r="G63" i="42"/>
  <c r="H62" i="42"/>
  <c r="I62" i="42" s="1"/>
  <c r="G62" i="42"/>
  <c r="H61" i="42"/>
  <c r="I61" i="42" s="1"/>
  <c r="G61" i="42"/>
  <c r="H60" i="42"/>
  <c r="I60" i="42" s="1"/>
  <c r="G60" i="42"/>
  <c r="H59" i="42"/>
  <c r="I59" i="42" s="1"/>
  <c r="G59" i="42"/>
  <c r="H58" i="42"/>
  <c r="I58" i="42" s="1"/>
  <c r="G58" i="42"/>
  <c r="H57" i="42"/>
  <c r="I57" i="42" s="1"/>
  <c r="G57" i="42"/>
  <c r="H56" i="42"/>
  <c r="I56" i="42" s="1"/>
  <c r="J56" i="42" s="1"/>
  <c r="G56" i="42"/>
  <c r="H55" i="42"/>
  <c r="I55" i="42" s="1"/>
  <c r="G55" i="42"/>
  <c r="H54" i="42"/>
  <c r="I54" i="42" s="1"/>
  <c r="G54" i="42"/>
  <c r="H53" i="42"/>
  <c r="I53" i="42" s="1"/>
  <c r="G53" i="42"/>
  <c r="H52" i="42"/>
  <c r="I52" i="42" s="1"/>
  <c r="G52" i="42"/>
  <c r="H51" i="42"/>
  <c r="I51" i="42" s="1"/>
  <c r="G51" i="42"/>
  <c r="H50" i="42"/>
  <c r="I50" i="42" s="1"/>
  <c r="H49" i="42"/>
  <c r="I49" i="42" s="1"/>
  <c r="H48" i="42"/>
  <c r="I48" i="42" s="1"/>
  <c r="H47" i="42"/>
  <c r="I47" i="42" s="1"/>
  <c r="H46" i="42"/>
  <c r="I46" i="42" s="1"/>
  <c r="H45" i="42"/>
  <c r="I45" i="42" s="1"/>
  <c r="H44" i="42"/>
  <c r="I44" i="42" s="1"/>
  <c r="H43" i="42"/>
  <c r="I43" i="42" s="1"/>
  <c r="H42" i="42"/>
  <c r="I42" i="42" s="1"/>
  <c r="H41" i="42"/>
  <c r="I41" i="42" s="1"/>
  <c r="H40" i="42"/>
  <c r="I40" i="42" s="1"/>
  <c r="H39" i="42"/>
  <c r="I39" i="42" s="1"/>
  <c r="H38" i="42"/>
  <c r="I38" i="42" s="1"/>
  <c r="H37" i="42"/>
  <c r="I37" i="42" s="1"/>
  <c r="H36" i="42"/>
  <c r="I36" i="42" s="1"/>
  <c r="H35" i="42"/>
  <c r="I35" i="42" s="1"/>
  <c r="H34" i="42"/>
  <c r="I34" i="42" s="1"/>
  <c r="H33" i="42"/>
  <c r="I33" i="42" s="1"/>
  <c r="H32" i="42"/>
  <c r="I32" i="42" s="1"/>
  <c r="H31" i="42"/>
  <c r="I31" i="42" s="1"/>
  <c r="H30" i="42"/>
  <c r="I30" i="42" s="1"/>
  <c r="G30" i="42"/>
  <c r="H29" i="42"/>
  <c r="I29" i="42" s="1"/>
  <c r="G29" i="42"/>
  <c r="H28" i="42"/>
  <c r="I28" i="42" s="1"/>
  <c r="J28" i="42" s="1"/>
  <c r="G28" i="42"/>
  <c r="I27" i="42"/>
  <c r="H27" i="42"/>
  <c r="G27" i="42"/>
  <c r="H26" i="42"/>
  <c r="I26" i="42" s="1"/>
  <c r="G26" i="42"/>
  <c r="H25" i="42"/>
  <c r="I25" i="42" s="1"/>
  <c r="G25" i="42"/>
  <c r="H24" i="42"/>
  <c r="I24" i="42" s="1"/>
  <c r="G24" i="42"/>
  <c r="I23" i="42"/>
  <c r="H23" i="42"/>
  <c r="G23" i="42"/>
  <c r="H22" i="42"/>
  <c r="I22" i="42" s="1"/>
  <c r="G22" i="42"/>
  <c r="H21" i="42"/>
  <c r="I21" i="42" s="1"/>
  <c r="G21" i="42"/>
  <c r="H20" i="42"/>
  <c r="I20" i="42" s="1"/>
  <c r="G20" i="42"/>
  <c r="H19" i="42"/>
  <c r="I19" i="42" s="1"/>
  <c r="G19" i="42"/>
  <c r="H18" i="42"/>
  <c r="I18" i="42" s="1"/>
  <c r="G18" i="42"/>
  <c r="H17" i="42"/>
  <c r="I17" i="42" s="1"/>
  <c r="J17" i="42" s="1"/>
  <c r="G17" i="42"/>
  <c r="H16" i="42"/>
  <c r="I16" i="42" s="1"/>
  <c r="G16" i="42"/>
  <c r="H15" i="42"/>
  <c r="I15" i="42" s="1"/>
  <c r="G15" i="42"/>
  <c r="H14" i="42"/>
  <c r="I14" i="42" s="1"/>
  <c r="G14" i="42"/>
  <c r="I13" i="42"/>
  <c r="H13" i="42"/>
  <c r="G13" i="42"/>
  <c r="H12" i="42"/>
  <c r="I12" i="42" s="1"/>
  <c r="G12" i="42"/>
  <c r="A12" i="42"/>
  <c r="B12" i="42" s="1"/>
  <c r="L11" i="42"/>
  <c r="H11" i="42"/>
  <c r="I11" i="42" s="1"/>
  <c r="G11" i="42"/>
  <c r="E8" i="42"/>
  <c r="E5" i="42"/>
  <c r="E4" i="42"/>
  <c r="A197" i="41"/>
  <c r="B197" i="41" s="1"/>
  <c r="G197" i="41"/>
  <c r="H197" i="41"/>
  <c r="I197" i="41" s="1"/>
  <c r="J197" i="41" s="1"/>
  <c r="G91" i="41"/>
  <c r="G92" i="41"/>
  <c r="G82" i="41"/>
  <c r="G83" i="41"/>
  <c r="G84" i="41"/>
  <c r="G85" i="41"/>
  <c r="G86" i="41"/>
  <c r="G87" i="41"/>
  <c r="G88" i="41"/>
  <c r="G89" i="41"/>
  <c r="G90" i="41"/>
  <c r="G31" i="41"/>
  <c r="G32" i="41"/>
  <c r="G33" i="41"/>
  <c r="G34" i="41"/>
  <c r="G35" i="41"/>
  <c r="G36" i="41"/>
  <c r="G37" i="41"/>
  <c r="G38" i="41"/>
  <c r="H196" i="41"/>
  <c r="I196" i="41" s="1"/>
  <c r="G196" i="41"/>
  <c r="I195" i="41"/>
  <c r="H195" i="41"/>
  <c r="G195" i="41"/>
  <c r="H194" i="41"/>
  <c r="I194" i="41" s="1"/>
  <c r="G194" i="41"/>
  <c r="H193" i="41"/>
  <c r="I193" i="41" s="1"/>
  <c r="G193" i="41"/>
  <c r="H192" i="41"/>
  <c r="I192" i="41" s="1"/>
  <c r="G192" i="41"/>
  <c r="I191" i="41"/>
  <c r="H191" i="41"/>
  <c r="G191" i="41"/>
  <c r="H190" i="41"/>
  <c r="I190" i="41" s="1"/>
  <c r="G190" i="41"/>
  <c r="H189" i="41"/>
  <c r="I189" i="41" s="1"/>
  <c r="G189" i="41"/>
  <c r="H188" i="41"/>
  <c r="I188" i="41" s="1"/>
  <c r="G188" i="41"/>
  <c r="H187" i="41"/>
  <c r="I187" i="41" s="1"/>
  <c r="G187" i="41"/>
  <c r="H186" i="41"/>
  <c r="I186" i="41" s="1"/>
  <c r="G186" i="41"/>
  <c r="H185" i="41"/>
  <c r="I185" i="41" s="1"/>
  <c r="G185" i="41"/>
  <c r="H184" i="41"/>
  <c r="I184" i="41" s="1"/>
  <c r="G184" i="41"/>
  <c r="H183" i="41"/>
  <c r="I183" i="41" s="1"/>
  <c r="G183" i="41"/>
  <c r="H182" i="41"/>
  <c r="I182" i="41" s="1"/>
  <c r="G182" i="41"/>
  <c r="H181" i="41"/>
  <c r="I181" i="41" s="1"/>
  <c r="G181" i="41"/>
  <c r="H180" i="41"/>
  <c r="I180" i="41" s="1"/>
  <c r="G180" i="41"/>
  <c r="I179" i="41"/>
  <c r="H179" i="41"/>
  <c r="G179" i="41"/>
  <c r="H178" i="41"/>
  <c r="I178" i="41" s="1"/>
  <c r="G178" i="41"/>
  <c r="I177" i="41"/>
  <c r="H177" i="41"/>
  <c r="G177" i="41"/>
  <c r="H176" i="41"/>
  <c r="I176" i="41" s="1"/>
  <c r="G176" i="41"/>
  <c r="I175" i="41"/>
  <c r="H175" i="41"/>
  <c r="G175" i="41"/>
  <c r="H174" i="41"/>
  <c r="I174" i="41" s="1"/>
  <c r="G174" i="41"/>
  <c r="I173" i="41"/>
  <c r="H173" i="41"/>
  <c r="G173" i="41"/>
  <c r="H172" i="41"/>
  <c r="I172" i="41" s="1"/>
  <c r="G172" i="41"/>
  <c r="H171" i="41"/>
  <c r="I171" i="41" s="1"/>
  <c r="G171" i="41"/>
  <c r="H170" i="41"/>
  <c r="I170" i="41" s="1"/>
  <c r="G170" i="41"/>
  <c r="H169" i="41"/>
  <c r="I169" i="41" s="1"/>
  <c r="G169" i="41"/>
  <c r="H168" i="41"/>
  <c r="I168" i="41" s="1"/>
  <c r="G168" i="41"/>
  <c r="H167" i="41"/>
  <c r="I167" i="41" s="1"/>
  <c r="G167" i="41"/>
  <c r="H166" i="41"/>
  <c r="I166" i="41" s="1"/>
  <c r="G166" i="41"/>
  <c r="H165" i="41"/>
  <c r="I165" i="41" s="1"/>
  <c r="G165" i="41"/>
  <c r="H164" i="41"/>
  <c r="I164" i="41" s="1"/>
  <c r="G164" i="41"/>
  <c r="I163" i="41"/>
  <c r="H163" i="41"/>
  <c r="G163" i="41"/>
  <c r="H162" i="41"/>
  <c r="I162" i="41" s="1"/>
  <c r="G162" i="41"/>
  <c r="I161" i="41"/>
  <c r="H161" i="41"/>
  <c r="G161" i="41"/>
  <c r="H160" i="41"/>
  <c r="I160" i="41" s="1"/>
  <c r="G160" i="41"/>
  <c r="I159" i="41"/>
  <c r="H159" i="41"/>
  <c r="G159" i="41"/>
  <c r="H158" i="41"/>
  <c r="I158" i="41" s="1"/>
  <c r="G158" i="41"/>
  <c r="H157" i="41"/>
  <c r="I157" i="41" s="1"/>
  <c r="G157" i="41"/>
  <c r="H156" i="41"/>
  <c r="I156" i="41" s="1"/>
  <c r="G156" i="41"/>
  <c r="H155" i="41"/>
  <c r="I155" i="41" s="1"/>
  <c r="G155" i="41"/>
  <c r="H154" i="41"/>
  <c r="I154" i="41" s="1"/>
  <c r="G154" i="41"/>
  <c r="H153" i="41"/>
  <c r="I153" i="41" s="1"/>
  <c r="G153" i="41"/>
  <c r="H152" i="41"/>
  <c r="I152" i="41" s="1"/>
  <c r="G152" i="41"/>
  <c r="H151" i="41"/>
  <c r="I151" i="41" s="1"/>
  <c r="G151" i="41"/>
  <c r="H150" i="41"/>
  <c r="I150" i="41" s="1"/>
  <c r="G150" i="41"/>
  <c r="H149" i="41"/>
  <c r="I149" i="41" s="1"/>
  <c r="G149" i="41"/>
  <c r="H148" i="41"/>
  <c r="I148" i="41" s="1"/>
  <c r="G148" i="41"/>
  <c r="I147" i="41"/>
  <c r="H147" i="41"/>
  <c r="G147" i="41"/>
  <c r="H146" i="41"/>
  <c r="I146" i="41" s="1"/>
  <c r="G146" i="41"/>
  <c r="I145" i="41"/>
  <c r="H145" i="41"/>
  <c r="G145" i="41"/>
  <c r="H144" i="41"/>
  <c r="I144" i="41" s="1"/>
  <c r="G144" i="41"/>
  <c r="I143" i="41"/>
  <c r="H143" i="41"/>
  <c r="G143" i="41"/>
  <c r="H142" i="41"/>
  <c r="I142" i="41" s="1"/>
  <c r="G142" i="41"/>
  <c r="H141" i="41"/>
  <c r="I141" i="41" s="1"/>
  <c r="G141" i="41"/>
  <c r="H140" i="41"/>
  <c r="I140" i="41" s="1"/>
  <c r="G140" i="41"/>
  <c r="H139" i="41"/>
  <c r="I139" i="41" s="1"/>
  <c r="G139" i="41"/>
  <c r="H138" i="41"/>
  <c r="I138" i="41" s="1"/>
  <c r="G138" i="41"/>
  <c r="H137" i="41"/>
  <c r="I137" i="41" s="1"/>
  <c r="G137" i="41"/>
  <c r="H136" i="41"/>
  <c r="I136" i="41" s="1"/>
  <c r="G136" i="41"/>
  <c r="H135" i="41"/>
  <c r="I135" i="41" s="1"/>
  <c r="G135" i="41"/>
  <c r="H134" i="41"/>
  <c r="I134" i="41" s="1"/>
  <c r="G134" i="41"/>
  <c r="H133" i="41"/>
  <c r="I133" i="41" s="1"/>
  <c r="G133" i="41"/>
  <c r="H132" i="41"/>
  <c r="I132" i="41" s="1"/>
  <c r="G132" i="41"/>
  <c r="H131" i="41"/>
  <c r="I131" i="41" s="1"/>
  <c r="G131" i="41"/>
  <c r="H130" i="41"/>
  <c r="I130" i="41" s="1"/>
  <c r="G130" i="41"/>
  <c r="H129" i="41"/>
  <c r="I129" i="41" s="1"/>
  <c r="G129" i="41"/>
  <c r="H128" i="41"/>
  <c r="I128" i="41" s="1"/>
  <c r="G128" i="41"/>
  <c r="I127" i="41"/>
  <c r="H127" i="41"/>
  <c r="G127" i="41"/>
  <c r="H126" i="41"/>
  <c r="I126" i="41" s="1"/>
  <c r="G126" i="41"/>
  <c r="H125" i="41"/>
  <c r="I125" i="41" s="1"/>
  <c r="G125" i="41"/>
  <c r="H124" i="41"/>
  <c r="I124" i="41" s="1"/>
  <c r="G124" i="41"/>
  <c r="H123" i="41"/>
  <c r="I123" i="41" s="1"/>
  <c r="G123" i="41"/>
  <c r="H122" i="41"/>
  <c r="I122" i="41" s="1"/>
  <c r="G122" i="41"/>
  <c r="H121" i="41"/>
  <c r="I121" i="41" s="1"/>
  <c r="G121" i="41"/>
  <c r="H120" i="41"/>
  <c r="I120" i="41" s="1"/>
  <c r="G120" i="41"/>
  <c r="H119" i="41"/>
  <c r="I119" i="41" s="1"/>
  <c r="G119" i="41"/>
  <c r="H118" i="41"/>
  <c r="I118" i="41" s="1"/>
  <c r="G118" i="41"/>
  <c r="H117" i="41"/>
  <c r="I117" i="41" s="1"/>
  <c r="G117" i="41"/>
  <c r="H116" i="41"/>
  <c r="I116" i="41" s="1"/>
  <c r="G116" i="41"/>
  <c r="H115" i="41"/>
  <c r="I115" i="41" s="1"/>
  <c r="G115" i="41"/>
  <c r="H114" i="41"/>
  <c r="I114" i="41" s="1"/>
  <c r="G114" i="41"/>
  <c r="H113" i="41"/>
  <c r="I113" i="41" s="1"/>
  <c r="G113" i="41"/>
  <c r="I112" i="41"/>
  <c r="H112" i="41"/>
  <c r="G112" i="41"/>
  <c r="H111" i="41"/>
  <c r="I111" i="41" s="1"/>
  <c r="G111" i="41"/>
  <c r="H110" i="41"/>
  <c r="I110" i="41" s="1"/>
  <c r="G110" i="41"/>
  <c r="H109" i="41"/>
  <c r="I109" i="41" s="1"/>
  <c r="G109" i="41"/>
  <c r="H108" i="41"/>
  <c r="I108" i="41" s="1"/>
  <c r="G108" i="41"/>
  <c r="H107" i="41"/>
  <c r="I107" i="41" s="1"/>
  <c r="G107" i="41"/>
  <c r="H106" i="41"/>
  <c r="I106" i="41" s="1"/>
  <c r="G106" i="41"/>
  <c r="H105" i="41"/>
  <c r="I105" i="41" s="1"/>
  <c r="G105" i="41"/>
  <c r="I104" i="41"/>
  <c r="H104" i="41"/>
  <c r="G104" i="41"/>
  <c r="H103" i="41"/>
  <c r="I103" i="41" s="1"/>
  <c r="G103" i="41"/>
  <c r="H102" i="41"/>
  <c r="I102" i="41" s="1"/>
  <c r="G102" i="41"/>
  <c r="H101" i="41"/>
  <c r="I101" i="41" s="1"/>
  <c r="G101" i="41"/>
  <c r="H100" i="41"/>
  <c r="I100" i="41" s="1"/>
  <c r="G100" i="41"/>
  <c r="H99" i="41"/>
  <c r="I99" i="41" s="1"/>
  <c r="G99" i="41"/>
  <c r="I98" i="41"/>
  <c r="H98" i="41"/>
  <c r="G98" i="41"/>
  <c r="H97" i="41"/>
  <c r="I97" i="41" s="1"/>
  <c r="G97" i="41"/>
  <c r="I96" i="41"/>
  <c r="H96" i="41"/>
  <c r="G96" i="41"/>
  <c r="H95" i="41"/>
  <c r="I95" i="41" s="1"/>
  <c r="G95" i="41"/>
  <c r="H94" i="41"/>
  <c r="I94" i="41" s="1"/>
  <c r="G94" i="41"/>
  <c r="H93" i="41"/>
  <c r="I93" i="41" s="1"/>
  <c r="G93" i="41"/>
  <c r="H92" i="41"/>
  <c r="I92" i="41" s="1"/>
  <c r="H91" i="41"/>
  <c r="I91" i="41" s="1"/>
  <c r="H90" i="41"/>
  <c r="I90" i="41" s="1"/>
  <c r="H89" i="41"/>
  <c r="I89" i="41" s="1"/>
  <c r="I88" i="41"/>
  <c r="H88" i="41"/>
  <c r="H87" i="41"/>
  <c r="I87" i="41" s="1"/>
  <c r="J87" i="41" s="1"/>
  <c r="I86" i="41"/>
  <c r="H86" i="41"/>
  <c r="H85" i="41"/>
  <c r="I85" i="41" s="1"/>
  <c r="H84" i="41"/>
  <c r="I84" i="41" s="1"/>
  <c r="H83" i="41"/>
  <c r="I83" i="41" s="1"/>
  <c r="H82" i="41"/>
  <c r="I82" i="41" s="1"/>
  <c r="H81" i="41"/>
  <c r="I81" i="41" s="1"/>
  <c r="G81" i="41"/>
  <c r="I80" i="41"/>
  <c r="J80" i="41" s="1"/>
  <c r="H80" i="41"/>
  <c r="G80" i="41"/>
  <c r="I79" i="41"/>
  <c r="J79" i="41" s="1"/>
  <c r="H79" i="41"/>
  <c r="G79" i="41"/>
  <c r="I78" i="41"/>
  <c r="J78" i="41" s="1"/>
  <c r="H78" i="41"/>
  <c r="G78" i="41"/>
  <c r="H77" i="41"/>
  <c r="I77" i="41" s="1"/>
  <c r="G77" i="41"/>
  <c r="H76" i="41"/>
  <c r="I76" i="41" s="1"/>
  <c r="J76" i="41" s="1"/>
  <c r="G76" i="41"/>
  <c r="I75" i="41"/>
  <c r="H75" i="41"/>
  <c r="G75" i="41"/>
  <c r="H74" i="41"/>
  <c r="I74" i="41" s="1"/>
  <c r="J74" i="41" s="1"/>
  <c r="G74" i="41"/>
  <c r="I73" i="41"/>
  <c r="H73" i="41"/>
  <c r="G73" i="41"/>
  <c r="H72" i="41"/>
  <c r="I72" i="41" s="1"/>
  <c r="G72" i="41"/>
  <c r="H71" i="41"/>
  <c r="I71" i="41" s="1"/>
  <c r="G71" i="41"/>
  <c r="H70" i="41"/>
  <c r="I70" i="41" s="1"/>
  <c r="J70" i="41" s="1"/>
  <c r="G70" i="41"/>
  <c r="I69" i="41"/>
  <c r="H69" i="41"/>
  <c r="G69" i="41"/>
  <c r="H68" i="41"/>
  <c r="I68" i="41" s="1"/>
  <c r="J68" i="41" s="1"/>
  <c r="G68" i="41"/>
  <c r="I67" i="41"/>
  <c r="H67" i="41"/>
  <c r="G67" i="41"/>
  <c r="H66" i="41"/>
  <c r="I66" i="41" s="1"/>
  <c r="J66" i="41" s="1"/>
  <c r="G66" i="41"/>
  <c r="H65" i="41"/>
  <c r="I65" i="41" s="1"/>
  <c r="J65" i="41" s="1"/>
  <c r="G65" i="41"/>
  <c r="H64" i="41"/>
  <c r="I64" i="41" s="1"/>
  <c r="G64" i="41"/>
  <c r="H63" i="41"/>
  <c r="I63" i="41" s="1"/>
  <c r="J63" i="41" s="1"/>
  <c r="G63" i="41"/>
  <c r="H62" i="41"/>
  <c r="I62" i="41" s="1"/>
  <c r="J62" i="41" s="1"/>
  <c r="G62" i="41"/>
  <c r="H61" i="41"/>
  <c r="I61" i="41" s="1"/>
  <c r="J61" i="41" s="1"/>
  <c r="G61" i="41"/>
  <c r="I60" i="41"/>
  <c r="J60" i="41" s="1"/>
  <c r="H60" i="41"/>
  <c r="G60" i="41"/>
  <c r="I59" i="41"/>
  <c r="J59" i="41" s="1"/>
  <c r="H59" i="41"/>
  <c r="G59" i="41"/>
  <c r="H58" i="41"/>
  <c r="I58" i="41" s="1"/>
  <c r="J58" i="41" s="1"/>
  <c r="G58" i="41"/>
  <c r="H57" i="41"/>
  <c r="I57" i="41" s="1"/>
  <c r="J57" i="41" s="1"/>
  <c r="G57" i="41"/>
  <c r="H56" i="41"/>
  <c r="I56" i="41" s="1"/>
  <c r="J56" i="41" s="1"/>
  <c r="G56" i="41"/>
  <c r="H55" i="41"/>
  <c r="I55" i="41" s="1"/>
  <c r="G55" i="41"/>
  <c r="H54" i="41"/>
  <c r="I54" i="41" s="1"/>
  <c r="J54" i="41" s="1"/>
  <c r="G54" i="41"/>
  <c r="H53" i="41"/>
  <c r="I53" i="41" s="1"/>
  <c r="G53" i="41"/>
  <c r="H52" i="41"/>
  <c r="I52" i="41" s="1"/>
  <c r="J52" i="41" s="1"/>
  <c r="G52" i="41"/>
  <c r="H51" i="41"/>
  <c r="I51" i="41" s="1"/>
  <c r="J51" i="41" s="1"/>
  <c r="G51" i="41"/>
  <c r="H50" i="41"/>
  <c r="I50" i="41" s="1"/>
  <c r="J50" i="41" s="1"/>
  <c r="G50" i="41"/>
  <c r="H49" i="41"/>
  <c r="I49" i="41" s="1"/>
  <c r="J49" i="41" s="1"/>
  <c r="G49" i="41"/>
  <c r="H48" i="41"/>
  <c r="I48" i="41" s="1"/>
  <c r="J48" i="41" s="1"/>
  <c r="G48" i="41"/>
  <c r="H47" i="41"/>
  <c r="I47" i="41" s="1"/>
  <c r="J47" i="41" s="1"/>
  <c r="G47" i="41"/>
  <c r="H46" i="41"/>
  <c r="I46" i="41" s="1"/>
  <c r="J46" i="41" s="1"/>
  <c r="G46" i="41"/>
  <c r="I45" i="41"/>
  <c r="J45" i="41" s="1"/>
  <c r="H45" i="41"/>
  <c r="G45" i="41"/>
  <c r="H44" i="41"/>
  <c r="I44" i="41" s="1"/>
  <c r="J44" i="41" s="1"/>
  <c r="G44" i="41"/>
  <c r="H43" i="41"/>
  <c r="I43" i="41" s="1"/>
  <c r="J43" i="41" s="1"/>
  <c r="G43" i="41"/>
  <c r="H42" i="41"/>
  <c r="I42" i="41" s="1"/>
  <c r="J42" i="41" s="1"/>
  <c r="G42" i="41"/>
  <c r="I41" i="41"/>
  <c r="J41" i="41" s="1"/>
  <c r="H41" i="41"/>
  <c r="G41" i="41"/>
  <c r="H40" i="41"/>
  <c r="I40" i="41" s="1"/>
  <c r="J40" i="41" s="1"/>
  <c r="G40" i="41"/>
  <c r="H39" i="41"/>
  <c r="I39" i="41" s="1"/>
  <c r="J39" i="41" s="1"/>
  <c r="G39" i="41"/>
  <c r="H38" i="41"/>
  <c r="I38" i="41" s="1"/>
  <c r="J38" i="41" s="1"/>
  <c r="H37" i="41"/>
  <c r="I37" i="41" s="1"/>
  <c r="J37" i="41" s="1"/>
  <c r="H36" i="41"/>
  <c r="I36" i="41" s="1"/>
  <c r="J36" i="41" s="1"/>
  <c r="H35" i="41"/>
  <c r="I35" i="41" s="1"/>
  <c r="J35" i="41" s="1"/>
  <c r="J34" i="41"/>
  <c r="H34" i="41"/>
  <c r="I34" i="41" s="1"/>
  <c r="H33" i="41"/>
  <c r="I33" i="41" s="1"/>
  <c r="J33" i="41" s="1"/>
  <c r="H32" i="41"/>
  <c r="I32" i="41" s="1"/>
  <c r="J32" i="41" s="1"/>
  <c r="H31" i="41"/>
  <c r="I31" i="41" s="1"/>
  <c r="J31" i="41" s="1"/>
  <c r="H30" i="41"/>
  <c r="I30" i="41" s="1"/>
  <c r="J30" i="41" s="1"/>
  <c r="G30" i="41"/>
  <c r="I29" i="41"/>
  <c r="J29" i="41" s="1"/>
  <c r="H29" i="41"/>
  <c r="G29" i="41"/>
  <c r="J28" i="41"/>
  <c r="H28" i="41"/>
  <c r="I28" i="41" s="1"/>
  <c r="G28" i="41"/>
  <c r="H27" i="41"/>
  <c r="I27" i="41" s="1"/>
  <c r="J27" i="41" s="1"/>
  <c r="G27" i="41"/>
  <c r="H26" i="41"/>
  <c r="I26" i="41" s="1"/>
  <c r="J26" i="41" s="1"/>
  <c r="G26" i="41"/>
  <c r="H25" i="41"/>
  <c r="I25" i="41" s="1"/>
  <c r="J25" i="41" s="1"/>
  <c r="G25" i="41"/>
  <c r="H24" i="41"/>
  <c r="I24" i="41" s="1"/>
  <c r="J24" i="41" s="1"/>
  <c r="G24" i="41"/>
  <c r="I23" i="41"/>
  <c r="J23" i="41" s="1"/>
  <c r="H23" i="41"/>
  <c r="G23" i="41"/>
  <c r="H22" i="41"/>
  <c r="I22" i="41" s="1"/>
  <c r="J22" i="41" s="1"/>
  <c r="G22" i="41"/>
  <c r="I21" i="41"/>
  <c r="J21" i="41" s="1"/>
  <c r="H21" i="41"/>
  <c r="G21" i="41"/>
  <c r="J20" i="41"/>
  <c r="H20" i="41"/>
  <c r="I20" i="41" s="1"/>
  <c r="G20" i="41"/>
  <c r="H19" i="41"/>
  <c r="I19" i="41" s="1"/>
  <c r="J19" i="41" s="1"/>
  <c r="G19" i="41"/>
  <c r="J18" i="41"/>
  <c r="H18" i="41"/>
  <c r="I18" i="41" s="1"/>
  <c r="G18" i="41"/>
  <c r="J17" i="41"/>
  <c r="I17" i="41"/>
  <c r="H17" i="41"/>
  <c r="G17" i="41"/>
  <c r="H16" i="41"/>
  <c r="I16" i="41" s="1"/>
  <c r="J16" i="41" s="1"/>
  <c r="G16" i="41"/>
  <c r="I15" i="41"/>
  <c r="J15" i="41" s="1"/>
  <c r="H15" i="41"/>
  <c r="G15" i="41"/>
  <c r="H14" i="41"/>
  <c r="I14" i="41" s="1"/>
  <c r="J14" i="41" s="1"/>
  <c r="G14" i="41"/>
  <c r="I13" i="41"/>
  <c r="J13" i="41" s="1"/>
  <c r="H13" i="41"/>
  <c r="G13" i="41"/>
  <c r="H12" i="41"/>
  <c r="I12" i="41" s="1"/>
  <c r="J12" i="41" s="1"/>
  <c r="G12" i="41"/>
  <c r="A12" i="41"/>
  <c r="B12" i="41" s="1"/>
  <c r="L11" i="41"/>
  <c r="E8" i="41"/>
  <c r="C11" i="41" s="1"/>
  <c r="E5" i="41"/>
  <c r="E4" i="41"/>
  <c r="G73" i="39"/>
  <c r="G74" i="39"/>
  <c r="G75" i="39"/>
  <c r="G76" i="39"/>
  <c r="G77" i="39"/>
  <c r="G78" i="39"/>
  <c r="G79" i="39"/>
  <c r="G80" i="39"/>
  <c r="G81" i="39"/>
  <c r="G82" i="39"/>
  <c r="G83" i="39"/>
  <c r="G18" i="39"/>
  <c r="G19" i="39"/>
  <c r="G20" i="39"/>
  <c r="G21" i="39"/>
  <c r="G22" i="39"/>
  <c r="G23" i="39"/>
  <c r="G25" i="39"/>
  <c r="G26" i="39"/>
  <c r="G27" i="39"/>
  <c r="G28" i="39"/>
  <c r="G29" i="39"/>
  <c r="G30" i="39"/>
  <c r="G31" i="39"/>
  <c r="G32" i="39"/>
  <c r="G33" i="39"/>
  <c r="G34" i="39"/>
  <c r="G35" i="39"/>
  <c r="G36" i="39"/>
  <c r="G37" i="39"/>
  <c r="G38" i="39"/>
  <c r="G17" i="39"/>
  <c r="G16" i="39"/>
  <c r="G15" i="39"/>
  <c r="G14" i="39"/>
  <c r="G13" i="39"/>
  <c r="G144" i="39"/>
  <c r="H144" i="39"/>
  <c r="I144" i="39" s="1"/>
  <c r="G145" i="39"/>
  <c r="H145" i="39"/>
  <c r="I145" i="39" s="1"/>
  <c r="G146" i="39"/>
  <c r="H146" i="39"/>
  <c r="I146" i="39" s="1"/>
  <c r="G147" i="39"/>
  <c r="H147" i="39"/>
  <c r="I147" i="39" s="1"/>
  <c r="G148" i="39"/>
  <c r="H148" i="39"/>
  <c r="I148" i="39" s="1"/>
  <c r="G149" i="39"/>
  <c r="H149" i="39"/>
  <c r="I149" i="39" s="1"/>
  <c r="G150" i="39"/>
  <c r="H150" i="39"/>
  <c r="I150" i="39" s="1"/>
  <c r="G151" i="39"/>
  <c r="H151" i="39"/>
  <c r="I151" i="39" s="1"/>
  <c r="G152" i="39"/>
  <c r="H152" i="39"/>
  <c r="I152" i="39" s="1"/>
  <c r="G153" i="39"/>
  <c r="H153" i="39"/>
  <c r="I153" i="39" s="1"/>
  <c r="G158" i="39"/>
  <c r="H158" i="39"/>
  <c r="I158" i="39" s="1"/>
  <c r="G159" i="39"/>
  <c r="H159" i="39"/>
  <c r="I159" i="39" s="1"/>
  <c r="G160" i="39"/>
  <c r="H160" i="39"/>
  <c r="I160" i="39" s="1"/>
  <c r="G161" i="39"/>
  <c r="H161" i="39"/>
  <c r="I161" i="39" s="1"/>
  <c r="G162" i="39"/>
  <c r="H162" i="39"/>
  <c r="I162" i="39" s="1"/>
  <c r="G163" i="39"/>
  <c r="H163" i="39"/>
  <c r="I163" i="39" s="1"/>
  <c r="G164" i="39"/>
  <c r="H164" i="39"/>
  <c r="I164" i="39" s="1"/>
  <c r="G165" i="39"/>
  <c r="H165" i="39"/>
  <c r="I165" i="39" s="1"/>
  <c r="G166" i="39"/>
  <c r="H166" i="39"/>
  <c r="I166" i="39" s="1"/>
  <c r="G167" i="39"/>
  <c r="H167" i="39"/>
  <c r="I167" i="39" s="1"/>
  <c r="G168" i="39"/>
  <c r="H168" i="39"/>
  <c r="I168" i="39" s="1"/>
  <c r="G169" i="39"/>
  <c r="H169" i="39"/>
  <c r="I169" i="39" s="1"/>
  <c r="G170" i="39"/>
  <c r="H170" i="39"/>
  <c r="I170" i="39" s="1"/>
  <c r="G171" i="39"/>
  <c r="H171" i="39"/>
  <c r="I171" i="39" s="1"/>
  <c r="G172" i="39"/>
  <c r="H172" i="39"/>
  <c r="I172" i="39" s="1"/>
  <c r="G173" i="39"/>
  <c r="H173" i="39"/>
  <c r="I173" i="39" s="1"/>
  <c r="G174" i="39"/>
  <c r="H174" i="39"/>
  <c r="I174" i="39" s="1"/>
  <c r="G175" i="39"/>
  <c r="H175" i="39"/>
  <c r="I175" i="39" s="1"/>
  <c r="G176" i="39"/>
  <c r="H176" i="39"/>
  <c r="I176" i="39" s="1"/>
  <c r="G177" i="39"/>
  <c r="H177" i="39"/>
  <c r="I177" i="39" s="1"/>
  <c r="G178" i="39"/>
  <c r="H178" i="39"/>
  <c r="I178" i="39" s="1"/>
  <c r="G179" i="39"/>
  <c r="H179" i="39"/>
  <c r="I179" i="39" s="1"/>
  <c r="G180" i="39"/>
  <c r="H180" i="39"/>
  <c r="I180" i="39" s="1"/>
  <c r="G181" i="39"/>
  <c r="H181" i="39"/>
  <c r="I181" i="39" s="1"/>
  <c r="G182" i="39"/>
  <c r="H182" i="39"/>
  <c r="I182" i="39" s="1"/>
  <c r="G183" i="39"/>
  <c r="H183" i="39"/>
  <c r="I183" i="39" s="1"/>
  <c r="G184" i="39"/>
  <c r="H184" i="39"/>
  <c r="I184" i="39" s="1"/>
  <c r="G185" i="39"/>
  <c r="H185" i="39"/>
  <c r="I185" i="39" s="1"/>
  <c r="G186" i="39"/>
  <c r="H186" i="39"/>
  <c r="I186" i="39" s="1"/>
  <c r="G187" i="39"/>
  <c r="H187" i="39"/>
  <c r="I187" i="39" s="1"/>
  <c r="G188" i="39"/>
  <c r="H188" i="39"/>
  <c r="I188" i="39" s="1"/>
  <c r="G189" i="39"/>
  <c r="H189" i="39"/>
  <c r="I189" i="39" s="1"/>
  <c r="G190" i="39"/>
  <c r="H190" i="39"/>
  <c r="I190" i="39" s="1"/>
  <c r="G191" i="39"/>
  <c r="H191" i="39"/>
  <c r="I191" i="39" s="1"/>
  <c r="G192" i="39"/>
  <c r="H192" i="39"/>
  <c r="I192" i="39" s="1"/>
  <c r="G193" i="39"/>
  <c r="H193" i="39"/>
  <c r="I193" i="39" s="1"/>
  <c r="G194" i="39"/>
  <c r="H194" i="39"/>
  <c r="I194" i="39" s="1"/>
  <c r="G195" i="39"/>
  <c r="H195" i="39"/>
  <c r="I195" i="39" s="1"/>
  <c r="G196" i="39"/>
  <c r="H196" i="39"/>
  <c r="I196" i="39" s="1"/>
  <c r="A12" i="39"/>
  <c r="A13" i="39" s="1"/>
  <c r="A14" i="39" s="1"/>
  <c r="A15" i="39" s="1"/>
  <c r="A16" i="39" s="1"/>
  <c r="A17" i="39" s="1"/>
  <c r="A18" i="39" s="1"/>
  <c r="A19" i="39" s="1"/>
  <c r="A20" i="39" s="1"/>
  <c r="A21" i="39" s="1"/>
  <c r="A22" i="39" s="1"/>
  <c r="A23" i="39" s="1"/>
  <c r="A24" i="39" s="1"/>
  <c r="A25" i="39" s="1"/>
  <c r="A26" i="39" s="1"/>
  <c r="A27" i="39" s="1"/>
  <c r="A28" i="39" s="1"/>
  <c r="A29" i="39" s="1"/>
  <c r="A30" i="39" s="1"/>
  <c r="A31" i="39" s="1"/>
  <c r="A32" i="39" s="1"/>
  <c r="A33" i="39" s="1"/>
  <c r="A34" i="39" s="1"/>
  <c r="A35" i="39" s="1"/>
  <c r="A36" i="39" s="1"/>
  <c r="A37" i="39" s="1"/>
  <c r="A38" i="39" s="1"/>
  <c r="A39" i="39" s="1"/>
  <c r="A40" i="39" s="1"/>
  <c r="A41" i="39" s="1"/>
  <c r="A42" i="39" s="1"/>
  <c r="A43" i="39" s="1"/>
  <c r="A44" i="39" s="1"/>
  <c r="A45" i="39" s="1"/>
  <c r="A46" i="39" s="1"/>
  <c r="A47" i="39" s="1"/>
  <c r="A48" i="39" s="1"/>
  <c r="A49" i="39" s="1"/>
  <c r="A50" i="39" s="1"/>
  <c r="A51" i="39" s="1"/>
  <c r="A52" i="39" s="1"/>
  <c r="A53" i="39" s="1"/>
  <c r="A54" i="39" s="1"/>
  <c r="A55" i="39" s="1"/>
  <c r="A56" i="39" s="1"/>
  <c r="A57" i="39" s="1"/>
  <c r="A58" i="39" s="1"/>
  <c r="A59" i="39" s="1"/>
  <c r="A60" i="39" s="1"/>
  <c r="A61" i="39" s="1"/>
  <c r="A62" i="39" s="1"/>
  <c r="A63" i="39" s="1"/>
  <c r="A64" i="39" s="1"/>
  <c r="A65" i="39" s="1"/>
  <c r="A66" i="39" s="1"/>
  <c r="A67" i="39" s="1"/>
  <c r="A68" i="39" s="1"/>
  <c r="A69" i="39" s="1"/>
  <c r="A70" i="39" s="1"/>
  <c r="A71" i="39" s="1"/>
  <c r="A72" i="39" s="1"/>
  <c r="A73" i="39" s="1"/>
  <c r="A74" i="39" s="1"/>
  <c r="A75" i="39" s="1"/>
  <c r="A76" i="39" s="1"/>
  <c r="A77" i="39" s="1"/>
  <c r="A78" i="39" s="1"/>
  <c r="A79" i="39" s="1"/>
  <c r="A80" i="39" s="1"/>
  <c r="A81" i="39" s="1"/>
  <c r="A82" i="39" s="1"/>
  <c r="A83" i="39" s="1"/>
  <c r="A84" i="39" s="1"/>
  <c r="A85" i="39" s="1"/>
  <c r="A86" i="39" s="1"/>
  <c r="A87" i="39" s="1"/>
  <c r="A88" i="39" s="1"/>
  <c r="A89" i="39" s="1"/>
  <c r="A90" i="39" s="1"/>
  <c r="A91" i="39" s="1"/>
  <c r="A92" i="39" s="1"/>
  <c r="A93" i="39" s="1"/>
  <c r="A94" i="39" s="1"/>
  <c r="A95" i="39" s="1"/>
  <c r="A96" i="39" s="1"/>
  <c r="A97" i="39" s="1"/>
  <c r="A98" i="39" s="1"/>
  <c r="A99" i="39" s="1"/>
  <c r="A100" i="39" s="1"/>
  <c r="A101" i="39" s="1"/>
  <c r="A102" i="39" s="1"/>
  <c r="A103" i="39" s="1"/>
  <c r="A104" i="39" s="1"/>
  <c r="A105" i="39" s="1"/>
  <c r="A106" i="39" s="1"/>
  <c r="A107" i="39" s="1"/>
  <c r="A108" i="39" s="1"/>
  <c r="A109" i="39" s="1"/>
  <c r="A110" i="39" s="1"/>
  <c r="A111" i="39" s="1"/>
  <c r="A112" i="39" s="1"/>
  <c r="A113" i="39" s="1"/>
  <c r="A114" i="39" s="1"/>
  <c r="A115" i="39" s="1"/>
  <c r="A116" i="39" s="1"/>
  <c r="A117" i="39" s="1"/>
  <c r="A118" i="39" s="1"/>
  <c r="A119" i="39" s="1"/>
  <c r="A120" i="39" s="1"/>
  <c r="A121" i="39" s="1"/>
  <c r="A122" i="39" s="1"/>
  <c r="A123" i="39" s="1"/>
  <c r="A124" i="39" s="1"/>
  <c r="A125" i="39" s="1"/>
  <c r="A126" i="39" s="1"/>
  <c r="A127" i="39" s="1"/>
  <c r="A128" i="39" s="1"/>
  <c r="A129" i="39" s="1"/>
  <c r="A130" i="39" s="1"/>
  <c r="A131" i="39" s="1"/>
  <c r="A132" i="39" s="1"/>
  <c r="A133" i="39" s="1"/>
  <c r="A134" i="39" s="1"/>
  <c r="A135" i="39" s="1"/>
  <c r="A136" i="39" s="1"/>
  <c r="A137" i="39" s="1"/>
  <c r="A138" i="39" s="1"/>
  <c r="A139" i="39" s="1"/>
  <c r="A140" i="39" s="1"/>
  <c r="A141" i="39" s="1"/>
  <c r="A142" i="39" s="1"/>
  <c r="A143" i="39" s="1"/>
  <c r="A144" i="39" s="1"/>
  <c r="A145" i="39" s="1"/>
  <c r="A146" i="39" s="1"/>
  <c r="A147" i="39" s="1"/>
  <c r="A148" i="39" s="1"/>
  <c r="A149" i="39" s="1"/>
  <c r="A150" i="39" s="1"/>
  <c r="A151" i="39" s="1"/>
  <c r="A152" i="39" s="1"/>
  <c r="A153" i="39" s="1"/>
  <c r="A154" i="39" s="1"/>
  <c r="E8" i="39"/>
  <c r="A12" i="59" l="1"/>
  <c r="A10" i="57"/>
  <c r="A9" i="63"/>
  <c r="A9" i="58"/>
  <c r="A10" i="60"/>
  <c r="A47" i="61"/>
  <c r="A9" i="56"/>
  <c r="A10" i="62"/>
  <c r="B154" i="39"/>
  <c r="A155" i="39"/>
  <c r="A156" i="39" s="1"/>
  <c r="A7" i="55"/>
  <c r="J24" i="42"/>
  <c r="J16" i="42"/>
  <c r="J22" i="42"/>
  <c r="J27" i="42"/>
  <c r="J48" i="42"/>
  <c r="J202" i="42"/>
  <c r="J12" i="42"/>
  <c r="J23" i="42"/>
  <c r="K201" i="42"/>
  <c r="J18" i="42"/>
  <c r="J29" i="42"/>
  <c r="J40" i="42"/>
  <c r="J200" i="42"/>
  <c r="J13" i="42"/>
  <c r="J19" i="42"/>
  <c r="J30" i="42"/>
  <c r="J42" i="42"/>
  <c r="J58" i="42"/>
  <c r="J199" i="42"/>
  <c r="J25" i="42"/>
  <c r="K199" i="42"/>
  <c r="J14" i="42"/>
  <c r="J20" i="42"/>
  <c r="J32" i="42"/>
  <c r="J44" i="42"/>
  <c r="J204" i="42"/>
  <c r="J198" i="42"/>
  <c r="J26" i="42"/>
  <c r="K204" i="42"/>
  <c r="K198" i="42"/>
  <c r="J15" i="42"/>
  <c r="J21" i="42"/>
  <c r="J34" i="42"/>
  <c r="J46" i="42"/>
  <c r="J54" i="42"/>
  <c r="J60" i="42"/>
  <c r="J66" i="42"/>
  <c r="J203" i="42"/>
  <c r="J11" i="42"/>
  <c r="M11" i="42" s="1"/>
  <c r="N11" i="42" s="1"/>
  <c r="K203" i="42"/>
  <c r="K202" i="42"/>
  <c r="B156" i="39"/>
  <c r="K156" i="39" s="1"/>
  <c r="A157" i="39"/>
  <c r="B155" i="39"/>
  <c r="K12" i="50"/>
  <c r="C12" i="50"/>
  <c r="D11" i="50"/>
  <c r="D12" i="50" s="1"/>
  <c r="A13" i="50"/>
  <c r="J56" i="50"/>
  <c r="J57" i="50"/>
  <c r="J68" i="50"/>
  <c r="J94" i="50"/>
  <c r="J127" i="50"/>
  <c r="J47" i="50"/>
  <c r="J54" i="50"/>
  <c r="J55" i="50"/>
  <c r="J72" i="50"/>
  <c r="J77" i="50"/>
  <c r="J79" i="50"/>
  <c r="J113" i="50"/>
  <c r="J140" i="50"/>
  <c r="J16" i="50"/>
  <c r="J21" i="50"/>
  <c r="J32" i="50"/>
  <c r="J37" i="50"/>
  <c r="J49" i="50"/>
  <c r="J50" i="50"/>
  <c r="J52" i="50"/>
  <c r="J53" i="50"/>
  <c r="J67" i="50"/>
  <c r="J75" i="50"/>
  <c r="J87" i="50"/>
  <c r="J105" i="50"/>
  <c r="J22" i="50"/>
  <c r="J27" i="50"/>
  <c r="J38" i="50"/>
  <c r="J43" i="50"/>
  <c r="J51" i="50"/>
  <c r="J66" i="50"/>
  <c r="J70" i="50"/>
  <c r="J82" i="50"/>
  <c r="J92" i="50"/>
  <c r="J95" i="50"/>
  <c r="J111" i="50"/>
  <c r="J117" i="50"/>
  <c r="J122" i="50"/>
  <c r="J64" i="50"/>
  <c r="J65" i="50"/>
  <c r="J73" i="50"/>
  <c r="J80" i="50"/>
  <c r="J85" i="50"/>
  <c r="J90" i="50"/>
  <c r="J138" i="50"/>
  <c r="L12" i="50"/>
  <c r="J18" i="50"/>
  <c r="J23" i="50"/>
  <c r="J34" i="50"/>
  <c r="J39" i="50"/>
  <c r="J62" i="50"/>
  <c r="J78" i="50"/>
  <c r="J88" i="50"/>
  <c r="J103" i="50"/>
  <c r="J123" i="50"/>
  <c r="J136" i="50"/>
  <c r="J128" i="50"/>
  <c r="J118" i="50"/>
  <c r="J112" i="50"/>
  <c r="J131" i="50"/>
  <c r="J119" i="50"/>
  <c r="J107" i="50"/>
  <c r="J125" i="50"/>
  <c r="J121" i="50"/>
  <c r="J120" i="50"/>
  <c r="J114" i="50"/>
  <c r="J108" i="50"/>
  <c r="J98" i="50"/>
  <c r="J97" i="50"/>
  <c r="J84" i="50"/>
  <c r="J81" i="50"/>
  <c r="J102" i="50"/>
  <c r="J101" i="50"/>
  <c r="J100" i="50"/>
  <c r="J96" i="50"/>
  <c r="J89" i="50"/>
  <c r="J71" i="50"/>
  <c r="J135" i="50"/>
  <c r="J126" i="50"/>
  <c r="J116" i="50"/>
  <c r="J104" i="50"/>
  <c r="J93" i="50"/>
  <c r="J83" i="50"/>
  <c r="M11" i="50"/>
  <c r="N11" i="50" s="1"/>
  <c r="J60" i="50"/>
  <c r="J61" i="50"/>
  <c r="J76" i="50"/>
  <c r="J109" i="50"/>
  <c r="J58" i="50"/>
  <c r="J59" i="50"/>
  <c r="J69" i="50"/>
  <c r="J74" i="50"/>
  <c r="J91" i="50"/>
  <c r="J115" i="50"/>
  <c r="J124" i="50"/>
  <c r="J110" i="50"/>
  <c r="J130" i="50"/>
  <c r="J143" i="50"/>
  <c r="J129" i="50"/>
  <c r="J132" i="50"/>
  <c r="J134" i="50"/>
  <c r="J99" i="50"/>
  <c r="J137" i="50"/>
  <c r="J139" i="50"/>
  <c r="J144" i="50"/>
  <c r="J106" i="50"/>
  <c r="J141" i="50"/>
  <c r="J133" i="50"/>
  <c r="J142" i="50"/>
  <c r="J101" i="49"/>
  <c r="D12" i="49"/>
  <c r="D13" i="49" s="1"/>
  <c r="K12" i="49"/>
  <c r="L12" i="49" s="1"/>
  <c r="B14" i="49"/>
  <c r="A15" i="49"/>
  <c r="C11" i="49"/>
  <c r="C12" i="49" s="1"/>
  <c r="J13" i="49"/>
  <c r="J15" i="49"/>
  <c r="J17" i="49"/>
  <c r="J50" i="49"/>
  <c r="J59" i="49"/>
  <c r="J66" i="49"/>
  <c r="J93" i="49"/>
  <c r="J111" i="49"/>
  <c r="J25" i="49"/>
  <c r="J29" i="49"/>
  <c r="J35" i="49"/>
  <c r="J43" i="49"/>
  <c r="J48" i="49"/>
  <c r="J57" i="49"/>
  <c r="J64" i="49"/>
  <c r="J23" i="49"/>
  <c r="J37" i="49"/>
  <c r="J45" i="49"/>
  <c r="J53" i="49"/>
  <c r="J60" i="49"/>
  <c r="J76" i="49"/>
  <c r="J99" i="49"/>
  <c r="B13" i="49"/>
  <c r="J51" i="49"/>
  <c r="J58" i="49"/>
  <c r="J74" i="49"/>
  <c r="J92" i="49"/>
  <c r="J107" i="49"/>
  <c r="J21" i="49"/>
  <c r="J27" i="49"/>
  <c r="J31" i="49"/>
  <c r="J39" i="49"/>
  <c r="J47" i="49"/>
  <c r="J49" i="49"/>
  <c r="J56" i="49"/>
  <c r="J72" i="49"/>
  <c r="J97" i="49"/>
  <c r="J100" i="49"/>
  <c r="J134" i="49"/>
  <c r="J151" i="49"/>
  <c r="J113" i="49"/>
  <c r="J89" i="49"/>
  <c r="J87" i="49"/>
  <c r="J85" i="49"/>
  <c r="J83" i="49"/>
  <c r="J81" i="49"/>
  <c r="J79" i="49"/>
  <c r="J77" i="49"/>
  <c r="J75" i="49"/>
  <c r="J73" i="49"/>
  <c r="J71" i="49"/>
  <c r="J69" i="49"/>
  <c r="J67" i="49"/>
  <c r="J65" i="49"/>
  <c r="J63" i="49"/>
  <c r="J61" i="49"/>
  <c r="J20" i="49"/>
  <c r="J36" i="49"/>
  <c r="J44" i="49"/>
  <c r="J54" i="49"/>
  <c r="J70" i="49"/>
  <c r="J95" i="49"/>
  <c r="J105" i="49"/>
  <c r="J108" i="49"/>
  <c r="J12" i="49"/>
  <c r="J19" i="49"/>
  <c r="J26" i="49"/>
  <c r="J30" i="49"/>
  <c r="J33" i="49"/>
  <c r="J41" i="49"/>
  <c r="J52" i="49"/>
  <c r="J68" i="49"/>
  <c r="J103" i="49"/>
  <c r="J114" i="49"/>
  <c r="J80" i="49"/>
  <c r="J82" i="49"/>
  <c r="J84" i="49"/>
  <c r="J86" i="49"/>
  <c r="J88" i="49"/>
  <c r="J90" i="49"/>
  <c r="J98" i="49"/>
  <c r="J106" i="49"/>
  <c r="J96" i="49"/>
  <c r="J104" i="49"/>
  <c r="J112" i="49"/>
  <c r="J115" i="49"/>
  <c r="J144" i="49"/>
  <c r="J94" i="49"/>
  <c r="J102" i="49"/>
  <c r="J110" i="49"/>
  <c r="J139" i="49"/>
  <c r="J148" i="49"/>
  <c r="J133" i="49"/>
  <c r="J146" i="49"/>
  <c r="J116" i="49"/>
  <c r="J117" i="49"/>
  <c r="J118" i="49"/>
  <c r="J119" i="49"/>
  <c r="J120" i="49"/>
  <c r="J121" i="49"/>
  <c r="J122" i="49"/>
  <c r="J123" i="49"/>
  <c r="J124" i="49"/>
  <c r="J125" i="49"/>
  <c r="J126" i="49"/>
  <c r="J127" i="49"/>
  <c r="J128" i="49"/>
  <c r="J129" i="49"/>
  <c r="J130" i="49"/>
  <c r="J131" i="49"/>
  <c r="J132" i="49"/>
  <c r="J138" i="49"/>
  <c r="J141" i="49"/>
  <c r="J137" i="49"/>
  <c r="J143" i="49"/>
  <c r="J149" i="49"/>
  <c r="J145" i="49"/>
  <c r="J147" i="49"/>
  <c r="J157" i="49"/>
  <c r="J136" i="49"/>
  <c r="J135" i="49"/>
  <c r="J140" i="49"/>
  <c r="J155" i="49"/>
  <c r="J142" i="49"/>
  <c r="J153" i="49"/>
  <c r="J150" i="49"/>
  <c r="J156" i="49"/>
  <c r="J154" i="49"/>
  <c r="J152" i="49"/>
  <c r="J136" i="48"/>
  <c r="K12" i="48"/>
  <c r="L12" i="48" s="1"/>
  <c r="M12" i="48" s="1"/>
  <c r="N12" i="48" s="1"/>
  <c r="D12" i="48"/>
  <c r="C11" i="48"/>
  <c r="C12" i="48" s="1"/>
  <c r="A13" i="48"/>
  <c r="B13" i="48" s="1"/>
  <c r="A14" i="48"/>
  <c r="J101" i="48"/>
  <c r="J106" i="48"/>
  <c r="J109" i="48"/>
  <c r="J116" i="48"/>
  <c r="J117" i="48"/>
  <c r="J124" i="48"/>
  <c r="J135" i="48"/>
  <c r="J173" i="48"/>
  <c r="J98" i="48"/>
  <c r="J108" i="48"/>
  <c r="J127" i="48"/>
  <c r="J132" i="48"/>
  <c r="J94" i="48"/>
  <c r="J100" i="48"/>
  <c r="J103" i="48"/>
  <c r="J112" i="48"/>
  <c r="J126" i="48"/>
  <c r="J129" i="48"/>
  <c r="J74" i="48"/>
  <c r="J105" i="48"/>
  <c r="J134" i="48"/>
  <c r="J154" i="48"/>
  <c r="J54" i="48"/>
  <c r="J92" i="48"/>
  <c r="J93" i="48"/>
  <c r="J111" i="48"/>
  <c r="J115" i="48"/>
  <c r="J175" i="48"/>
  <c r="J155" i="48"/>
  <c r="J152" i="48"/>
  <c r="J149" i="48"/>
  <c r="J145" i="48"/>
  <c r="J177" i="48"/>
  <c r="J161" i="48"/>
  <c r="J169" i="48"/>
  <c r="J156" i="48"/>
  <c r="J153" i="48"/>
  <c r="J130" i="48"/>
  <c r="J119" i="48"/>
  <c r="J121" i="48"/>
  <c r="J120" i="48"/>
  <c r="J76" i="48"/>
  <c r="J90" i="48"/>
  <c r="J91" i="48"/>
  <c r="J102" i="48"/>
  <c r="J114" i="48"/>
  <c r="J123" i="48"/>
  <c r="J143" i="48"/>
  <c r="J58" i="48"/>
  <c r="J70" i="48"/>
  <c r="J77" i="48"/>
  <c r="J79" i="48"/>
  <c r="J80" i="48"/>
  <c r="J83" i="48"/>
  <c r="J84" i="48"/>
  <c r="J87" i="48"/>
  <c r="J88" i="48"/>
  <c r="J89" i="48"/>
  <c r="J96" i="48"/>
  <c r="J99" i="48"/>
  <c r="J107" i="48"/>
  <c r="J110" i="48"/>
  <c r="J125" i="48"/>
  <c r="J128" i="48"/>
  <c r="J141" i="48"/>
  <c r="J138" i="48"/>
  <c r="J147" i="48"/>
  <c r="J131" i="48"/>
  <c r="J159" i="48"/>
  <c r="J171" i="48"/>
  <c r="J142" i="48"/>
  <c r="J146" i="48"/>
  <c r="J150" i="48"/>
  <c r="J163" i="48"/>
  <c r="J165" i="48"/>
  <c r="J167" i="48"/>
  <c r="J179" i="48"/>
  <c r="J140" i="48"/>
  <c r="J148" i="48"/>
  <c r="J160" i="48"/>
  <c r="J168" i="48"/>
  <c r="J170" i="48"/>
  <c r="J151" i="48"/>
  <c r="J157" i="48"/>
  <c r="J162" i="48"/>
  <c r="J164" i="48"/>
  <c r="J176" i="48"/>
  <c r="J158" i="48"/>
  <c r="J166" i="48"/>
  <c r="J174" i="48"/>
  <c r="J172" i="48"/>
  <c r="J180" i="48"/>
  <c r="J178" i="48"/>
  <c r="B12" i="45"/>
  <c r="C12" i="45" s="1"/>
  <c r="D11" i="45"/>
  <c r="D12" i="45" s="1"/>
  <c r="K12" i="45"/>
  <c r="L12" i="45"/>
  <c r="A15" i="45"/>
  <c r="B14" i="45"/>
  <c r="K14" i="45" s="1"/>
  <c r="J147" i="45"/>
  <c r="J143" i="45"/>
  <c r="J151" i="45"/>
  <c r="J149" i="45"/>
  <c r="J165" i="45"/>
  <c r="J150" i="45"/>
  <c r="J169" i="45"/>
  <c r="J177" i="45"/>
  <c r="J131" i="45"/>
  <c r="J129" i="45"/>
  <c r="J115" i="45"/>
  <c r="J107" i="45"/>
  <c r="J94" i="45"/>
  <c r="J161" i="45"/>
  <c r="J153" i="45"/>
  <c r="J123" i="45"/>
  <c r="J173" i="45"/>
  <c r="J144" i="45"/>
  <c r="J137" i="45"/>
  <c r="J124" i="45"/>
  <c r="J117" i="45"/>
  <c r="J109" i="45"/>
  <c r="J141" i="45"/>
  <c r="J98" i="45"/>
  <c r="J92" i="45"/>
  <c r="J119" i="45"/>
  <c r="J111" i="45"/>
  <c r="J157" i="45"/>
  <c r="J127" i="45"/>
  <c r="J85" i="45"/>
  <c r="J145" i="45"/>
  <c r="J139" i="45"/>
  <c r="J121" i="45"/>
  <c r="J113" i="45"/>
  <c r="J90" i="45"/>
  <c r="M11" i="45"/>
  <c r="N11" i="45" s="1"/>
  <c r="J87" i="45"/>
  <c r="J93" i="45"/>
  <c r="J97" i="45"/>
  <c r="J101" i="45"/>
  <c r="J105" i="45"/>
  <c r="J130" i="45"/>
  <c r="J74" i="45"/>
  <c r="J76" i="45"/>
  <c r="B13" i="45"/>
  <c r="C13" i="45" s="1"/>
  <c r="J58" i="45"/>
  <c r="J70" i="45"/>
  <c r="J80" i="45"/>
  <c r="J86" i="45"/>
  <c r="J88" i="45"/>
  <c r="J122" i="45"/>
  <c r="J78" i="45"/>
  <c r="J82" i="45"/>
  <c r="J91" i="45"/>
  <c r="J95" i="45"/>
  <c r="J99" i="45"/>
  <c r="J103" i="45"/>
  <c r="J140" i="45"/>
  <c r="J83" i="45"/>
  <c r="J89" i="45"/>
  <c r="J96" i="45"/>
  <c r="J79" i="45"/>
  <c r="J81" i="45"/>
  <c r="J138" i="45"/>
  <c r="J148" i="45"/>
  <c r="J159" i="45"/>
  <c r="J164" i="45"/>
  <c r="J172" i="45"/>
  <c r="J182" i="45"/>
  <c r="J77" i="45"/>
  <c r="J135" i="45"/>
  <c r="J152" i="45"/>
  <c r="J134" i="45"/>
  <c r="J155" i="45"/>
  <c r="J175" i="45"/>
  <c r="J146" i="45"/>
  <c r="J168" i="45"/>
  <c r="J100" i="45"/>
  <c r="J133" i="45"/>
  <c r="J104" i="45"/>
  <c r="J106" i="45"/>
  <c r="J136" i="45"/>
  <c r="J163" i="45"/>
  <c r="J84" i="45"/>
  <c r="J128" i="45"/>
  <c r="J132" i="45"/>
  <c r="J108" i="45"/>
  <c r="J110" i="45"/>
  <c r="J112" i="45"/>
  <c r="J114" i="45"/>
  <c r="J116" i="45"/>
  <c r="J118" i="45"/>
  <c r="J120" i="45"/>
  <c r="J125" i="45"/>
  <c r="J126" i="45"/>
  <c r="J156" i="45"/>
  <c r="J179" i="45"/>
  <c r="J171" i="45"/>
  <c r="J102" i="45"/>
  <c r="J142" i="45"/>
  <c r="J167" i="45"/>
  <c r="J176" i="45"/>
  <c r="J160" i="45"/>
  <c r="J181" i="45"/>
  <c r="J154" i="45"/>
  <c r="J158" i="45"/>
  <c r="J162" i="45"/>
  <c r="J166" i="45"/>
  <c r="J170" i="45"/>
  <c r="J174" i="45"/>
  <c r="J178" i="45"/>
  <c r="J180" i="45"/>
  <c r="J25" i="44"/>
  <c r="B13" i="44"/>
  <c r="K13" i="44" s="1"/>
  <c r="A14" i="44"/>
  <c r="J28" i="44"/>
  <c r="J36" i="44"/>
  <c r="J44" i="44"/>
  <c r="J65" i="44"/>
  <c r="J80" i="44"/>
  <c r="B12" i="44"/>
  <c r="J26" i="44"/>
  <c r="J27" i="44"/>
  <c r="J35" i="44"/>
  <c r="J43" i="44"/>
  <c r="J48" i="44"/>
  <c r="J51" i="44"/>
  <c r="J53" i="44"/>
  <c r="J55" i="44"/>
  <c r="J57" i="44"/>
  <c r="J59" i="44"/>
  <c r="J61" i="44"/>
  <c r="J63" i="44"/>
  <c r="J33" i="44"/>
  <c r="J41" i="44"/>
  <c r="J47" i="44"/>
  <c r="J66" i="44"/>
  <c r="J90" i="44"/>
  <c r="J32" i="44"/>
  <c r="J40" i="44"/>
  <c r="J64" i="44"/>
  <c r="J173" i="44"/>
  <c r="J161" i="44"/>
  <c r="J148" i="44"/>
  <c r="J169" i="44"/>
  <c r="J157" i="44"/>
  <c r="J153" i="44"/>
  <c r="J146" i="44"/>
  <c r="J138" i="44"/>
  <c r="J134" i="44"/>
  <c r="J130" i="44"/>
  <c r="J165" i="44"/>
  <c r="J145" i="44"/>
  <c r="J132" i="44"/>
  <c r="J117" i="44"/>
  <c r="J115" i="44"/>
  <c r="J113" i="44"/>
  <c r="J111" i="44"/>
  <c r="J109" i="44"/>
  <c r="J107" i="44"/>
  <c r="J136" i="44"/>
  <c r="J143" i="44"/>
  <c r="J140" i="44"/>
  <c r="J123" i="44"/>
  <c r="J93" i="44"/>
  <c r="J91" i="44"/>
  <c r="J89" i="44"/>
  <c r="J127" i="44"/>
  <c r="J120" i="44"/>
  <c r="J101" i="44"/>
  <c r="J131" i="44"/>
  <c r="J124" i="44"/>
  <c r="J72" i="44"/>
  <c r="J70" i="44"/>
  <c r="J74" i="44"/>
  <c r="J128" i="44"/>
  <c r="J99" i="44"/>
  <c r="J142" i="44"/>
  <c r="J135" i="44"/>
  <c r="J31" i="44"/>
  <c r="J39" i="44"/>
  <c r="J46" i="44"/>
  <c r="J50" i="44"/>
  <c r="J52" i="44"/>
  <c r="J54" i="44"/>
  <c r="J56" i="44"/>
  <c r="J58" i="44"/>
  <c r="J60" i="44"/>
  <c r="J62" i="44"/>
  <c r="J82" i="44"/>
  <c r="J88" i="44"/>
  <c r="J118" i="44"/>
  <c r="J75" i="44"/>
  <c r="J84" i="44"/>
  <c r="J86" i="44"/>
  <c r="J95" i="44"/>
  <c r="J97" i="44"/>
  <c r="J77" i="44"/>
  <c r="J67" i="44"/>
  <c r="J79" i="44"/>
  <c r="J100" i="44"/>
  <c r="J105" i="44"/>
  <c r="J119" i="44"/>
  <c r="J73" i="44"/>
  <c r="J81" i="44"/>
  <c r="J103" i="44"/>
  <c r="J69" i="44"/>
  <c r="J71" i="44"/>
  <c r="J76" i="44"/>
  <c r="J83" i="44"/>
  <c r="J87" i="44"/>
  <c r="J94" i="44"/>
  <c r="J78" i="44"/>
  <c r="J85" i="44"/>
  <c r="J92" i="44"/>
  <c r="J144" i="44"/>
  <c r="J141" i="44"/>
  <c r="J159" i="44"/>
  <c r="J96" i="44"/>
  <c r="J102" i="44"/>
  <c r="J126" i="44"/>
  <c r="J137" i="44"/>
  <c r="J122" i="44"/>
  <c r="J133" i="44"/>
  <c r="J104" i="44"/>
  <c r="J129" i="44"/>
  <c r="J151" i="44"/>
  <c r="J154" i="44"/>
  <c r="J125" i="44"/>
  <c r="J139" i="44"/>
  <c r="J147" i="44"/>
  <c r="J98" i="44"/>
  <c r="J106" i="44"/>
  <c r="J108" i="44"/>
  <c r="J110" i="44"/>
  <c r="J112" i="44"/>
  <c r="J114" i="44"/>
  <c r="J116" i="44"/>
  <c r="J121" i="44"/>
  <c r="J149" i="44"/>
  <c r="J171" i="44"/>
  <c r="J179" i="44"/>
  <c r="J162" i="44"/>
  <c r="J177" i="44"/>
  <c r="J167" i="44"/>
  <c r="J175" i="44"/>
  <c r="J150" i="44"/>
  <c r="J155" i="44"/>
  <c r="J178" i="44"/>
  <c r="J163" i="44"/>
  <c r="J166" i="44"/>
  <c r="J170" i="44"/>
  <c r="J176" i="44"/>
  <c r="J158" i="44"/>
  <c r="J156" i="44"/>
  <c r="J164" i="44"/>
  <c r="J172" i="44"/>
  <c r="J174" i="44"/>
  <c r="J152" i="44"/>
  <c r="J160" i="44"/>
  <c r="J168" i="44"/>
  <c r="D11" i="43"/>
  <c r="J113" i="43"/>
  <c r="B13" i="43"/>
  <c r="A14" i="43"/>
  <c r="K13" i="43"/>
  <c r="B12" i="43"/>
  <c r="J29" i="43"/>
  <c r="J45" i="43"/>
  <c r="J57" i="43"/>
  <c r="J72" i="43"/>
  <c r="J95" i="43"/>
  <c r="J19" i="43"/>
  <c r="J30" i="43"/>
  <c r="J31" i="43"/>
  <c r="J46" i="43"/>
  <c r="J47" i="43"/>
  <c r="J51" i="43"/>
  <c r="J62" i="43"/>
  <c r="J69" i="43"/>
  <c r="J80" i="43"/>
  <c r="J86" i="43"/>
  <c r="J100" i="43"/>
  <c r="J115" i="43"/>
  <c r="J33" i="43"/>
  <c r="J49" i="43"/>
  <c r="J61" i="43"/>
  <c r="J66" i="43"/>
  <c r="J76" i="43"/>
  <c r="J35" i="43"/>
  <c r="J55" i="43"/>
  <c r="J71" i="43"/>
  <c r="J89" i="43"/>
  <c r="J105" i="43"/>
  <c r="J159" i="43"/>
  <c r="J157" i="43"/>
  <c r="J155" i="43"/>
  <c r="J153" i="43"/>
  <c r="J147" i="43"/>
  <c r="J139" i="43"/>
  <c r="J131" i="43"/>
  <c r="J149" i="43"/>
  <c r="J141" i="43"/>
  <c r="J133" i="43"/>
  <c r="J151" i="43"/>
  <c r="J143" i="43"/>
  <c r="J148" i="43"/>
  <c r="J127" i="43"/>
  <c r="J123" i="43"/>
  <c r="J145" i="43"/>
  <c r="J137" i="43"/>
  <c r="J129" i="43"/>
  <c r="J117" i="43"/>
  <c r="J97" i="43"/>
  <c r="J135" i="43"/>
  <c r="J119" i="43"/>
  <c r="J109" i="43"/>
  <c r="J103" i="43"/>
  <c r="J93" i="43"/>
  <c r="J107" i="43"/>
  <c r="J104" i="43"/>
  <c r="J99" i="43"/>
  <c r="J79" i="43"/>
  <c r="J87" i="43"/>
  <c r="J132" i="43"/>
  <c r="J101" i="43"/>
  <c r="J91" i="43"/>
  <c r="J20" i="43"/>
  <c r="J21" i="43"/>
  <c r="J36" i="43"/>
  <c r="J37" i="43"/>
  <c r="J60" i="43"/>
  <c r="J65" i="43"/>
  <c r="J68" i="43"/>
  <c r="J23" i="43"/>
  <c r="J39" i="43"/>
  <c r="J59" i="43"/>
  <c r="J73" i="43"/>
  <c r="J81" i="43"/>
  <c r="J83" i="43"/>
  <c r="J24" i="43"/>
  <c r="J25" i="43"/>
  <c r="J40" i="43"/>
  <c r="J41" i="43"/>
  <c r="J53" i="43"/>
  <c r="J64" i="43"/>
  <c r="J70" i="43"/>
  <c r="J75" i="43"/>
  <c r="J85" i="43"/>
  <c r="J82" i="43"/>
  <c r="J96" i="43"/>
  <c r="J108" i="43"/>
  <c r="J111" i="43"/>
  <c r="J121" i="43"/>
  <c r="J128" i="43"/>
  <c r="J130" i="43"/>
  <c r="J84" i="43"/>
  <c r="J90" i="43"/>
  <c r="J138" i="43"/>
  <c r="J94" i="43"/>
  <c r="J110" i="43"/>
  <c r="J120" i="43"/>
  <c r="J112" i="43"/>
  <c r="J122" i="43"/>
  <c r="J98" i="43"/>
  <c r="J124" i="43"/>
  <c r="J146" i="43"/>
  <c r="J165" i="43"/>
  <c r="J92" i="43"/>
  <c r="J106" i="43"/>
  <c r="J114" i="43"/>
  <c r="J116" i="43"/>
  <c r="J102" i="43"/>
  <c r="J126" i="43"/>
  <c r="J134" i="43"/>
  <c r="J142" i="43"/>
  <c r="J150" i="43"/>
  <c r="J118" i="43"/>
  <c r="J125" i="43"/>
  <c r="J136" i="43"/>
  <c r="J144" i="43"/>
  <c r="J152" i="43"/>
  <c r="J163" i="43"/>
  <c r="J167" i="43"/>
  <c r="J161" i="43"/>
  <c r="J164" i="43"/>
  <c r="J169" i="43"/>
  <c r="J162" i="43"/>
  <c r="J154" i="43"/>
  <c r="J156" i="43"/>
  <c r="J158" i="43"/>
  <c r="J160" i="43"/>
  <c r="J168" i="43"/>
  <c r="J166" i="43"/>
  <c r="D198" i="42"/>
  <c r="D199" i="42" s="1"/>
  <c r="D200" i="42" s="1"/>
  <c r="D201" i="42" s="1"/>
  <c r="D202" i="42" s="1"/>
  <c r="D203" i="42" s="1"/>
  <c r="D204" i="42" s="1"/>
  <c r="K200" i="42"/>
  <c r="J96" i="42"/>
  <c r="A13" i="42"/>
  <c r="D12" i="42"/>
  <c r="K12" i="42"/>
  <c r="L12" i="42" s="1"/>
  <c r="J90" i="42"/>
  <c r="J47" i="42"/>
  <c r="C11" i="42"/>
  <c r="C12" i="42" s="1"/>
  <c r="J37" i="42"/>
  <c r="J49" i="42"/>
  <c r="J65" i="42"/>
  <c r="J80" i="42"/>
  <c r="J122" i="42"/>
  <c r="J138" i="42"/>
  <c r="J43" i="42"/>
  <c r="J51" i="42"/>
  <c r="J63" i="42"/>
  <c r="J101" i="42"/>
  <c r="J120" i="42"/>
  <c r="J88" i="42"/>
  <c r="J33" i="42"/>
  <c r="J53" i="42"/>
  <c r="J61" i="42"/>
  <c r="J78" i="42"/>
  <c r="J141" i="42"/>
  <c r="J139" i="42"/>
  <c r="J137" i="42"/>
  <c r="J135" i="42"/>
  <c r="J133" i="42"/>
  <c r="J142" i="42"/>
  <c r="J126" i="42"/>
  <c r="J130" i="42"/>
  <c r="J116" i="42"/>
  <c r="J124" i="42"/>
  <c r="J104" i="42"/>
  <c r="J86" i="42"/>
  <c r="J72" i="42"/>
  <c r="J132" i="42"/>
  <c r="J114" i="42"/>
  <c r="J38" i="42"/>
  <c r="J52" i="42"/>
  <c r="J103" i="42"/>
  <c r="J82" i="42"/>
  <c r="J106" i="42"/>
  <c r="J31" i="42"/>
  <c r="J36" i="42"/>
  <c r="J39" i="42"/>
  <c r="J55" i="42"/>
  <c r="J59" i="42"/>
  <c r="J68" i="42"/>
  <c r="J70" i="42"/>
  <c r="J74" i="42"/>
  <c r="J81" i="42"/>
  <c r="J94" i="42"/>
  <c r="J41" i="42"/>
  <c r="J77" i="42"/>
  <c r="J45" i="42"/>
  <c r="J57" i="42"/>
  <c r="J76" i="42"/>
  <c r="J153" i="42"/>
  <c r="J62" i="42"/>
  <c r="J84" i="42"/>
  <c r="J67" i="42"/>
  <c r="J35" i="42"/>
  <c r="J50" i="42"/>
  <c r="J64" i="42"/>
  <c r="J92" i="42"/>
  <c r="J79" i="42"/>
  <c r="J95" i="42"/>
  <c r="J98" i="42"/>
  <c r="J118" i="42"/>
  <c r="J140" i="42"/>
  <c r="J93" i="42"/>
  <c r="J100" i="42"/>
  <c r="J105" i="42"/>
  <c r="J107" i="42"/>
  <c r="J112" i="42"/>
  <c r="J125" i="42"/>
  <c r="J136" i="42"/>
  <c r="J91" i="42"/>
  <c r="J102" i="42"/>
  <c r="J110" i="42"/>
  <c r="J134" i="42"/>
  <c r="J69" i="42"/>
  <c r="J89" i="42"/>
  <c r="J119" i="42"/>
  <c r="J180" i="42"/>
  <c r="J71" i="42"/>
  <c r="J87" i="42"/>
  <c r="J97" i="42"/>
  <c r="J108" i="42"/>
  <c r="J113" i="42"/>
  <c r="J128" i="42"/>
  <c r="J73" i="42"/>
  <c r="J85" i="42"/>
  <c r="J99" i="42"/>
  <c r="J156" i="42"/>
  <c r="J75" i="42"/>
  <c r="J83" i="42"/>
  <c r="J109" i="42"/>
  <c r="J131" i="42"/>
  <c r="J145" i="42"/>
  <c r="J148" i="42"/>
  <c r="J177" i="42"/>
  <c r="J111" i="42"/>
  <c r="J117" i="42"/>
  <c r="J121" i="42"/>
  <c r="J188" i="42"/>
  <c r="J127" i="42"/>
  <c r="J169" i="42"/>
  <c r="J172" i="42"/>
  <c r="J185" i="42"/>
  <c r="J196" i="42"/>
  <c r="J115" i="42"/>
  <c r="J123" i="42"/>
  <c r="J161" i="42"/>
  <c r="J164" i="42"/>
  <c r="J193" i="42"/>
  <c r="J129" i="42"/>
  <c r="J150" i="42"/>
  <c r="J158" i="42"/>
  <c r="J166" i="42"/>
  <c r="J174" i="42"/>
  <c r="J183" i="42"/>
  <c r="J191" i="42"/>
  <c r="J147" i="42"/>
  <c r="J155" i="42"/>
  <c r="J163" i="42"/>
  <c r="J171" i="42"/>
  <c r="J178" i="42"/>
  <c r="J186" i="42"/>
  <c r="J194" i="42"/>
  <c r="J143" i="42"/>
  <c r="J144" i="42"/>
  <c r="J152" i="42"/>
  <c r="J160" i="42"/>
  <c r="J168" i="42"/>
  <c r="J176" i="42"/>
  <c r="J181" i="42"/>
  <c r="J189" i="42"/>
  <c r="J197" i="42"/>
  <c r="J149" i="42"/>
  <c r="J157" i="42"/>
  <c r="J165" i="42"/>
  <c r="J173" i="42"/>
  <c r="J184" i="42"/>
  <c r="J192" i="42"/>
  <c r="J146" i="42"/>
  <c r="J154" i="42"/>
  <c r="J162" i="42"/>
  <c r="J170" i="42"/>
  <c r="J179" i="42"/>
  <c r="J187" i="42"/>
  <c r="J195" i="42"/>
  <c r="J151" i="42"/>
  <c r="J159" i="42"/>
  <c r="J167" i="42"/>
  <c r="J175" i="42"/>
  <c r="J182" i="42"/>
  <c r="J190" i="42"/>
  <c r="K197" i="41"/>
  <c r="L197" i="41" s="1"/>
  <c r="M197" i="41" s="1"/>
  <c r="N197" i="41" s="1"/>
  <c r="A13" i="41"/>
  <c r="B13" i="41" s="1"/>
  <c r="K13" i="41" s="1"/>
  <c r="D11" i="41"/>
  <c r="D12" i="41" s="1"/>
  <c r="D13" i="41" s="1"/>
  <c r="C12" i="41"/>
  <c r="C13" i="41" s="1"/>
  <c r="K12" i="41"/>
  <c r="L12" i="41" s="1"/>
  <c r="J157" i="41"/>
  <c r="J161" i="41"/>
  <c r="J140" i="41"/>
  <c r="J115" i="41"/>
  <c r="J136" i="41"/>
  <c r="J84" i="41"/>
  <c r="J126" i="41"/>
  <c r="J145" i="41"/>
  <c r="J77" i="41"/>
  <c r="J81" i="41"/>
  <c r="M11" i="41"/>
  <c r="N11" i="41" s="1"/>
  <c r="J72" i="41"/>
  <c r="J75" i="41"/>
  <c r="J128" i="41"/>
  <c r="J134" i="41"/>
  <c r="J69" i="41"/>
  <c r="J71" i="41"/>
  <c r="J73" i="41"/>
  <c r="J116" i="41"/>
  <c r="J64" i="41"/>
  <c r="J67" i="41"/>
  <c r="J86" i="41"/>
  <c r="J98" i="41"/>
  <c r="J53" i="41"/>
  <c r="J55" i="41"/>
  <c r="J92" i="41"/>
  <c r="J97" i="41"/>
  <c r="J108" i="41"/>
  <c r="J130" i="41"/>
  <c r="J162" i="41"/>
  <c r="J91" i="41"/>
  <c r="J102" i="41"/>
  <c r="J151" i="41"/>
  <c r="J85" i="41"/>
  <c r="J96" i="41"/>
  <c r="J112" i="41"/>
  <c r="J117" i="41"/>
  <c r="J122" i="41"/>
  <c r="J143" i="41"/>
  <c r="J90" i="41"/>
  <c r="J95" i="41"/>
  <c r="J106" i="41"/>
  <c r="J120" i="41"/>
  <c r="J138" i="41"/>
  <c r="J149" i="41"/>
  <c r="J82" i="41"/>
  <c r="J89" i="41"/>
  <c r="J100" i="41"/>
  <c r="J94" i="41"/>
  <c r="J110" i="41"/>
  <c r="J118" i="41"/>
  <c r="J147" i="41"/>
  <c r="J88" i="41"/>
  <c r="J93" i="41"/>
  <c r="J104" i="41"/>
  <c r="J123" i="41"/>
  <c r="J139" i="41"/>
  <c r="J83" i="41"/>
  <c r="J121" i="41"/>
  <c r="J127" i="41"/>
  <c r="J152" i="41"/>
  <c r="J163" i="41"/>
  <c r="J166" i="41"/>
  <c r="J114" i="41"/>
  <c r="J124" i="41"/>
  <c r="J135" i="41"/>
  <c r="J178" i="41"/>
  <c r="J99" i="41"/>
  <c r="J101" i="41"/>
  <c r="J103" i="41"/>
  <c r="J105" i="41"/>
  <c r="J107" i="41"/>
  <c r="J109" i="41"/>
  <c r="J111" i="41"/>
  <c r="J113" i="41"/>
  <c r="J129" i="41"/>
  <c r="J142" i="41"/>
  <c r="J144" i="41"/>
  <c r="J146" i="41"/>
  <c r="J132" i="41"/>
  <c r="J155" i="41"/>
  <c r="J159" i="41"/>
  <c r="J153" i="41"/>
  <c r="J173" i="41"/>
  <c r="J119" i="41"/>
  <c r="J131" i="41"/>
  <c r="J156" i="41"/>
  <c r="J158" i="41"/>
  <c r="J160" i="41"/>
  <c r="J165" i="41"/>
  <c r="J125" i="41"/>
  <c r="J133" i="41"/>
  <c r="J137" i="41"/>
  <c r="J141" i="41"/>
  <c r="J148" i="41"/>
  <c r="J164" i="41"/>
  <c r="J150" i="41"/>
  <c r="J169" i="41"/>
  <c r="J154" i="41"/>
  <c r="J167" i="41"/>
  <c r="J187" i="41"/>
  <c r="J196" i="41"/>
  <c r="J172" i="41"/>
  <c r="J181" i="41"/>
  <c r="J184" i="41"/>
  <c r="J189" i="41"/>
  <c r="J177" i="41"/>
  <c r="J191" i="41"/>
  <c r="J171" i="41"/>
  <c r="J176" i="41"/>
  <c r="J180" i="41"/>
  <c r="J186" i="41"/>
  <c r="J193" i="41"/>
  <c r="J170" i="41"/>
  <c r="J183" i="41"/>
  <c r="J188" i="41"/>
  <c r="J195" i="41"/>
  <c r="J168" i="41"/>
  <c r="J175" i="41"/>
  <c r="J190" i="41"/>
  <c r="J174" i="41"/>
  <c r="J179" i="41"/>
  <c r="J182" i="41"/>
  <c r="J192" i="41"/>
  <c r="J185" i="41"/>
  <c r="J194" i="41"/>
  <c r="G121" i="39"/>
  <c r="G122" i="39"/>
  <c r="G123" i="39"/>
  <c r="G124" i="39"/>
  <c r="G125" i="39"/>
  <c r="G126" i="39"/>
  <c r="G127" i="39"/>
  <c r="G128" i="39"/>
  <c r="G129" i="39"/>
  <c r="G130" i="39"/>
  <c r="G131" i="39"/>
  <c r="H143" i="39"/>
  <c r="I143" i="39" s="1"/>
  <c r="G143" i="39"/>
  <c r="H142" i="39"/>
  <c r="I142" i="39" s="1"/>
  <c r="G142" i="39"/>
  <c r="H141" i="39"/>
  <c r="I141" i="39" s="1"/>
  <c r="G141" i="39"/>
  <c r="H140" i="39"/>
  <c r="I140" i="39" s="1"/>
  <c r="G140" i="39"/>
  <c r="H139" i="39"/>
  <c r="I139" i="39" s="1"/>
  <c r="G139" i="39"/>
  <c r="H138" i="39"/>
  <c r="I138" i="39" s="1"/>
  <c r="G138" i="39"/>
  <c r="H137" i="39"/>
  <c r="I137" i="39" s="1"/>
  <c r="G137" i="39"/>
  <c r="H136" i="39"/>
  <c r="I136" i="39" s="1"/>
  <c r="G136" i="39"/>
  <c r="H135" i="39"/>
  <c r="I135" i="39" s="1"/>
  <c r="G135" i="39"/>
  <c r="H134" i="39"/>
  <c r="I134" i="39" s="1"/>
  <c r="G134" i="39"/>
  <c r="H133" i="39"/>
  <c r="I133" i="39" s="1"/>
  <c r="G133" i="39"/>
  <c r="H132" i="39"/>
  <c r="I132" i="39" s="1"/>
  <c r="G132" i="39"/>
  <c r="H131" i="39"/>
  <c r="I131" i="39" s="1"/>
  <c r="H130" i="39"/>
  <c r="I130" i="39" s="1"/>
  <c r="H129" i="39"/>
  <c r="I129" i="39" s="1"/>
  <c r="H128" i="39"/>
  <c r="I128" i="39" s="1"/>
  <c r="H127" i="39"/>
  <c r="I127" i="39" s="1"/>
  <c r="H126" i="39"/>
  <c r="I126" i="39" s="1"/>
  <c r="H125" i="39"/>
  <c r="I125" i="39" s="1"/>
  <c r="H124" i="39"/>
  <c r="I124" i="39" s="1"/>
  <c r="H123" i="39"/>
  <c r="I123" i="39" s="1"/>
  <c r="H122" i="39"/>
  <c r="I122" i="39" s="1"/>
  <c r="H121" i="39"/>
  <c r="I121" i="39" s="1"/>
  <c r="H120" i="39"/>
  <c r="I120" i="39" s="1"/>
  <c r="G120" i="39"/>
  <c r="H119" i="39"/>
  <c r="I119" i="39" s="1"/>
  <c r="G119" i="39"/>
  <c r="H118" i="39"/>
  <c r="I118" i="39" s="1"/>
  <c r="G118" i="39"/>
  <c r="H117" i="39"/>
  <c r="I117" i="39" s="1"/>
  <c r="G117" i="39"/>
  <c r="H116" i="39"/>
  <c r="I116" i="39" s="1"/>
  <c r="G116" i="39"/>
  <c r="H115" i="39"/>
  <c r="I115" i="39" s="1"/>
  <c r="G115" i="39"/>
  <c r="H114" i="39"/>
  <c r="I114" i="39" s="1"/>
  <c r="G114" i="39"/>
  <c r="H113" i="39"/>
  <c r="I113" i="39" s="1"/>
  <c r="G113" i="39"/>
  <c r="H112" i="39"/>
  <c r="I112" i="39" s="1"/>
  <c r="G112" i="39"/>
  <c r="H111" i="39"/>
  <c r="I111" i="39" s="1"/>
  <c r="G111" i="39"/>
  <c r="H110" i="39"/>
  <c r="I110" i="39" s="1"/>
  <c r="G110" i="39"/>
  <c r="H109" i="39"/>
  <c r="I109" i="39" s="1"/>
  <c r="G109" i="39"/>
  <c r="H108" i="39"/>
  <c r="I108" i="39" s="1"/>
  <c r="G108" i="39"/>
  <c r="H107" i="39"/>
  <c r="I107" i="39" s="1"/>
  <c r="G107" i="39"/>
  <c r="H106" i="39"/>
  <c r="I106" i="39" s="1"/>
  <c r="G106" i="39"/>
  <c r="H105" i="39"/>
  <c r="I105" i="39" s="1"/>
  <c r="G105" i="39"/>
  <c r="H104" i="39"/>
  <c r="I104" i="39" s="1"/>
  <c r="G104" i="39"/>
  <c r="H103" i="39"/>
  <c r="I103" i="39" s="1"/>
  <c r="G103" i="39"/>
  <c r="H102" i="39"/>
  <c r="I102" i="39" s="1"/>
  <c r="G102" i="39"/>
  <c r="H101" i="39"/>
  <c r="I101" i="39" s="1"/>
  <c r="G101" i="39"/>
  <c r="H100" i="39"/>
  <c r="I100" i="39" s="1"/>
  <c r="G100" i="39"/>
  <c r="H99" i="39"/>
  <c r="I99" i="39" s="1"/>
  <c r="G99" i="39"/>
  <c r="H98" i="39"/>
  <c r="I98" i="39" s="1"/>
  <c r="G98" i="39"/>
  <c r="H97" i="39"/>
  <c r="I97" i="39" s="1"/>
  <c r="G97" i="39"/>
  <c r="H96" i="39"/>
  <c r="I96" i="39" s="1"/>
  <c r="G96" i="39"/>
  <c r="H95" i="39"/>
  <c r="I95" i="39" s="1"/>
  <c r="G95" i="39"/>
  <c r="H94" i="39"/>
  <c r="I94" i="39" s="1"/>
  <c r="G94" i="39"/>
  <c r="H93" i="39"/>
  <c r="I93" i="39" s="1"/>
  <c r="G93" i="39"/>
  <c r="H92" i="39"/>
  <c r="I92" i="39" s="1"/>
  <c r="G92" i="39"/>
  <c r="H91" i="39"/>
  <c r="I91" i="39" s="1"/>
  <c r="G91" i="39"/>
  <c r="H90" i="39"/>
  <c r="I90" i="39" s="1"/>
  <c r="G90" i="39"/>
  <c r="H89" i="39"/>
  <c r="I89" i="39" s="1"/>
  <c r="G89" i="39"/>
  <c r="H88" i="39"/>
  <c r="I88" i="39" s="1"/>
  <c r="G88" i="39"/>
  <c r="H87" i="39"/>
  <c r="I87" i="39" s="1"/>
  <c r="G87" i="39"/>
  <c r="H86" i="39"/>
  <c r="I86" i="39" s="1"/>
  <c r="G86" i="39"/>
  <c r="H85" i="39"/>
  <c r="I85" i="39" s="1"/>
  <c r="G85" i="39"/>
  <c r="H84" i="39"/>
  <c r="I84" i="39" s="1"/>
  <c r="G84" i="39"/>
  <c r="H83" i="39"/>
  <c r="I83" i="39" s="1"/>
  <c r="H82" i="39"/>
  <c r="I82" i="39" s="1"/>
  <c r="H81" i="39"/>
  <c r="I81" i="39" s="1"/>
  <c r="H80" i="39"/>
  <c r="I80" i="39" s="1"/>
  <c r="H79" i="39"/>
  <c r="I79" i="39" s="1"/>
  <c r="H78" i="39"/>
  <c r="I78" i="39" s="1"/>
  <c r="H77" i="39"/>
  <c r="I77" i="39" s="1"/>
  <c r="H76" i="39"/>
  <c r="I76" i="39" s="1"/>
  <c r="H75" i="39"/>
  <c r="I75" i="39" s="1"/>
  <c r="H74" i="39"/>
  <c r="I74" i="39" s="1"/>
  <c r="H73" i="39"/>
  <c r="I73" i="39" s="1"/>
  <c r="H72" i="39"/>
  <c r="I72" i="39" s="1"/>
  <c r="G72" i="39"/>
  <c r="H71" i="39"/>
  <c r="I71" i="39" s="1"/>
  <c r="G71" i="39"/>
  <c r="H70" i="39"/>
  <c r="I70" i="39" s="1"/>
  <c r="G70" i="39"/>
  <c r="H69" i="39"/>
  <c r="I69" i="39" s="1"/>
  <c r="G69" i="39"/>
  <c r="H68" i="39"/>
  <c r="I68" i="39" s="1"/>
  <c r="G68" i="39"/>
  <c r="H67" i="39"/>
  <c r="I67" i="39" s="1"/>
  <c r="G67" i="39"/>
  <c r="H66" i="39"/>
  <c r="I66" i="39" s="1"/>
  <c r="G66" i="39"/>
  <c r="H65" i="39"/>
  <c r="I65" i="39" s="1"/>
  <c r="G65" i="39"/>
  <c r="H64" i="39"/>
  <c r="I64" i="39" s="1"/>
  <c r="G64" i="39"/>
  <c r="H63" i="39"/>
  <c r="I63" i="39" s="1"/>
  <c r="G63" i="39"/>
  <c r="H62" i="39"/>
  <c r="I62" i="39" s="1"/>
  <c r="G62" i="39"/>
  <c r="H61" i="39"/>
  <c r="I61" i="39" s="1"/>
  <c r="G61" i="39"/>
  <c r="H60" i="39"/>
  <c r="I60" i="39" s="1"/>
  <c r="G60" i="39"/>
  <c r="H59" i="39"/>
  <c r="I59" i="39" s="1"/>
  <c r="G59" i="39"/>
  <c r="H58" i="39"/>
  <c r="I58" i="39" s="1"/>
  <c r="G58" i="39"/>
  <c r="H57" i="39"/>
  <c r="I57" i="39" s="1"/>
  <c r="G57" i="39"/>
  <c r="H56" i="39"/>
  <c r="I56" i="39" s="1"/>
  <c r="G56" i="39"/>
  <c r="H55" i="39"/>
  <c r="I55" i="39" s="1"/>
  <c r="G55" i="39"/>
  <c r="H54" i="39"/>
  <c r="I54" i="39" s="1"/>
  <c r="G54" i="39"/>
  <c r="H53" i="39"/>
  <c r="I53" i="39" s="1"/>
  <c r="G53" i="39"/>
  <c r="H52" i="39"/>
  <c r="I52" i="39" s="1"/>
  <c r="G52" i="39"/>
  <c r="H51" i="39"/>
  <c r="I51" i="39" s="1"/>
  <c r="G51" i="39"/>
  <c r="H50" i="39"/>
  <c r="I50" i="39" s="1"/>
  <c r="G50" i="39"/>
  <c r="H49" i="39"/>
  <c r="I49" i="39" s="1"/>
  <c r="G49" i="39"/>
  <c r="H48" i="39"/>
  <c r="I48" i="39" s="1"/>
  <c r="G48" i="39"/>
  <c r="H47" i="39"/>
  <c r="I47" i="39" s="1"/>
  <c r="G47" i="39"/>
  <c r="H46" i="39"/>
  <c r="I46" i="39" s="1"/>
  <c r="G46" i="39"/>
  <c r="H45" i="39"/>
  <c r="I45" i="39" s="1"/>
  <c r="G45" i="39"/>
  <c r="H44" i="39"/>
  <c r="I44" i="39" s="1"/>
  <c r="G44" i="39"/>
  <c r="H43" i="39"/>
  <c r="I43" i="39" s="1"/>
  <c r="G43" i="39"/>
  <c r="H42" i="39"/>
  <c r="I42" i="39" s="1"/>
  <c r="G42" i="39"/>
  <c r="H41" i="39"/>
  <c r="I41" i="39" s="1"/>
  <c r="G41" i="39"/>
  <c r="H40" i="39"/>
  <c r="I40" i="39" s="1"/>
  <c r="G40" i="39"/>
  <c r="H39" i="39"/>
  <c r="I39" i="39" s="1"/>
  <c r="G39" i="39"/>
  <c r="H38" i="39"/>
  <c r="I38" i="39" s="1"/>
  <c r="H37" i="39"/>
  <c r="I37" i="39" s="1"/>
  <c r="H36" i="39"/>
  <c r="I36" i="39" s="1"/>
  <c r="H35" i="39"/>
  <c r="I35" i="39" s="1"/>
  <c r="H34" i="39"/>
  <c r="I34" i="39" s="1"/>
  <c r="H33" i="39"/>
  <c r="I33" i="39" s="1"/>
  <c r="H32" i="39"/>
  <c r="I32" i="39" s="1"/>
  <c r="H31" i="39"/>
  <c r="I31" i="39" s="1"/>
  <c r="H30" i="39"/>
  <c r="I30" i="39" s="1"/>
  <c r="H29" i="39"/>
  <c r="I29" i="39" s="1"/>
  <c r="H28" i="39"/>
  <c r="I28" i="39" s="1"/>
  <c r="H27" i="39"/>
  <c r="I27" i="39" s="1"/>
  <c r="H26" i="39"/>
  <c r="I26" i="39" s="1"/>
  <c r="H25" i="39"/>
  <c r="I25" i="39" s="1"/>
  <c r="H24" i="39"/>
  <c r="I24" i="39" s="1"/>
  <c r="H23" i="39"/>
  <c r="I23" i="39" s="1"/>
  <c r="H22" i="39"/>
  <c r="I22" i="39" s="1"/>
  <c r="H21" i="39"/>
  <c r="I21" i="39" s="1"/>
  <c r="H20" i="39"/>
  <c r="I20" i="39" s="1"/>
  <c r="H19" i="39"/>
  <c r="I19" i="39" s="1"/>
  <c r="H18" i="39"/>
  <c r="I18" i="39" s="1"/>
  <c r="H17" i="39"/>
  <c r="I17" i="39" s="1"/>
  <c r="H16" i="39"/>
  <c r="I16" i="39" s="1"/>
  <c r="H15" i="39"/>
  <c r="I15" i="39" s="1"/>
  <c r="H14" i="39"/>
  <c r="I14" i="39" s="1"/>
  <c r="H13" i="39"/>
  <c r="I13" i="39" s="1"/>
  <c r="H12" i="39"/>
  <c r="I12" i="39" s="1"/>
  <c r="B12" i="39"/>
  <c r="L11" i="39"/>
  <c r="E5" i="39"/>
  <c r="J156" i="39" s="1"/>
  <c r="E4" i="39"/>
  <c r="K154" i="39" s="1"/>
  <c r="A48" i="61" l="1"/>
  <c r="A10" i="58"/>
  <c r="A11" i="57"/>
  <c r="A11" i="62"/>
  <c r="A11" i="60"/>
  <c r="A10" i="56"/>
  <c r="A13" i="59"/>
  <c r="A10" i="63"/>
  <c r="J157" i="39"/>
  <c r="J155" i="39"/>
  <c r="J154" i="39"/>
  <c r="A8" i="55"/>
  <c r="K155" i="39"/>
  <c r="A158" i="39"/>
  <c r="A159" i="39" s="1"/>
  <c r="B157" i="39"/>
  <c r="J196" i="39"/>
  <c r="J145" i="39"/>
  <c r="J163" i="39"/>
  <c r="J181" i="39"/>
  <c r="J195" i="39"/>
  <c r="J170" i="39"/>
  <c r="J176" i="39"/>
  <c r="J173" i="39"/>
  <c r="J162" i="39"/>
  <c r="J194" i="39"/>
  <c r="J151" i="39"/>
  <c r="J187" i="39"/>
  <c r="J168" i="39"/>
  <c r="J177" i="39"/>
  <c r="J166" i="39"/>
  <c r="J159" i="39"/>
  <c r="J191" i="39"/>
  <c r="J172" i="39"/>
  <c r="J149" i="39"/>
  <c r="J185" i="39"/>
  <c r="J174" i="39"/>
  <c r="J167" i="39"/>
  <c r="J144" i="39"/>
  <c r="J180" i="39"/>
  <c r="J153" i="39"/>
  <c r="J189" i="39"/>
  <c r="J178" i="39"/>
  <c r="J171" i="39"/>
  <c r="J148" i="39"/>
  <c r="J184" i="39"/>
  <c r="J161" i="39"/>
  <c r="J193" i="39"/>
  <c r="J146" i="39"/>
  <c r="J182" i="39"/>
  <c r="J175" i="39"/>
  <c r="J152" i="39"/>
  <c r="J188" i="39"/>
  <c r="J165" i="39"/>
  <c r="J150" i="39"/>
  <c r="J186" i="39"/>
  <c r="J179" i="39"/>
  <c r="J160" i="39"/>
  <c r="J192" i="39"/>
  <c r="J169" i="39"/>
  <c r="J158" i="39"/>
  <c r="J190" i="39"/>
  <c r="J147" i="39"/>
  <c r="J183" i="39"/>
  <c r="J164" i="39"/>
  <c r="A14" i="50"/>
  <c r="B13" i="50"/>
  <c r="M12" i="50"/>
  <c r="N12" i="50" s="1"/>
  <c r="C13" i="49"/>
  <c r="C14" i="49"/>
  <c r="K14" i="49"/>
  <c r="K13" i="49"/>
  <c r="L13" i="49" s="1"/>
  <c r="A16" i="49"/>
  <c r="B15" i="49"/>
  <c r="M12" i="49"/>
  <c r="N12" i="49" s="1"/>
  <c r="D14" i="49"/>
  <c r="A15" i="48"/>
  <c r="B14" i="48"/>
  <c r="K13" i="48"/>
  <c r="L13" i="48" s="1"/>
  <c r="D13" i="48"/>
  <c r="C13" i="48"/>
  <c r="D13" i="45"/>
  <c r="D14" i="45" s="1"/>
  <c r="C14" i="45"/>
  <c r="A16" i="45"/>
  <c r="B15" i="45"/>
  <c r="K13" i="45"/>
  <c r="M12" i="45"/>
  <c r="N12" i="45" s="1"/>
  <c r="L13" i="45"/>
  <c r="C12" i="44"/>
  <c r="C13" i="44" s="1"/>
  <c r="K12" i="44"/>
  <c r="L12" i="44" s="1"/>
  <c r="A15" i="44"/>
  <c r="B14" i="44"/>
  <c r="D12" i="44"/>
  <c r="D13" i="44" s="1"/>
  <c r="K12" i="43"/>
  <c r="L12" i="43" s="1"/>
  <c r="C12" i="43"/>
  <c r="C13" i="43" s="1"/>
  <c r="D12" i="43"/>
  <c r="D13" i="43" s="1"/>
  <c r="A15" i="43"/>
  <c r="B14" i="43"/>
  <c r="A14" i="42"/>
  <c r="B13" i="42"/>
  <c r="K13" i="42" s="1"/>
  <c r="L13" i="42" s="1"/>
  <c r="M12" i="42"/>
  <c r="N12" i="42" s="1"/>
  <c r="J27" i="39"/>
  <c r="A14" i="41"/>
  <c r="A15" i="41" s="1"/>
  <c r="M12" i="41"/>
  <c r="N12" i="41" s="1"/>
  <c r="L13" i="41"/>
  <c r="J19" i="39"/>
  <c r="J26" i="39"/>
  <c r="J23" i="39"/>
  <c r="N11" i="39"/>
  <c r="J13" i="39"/>
  <c r="J14" i="39"/>
  <c r="J17" i="39"/>
  <c r="J34" i="39"/>
  <c r="J78" i="39"/>
  <c r="J31" i="39"/>
  <c r="J12" i="39"/>
  <c r="J15" i="39"/>
  <c r="J25" i="39"/>
  <c r="J35" i="39"/>
  <c r="J66" i="39"/>
  <c r="K12" i="39"/>
  <c r="L12" i="39" s="1"/>
  <c r="B14" i="39"/>
  <c r="K14" i="39" s="1"/>
  <c r="J56" i="39"/>
  <c r="J54" i="39"/>
  <c r="J88" i="39"/>
  <c r="J86" i="39"/>
  <c r="J58" i="39"/>
  <c r="J60" i="39"/>
  <c r="J94" i="39"/>
  <c r="J70" i="39"/>
  <c r="J96" i="39"/>
  <c r="B13" i="39"/>
  <c r="J16" i="39"/>
  <c r="J20" i="39"/>
  <c r="J21" i="39"/>
  <c r="J28" i="39"/>
  <c r="J29" i="39"/>
  <c r="J38" i="39"/>
  <c r="J40" i="39"/>
  <c r="J42" i="39"/>
  <c r="J44" i="39"/>
  <c r="J46" i="39"/>
  <c r="J68" i="39"/>
  <c r="J74" i="39"/>
  <c r="J18" i="39"/>
  <c r="J48" i="39"/>
  <c r="J61" i="39"/>
  <c r="J84" i="39"/>
  <c r="J64" i="39"/>
  <c r="J72" i="39"/>
  <c r="J24" i="39"/>
  <c r="J32" i="39"/>
  <c r="J33" i="39"/>
  <c r="J37" i="39"/>
  <c r="J49" i="39"/>
  <c r="J82" i="39"/>
  <c r="J92" i="39"/>
  <c r="J39" i="39"/>
  <c r="J41" i="39"/>
  <c r="J43" i="39"/>
  <c r="J45" i="39"/>
  <c r="J52" i="39"/>
  <c r="J62" i="39"/>
  <c r="J76" i="39"/>
  <c r="J22" i="39"/>
  <c r="J30" i="39"/>
  <c r="J36" i="39"/>
  <c r="J50" i="39"/>
  <c r="J80" i="39"/>
  <c r="J90" i="39"/>
  <c r="J73" i="39"/>
  <c r="J75" i="39"/>
  <c r="J77" i="39"/>
  <c r="J79" i="39"/>
  <c r="J81" i="39"/>
  <c r="J83" i="39"/>
  <c r="J85" i="39"/>
  <c r="J87" i="39"/>
  <c r="J139" i="39"/>
  <c r="J47" i="39"/>
  <c r="J63" i="39"/>
  <c r="J121" i="39"/>
  <c r="J51" i="39"/>
  <c r="J59" i="39"/>
  <c r="J69" i="39"/>
  <c r="J103" i="39"/>
  <c r="J53" i="39"/>
  <c r="J57" i="39"/>
  <c r="J95" i="39"/>
  <c r="J55" i="39"/>
  <c r="J67" i="39"/>
  <c r="J93" i="39"/>
  <c r="J98" i="39"/>
  <c r="J114" i="39"/>
  <c r="J91" i="39"/>
  <c r="J123" i="39"/>
  <c r="J132" i="39"/>
  <c r="J65" i="39"/>
  <c r="J71" i="39"/>
  <c r="J89" i="39"/>
  <c r="J97" i="39"/>
  <c r="J108" i="39"/>
  <c r="J113" i="39"/>
  <c r="J130" i="39"/>
  <c r="J137" i="39"/>
  <c r="J102" i="39"/>
  <c r="J107" i="39"/>
  <c r="J118" i="39"/>
  <c r="J128" i="39"/>
  <c r="J135" i="39"/>
  <c r="J101" i="39"/>
  <c r="J112" i="39"/>
  <c r="J117" i="39"/>
  <c r="J126" i="39"/>
  <c r="J133" i="39"/>
  <c r="J142" i="39"/>
  <c r="J106" i="39"/>
  <c r="J111" i="39"/>
  <c r="J120" i="39"/>
  <c r="J124" i="39"/>
  <c r="J131" i="39"/>
  <c r="J140" i="39"/>
  <c r="J100" i="39"/>
  <c r="J105" i="39"/>
  <c r="J116" i="39"/>
  <c r="J122" i="39"/>
  <c r="J129" i="39"/>
  <c r="J138" i="39"/>
  <c r="J99" i="39"/>
  <c r="J110" i="39"/>
  <c r="J115" i="39"/>
  <c r="J127" i="39"/>
  <c r="J136" i="39"/>
  <c r="J143" i="39"/>
  <c r="J104" i="39"/>
  <c r="J109" i="39"/>
  <c r="J119" i="39"/>
  <c r="J125" i="39"/>
  <c r="J134" i="39"/>
  <c r="J141" i="39"/>
  <c r="A14" i="59" l="1"/>
  <c r="A12" i="57"/>
  <c r="A49" i="61"/>
  <c r="A11" i="58"/>
  <c r="A11" i="56"/>
  <c r="A11" i="63"/>
  <c r="A12" i="60"/>
  <c r="A12" i="62"/>
  <c r="A9" i="55"/>
  <c r="K157" i="39"/>
  <c r="C13" i="50"/>
  <c r="K13" i="50"/>
  <c r="L13" i="50" s="1"/>
  <c r="D13" i="50"/>
  <c r="B14" i="50"/>
  <c r="A15" i="50"/>
  <c r="D15" i="49"/>
  <c r="M13" i="49"/>
  <c r="N13" i="49" s="1"/>
  <c r="L14" i="49"/>
  <c r="C15" i="49"/>
  <c r="K15" i="49"/>
  <c r="B16" i="49"/>
  <c r="D16" i="49" s="1"/>
  <c r="A17" i="49"/>
  <c r="M13" i="48"/>
  <c r="N13" i="48" s="1"/>
  <c r="B15" i="48"/>
  <c r="A16" i="48"/>
  <c r="D14" i="48"/>
  <c r="C14" i="48"/>
  <c r="K14" i="48"/>
  <c r="L14" i="48" s="1"/>
  <c r="D15" i="45"/>
  <c r="D16" i="45" s="1"/>
  <c r="A17" i="45"/>
  <c r="B16" i="45"/>
  <c r="L14" i="45"/>
  <c r="M13" i="45"/>
  <c r="N13" i="45" s="1"/>
  <c r="C15" i="45"/>
  <c r="K15" i="45"/>
  <c r="D14" i="44"/>
  <c r="D15" i="44" s="1"/>
  <c r="C14" i="44"/>
  <c r="K14" i="44"/>
  <c r="B15" i="44"/>
  <c r="A16" i="44"/>
  <c r="L13" i="44"/>
  <c r="M12" i="44"/>
  <c r="N12" i="44" s="1"/>
  <c r="L13" i="43"/>
  <c r="M12" i="43"/>
  <c r="N12" i="43" s="1"/>
  <c r="K14" i="43"/>
  <c r="C14" i="43"/>
  <c r="B15" i="43"/>
  <c r="A16" i="43"/>
  <c r="D14" i="43"/>
  <c r="D15" i="43" s="1"/>
  <c r="A15" i="42"/>
  <c r="B14" i="42"/>
  <c r="D13" i="42"/>
  <c r="C13" i="42"/>
  <c r="M13" i="42"/>
  <c r="N13" i="42" s="1"/>
  <c r="M12" i="39"/>
  <c r="N12" i="39" s="1"/>
  <c r="B14" i="41"/>
  <c r="K14" i="41" s="1"/>
  <c r="L14" i="41" s="1"/>
  <c r="B15" i="41"/>
  <c r="A16" i="41"/>
  <c r="M13" i="41"/>
  <c r="N13" i="41" s="1"/>
  <c r="C14" i="41"/>
  <c r="D14" i="41"/>
  <c r="D15" i="41" s="1"/>
  <c r="D13" i="39"/>
  <c r="D14" i="39" s="1"/>
  <c r="B15" i="39"/>
  <c r="K13" i="39"/>
  <c r="L13" i="39" s="1"/>
  <c r="C13" i="39"/>
  <c r="C14" i="39" s="1"/>
  <c r="A13" i="60" l="1"/>
  <c r="A12" i="56"/>
  <c r="A13" i="62"/>
  <c r="A12" i="63"/>
  <c r="A12" i="58"/>
  <c r="A50" i="61"/>
  <c r="A13" i="57"/>
  <c r="A15" i="59"/>
  <c r="A10" i="55"/>
  <c r="L14" i="50"/>
  <c r="M13" i="50"/>
  <c r="N13" i="50" s="1"/>
  <c r="C14" i="50"/>
  <c r="K14" i="50"/>
  <c r="A16" i="50"/>
  <c r="B15" i="50"/>
  <c r="D14" i="50"/>
  <c r="A18" i="49"/>
  <c r="B17" i="49"/>
  <c r="D17" i="49" s="1"/>
  <c r="C16" i="49"/>
  <c r="K16" i="49"/>
  <c r="M14" i="49"/>
  <c r="N14" i="49" s="1"/>
  <c r="L15" i="49"/>
  <c r="M14" i="48"/>
  <c r="N14" i="48" s="1"/>
  <c r="K15" i="48"/>
  <c r="L15" i="48" s="1"/>
  <c r="C15" i="48"/>
  <c r="D15" i="48"/>
  <c r="A17" i="48"/>
  <c r="B16" i="48"/>
  <c r="C16" i="45"/>
  <c r="K16" i="45"/>
  <c r="A18" i="45"/>
  <c r="B17" i="45"/>
  <c r="M14" i="45"/>
  <c r="N14" i="45" s="1"/>
  <c r="L15" i="45"/>
  <c r="D16" i="44"/>
  <c r="C15" i="44"/>
  <c r="K15" i="44"/>
  <c r="M13" i="44"/>
  <c r="N13" i="44" s="1"/>
  <c r="L14" i="44"/>
  <c r="A17" i="44"/>
  <c r="B16" i="44"/>
  <c r="M13" i="43"/>
  <c r="N13" i="43" s="1"/>
  <c r="L14" i="43"/>
  <c r="A17" i="43"/>
  <c r="B16" i="43"/>
  <c r="D16" i="43" s="1"/>
  <c r="C15" i="43"/>
  <c r="K15" i="43"/>
  <c r="K14" i="42"/>
  <c r="L14" i="42" s="1"/>
  <c r="M14" i="42" s="1"/>
  <c r="N14" i="42" s="1"/>
  <c r="C14" i="42"/>
  <c r="A16" i="42"/>
  <c r="B15" i="42"/>
  <c r="D14" i="42"/>
  <c r="D15" i="42" s="1"/>
  <c r="L15" i="41"/>
  <c r="M14" i="41"/>
  <c r="N14" i="41" s="1"/>
  <c r="B16" i="41"/>
  <c r="A17" i="41"/>
  <c r="C15" i="41"/>
  <c r="K15" i="41"/>
  <c r="D16" i="41"/>
  <c r="L14" i="39"/>
  <c r="M13" i="39"/>
  <c r="N13" i="39" s="1"/>
  <c r="K15" i="39"/>
  <c r="C15" i="39"/>
  <c r="B16" i="39"/>
  <c r="D15" i="39"/>
  <c r="A13" i="63" l="1"/>
  <c r="A14" i="57"/>
  <c r="A51" i="61"/>
  <c r="A13" i="56"/>
  <c r="A16" i="59"/>
  <c r="A14" i="62"/>
  <c r="A13" i="58"/>
  <c r="A14" i="60"/>
  <c r="A11" i="55"/>
  <c r="A160" i="39"/>
  <c r="A161" i="39" s="1"/>
  <c r="A162" i="39" s="1"/>
  <c r="A163" i="39" s="1"/>
  <c r="A164" i="39" s="1"/>
  <c r="A165" i="39" s="1"/>
  <c r="A166" i="39" s="1"/>
  <c r="A167" i="39" s="1"/>
  <c r="A168" i="39" s="1"/>
  <c r="A169" i="39" s="1"/>
  <c r="D15" i="50"/>
  <c r="L15" i="50"/>
  <c r="M14" i="50"/>
  <c r="N14" i="50" s="1"/>
  <c r="C15" i="50"/>
  <c r="K15" i="50"/>
  <c r="B16" i="50"/>
  <c r="A17" i="50"/>
  <c r="A19" i="49"/>
  <c r="B18" i="49"/>
  <c r="D18" i="49"/>
  <c r="M15" i="49"/>
  <c r="N15" i="49" s="1"/>
  <c r="L16" i="49"/>
  <c r="C17" i="49"/>
  <c r="K17" i="49"/>
  <c r="M15" i="48"/>
  <c r="N15" i="48" s="1"/>
  <c r="C16" i="48"/>
  <c r="K16" i="48"/>
  <c r="L16" i="48" s="1"/>
  <c r="B17" i="48"/>
  <c r="A18" i="48"/>
  <c r="D16" i="48"/>
  <c r="D17" i="48" s="1"/>
  <c r="L16" i="45"/>
  <c r="M15" i="45"/>
  <c r="N15" i="45" s="1"/>
  <c r="K17" i="45"/>
  <c r="C17" i="45"/>
  <c r="A19" i="45"/>
  <c r="B18" i="45"/>
  <c r="D17" i="45"/>
  <c r="D18" i="45" s="1"/>
  <c r="D17" i="44"/>
  <c r="C16" i="44"/>
  <c r="K16" i="44"/>
  <c r="B17" i="44"/>
  <c r="A18" i="44"/>
  <c r="L15" i="44"/>
  <c r="M14" i="44"/>
  <c r="N14" i="44" s="1"/>
  <c r="K16" i="43"/>
  <c r="C16" i="43"/>
  <c r="B17" i="43"/>
  <c r="A18" i="43"/>
  <c r="L15" i="43"/>
  <c r="M14" i="43"/>
  <c r="N14" i="43" s="1"/>
  <c r="D16" i="42"/>
  <c r="K15" i="42"/>
  <c r="L15" i="42" s="1"/>
  <c r="M15" i="42" s="1"/>
  <c r="N15" i="42" s="1"/>
  <c r="C15" i="42"/>
  <c r="A17" i="42"/>
  <c r="B16" i="42"/>
  <c r="M15" i="41"/>
  <c r="N15" i="41" s="1"/>
  <c r="L16" i="41"/>
  <c r="A18" i="41"/>
  <c r="B17" i="41"/>
  <c r="C16" i="41"/>
  <c r="K16" i="41"/>
  <c r="D16" i="39"/>
  <c r="B17" i="39"/>
  <c r="C16" i="39"/>
  <c r="K16" i="39"/>
  <c r="M14" i="39"/>
  <c r="N14" i="39" s="1"/>
  <c r="L15" i="39"/>
  <c r="A15" i="62" l="1"/>
  <c r="A14" i="58"/>
  <c r="A15" i="57"/>
  <c r="A14" i="63"/>
  <c r="A14" i="56"/>
  <c r="A15" i="60"/>
  <c r="A52" i="61"/>
  <c r="A17" i="59"/>
  <c r="A12" i="55"/>
  <c r="A170" i="39"/>
  <c r="B169" i="39"/>
  <c r="K169" i="39" s="1"/>
  <c r="M15" i="50"/>
  <c r="N15" i="50" s="1"/>
  <c r="B17" i="50"/>
  <c r="A18" i="50"/>
  <c r="C16" i="50"/>
  <c r="K16" i="50"/>
  <c r="L16" i="50" s="1"/>
  <c r="D16" i="50"/>
  <c r="D17" i="50" s="1"/>
  <c r="M16" i="49"/>
  <c r="N16" i="49" s="1"/>
  <c r="L17" i="49"/>
  <c r="C18" i="49"/>
  <c r="K18" i="49"/>
  <c r="A20" i="49"/>
  <c r="B19" i="49"/>
  <c r="M16" i="48"/>
  <c r="N16" i="48" s="1"/>
  <c r="A19" i="48"/>
  <c r="B18" i="48"/>
  <c r="K17" i="48"/>
  <c r="L17" i="48" s="1"/>
  <c r="C17" i="48"/>
  <c r="M16" i="45"/>
  <c r="N16" i="45" s="1"/>
  <c r="L17" i="45"/>
  <c r="C18" i="45"/>
  <c r="K18" i="45"/>
  <c r="A20" i="45"/>
  <c r="B19" i="45"/>
  <c r="M15" i="44"/>
  <c r="N15" i="44" s="1"/>
  <c r="L16" i="44"/>
  <c r="A19" i="44"/>
  <c r="B18" i="44"/>
  <c r="C17" i="44"/>
  <c r="K17" i="44"/>
  <c r="A19" i="43"/>
  <c r="B18" i="43"/>
  <c r="M15" i="43"/>
  <c r="N15" i="43" s="1"/>
  <c r="L16" i="43"/>
  <c r="C17" i="43"/>
  <c r="K17" i="43"/>
  <c r="D17" i="43"/>
  <c r="C16" i="42"/>
  <c r="K16" i="42"/>
  <c r="L16" i="42" s="1"/>
  <c r="M16" i="42" s="1"/>
  <c r="N16" i="42" s="1"/>
  <c r="A18" i="42"/>
  <c r="B17" i="42"/>
  <c r="D17" i="42" s="1"/>
  <c r="L17" i="41"/>
  <c r="M16" i="41"/>
  <c r="N16" i="41" s="1"/>
  <c r="C17" i="41"/>
  <c r="K17" i="41"/>
  <c r="B18" i="41"/>
  <c r="A19" i="41"/>
  <c r="D17" i="41"/>
  <c r="D18" i="41" s="1"/>
  <c r="C17" i="39"/>
  <c r="K17" i="39"/>
  <c r="D17" i="39"/>
  <c r="L16" i="39"/>
  <c r="M15" i="39"/>
  <c r="N15" i="39" s="1"/>
  <c r="B18" i="39"/>
  <c r="A16" i="57" l="1"/>
  <c r="A53" i="61"/>
  <c r="A15" i="56"/>
  <c r="A16" i="60"/>
  <c r="A16" i="62"/>
  <c r="A15" i="58"/>
  <c r="A15" i="63"/>
  <c r="A18" i="59"/>
  <c r="A13" i="55"/>
  <c r="A171" i="39"/>
  <c r="B170" i="39"/>
  <c r="K170" i="39" s="1"/>
  <c r="M16" i="50"/>
  <c r="N16" i="50" s="1"/>
  <c r="B18" i="50"/>
  <c r="A19" i="50"/>
  <c r="K17" i="50"/>
  <c r="L17" i="50" s="1"/>
  <c r="C17" i="50"/>
  <c r="C19" i="49"/>
  <c r="K19" i="49"/>
  <c r="A21" i="49"/>
  <c r="B20" i="49"/>
  <c r="D19" i="49"/>
  <c r="D20" i="49" s="1"/>
  <c r="M17" i="49"/>
  <c r="N17" i="49" s="1"/>
  <c r="L18" i="49"/>
  <c r="M17" i="48"/>
  <c r="N17" i="48" s="1"/>
  <c r="C18" i="48"/>
  <c r="K18" i="48"/>
  <c r="L18" i="48" s="1"/>
  <c r="B19" i="48"/>
  <c r="A20" i="48"/>
  <c r="D18" i="48"/>
  <c r="D19" i="48" s="1"/>
  <c r="L18" i="45"/>
  <c r="M17" i="45"/>
  <c r="N17" i="45" s="1"/>
  <c r="K19" i="45"/>
  <c r="C19" i="45"/>
  <c r="A21" i="45"/>
  <c r="B20" i="45"/>
  <c r="D19" i="45"/>
  <c r="L17" i="44"/>
  <c r="N16" i="44"/>
  <c r="C18" i="44"/>
  <c r="K18" i="44"/>
  <c r="B19" i="44"/>
  <c r="A20" i="44"/>
  <c r="D18" i="44"/>
  <c r="D19" i="44" s="1"/>
  <c r="A20" i="43"/>
  <c r="B19" i="43"/>
  <c r="D18" i="43"/>
  <c r="K18" i="43"/>
  <c r="C18" i="43"/>
  <c r="L17" i="43"/>
  <c r="M16" i="43"/>
  <c r="N16" i="43" s="1"/>
  <c r="K17" i="42"/>
  <c r="L17" i="42" s="1"/>
  <c r="C17" i="42"/>
  <c r="B18" i="42"/>
  <c r="D18" i="42" s="1"/>
  <c r="A19" i="42"/>
  <c r="M17" i="41"/>
  <c r="N17" i="41" s="1"/>
  <c r="A20" i="41"/>
  <c r="B19" i="41"/>
  <c r="D19" i="41" s="1"/>
  <c r="C18" i="41"/>
  <c r="K18" i="41"/>
  <c r="L18" i="41" s="1"/>
  <c r="B19" i="39"/>
  <c r="C18" i="39"/>
  <c r="K18" i="39"/>
  <c r="L17" i="39"/>
  <c r="M16" i="39"/>
  <c r="N16" i="39" s="1"/>
  <c r="D18" i="39"/>
  <c r="A17" i="62" l="1"/>
  <c r="A17" i="60"/>
  <c r="A54" i="61"/>
  <c r="A16" i="58"/>
  <c r="A16" i="63"/>
  <c r="A17" i="57"/>
  <c r="A19" i="59"/>
  <c r="A16" i="56"/>
  <c r="A14" i="55"/>
  <c r="A172" i="39"/>
  <c r="B171" i="39"/>
  <c r="K171" i="39" s="1"/>
  <c r="L18" i="50"/>
  <c r="M17" i="50"/>
  <c r="N17" i="50" s="1"/>
  <c r="K18" i="50"/>
  <c r="C18" i="50"/>
  <c r="D18" i="50"/>
  <c r="A20" i="50"/>
  <c r="B19" i="50"/>
  <c r="M18" i="49"/>
  <c r="N18" i="49" s="1"/>
  <c r="L19" i="49"/>
  <c r="K20" i="49"/>
  <c r="C20" i="49"/>
  <c r="B21" i="49"/>
  <c r="A22" i="49"/>
  <c r="D20" i="48"/>
  <c r="M18" i="48"/>
  <c r="N18" i="48" s="1"/>
  <c r="A21" i="48"/>
  <c r="B20" i="48"/>
  <c r="K19" i="48"/>
  <c r="L19" i="48" s="1"/>
  <c r="C19" i="48"/>
  <c r="D20" i="45"/>
  <c r="C20" i="45"/>
  <c r="K20" i="45"/>
  <c r="A22" i="45"/>
  <c r="B21" i="45"/>
  <c r="M18" i="45"/>
  <c r="N18" i="45" s="1"/>
  <c r="L19" i="45"/>
  <c r="D20" i="44"/>
  <c r="A21" i="44"/>
  <c r="B20" i="44"/>
  <c r="M17" i="44"/>
  <c r="N17" i="44" s="1"/>
  <c r="L18" i="44"/>
  <c r="C19" i="44"/>
  <c r="K19" i="44"/>
  <c r="D19" i="43"/>
  <c r="D20" i="43" s="1"/>
  <c r="B20" i="43"/>
  <c r="A21" i="43"/>
  <c r="M17" i="43"/>
  <c r="N17" i="43" s="1"/>
  <c r="L18" i="43"/>
  <c r="C19" i="43"/>
  <c r="K19" i="43"/>
  <c r="D19" i="42"/>
  <c r="M17" i="42"/>
  <c r="N17" i="42" s="1"/>
  <c r="B19" i="42"/>
  <c r="A20" i="42"/>
  <c r="K18" i="42"/>
  <c r="L18" i="42" s="1"/>
  <c r="C18" i="42"/>
  <c r="M18" i="41"/>
  <c r="N18" i="41" s="1"/>
  <c r="A21" i="41"/>
  <c r="B20" i="41"/>
  <c r="C19" i="41"/>
  <c r="K19" i="41"/>
  <c r="L19" i="41" s="1"/>
  <c r="C19" i="39"/>
  <c r="K19" i="39"/>
  <c r="M17" i="39"/>
  <c r="N17" i="39" s="1"/>
  <c r="L18" i="39"/>
  <c r="D19" i="39"/>
  <c r="B20" i="39"/>
  <c r="A20" i="59" l="1"/>
  <c r="A18" i="60"/>
  <c r="A18" i="62"/>
  <c r="A17" i="58"/>
  <c r="A55" i="61"/>
  <c r="A18" i="57"/>
  <c r="A17" i="63"/>
  <c r="A17" i="56"/>
  <c r="A15" i="55"/>
  <c r="A173" i="39"/>
  <c r="B172" i="39"/>
  <c r="K172" i="39" s="1"/>
  <c r="M18" i="50"/>
  <c r="N18" i="50" s="1"/>
  <c r="C19" i="50"/>
  <c r="K19" i="50"/>
  <c r="L19" i="50" s="1"/>
  <c r="D19" i="50"/>
  <c r="B20" i="50"/>
  <c r="A21" i="50"/>
  <c r="A23" i="49"/>
  <c r="B22" i="49"/>
  <c r="M19" i="49"/>
  <c r="N19" i="49" s="1"/>
  <c r="L20" i="49"/>
  <c r="C21" i="49"/>
  <c r="K21" i="49"/>
  <c r="D21" i="49"/>
  <c r="D22" i="49" s="1"/>
  <c r="M19" i="48"/>
  <c r="N19" i="48" s="1"/>
  <c r="B21" i="48"/>
  <c r="D21" i="48" s="1"/>
  <c r="A22" i="48"/>
  <c r="C20" i="48"/>
  <c r="K20" i="48"/>
  <c r="L20" i="48" s="1"/>
  <c r="D21" i="45"/>
  <c r="D22" i="45" s="1"/>
  <c r="L20" i="45"/>
  <c r="M19" i="45"/>
  <c r="N19" i="45" s="1"/>
  <c r="C21" i="45"/>
  <c r="K21" i="45"/>
  <c r="A23" i="45"/>
  <c r="B22" i="45"/>
  <c r="B21" i="44"/>
  <c r="D21" i="44" s="1"/>
  <c r="A22" i="44"/>
  <c r="L19" i="44"/>
  <c r="M18" i="44"/>
  <c r="N18" i="44" s="1"/>
  <c r="C20" i="44"/>
  <c r="K20" i="44"/>
  <c r="L19" i="43"/>
  <c r="M18" i="43"/>
  <c r="N18" i="43" s="1"/>
  <c r="B21" i="43"/>
  <c r="D21" i="43" s="1"/>
  <c r="A22" i="43"/>
  <c r="C20" i="43"/>
  <c r="K20" i="43"/>
  <c r="M18" i="42"/>
  <c r="N18" i="42" s="1"/>
  <c r="A21" i="42"/>
  <c r="B20" i="42"/>
  <c r="C19" i="42"/>
  <c r="K19" i="42"/>
  <c r="L19" i="42" s="1"/>
  <c r="M19" i="41"/>
  <c r="N19" i="41" s="1"/>
  <c r="A22" i="41"/>
  <c r="B21" i="41"/>
  <c r="C20" i="41"/>
  <c r="K20" i="41"/>
  <c r="L20" i="41" s="1"/>
  <c r="D20" i="41"/>
  <c r="D21" i="41" s="1"/>
  <c r="D20" i="39"/>
  <c r="B21" i="39"/>
  <c r="C20" i="39"/>
  <c r="K20" i="39"/>
  <c r="L19" i="39"/>
  <c r="M18" i="39"/>
  <c r="N18" i="39" s="1"/>
  <c r="A18" i="58" l="1"/>
  <c r="A21" i="59"/>
  <c r="A19" i="57"/>
  <c r="A19" i="62"/>
  <c r="A19" i="60"/>
  <c r="A56" i="61"/>
  <c r="A18" i="56"/>
  <c r="A18" i="63"/>
  <c r="A16" i="55"/>
  <c r="A174" i="39"/>
  <c r="B173" i="39"/>
  <c r="K173" i="39" s="1"/>
  <c r="M19" i="50"/>
  <c r="N19" i="50" s="1"/>
  <c r="A22" i="50"/>
  <c r="B21" i="50"/>
  <c r="C20" i="50"/>
  <c r="K20" i="50"/>
  <c r="L20" i="50" s="1"/>
  <c r="D20" i="50"/>
  <c r="D21" i="50" s="1"/>
  <c r="B23" i="49"/>
  <c r="A24" i="49"/>
  <c r="D23" i="49"/>
  <c r="L21" i="49"/>
  <c r="M20" i="49"/>
  <c r="N20" i="49" s="1"/>
  <c r="K22" i="49"/>
  <c r="C22" i="49"/>
  <c r="M20" i="48"/>
  <c r="N20" i="48" s="1"/>
  <c r="A23" i="48"/>
  <c r="B22" i="48"/>
  <c r="D22" i="48" s="1"/>
  <c r="K21" i="48"/>
  <c r="L21" i="48" s="1"/>
  <c r="C21" i="48"/>
  <c r="C22" i="45"/>
  <c r="K22" i="45"/>
  <c r="A24" i="45"/>
  <c r="B23" i="45"/>
  <c r="D23" i="45" s="1"/>
  <c r="M20" i="45"/>
  <c r="N20" i="45" s="1"/>
  <c r="L21" i="45"/>
  <c r="D22" i="44"/>
  <c r="C21" i="44"/>
  <c r="K21" i="44"/>
  <c r="M19" i="44"/>
  <c r="N19" i="44" s="1"/>
  <c r="L20" i="44"/>
  <c r="A23" i="44"/>
  <c r="B22" i="44"/>
  <c r="B22" i="43"/>
  <c r="D22" i="43" s="1"/>
  <c r="A23" i="43"/>
  <c r="C21" i="43"/>
  <c r="K21" i="43"/>
  <c r="L20" i="43"/>
  <c r="M19" i="43"/>
  <c r="N19" i="43" s="1"/>
  <c r="M19" i="42"/>
  <c r="N19" i="42" s="1"/>
  <c r="C20" i="42"/>
  <c r="K20" i="42"/>
  <c r="L20" i="42" s="1"/>
  <c r="B21" i="42"/>
  <c r="A22" i="42"/>
  <c r="D20" i="42"/>
  <c r="D21" i="42" s="1"/>
  <c r="M20" i="41"/>
  <c r="N20" i="41" s="1"/>
  <c r="B22" i="41"/>
  <c r="A23" i="41"/>
  <c r="D22" i="41"/>
  <c r="C21" i="41"/>
  <c r="K21" i="41"/>
  <c r="L21" i="41" s="1"/>
  <c r="D21" i="39"/>
  <c r="M19" i="39"/>
  <c r="N19" i="39" s="1"/>
  <c r="L20" i="39"/>
  <c r="B22" i="39"/>
  <c r="C21" i="39"/>
  <c r="K21" i="39"/>
  <c r="A57" i="61" l="1"/>
  <c r="A20" i="62"/>
  <c r="A20" i="57"/>
  <c r="A22" i="59"/>
  <c r="A19" i="58"/>
  <c r="A19" i="56"/>
  <c r="A20" i="60"/>
  <c r="A19" i="63"/>
  <c r="A17" i="55"/>
  <c r="A175" i="39"/>
  <c r="B174" i="39"/>
  <c r="K174" i="39" s="1"/>
  <c r="M20" i="50"/>
  <c r="N20" i="50" s="1"/>
  <c r="C21" i="50"/>
  <c r="K21" i="50"/>
  <c r="L21" i="50" s="1"/>
  <c r="B22" i="50"/>
  <c r="D22" i="50" s="1"/>
  <c r="A23" i="50"/>
  <c r="M21" i="49"/>
  <c r="N21" i="49" s="1"/>
  <c r="L22" i="49"/>
  <c r="A25" i="49"/>
  <c r="B24" i="49"/>
  <c r="D24" i="49"/>
  <c r="C23" i="49"/>
  <c r="K23" i="49"/>
  <c r="M21" i="48"/>
  <c r="N21" i="48" s="1"/>
  <c r="C22" i="48"/>
  <c r="K22" i="48"/>
  <c r="L22" i="48" s="1"/>
  <c r="B23" i="48"/>
  <c r="A24" i="48"/>
  <c r="D24" i="45"/>
  <c r="L22" i="45"/>
  <c r="M21" i="45"/>
  <c r="N21" i="45" s="1"/>
  <c r="C23" i="45"/>
  <c r="K23" i="45"/>
  <c r="A25" i="45"/>
  <c r="B24" i="45"/>
  <c r="D23" i="44"/>
  <c r="C22" i="44"/>
  <c r="K22" i="44"/>
  <c r="B23" i="44"/>
  <c r="A24" i="44"/>
  <c r="L21" i="44"/>
  <c r="M20" i="44"/>
  <c r="N20" i="44" s="1"/>
  <c r="L21" i="43"/>
  <c r="M20" i="43"/>
  <c r="N20" i="43" s="1"/>
  <c r="B23" i="43"/>
  <c r="D23" i="43" s="1"/>
  <c r="A24" i="43"/>
  <c r="K22" i="43"/>
  <c r="C22" i="43"/>
  <c r="M20" i="42"/>
  <c r="N20" i="42" s="1"/>
  <c r="B22" i="42"/>
  <c r="A23" i="42"/>
  <c r="C21" i="42"/>
  <c r="K21" i="42"/>
  <c r="L21" i="42" s="1"/>
  <c r="M21" i="41"/>
  <c r="N21" i="41" s="1"/>
  <c r="A24" i="41"/>
  <c r="B23" i="41"/>
  <c r="D23" i="41"/>
  <c r="C22" i="41"/>
  <c r="K22" i="41"/>
  <c r="L22" i="41" s="1"/>
  <c r="K22" i="39"/>
  <c r="C22" i="39"/>
  <c r="B23" i="39"/>
  <c r="D22" i="39"/>
  <c r="L21" i="39"/>
  <c r="M20" i="39"/>
  <c r="N20" i="39" s="1"/>
  <c r="A23" i="59" l="1"/>
  <c r="A58" i="61"/>
  <c r="A21" i="57"/>
  <c r="A21" i="60"/>
  <c r="A21" i="62"/>
  <c r="A20" i="58"/>
  <c r="A20" i="56"/>
  <c r="A20" i="63"/>
  <c r="A18" i="55"/>
  <c r="A176" i="39"/>
  <c r="B175" i="39"/>
  <c r="K175" i="39" s="1"/>
  <c r="M21" i="50"/>
  <c r="N21" i="50" s="1"/>
  <c r="A24" i="50"/>
  <c r="B23" i="50"/>
  <c r="D23" i="50" s="1"/>
  <c r="C22" i="50"/>
  <c r="K22" i="50"/>
  <c r="L22" i="50" s="1"/>
  <c r="M22" i="49"/>
  <c r="N22" i="49" s="1"/>
  <c r="L23" i="49"/>
  <c r="C24" i="49"/>
  <c r="K24" i="49"/>
  <c r="B25" i="49"/>
  <c r="A26" i="49"/>
  <c r="M22" i="48"/>
  <c r="N22" i="48" s="1"/>
  <c r="K23" i="48"/>
  <c r="L23" i="48" s="1"/>
  <c r="C23" i="48"/>
  <c r="D23" i="48"/>
  <c r="A25" i="48"/>
  <c r="B24" i="48"/>
  <c r="A26" i="45"/>
  <c r="B25" i="45"/>
  <c r="D25" i="45"/>
  <c r="C24" i="45"/>
  <c r="K24" i="45"/>
  <c r="M22" i="45"/>
  <c r="N22" i="45" s="1"/>
  <c r="L23" i="45"/>
  <c r="M21" i="44"/>
  <c r="N21" i="44" s="1"/>
  <c r="L22" i="44"/>
  <c r="A25" i="44"/>
  <c r="B24" i="44"/>
  <c r="C23" i="44"/>
  <c r="K23" i="44"/>
  <c r="L22" i="43"/>
  <c r="M21" i="43"/>
  <c r="N21" i="43" s="1"/>
  <c r="B24" i="43"/>
  <c r="D24" i="43" s="1"/>
  <c r="A25" i="43"/>
  <c r="K23" i="43"/>
  <c r="C23" i="43"/>
  <c r="M21" i="42"/>
  <c r="N21" i="42" s="1"/>
  <c r="K22" i="42"/>
  <c r="L22" i="42" s="1"/>
  <c r="C22" i="42"/>
  <c r="B23" i="42"/>
  <c r="A24" i="42"/>
  <c r="D22" i="42"/>
  <c r="D23" i="42" s="1"/>
  <c r="M22" i="41"/>
  <c r="N22" i="41" s="1"/>
  <c r="C23" i="41"/>
  <c r="K23" i="41"/>
  <c r="L23" i="41" s="1"/>
  <c r="B24" i="41"/>
  <c r="A25" i="41"/>
  <c r="D23" i="39"/>
  <c r="M21" i="39"/>
  <c r="N21" i="39" s="1"/>
  <c r="L22" i="39"/>
  <c r="B24" i="39"/>
  <c r="C23" i="39"/>
  <c r="K23" i="39"/>
  <c r="A22" i="60" l="1"/>
  <c r="A22" i="57"/>
  <c r="A21" i="58"/>
  <c r="A21" i="63"/>
  <c r="A21" i="56"/>
  <c r="A59" i="61"/>
  <c r="A22" i="62"/>
  <c r="A24" i="59"/>
  <c r="A19" i="55"/>
  <c r="A177" i="39"/>
  <c r="B176" i="39"/>
  <c r="K176" i="39" s="1"/>
  <c r="M22" i="50"/>
  <c r="N22" i="50" s="1"/>
  <c r="B24" i="50"/>
  <c r="A25" i="50"/>
  <c r="K23" i="50"/>
  <c r="L23" i="50" s="1"/>
  <c r="C23" i="50"/>
  <c r="A27" i="49"/>
  <c r="B26" i="49"/>
  <c r="C25" i="49"/>
  <c r="K25" i="49"/>
  <c r="D25" i="49"/>
  <c r="M23" i="49"/>
  <c r="N23" i="49" s="1"/>
  <c r="L24" i="49"/>
  <c r="M23" i="48"/>
  <c r="N23" i="48" s="1"/>
  <c r="C24" i="48"/>
  <c r="K24" i="48"/>
  <c r="L24" i="48" s="1"/>
  <c r="D24" i="48"/>
  <c r="B25" i="48"/>
  <c r="A26" i="48"/>
  <c r="A27" i="45"/>
  <c r="B26" i="45"/>
  <c r="L24" i="45"/>
  <c r="M23" i="45"/>
  <c r="N23" i="45" s="1"/>
  <c r="D26" i="45"/>
  <c r="K25" i="45"/>
  <c r="C25" i="45"/>
  <c r="L23" i="44"/>
  <c r="M22" i="44"/>
  <c r="N22" i="44" s="1"/>
  <c r="C24" i="44"/>
  <c r="K24" i="44"/>
  <c r="B25" i="44"/>
  <c r="A26" i="44"/>
  <c r="D24" i="44"/>
  <c r="D25" i="43"/>
  <c r="B25" i="43"/>
  <c r="A26" i="43"/>
  <c r="K24" i="43"/>
  <c r="C24" i="43"/>
  <c r="L23" i="43"/>
  <c r="M22" i="43"/>
  <c r="N22" i="43" s="1"/>
  <c r="M22" i="42"/>
  <c r="N22" i="42" s="1"/>
  <c r="A25" i="42"/>
  <c r="B24" i="42"/>
  <c r="D24" i="42"/>
  <c r="K23" i="42"/>
  <c r="L23" i="42" s="1"/>
  <c r="C23" i="42"/>
  <c r="D24" i="39"/>
  <c r="M23" i="41"/>
  <c r="N23" i="41" s="1"/>
  <c r="A26" i="41"/>
  <c r="B25" i="41"/>
  <c r="C24" i="41"/>
  <c r="K24" i="41"/>
  <c r="L24" i="41" s="1"/>
  <c r="D24" i="41"/>
  <c r="D25" i="41" s="1"/>
  <c r="B25" i="39"/>
  <c r="C24" i="39"/>
  <c r="K24" i="39"/>
  <c r="L23" i="39"/>
  <c r="M22" i="39"/>
  <c r="N22" i="39" s="1"/>
  <c r="A25" i="59" l="1"/>
  <c r="A23" i="60"/>
  <c r="A22" i="56"/>
  <c r="A23" i="62"/>
  <c r="A23" i="57"/>
  <c r="A60" i="61"/>
  <c r="A22" i="63"/>
  <c r="A22" i="58"/>
  <c r="A20" i="55"/>
  <c r="A178" i="39"/>
  <c r="B177" i="39"/>
  <c r="K177" i="39" s="1"/>
  <c r="M23" i="50"/>
  <c r="N23" i="50" s="1"/>
  <c r="K24" i="50"/>
  <c r="L24" i="50" s="1"/>
  <c r="C24" i="50"/>
  <c r="D24" i="50"/>
  <c r="A26" i="50"/>
  <c r="B25" i="50"/>
  <c r="D26" i="49"/>
  <c r="L25" i="49"/>
  <c r="M24" i="49"/>
  <c r="N24" i="49" s="1"/>
  <c r="C26" i="49"/>
  <c r="K26" i="49"/>
  <c r="B27" i="49"/>
  <c r="A28" i="49"/>
  <c r="M24" i="48"/>
  <c r="N24" i="48" s="1"/>
  <c r="C25" i="48"/>
  <c r="K25" i="48"/>
  <c r="L25" i="48" s="1"/>
  <c r="A27" i="48"/>
  <c r="B26" i="48"/>
  <c r="D25" i="48"/>
  <c r="D26" i="48" s="1"/>
  <c r="D27" i="45"/>
  <c r="M24" i="45"/>
  <c r="N24" i="45" s="1"/>
  <c r="L25" i="45"/>
  <c r="A28" i="45"/>
  <c r="B27" i="45"/>
  <c r="C26" i="45"/>
  <c r="K26" i="45"/>
  <c r="L24" i="44"/>
  <c r="M23" i="44"/>
  <c r="N23" i="44" s="1"/>
  <c r="D25" i="44"/>
  <c r="B26" i="44"/>
  <c r="A27" i="44"/>
  <c r="C25" i="44"/>
  <c r="K25" i="44"/>
  <c r="L24" i="43"/>
  <c r="M23" i="43"/>
  <c r="N23" i="43" s="1"/>
  <c r="B26" i="43"/>
  <c r="D26" i="43" s="1"/>
  <c r="A27" i="43"/>
  <c r="K25" i="43"/>
  <c r="C25" i="43"/>
  <c r="M23" i="42"/>
  <c r="N23" i="42" s="1"/>
  <c r="C24" i="42"/>
  <c r="K24" i="42"/>
  <c r="L24" i="42" s="1"/>
  <c r="A26" i="42"/>
  <c r="B25" i="42"/>
  <c r="D25" i="39"/>
  <c r="M24" i="41"/>
  <c r="N24" i="41" s="1"/>
  <c r="C25" i="41"/>
  <c r="K25" i="41"/>
  <c r="L25" i="41" s="1"/>
  <c r="B26" i="41"/>
  <c r="A27" i="41"/>
  <c r="M23" i="39"/>
  <c r="N23" i="39" s="1"/>
  <c r="L24" i="39"/>
  <c r="B26" i="39"/>
  <c r="C25" i="39"/>
  <c r="K25" i="39"/>
  <c r="A23" i="56" l="1"/>
  <c r="A61" i="61"/>
  <c r="A24" i="62"/>
  <c r="A23" i="58"/>
  <c r="A26" i="59"/>
  <c r="A24" i="60"/>
  <c r="A23" i="63"/>
  <c r="A24" i="57"/>
  <c r="A21" i="55"/>
  <c r="A179" i="39"/>
  <c r="B178" i="39"/>
  <c r="K178" i="39" s="1"/>
  <c r="M24" i="50"/>
  <c r="N24" i="50" s="1"/>
  <c r="B26" i="50"/>
  <c r="A27" i="50"/>
  <c r="C25" i="50"/>
  <c r="K25" i="50"/>
  <c r="L25" i="50" s="1"/>
  <c r="D25" i="50"/>
  <c r="D26" i="50" s="1"/>
  <c r="C27" i="49"/>
  <c r="K27" i="49"/>
  <c r="A29" i="49"/>
  <c r="B28" i="49"/>
  <c r="D27" i="49"/>
  <c r="D28" i="49" s="1"/>
  <c r="M25" i="49"/>
  <c r="N25" i="49" s="1"/>
  <c r="L26" i="49"/>
  <c r="M25" i="48"/>
  <c r="N25" i="48" s="1"/>
  <c r="B27" i="48"/>
  <c r="D27" i="48" s="1"/>
  <c r="A28" i="48"/>
  <c r="C26" i="48"/>
  <c r="K26" i="48"/>
  <c r="L26" i="48" s="1"/>
  <c r="K27" i="45"/>
  <c r="C27" i="45"/>
  <c r="A29" i="45"/>
  <c r="B28" i="45"/>
  <c r="D28" i="45" s="1"/>
  <c r="L26" i="45"/>
  <c r="M25" i="45"/>
  <c r="N25" i="45" s="1"/>
  <c r="C26" i="44"/>
  <c r="K26" i="44"/>
  <c r="L25" i="44"/>
  <c r="M24" i="44"/>
  <c r="N24" i="44" s="1"/>
  <c r="B27" i="44"/>
  <c r="A28" i="44"/>
  <c r="D26" i="44"/>
  <c r="D27" i="44" s="1"/>
  <c r="B27" i="43"/>
  <c r="A28" i="43"/>
  <c r="C26" i="43"/>
  <c r="K26" i="43"/>
  <c r="L25" i="43"/>
  <c r="M24" i="43"/>
  <c r="N24" i="43" s="1"/>
  <c r="M24" i="42"/>
  <c r="N24" i="42" s="1"/>
  <c r="K25" i="42"/>
  <c r="L25" i="42" s="1"/>
  <c r="C25" i="42"/>
  <c r="D25" i="42"/>
  <c r="B26" i="42"/>
  <c r="A27" i="42"/>
  <c r="D26" i="39"/>
  <c r="M25" i="41"/>
  <c r="N25" i="41" s="1"/>
  <c r="A28" i="41"/>
  <c r="B27" i="41"/>
  <c r="C26" i="41"/>
  <c r="K26" i="41"/>
  <c r="L26" i="41" s="1"/>
  <c r="D26" i="41"/>
  <c r="D27" i="41" s="1"/>
  <c r="B27" i="39"/>
  <c r="C26" i="39"/>
  <c r="K26" i="39"/>
  <c r="L25" i="39"/>
  <c r="M24" i="39"/>
  <c r="N24" i="39" s="1"/>
  <c r="A27" i="59" l="1"/>
  <c r="A25" i="57"/>
  <c r="A25" i="62"/>
  <c r="A25" i="60"/>
  <c r="A24" i="58"/>
  <c r="A62" i="61"/>
  <c r="A24" i="56"/>
  <c r="A24" i="63"/>
  <c r="A22" i="55"/>
  <c r="A180" i="39"/>
  <c r="B179" i="39"/>
  <c r="K179" i="39" s="1"/>
  <c r="M25" i="50"/>
  <c r="N25" i="50" s="1"/>
  <c r="A28" i="50"/>
  <c r="B27" i="50"/>
  <c r="C26" i="50"/>
  <c r="K26" i="50"/>
  <c r="L26" i="50" s="1"/>
  <c r="L27" i="49"/>
  <c r="M26" i="49"/>
  <c r="N26" i="49" s="1"/>
  <c r="K28" i="49"/>
  <c r="C28" i="49"/>
  <c r="B29" i="49"/>
  <c r="A30" i="49"/>
  <c r="M26" i="48"/>
  <c r="N26" i="48" s="1"/>
  <c r="A29" i="48"/>
  <c r="B28" i="48"/>
  <c r="D28" i="48" s="1"/>
  <c r="C27" i="48"/>
  <c r="K27" i="48"/>
  <c r="L27" i="48" s="1"/>
  <c r="M26" i="45"/>
  <c r="N26" i="45" s="1"/>
  <c r="L27" i="45"/>
  <c r="C28" i="45"/>
  <c r="K28" i="45"/>
  <c r="A30" i="45"/>
  <c r="B29" i="45"/>
  <c r="B28" i="44"/>
  <c r="D28" i="44" s="1"/>
  <c r="A29" i="44"/>
  <c r="C27" i="44"/>
  <c r="K27" i="44"/>
  <c r="L26" i="44"/>
  <c r="M25" i="44"/>
  <c r="N25" i="44" s="1"/>
  <c r="L26" i="43"/>
  <c r="M25" i="43"/>
  <c r="N25" i="43" s="1"/>
  <c r="B28" i="43"/>
  <c r="A29" i="43"/>
  <c r="C27" i="43"/>
  <c r="K27" i="43"/>
  <c r="D27" i="43"/>
  <c r="D28" i="43" s="1"/>
  <c r="M25" i="42"/>
  <c r="N25" i="42" s="1"/>
  <c r="K26" i="42"/>
  <c r="L26" i="42" s="1"/>
  <c r="C26" i="42"/>
  <c r="D26" i="42"/>
  <c r="A28" i="42"/>
  <c r="B27" i="42"/>
  <c r="D27" i="39"/>
  <c r="M26" i="41"/>
  <c r="N26" i="41" s="1"/>
  <c r="B28" i="41"/>
  <c r="D28" i="41" s="1"/>
  <c r="A29" i="41"/>
  <c r="C27" i="41"/>
  <c r="K27" i="41"/>
  <c r="L27" i="41" s="1"/>
  <c r="M25" i="39"/>
  <c r="N25" i="39" s="1"/>
  <c r="L26" i="39"/>
  <c r="B28" i="39"/>
  <c r="C27" i="39"/>
  <c r="K27" i="39"/>
  <c r="A26" i="60" l="1"/>
  <c r="A26" i="57"/>
  <c r="A26" i="62"/>
  <c r="A25" i="63"/>
  <c r="A63" i="61"/>
  <c r="A25" i="56"/>
  <c r="A28" i="59"/>
  <c r="A25" i="58"/>
  <c r="A23" i="55"/>
  <c r="A181" i="39"/>
  <c r="B180" i="39"/>
  <c r="K180" i="39" s="1"/>
  <c r="D28" i="39"/>
  <c r="M26" i="50"/>
  <c r="N26" i="50" s="1"/>
  <c r="B28" i="50"/>
  <c r="A29" i="50"/>
  <c r="C27" i="50"/>
  <c r="K27" i="50"/>
  <c r="L27" i="50" s="1"/>
  <c r="D27" i="50"/>
  <c r="D28" i="50" s="1"/>
  <c r="A31" i="49"/>
  <c r="B30" i="49"/>
  <c r="C29" i="49"/>
  <c r="K29" i="49"/>
  <c r="D29" i="49"/>
  <c r="M27" i="49"/>
  <c r="N27" i="49" s="1"/>
  <c r="L28" i="49"/>
  <c r="M27" i="48"/>
  <c r="N27" i="48" s="1"/>
  <c r="C28" i="48"/>
  <c r="K28" i="48"/>
  <c r="L28" i="48" s="1"/>
  <c r="B29" i="48"/>
  <c r="A30" i="48"/>
  <c r="C29" i="45"/>
  <c r="K29" i="45"/>
  <c r="L28" i="45"/>
  <c r="M27" i="45"/>
  <c r="N27" i="45" s="1"/>
  <c r="D29" i="45"/>
  <c r="A31" i="45"/>
  <c r="B30" i="45"/>
  <c r="D29" i="44"/>
  <c r="L27" i="44"/>
  <c r="M26" i="44"/>
  <c r="N26" i="44" s="1"/>
  <c r="C28" i="44"/>
  <c r="K28" i="44"/>
  <c r="B29" i="44"/>
  <c r="A30" i="44"/>
  <c r="L27" i="43"/>
  <c r="M26" i="43"/>
  <c r="N26" i="43" s="1"/>
  <c r="C28" i="43"/>
  <c r="K28" i="43"/>
  <c r="B29" i="43"/>
  <c r="D29" i="43" s="1"/>
  <c r="A30" i="43"/>
  <c r="M26" i="42"/>
  <c r="N26" i="42" s="1"/>
  <c r="C27" i="42"/>
  <c r="K27" i="42"/>
  <c r="L27" i="42" s="1"/>
  <c r="D27" i="42"/>
  <c r="A29" i="42"/>
  <c r="B28" i="42"/>
  <c r="M27" i="41"/>
  <c r="N27" i="41" s="1"/>
  <c r="A30" i="41"/>
  <c r="B29" i="41"/>
  <c r="C28" i="41"/>
  <c r="K28" i="41"/>
  <c r="L28" i="41" s="1"/>
  <c r="B29" i="39"/>
  <c r="C28" i="39"/>
  <c r="K28" i="39"/>
  <c r="L27" i="39"/>
  <c r="M26" i="39"/>
  <c r="N26" i="39" s="1"/>
  <c r="A27" i="60" l="1"/>
  <c r="A29" i="59"/>
  <c r="A27" i="57"/>
  <c r="A26" i="56"/>
  <c r="A64" i="61"/>
  <c r="A27" i="62"/>
  <c r="A26" i="63"/>
  <c r="A26" i="58"/>
  <c r="A24" i="55"/>
  <c r="A182" i="39"/>
  <c r="B181" i="39"/>
  <c r="K181" i="39" s="1"/>
  <c r="M27" i="50"/>
  <c r="N27" i="50" s="1"/>
  <c r="A30" i="50"/>
  <c r="B29" i="50"/>
  <c r="K28" i="50"/>
  <c r="L28" i="50" s="1"/>
  <c r="C28" i="50"/>
  <c r="D29" i="50"/>
  <c r="C30" i="49"/>
  <c r="K30" i="49"/>
  <c r="B31" i="49"/>
  <c r="A32" i="49"/>
  <c r="L29" i="49"/>
  <c r="M28" i="49"/>
  <c r="N28" i="49" s="1"/>
  <c r="D30" i="49"/>
  <c r="M28" i="48"/>
  <c r="N28" i="48" s="1"/>
  <c r="C29" i="48"/>
  <c r="K29" i="48"/>
  <c r="L29" i="48" s="1"/>
  <c r="D29" i="48"/>
  <c r="A31" i="48"/>
  <c r="B30" i="48"/>
  <c r="C30" i="45"/>
  <c r="K30" i="45"/>
  <c r="M28" i="45"/>
  <c r="N28" i="45" s="1"/>
  <c r="L29" i="45"/>
  <c r="D30" i="45"/>
  <c r="A32" i="45"/>
  <c r="B31" i="45"/>
  <c r="L28" i="44"/>
  <c r="M27" i="44"/>
  <c r="N27" i="44" s="1"/>
  <c r="B30" i="44"/>
  <c r="A31" i="44"/>
  <c r="C29" i="44"/>
  <c r="K29" i="44"/>
  <c r="D30" i="44"/>
  <c r="D30" i="43"/>
  <c r="B30" i="43"/>
  <c r="A31" i="43"/>
  <c r="L28" i="43"/>
  <c r="M27" i="43"/>
  <c r="N27" i="43" s="1"/>
  <c r="C29" i="43"/>
  <c r="K29" i="43"/>
  <c r="M27" i="42"/>
  <c r="N27" i="42" s="1"/>
  <c r="K28" i="42"/>
  <c r="L28" i="42" s="1"/>
  <c r="C28" i="42"/>
  <c r="D28" i="42"/>
  <c r="B29" i="42"/>
  <c r="A30" i="42"/>
  <c r="M28" i="41"/>
  <c r="N28" i="41" s="1"/>
  <c r="C29" i="41"/>
  <c r="K29" i="41"/>
  <c r="L29" i="41" s="1"/>
  <c r="B30" i="41"/>
  <c r="A31" i="41"/>
  <c r="D29" i="41"/>
  <c r="D30" i="41" s="1"/>
  <c r="M27" i="39"/>
  <c r="N27" i="39" s="1"/>
  <c r="L28" i="39"/>
  <c r="C29" i="39"/>
  <c r="K29" i="39"/>
  <c r="B30" i="39"/>
  <c r="D29" i="39"/>
  <c r="A28" i="60" l="1"/>
  <c r="A30" i="59"/>
  <c r="A28" i="62"/>
  <c r="A65" i="61"/>
  <c r="A27" i="56"/>
  <c r="A28" i="57"/>
  <c r="A27" i="58"/>
  <c r="A27" i="63"/>
  <c r="A25" i="55"/>
  <c r="A183" i="39"/>
  <c r="B182" i="39"/>
  <c r="K182" i="39" s="1"/>
  <c r="M28" i="50"/>
  <c r="N28" i="50" s="1"/>
  <c r="C29" i="50"/>
  <c r="K29" i="50"/>
  <c r="L29" i="50" s="1"/>
  <c r="B30" i="50"/>
  <c r="A31" i="50"/>
  <c r="D31" i="49"/>
  <c r="D32" i="49"/>
  <c r="M29" i="49"/>
  <c r="N29" i="49" s="1"/>
  <c r="L30" i="49"/>
  <c r="A33" i="49"/>
  <c r="B32" i="49"/>
  <c r="C31" i="49"/>
  <c r="K31" i="49"/>
  <c r="M29" i="48"/>
  <c r="N29" i="48" s="1"/>
  <c r="C30" i="48"/>
  <c r="K30" i="48"/>
  <c r="L30" i="48" s="1"/>
  <c r="B31" i="48"/>
  <c r="A32" i="48"/>
  <c r="D30" i="48"/>
  <c r="D31" i="48" s="1"/>
  <c r="D31" i="45"/>
  <c r="C31" i="45"/>
  <c r="K31" i="45"/>
  <c r="A33" i="45"/>
  <c r="B32" i="45"/>
  <c r="L30" i="45"/>
  <c r="M29" i="45"/>
  <c r="N29" i="45" s="1"/>
  <c r="L29" i="44"/>
  <c r="M28" i="44"/>
  <c r="N28" i="44" s="1"/>
  <c r="B31" i="44"/>
  <c r="D31" i="44" s="1"/>
  <c r="A32" i="44"/>
  <c r="C30" i="44"/>
  <c r="K30" i="44"/>
  <c r="B31" i="43"/>
  <c r="D31" i="43" s="1"/>
  <c r="A32" i="43"/>
  <c r="L29" i="43"/>
  <c r="M28" i="43"/>
  <c r="N28" i="43" s="1"/>
  <c r="C30" i="43"/>
  <c r="K30" i="43"/>
  <c r="M28" i="42"/>
  <c r="N28" i="42" s="1"/>
  <c r="C29" i="42"/>
  <c r="K29" i="42"/>
  <c r="L29" i="42" s="1"/>
  <c r="B30" i="42"/>
  <c r="A31" i="42"/>
  <c r="D29" i="42"/>
  <c r="D30" i="42" s="1"/>
  <c r="M29" i="41"/>
  <c r="N29" i="41" s="1"/>
  <c r="A32" i="41"/>
  <c r="B31" i="41"/>
  <c r="D31" i="41"/>
  <c r="C30" i="41"/>
  <c r="K30" i="41"/>
  <c r="L30" i="41" s="1"/>
  <c r="D30" i="39"/>
  <c r="B31" i="39"/>
  <c r="K30" i="39"/>
  <c r="C30" i="39"/>
  <c r="L29" i="39"/>
  <c r="M28" i="39"/>
  <c r="N28" i="39" s="1"/>
  <c r="A29" i="62" l="1"/>
  <c r="A28" i="56"/>
  <c r="A28" i="63"/>
  <c r="A29" i="60"/>
  <c r="A31" i="59"/>
  <c r="A66" i="61"/>
  <c r="A29" i="57"/>
  <c r="A28" i="58"/>
  <c r="A26" i="55"/>
  <c r="A184" i="39"/>
  <c r="B183" i="39"/>
  <c r="K183" i="39" s="1"/>
  <c r="M29" i="50"/>
  <c r="N29" i="50" s="1"/>
  <c r="C30" i="50"/>
  <c r="K30" i="50"/>
  <c r="L30" i="50" s="1"/>
  <c r="A32" i="50"/>
  <c r="B31" i="50"/>
  <c r="D30" i="50"/>
  <c r="D31" i="50" s="1"/>
  <c r="C32" i="49"/>
  <c r="K32" i="49"/>
  <c r="B33" i="49"/>
  <c r="A34" i="49"/>
  <c r="L31" i="49"/>
  <c r="M30" i="49"/>
  <c r="N30" i="49" s="1"/>
  <c r="M30" i="48"/>
  <c r="N30" i="48" s="1"/>
  <c r="C31" i="48"/>
  <c r="K31" i="48"/>
  <c r="L31" i="48" s="1"/>
  <c r="A33" i="48"/>
  <c r="B32" i="48"/>
  <c r="D32" i="48" s="1"/>
  <c r="D32" i="45"/>
  <c r="C32" i="45"/>
  <c r="K32" i="45"/>
  <c r="M30" i="45"/>
  <c r="N30" i="45" s="1"/>
  <c r="L31" i="45"/>
  <c r="A34" i="45"/>
  <c r="B33" i="45"/>
  <c r="L30" i="44"/>
  <c r="M29" i="44"/>
  <c r="N29" i="44" s="1"/>
  <c r="B32" i="44"/>
  <c r="A33" i="44"/>
  <c r="K31" i="44"/>
  <c r="C31" i="44"/>
  <c r="B32" i="43"/>
  <c r="D32" i="43" s="1"/>
  <c r="A33" i="43"/>
  <c r="L30" i="43"/>
  <c r="M29" i="43"/>
  <c r="N29" i="43" s="1"/>
  <c r="C31" i="43"/>
  <c r="K31" i="43"/>
  <c r="M29" i="42"/>
  <c r="N29" i="42" s="1"/>
  <c r="C30" i="42"/>
  <c r="K30" i="42"/>
  <c r="L30" i="42" s="1"/>
  <c r="B31" i="42"/>
  <c r="A32" i="42"/>
  <c r="M30" i="41"/>
  <c r="N30" i="41" s="1"/>
  <c r="B32" i="41"/>
  <c r="A33" i="41"/>
  <c r="C31" i="41"/>
  <c r="K31" i="41"/>
  <c r="L31" i="41" s="1"/>
  <c r="M29" i="39"/>
  <c r="N29" i="39" s="1"/>
  <c r="L30" i="39"/>
  <c r="C31" i="39"/>
  <c r="K31" i="39"/>
  <c r="D31" i="39"/>
  <c r="B32" i="39"/>
  <c r="A29" i="63" l="1"/>
  <c r="A29" i="56"/>
  <c r="A30" i="57"/>
  <c r="A32" i="59"/>
  <c r="A30" i="62"/>
  <c r="A67" i="61"/>
  <c r="A29" i="58"/>
  <c r="A30" i="60"/>
  <c r="A27" i="55"/>
  <c r="A185" i="39"/>
  <c r="B184" i="39"/>
  <c r="K184" i="39" s="1"/>
  <c r="M30" i="50"/>
  <c r="N30" i="50" s="1"/>
  <c r="C31" i="50"/>
  <c r="K31" i="50"/>
  <c r="L31" i="50" s="1"/>
  <c r="B32" i="50"/>
  <c r="A33" i="50"/>
  <c r="M31" i="49"/>
  <c r="N31" i="49" s="1"/>
  <c r="L32" i="49"/>
  <c r="A35" i="49"/>
  <c r="B34" i="49"/>
  <c r="C33" i="49"/>
  <c r="K33" i="49"/>
  <c r="D33" i="49"/>
  <c r="D34" i="49" s="1"/>
  <c r="M31" i="48"/>
  <c r="N31" i="48" s="1"/>
  <c r="B33" i="48"/>
  <c r="A34" i="48"/>
  <c r="C32" i="48"/>
  <c r="K32" i="48"/>
  <c r="L32" i="48" s="1"/>
  <c r="L32" i="45"/>
  <c r="M31" i="45"/>
  <c r="N31" i="45" s="1"/>
  <c r="K33" i="45"/>
  <c r="C33" i="45"/>
  <c r="A35" i="45"/>
  <c r="B34" i="45"/>
  <c r="D33" i="45"/>
  <c r="D34" i="45" s="1"/>
  <c r="L31" i="44"/>
  <c r="M30" i="44"/>
  <c r="N30" i="44" s="1"/>
  <c r="B33" i="44"/>
  <c r="A34" i="44"/>
  <c r="C32" i="44"/>
  <c r="K32" i="44"/>
  <c r="D32" i="44"/>
  <c r="D33" i="44" s="1"/>
  <c r="L31" i="43"/>
  <c r="M30" i="43"/>
  <c r="N30" i="43" s="1"/>
  <c r="B33" i="43"/>
  <c r="D33" i="43" s="1"/>
  <c r="A34" i="43"/>
  <c r="C32" i="43"/>
  <c r="K32" i="43"/>
  <c r="M30" i="42"/>
  <c r="N30" i="42" s="1"/>
  <c r="A33" i="42"/>
  <c r="B32" i="42"/>
  <c r="K31" i="42"/>
  <c r="L31" i="42" s="1"/>
  <c r="C31" i="42"/>
  <c r="D31" i="42"/>
  <c r="D32" i="42" s="1"/>
  <c r="M31" i="41"/>
  <c r="N31" i="41" s="1"/>
  <c r="A34" i="41"/>
  <c r="B33" i="41"/>
  <c r="C32" i="41"/>
  <c r="K32" i="41"/>
  <c r="L32" i="41" s="1"/>
  <c r="D32" i="41"/>
  <c r="D33" i="41" s="1"/>
  <c r="D32" i="39"/>
  <c r="B33" i="39"/>
  <c r="C32" i="39"/>
  <c r="K32" i="39"/>
  <c r="L31" i="39"/>
  <c r="M30" i="39"/>
  <c r="N30" i="39" s="1"/>
  <c r="A30" i="63" l="1"/>
  <c r="A33" i="59"/>
  <c r="A31" i="57"/>
  <c r="A31" i="60"/>
  <c r="A68" i="61"/>
  <c r="A31" i="62"/>
  <c r="A30" i="58"/>
  <c r="A30" i="56"/>
  <c r="A28" i="55"/>
  <c r="A186" i="39"/>
  <c r="B185" i="39"/>
  <c r="K185" i="39" s="1"/>
  <c r="M31" i="50"/>
  <c r="N31" i="50" s="1"/>
  <c r="C32" i="50"/>
  <c r="K32" i="50"/>
  <c r="L32" i="50" s="1"/>
  <c r="B33" i="50"/>
  <c r="A34" i="50"/>
  <c r="D32" i="50"/>
  <c r="D33" i="50" s="1"/>
  <c r="D35" i="49"/>
  <c r="C34" i="49"/>
  <c r="K34" i="49"/>
  <c r="B35" i="49"/>
  <c r="A36" i="49"/>
  <c r="L33" i="49"/>
  <c r="M32" i="49"/>
  <c r="N32" i="49" s="1"/>
  <c r="M32" i="48"/>
  <c r="N32" i="48" s="1"/>
  <c r="A35" i="48"/>
  <c r="B34" i="48"/>
  <c r="C33" i="48"/>
  <c r="K33" i="48"/>
  <c r="L33" i="48" s="1"/>
  <c r="D33" i="48"/>
  <c r="D34" i="48" s="1"/>
  <c r="C34" i="45"/>
  <c r="K34" i="45"/>
  <c r="A36" i="45"/>
  <c r="B35" i="45"/>
  <c r="D35" i="45" s="1"/>
  <c r="M32" i="45"/>
  <c r="N32" i="45" s="1"/>
  <c r="L33" i="45"/>
  <c r="L32" i="44"/>
  <c r="M31" i="44"/>
  <c r="N31" i="44" s="1"/>
  <c r="B34" i="44"/>
  <c r="D34" i="44" s="1"/>
  <c r="A35" i="44"/>
  <c r="C33" i="44"/>
  <c r="K33" i="44"/>
  <c r="B34" i="43"/>
  <c r="D34" i="43" s="1"/>
  <c r="A35" i="43"/>
  <c r="C33" i="43"/>
  <c r="K33" i="43"/>
  <c r="L32" i="43"/>
  <c r="M31" i="43"/>
  <c r="N31" i="43" s="1"/>
  <c r="M31" i="42"/>
  <c r="N31" i="42" s="1"/>
  <c r="C32" i="42"/>
  <c r="K32" i="42"/>
  <c r="L32" i="42" s="1"/>
  <c r="B33" i="42"/>
  <c r="A34" i="42"/>
  <c r="M32" i="41"/>
  <c r="N32" i="41" s="1"/>
  <c r="C33" i="41"/>
  <c r="K33" i="41"/>
  <c r="L33" i="41" s="1"/>
  <c r="B34" i="41"/>
  <c r="A35" i="41"/>
  <c r="D33" i="39"/>
  <c r="B34" i="39"/>
  <c r="M31" i="39"/>
  <c r="N31" i="39" s="1"/>
  <c r="L32" i="39"/>
  <c r="C33" i="39"/>
  <c r="K33" i="39"/>
  <c r="A32" i="62" l="1"/>
  <c r="A32" i="57"/>
  <c r="A69" i="61"/>
  <c r="A34" i="59"/>
  <c r="A31" i="56"/>
  <c r="A32" i="60"/>
  <c r="A31" i="58"/>
  <c r="A31" i="63"/>
  <c r="A29" i="55"/>
  <c r="A187" i="39"/>
  <c r="B186" i="39"/>
  <c r="K186" i="39" s="1"/>
  <c r="M32" i="50"/>
  <c r="N32" i="50" s="1"/>
  <c r="K33" i="50"/>
  <c r="L33" i="50" s="1"/>
  <c r="C33" i="50"/>
  <c r="B34" i="50"/>
  <c r="A35" i="50"/>
  <c r="M33" i="49"/>
  <c r="N33" i="49" s="1"/>
  <c r="L34" i="49"/>
  <c r="A37" i="49"/>
  <c r="B36" i="49"/>
  <c r="D36" i="49" s="1"/>
  <c r="C35" i="49"/>
  <c r="K35" i="49"/>
  <c r="M33" i="48"/>
  <c r="N33" i="48" s="1"/>
  <c r="B35" i="48"/>
  <c r="A36" i="48"/>
  <c r="D35" i="48"/>
  <c r="C34" i="48"/>
  <c r="K34" i="48"/>
  <c r="L34" i="48" s="1"/>
  <c r="L34" i="45"/>
  <c r="M33" i="45"/>
  <c r="N33" i="45" s="1"/>
  <c r="K35" i="45"/>
  <c r="C35" i="45"/>
  <c r="A37" i="45"/>
  <c r="B36" i="45"/>
  <c r="D36" i="45" s="1"/>
  <c r="C34" i="44"/>
  <c r="K34" i="44"/>
  <c r="L33" i="44"/>
  <c r="M32" i="44"/>
  <c r="N32" i="44" s="1"/>
  <c r="B35" i="44"/>
  <c r="D35" i="44" s="1"/>
  <c r="A36" i="44"/>
  <c r="L33" i="43"/>
  <c r="M32" i="43"/>
  <c r="N32" i="43" s="1"/>
  <c r="K34" i="43"/>
  <c r="C34" i="43"/>
  <c r="B35" i="43"/>
  <c r="D35" i="43" s="1"/>
  <c r="A36" i="43"/>
  <c r="M32" i="42"/>
  <c r="N32" i="42" s="1"/>
  <c r="K33" i="42"/>
  <c r="L33" i="42" s="1"/>
  <c r="C33" i="42"/>
  <c r="B34" i="42"/>
  <c r="A35" i="42"/>
  <c r="D33" i="42"/>
  <c r="D34" i="42" s="1"/>
  <c r="M33" i="41"/>
  <c r="N33" i="41" s="1"/>
  <c r="A36" i="41"/>
  <c r="B35" i="41"/>
  <c r="C34" i="41"/>
  <c r="K34" i="41"/>
  <c r="L34" i="41" s="1"/>
  <c r="D34" i="41"/>
  <c r="D35" i="41" s="1"/>
  <c r="L33" i="39"/>
  <c r="M32" i="39"/>
  <c r="N32" i="39" s="1"/>
  <c r="B35" i="39"/>
  <c r="C34" i="39"/>
  <c r="K34" i="39"/>
  <c r="D34" i="39"/>
  <c r="A33" i="62" l="1"/>
  <c r="A33" i="57"/>
  <c r="A32" i="63"/>
  <c r="A35" i="59"/>
  <c r="A33" i="60"/>
  <c r="A32" i="56"/>
  <c r="A32" i="58"/>
  <c r="A70" i="61"/>
  <c r="A30" i="55"/>
  <c r="A188" i="39"/>
  <c r="B187" i="39"/>
  <c r="K187" i="39" s="1"/>
  <c r="M33" i="50"/>
  <c r="N33" i="50" s="1"/>
  <c r="A36" i="50"/>
  <c r="B35" i="50"/>
  <c r="K34" i="50"/>
  <c r="L34" i="50" s="1"/>
  <c r="C34" i="50"/>
  <c r="D34" i="50"/>
  <c r="D35" i="50" s="1"/>
  <c r="C36" i="49"/>
  <c r="K36" i="49"/>
  <c r="B37" i="49"/>
  <c r="A38" i="49"/>
  <c r="L35" i="49"/>
  <c r="M34" i="49"/>
  <c r="N34" i="49" s="1"/>
  <c r="M34" i="48"/>
  <c r="N34" i="48" s="1"/>
  <c r="C35" i="48"/>
  <c r="K35" i="48"/>
  <c r="L35" i="48" s="1"/>
  <c r="A37" i="48"/>
  <c r="B36" i="48"/>
  <c r="D36" i="48" s="1"/>
  <c r="C36" i="45"/>
  <c r="K36" i="45"/>
  <c r="A38" i="45"/>
  <c r="B37" i="45"/>
  <c r="D37" i="45" s="1"/>
  <c r="M34" i="45"/>
  <c r="N34" i="45" s="1"/>
  <c r="L35" i="45"/>
  <c r="B36" i="44"/>
  <c r="D36" i="44" s="1"/>
  <c r="A37" i="44"/>
  <c r="L34" i="44"/>
  <c r="M33" i="44"/>
  <c r="N33" i="44" s="1"/>
  <c r="C35" i="44"/>
  <c r="K35" i="44"/>
  <c r="B36" i="43"/>
  <c r="D36" i="43" s="1"/>
  <c r="A37" i="43"/>
  <c r="K35" i="43"/>
  <c r="C35" i="43"/>
  <c r="L34" i="43"/>
  <c r="M33" i="43"/>
  <c r="N33" i="43" s="1"/>
  <c r="M33" i="42"/>
  <c r="N33" i="42" s="1"/>
  <c r="A36" i="42"/>
  <c r="B35" i="42"/>
  <c r="D35" i="42"/>
  <c r="C34" i="42"/>
  <c r="K34" i="42"/>
  <c r="L34" i="42" s="1"/>
  <c r="M34" i="41"/>
  <c r="N34" i="41" s="1"/>
  <c r="C35" i="41"/>
  <c r="K35" i="41"/>
  <c r="L35" i="41" s="1"/>
  <c r="B36" i="41"/>
  <c r="A37" i="41"/>
  <c r="D35" i="39"/>
  <c r="M33" i="39"/>
  <c r="N33" i="39" s="1"/>
  <c r="L34" i="39"/>
  <c r="C35" i="39"/>
  <c r="K35" i="39"/>
  <c r="B36" i="39"/>
  <c r="A34" i="62" l="1"/>
  <c r="A33" i="63"/>
  <c r="A33" i="58"/>
  <c r="A34" i="57"/>
  <c r="A34" i="60"/>
  <c r="A71" i="61"/>
  <c r="A33" i="56"/>
  <c r="A36" i="59"/>
  <c r="A31" i="55"/>
  <c r="A189" i="39"/>
  <c r="B188" i="39"/>
  <c r="K188" i="39" s="1"/>
  <c r="M34" i="50"/>
  <c r="N34" i="50" s="1"/>
  <c r="C35" i="50"/>
  <c r="K35" i="50"/>
  <c r="L35" i="50" s="1"/>
  <c r="B36" i="50"/>
  <c r="D36" i="50" s="1"/>
  <c r="A37" i="50"/>
  <c r="M35" i="49"/>
  <c r="N35" i="49" s="1"/>
  <c r="L36" i="49"/>
  <c r="A39" i="49"/>
  <c r="B38" i="49"/>
  <c r="C37" i="49"/>
  <c r="K37" i="49"/>
  <c r="D37" i="49"/>
  <c r="D38" i="49" s="1"/>
  <c r="M35" i="48"/>
  <c r="N35" i="48" s="1"/>
  <c r="B37" i="48"/>
  <c r="A38" i="48"/>
  <c r="C36" i="48"/>
  <c r="K36" i="48"/>
  <c r="L36" i="48" s="1"/>
  <c r="L36" i="45"/>
  <c r="M35" i="45"/>
  <c r="N35" i="45" s="1"/>
  <c r="C37" i="45"/>
  <c r="K37" i="45"/>
  <c r="A39" i="45"/>
  <c r="B38" i="45"/>
  <c r="D38" i="45" s="1"/>
  <c r="C36" i="44"/>
  <c r="K36" i="44"/>
  <c r="L35" i="44"/>
  <c r="M34" i="44"/>
  <c r="N34" i="44" s="1"/>
  <c r="B37" i="44"/>
  <c r="D37" i="44" s="1"/>
  <c r="A38" i="44"/>
  <c r="L35" i="43"/>
  <c r="M34" i="43"/>
  <c r="N34" i="43" s="1"/>
  <c r="B37" i="43"/>
  <c r="D37" i="43" s="1"/>
  <c r="A38" i="43"/>
  <c r="C36" i="43"/>
  <c r="K36" i="43"/>
  <c r="M34" i="42"/>
  <c r="N34" i="42" s="1"/>
  <c r="C35" i="42"/>
  <c r="K35" i="42"/>
  <c r="L35" i="42" s="1"/>
  <c r="B36" i="42"/>
  <c r="A37" i="42"/>
  <c r="M35" i="41"/>
  <c r="N35" i="41" s="1"/>
  <c r="C36" i="41"/>
  <c r="K36" i="41"/>
  <c r="L36" i="41" s="1"/>
  <c r="D36" i="41"/>
  <c r="A38" i="41"/>
  <c r="B37" i="41"/>
  <c r="B37" i="39"/>
  <c r="C36" i="39"/>
  <c r="K36" i="39"/>
  <c r="D36" i="39"/>
  <c r="L35" i="39"/>
  <c r="M34" i="39"/>
  <c r="N34" i="39" s="1"/>
  <c r="A35" i="57" l="1"/>
  <c r="A34" i="58"/>
  <c r="A34" i="63"/>
  <c r="A37" i="59"/>
  <c r="A72" i="61"/>
  <c r="A34" i="56"/>
  <c r="A35" i="60"/>
  <c r="A35" i="62"/>
  <c r="A32" i="55"/>
  <c r="A190" i="39"/>
  <c r="B189" i="39"/>
  <c r="K189" i="39" s="1"/>
  <c r="M35" i="50"/>
  <c r="N35" i="50" s="1"/>
  <c r="A38" i="50"/>
  <c r="B37" i="50"/>
  <c r="D37" i="50" s="1"/>
  <c r="C36" i="50"/>
  <c r="K36" i="50"/>
  <c r="L36" i="50" s="1"/>
  <c r="L37" i="49"/>
  <c r="M36" i="49"/>
  <c r="N36" i="49" s="1"/>
  <c r="C38" i="49"/>
  <c r="K38" i="49"/>
  <c r="B39" i="49"/>
  <c r="D39" i="49" s="1"/>
  <c r="A40" i="49"/>
  <c r="M36" i="48"/>
  <c r="N36" i="48" s="1"/>
  <c r="A39" i="48"/>
  <c r="B38" i="48"/>
  <c r="C37" i="48"/>
  <c r="K37" i="48"/>
  <c r="L37" i="48" s="1"/>
  <c r="D37" i="48"/>
  <c r="D38" i="48" s="1"/>
  <c r="A40" i="45"/>
  <c r="B39" i="45"/>
  <c r="D39" i="45" s="1"/>
  <c r="C38" i="45"/>
  <c r="K38" i="45"/>
  <c r="M36" i="45"/>
  <c r="N36" i="45" s="1"/>
  <c r="L37" i="45"/>
  <c r="B38" i="44"/>
  <c r="D38" i="44" s="1"/>
  <c r="A39" i="44"/>
  <c r="C37" i="44"/>
  <c r="K37" i="44"/>
  <c r="L36" i="44"/>
  <c r="M35" i="44"/>
  <c r="N35" i="44" s="1"/>
  <c r="B38" i="43"/>
  <c r="D38" i="43" s="1"/>
  <c r="A39" i="43"/>
  <c r="L36" i="43"/>
  <c r="M35" i="43"/>
  <c r="N35" i="43" s="1"/>
  <c r="C37" i="43"/>
  <c r="K37" i="43"/>
  <c r="M35" i="42"/>
  <c r="N35" i="42" s="1"/>
  <c r="A38" i="42"/>
  <c r="B37" i="42"/>
  <c r="C36" i="42"/>
  <c r="K36" i="42"/>
  <c r="L36" i="42" s="1"/>
  <c r="D36" i="42"/>
  <c r="D37" i="42" s="1"/>
  <c r="M36" i="41"/>
  <c r="N36" i="41" s="1"/>
  <c r="B38" i="41"/>
  <c r="A39" i="41"/>
  <c r="D37" i="41"/>
  <c r="D38" i="41" s="1"/>
  <c r="C37" i="41"/>
  <c r="K37" i="41"/>
  <c r="L37" i="41" s="1"/>
  <c r="D37" i="39"/>
  <c r="M35" i="39"/>
  <c r="N35" i="39" s="1"/>
  <c r="L36" i="39"/>
  <c r="B38" i="39"/>
  <c r="C37" i="39"/>
  <c r="K37" i="39"/>
  <c r="A36" i="60" l="1"/>
  <c r="A35" i="56"/>
  <c r="A38" i="59"/>
  <c r="A73" i="61"/>
  <c r="A35" i="58"/>
  <c r="A35" i="63"/>
  <c r="A36" i="57"/>
  <c r="A36" i="62"/>
  <c r="A33" i="55"/>
  <c r="A191" i="39"/>
  <c r="B190" i="39"/>
  <c r="K190" i="39" s="1"/>
  <c r="M36" i="50"/>
  <c r="N36" i="50" s="1"/>
  <c r="B38" i="50"/>
  <c r="A39" i="50"/>
  <c r="C37" i="50"/>
  <c r="K37" i="50"/>
  <c r="L37" i="50" s="1"/>
  <c r="M37" i="49"/>
  <c r="N37" i="49" s="1"/>
  <c r="L38" i="49"/>
  <c r="A41" i="49"/>
  <c r="B40" i="49"/>
  <c r="D40" i="49" s="1"/>
  <c r="C39" i="49"/>
  <c r="K39" i="49"/>
  <c r="M37" i="48"/>
  <c r="N37" i="48" s="1"/>
  <c r="C38" i="48"/>
  <c r="K38" i="48"/>
  <c r="L38" i="48" s="1"/>
  <c r="B39" i="48"/>
  <c r="A40" i="48"/>
  <c r="L38" i="45"/>
  <c r="M37" i="45"/>
  <c r="N37" i="45" s="1"/>
  <c r="C39" i="45"/>
  <c r="K39" i="45"/>
  <c r="A41" i="45"/>
  <c r="B40" i="45"/>
  <c r="D40" i="45" s="1"/>
  <c r="C38" i="44"/>
  <c r="K38" i="44"/>
  <c r="L37" i="44"/>
  <c r="M36" i="44"/>
  <c r="N36" i="44" s="1"/>
  <c r="B39" i="44"/>
  <c r="D39" i="44" s="1"/>
  <c r="A40" i="44"/>
  <c r="D39" i="43"/>
  <c r="B39" i="43"/>
  <c r="A40" i="43"/>
  <c r="L37" i="43"/>
  <c r="M36" i="43"/>
  <c r="N36" i="43" s="1"/>
  <c r="K38" i="43"/>
  <c r="C38" i="43"/>
  <c r="M36" i="42"/>
  <c r="N36" i="42" s="1"/>
  <c r="C37" i="42"/>
  <c r="K37" i="42"/>
  <c r="L37" i="42" s="1"/>
  <c r="B38" i="42"/>
  <c r="A39" i="42"/>
  <c r="M37" i="41"/>
  <c r="N37" i="41" s="1"/>
  <c r="A40" i="41"/>
  <c r="B39" i="41"/>
  <c r="C38" i="41"/>
  <c r="K38" i="41"/>
  <c r="L38" i="41" s="1"/>
  <c r="D38" i="39"/>
  <c r="C38" i="39"/>
  <c r="K38" i="39"/>
  <c r="B39" i="39"/>
  <c r="L37" i="39"/>
  <c r="M36" i="39"/>
  <c r="N36" i="39" s="1"/>
  <c r="A74" i="61" l="1"/>
  <c r="A37" i="60"/>
  <c r="A37" i="62"/>
  <c r="A39" i="59"/>
  <c r="A36" i="63"/>
  <c r="A36" i="56"/>
  <c r="A37" i="57"/>
  <c r="A36" i="58"/>
  <c r="A34" i="55"/>
  <c r="A192" i="39"/>
  <c r="B191" i="39"/>
  <c r="K191" i="39" s="1"/>
  <c r="M37" i="50"/>
  <c r="N37" i="50" s="1"/>
  <c r="C38" i="50"/>
  <c r="K38" i="50"/>
  <c r="L38" i="50" s="1"/>
  <c r="D38" i="50"/>
  <c r="A40" i="50"/>
  <c r="B39" i="50"/>
  <c r="D41" i="49"/>
  <c r="C40" i="49"/>
  <c r="K40" i="49"/>
  <c r="B41" i="49"/>
  <c r="A42" i="49"/>
  <c r="L39" i="49"/>
  <c r="M38" i="49"/>
  <c r="N38" i="49" s="1"/>
  <c r="M38" i="48"/>
  <c r="N38" i="48" s="1"/>
  <c r="C39" i="48"/>
  <c r="K39" i="48"/>
  <c r="L39" i="48" s="1"/>
  <c r="D39" i="48"/>
  <c r="A41" i="48"/>
  <c r="B40" i="48"/>
  <c r="A42" i="45"/>
  <c r="B41" i="45"/>
  <c r="C40" i="45"/>
  <c r="K40" i="45"/>
  <c r="M38" i="45"/>
  <c r="N38" i="45" s="1"/>
  <c r="L39" i="45"/>
  <c r="B40" i="44"/>
  <c r="D40" i="44" s="1"/>
  <c r="A41" i="44"/>
  <c r="K39" i="44"/>
  <c r="C39" i="44"/>
  <c r="L38" i="44"/>
  <c r="M37" i="44"/>
  <c r="N37" i="44" s="1"/>
  <c r="L38" i="43"/>
  <c r="M37" i="43"/>
  <c r="N37" i="43" s="1"/>
  <c r="B40" i="43"/>
  <c r="A41" i="43"/>
  <c r="D40" i="43"/>
  <c r="K39" i="43"/>
  <c r="C39" i="43"/>
  <c r="M37" i="42"/>
  <c r="N37" i="42" s="1"/>
  <c r="C38" i="42"/>
  <c r="K38" i="42"/>
  <c r="L38" i="42" s="1"/>
  <c r="A40" i="42"/>
  <c r="B39" i="42"/>
  <c r="D38" i="42"/>
  <c r="D39" i="42" s="1"/>
  <c r="M38" i="41"/>
  <c r="N38" i="41" s="1"/>
  <c r="C39" i="41"/>
  <c r="K39" i="41"/>
  <c r="L39" i="41" s="1"/>
  <c r="D39" i="41"/>
  <c r="B40" i="41"/>
  <c r="A41" i="41"/>
  <c r="C39" i="39"/>
  <c r="K39" i="39"/>
  <c r="M37" i="39"/>
  <c r="N37" i="39" s="1"/>
  <c r="L38" i="39"/>
  <c r="B40" i="39"/>
  <c r="D39" i="39"/>
  <c r="A37" i="63" l="1"/>
  <c r="A38" i="60"/>
  <c r="A40" i="59"/>
  <c r="A37" i="56"/>
  <c r="A38" i="57"/>
  <c r="A37" i="58"/>
  <c r="A38" i="62"/>
  <c r="A75" i="61"/>
  <c r="D40" i="39"/>
  <c r="A35" i="55"/>
  <c r="A193" i="39"/>
  <c r="B192" i="39"/>
  <c r="K192" i="39" s="1"/>
  <c r="M38" i="50"/>
  <c r="N38" i="50" s="1"/>
  <c r="K39" i="50"/>
  <c r="L39" i="50" s="1"/>
  <c r="C39" i="50"/>
  <c r="D39" i="50"/>
  <c r="B40" i="50"/>
  <c r="A41" i="50"/>
  <c r="A43" i="49"/>
  <c r="B42" i="49"/>
  <c r="D42" i="49"/>
  <c r="M39" i="49"/>
  <c r="N39" i="49" s="1"/>
  <c r="L40" i="49"/>
  <c r="C41" i="49"/>
  <c r="K41" i="49"/>
  <c r="M39" i="48"/>
  <c r="N39" i="48" s="1"/>
  <c r="C40" i="48"/>
  <c r="K40" i="48"/>
  <c r="L40" i="48" s="1"/>
  <c r="D40" i="48"/>
  <c r="B41" i="48"/>
  <c r="A42" i="48"/>
  <c r="L40" i="45"/>
  <c r="M39" i="45"/>
  <c r="N39" i="45" s="1"/>
  <c r="C41" i="45"/>
  <c r="K41" i="45"/>
  <c r="A43" i="45"/>
  <c r="B42" i="45"/>
  <c r="D41" i="45"/>
  <c r="C40" i="44"/>
  <c r="K40" i="44"/>
  <c r="L39" i="44"/>
  <c r="M38" i="44"/>
  <c r="N38" i="44" s="1"/>
  <c r="B41" i="44"/>
  <c r="D41" i="44" s="1"/>
  <c r="A42" i="44"/>
  <c r="L39" i="43"/>
  <c r="M38" i="43"/>
  <c r="N38" i="43" s="1"/>
  <c r="C40" i="43"/>
  <c r="K40" i="43"/>
  <c r="B41" i="43"/>
  <c r="D41" i="43" s="1"/>
  <c r="A42" i="43"/>
  <c r="M38" i="42"/>
  <c r="N38" i="42" s="1"/>
  <c r="K39" i="42"/>
  <c r="L39" i="42" s="1"/>
  <c r="C39" i="42"/>
  <c r="A41" i="42"/>
  <c r="B40" i="42"/>
  <c r="M39" i="41"/>
  <c r="N39" i="41" s="1"/>
  <c r="C40" i="41"/>
  <c r="K40" i="41"/>
  <c r="L40" i="41" s="1"/>
  <c r="A42" i="41"/>
  <c r="B41" i="41"/>
  <c r="D40" i="41"/>
  <c r="D41" i="41" s="1"/>
  <c r="B41" i="39"/>
  <c r="D41" i="39" s="1"/>
  <c r="C40" i="39"/>
  <c r="K40" i="39"/>
  <c r="L39" i="39"/>
  <c r="M38" i="39"/>
  <c r="N38" i="39" s="1"/>
  <c r="A39" i="62" l="1"/>
  <c r="A39" i="60"/>
  <c r="A38" i="58"/>
  <c r="A76" i="61"/>
  <c r="A39" i="57"/>
  <c r="A38" i="63"/>
  <c r="A38" i="56"/>
  <c r="A41" i="59"/>
  <c r="A36" i="55"/>
  <c r="A194" i="39"/>
  <c r="B193" i="39"/>
  <c r="K193" i="39" s="1"/>
  <c r="M39" i="50"/>
  <c r="N39" i="50" s="1"/>
  <c r="K40" i="50"/>
  <c r="L40" i="50" s="1"/>
  <c r="C40" i="50"/>
  <c r="A42" i="50"/>
  <c r="B41" i="50"/>
  <c r="D40" i="50"/>
  <c r="D41" i="50" s="1"/>
  <c r="C42" i="49"/>
  <c r="K42" i="49"/>
  <c r="L41" i="49"/>
  <c r="M40" i="49"/>
  <c r="N40" i="49" s="1"/>
  <c r="B43" i="49"/>
  <c r="A44" i="49"/>
  <c r="M40" i="48"/>
  <c r="N40" i="48" s="1"/>
  <c r="A43" i="48"/>
  <c r="B42" i="48"/>
  <c r="C41" i="48"/>
  <c r="K41" i="48"/>
  <c r="L41" i="48" s="1"/>
  <c r="D41" i="48"/>
  <c r="D42" i="48" s="1"/>
  <c r="M40" i="45"/>
  <c r="N40" i="45" s="1"/>
  <c r="L41" i="45"/>
  <c r="D42" i="45"/>
  <c r="C42" i="45"/>
  <c r="K42" i="45"/>
  <c r="A44" i="45"/>
  <c r="B43" i="45"/>
  <c r="B42" i="44"/>
  <c r="A43" i="44"/>
  <c r="L40" i="44"/>
  <c r="M39" i="44"/>
  <c r="N39" i="44" s="1"/>
  <c r="C41" i="44"/>
  <c r="K41" i="44"/>
  <c r="L40" i="43"/>
  <c r="M39" i="43"/>
  <c r="N39" i="43" s="1"/>
  <c r="B42" i="43"/>
  <c r="D42" i="43" s="1"/>
  <c r="A43" i="43"/>
  <c r="K41" i="43"/>
  <c r="C41" i="43"/>
  <c r="M39" i="42"/>
  <c r="N39" i="42" s="1"/>
  <c r="C40" i="42"/>
  <c r="K40" i="42"/>
  <c r="L40" i="42" s="1"/>
  <c r="B41" i="42"/>
  <c r="A42" i="42"/>
  <c r="D40" i="42"/>
  <c r="D41" i="42" s="1"/>
  <c r="M40" i="41"/>
  <c r="N40" i="41" s="1"/>
  <c r="C41" i="41"/>
  <c r="K41" i="41"/>
  <c r="L41" i="41" s="1"/>
  <c r="B42" i="41"/>
  <c r="A43" i="41"/>
  <c r="C41" i="39"/>
  <c r="K41" i="39"/>
  <c r="M39" i="39"/>
  <c r="N39" i="39" s="1"/>
  <c r="L40" i="39"/>
  <c r="B42" i="39"/>
  <c r="D42" i="39" s="1"/>
  <c r="A40" i="60" l="1"/>
  <c r="A39" i="63"/>
  <c r="A39" i="56"/>
  <c r="A40" i="57"/>
  <c r="A77" i="61"/>
  <c r="A40" i="62"/>
  <c r="A42" i="59"/>
  <c r="A39" i="58"/>
  <c r="A37" i="55"/>
  <c r="A195" i="39"/>
  <c r="B194" i="39"/>
  <c r="K194" i="39" s="1"/>
  <c r="M40" i="50"/>
  <c r="N40" i="50" s="1"/>
  <c r="B42" i="50"/>
  <c r="A43" i="50"/>
  <c r="C41" i="50"/>
  <c r="K41" i="50"/>
  <c r="L41" i="50" s="1"/>
  <c r="A45" i="49"/>
  <c r="B44" i="49"/>
  <c r="C43" i="49"/>
  <c r="K43" i="49"/>
  <c r="M41" i="49"/>
  <c r="N41" i="49" s="1"/>
  <c r="L42" i="49"/>
  <c r="D43" i="49"/>
  <c r="D44" i="49" s="1"/>
  <c r="M41" i="48"/>
  <c r="N41" i="48" s="1"/>
  <c r="B43" i="48"/>
  <c r="A44" i="48"/>
  <c r="D43" i="48"/>
  <c r="C42" i="48"/>
  <c r="K42" i="48"/>
  <c r="L42" i="48" s="1"/>
  <c r="A45" i="45"/>
  <c r="B44" i="45"/>
  <c r="K43" i="45"/>
  <c r="C43" i="45"/>
  <c r="D43" i="45"/>
  <c r="D44" i="45" s="1"/>
  <c r="L42" i="45"/>
  <c r="M41" i="45"/>
  <c r="N41" i="45" s="1"/>
  <c r="C42" i="44"/>
  <c r="K42" i="44"/>
  <c r="D42" i="44"/>
  <c r="L41" i="44"/>
  <c r="M40" i="44"/>
  <c r="N40" i="44" s="1"/>
  <c r="B43" i="44"/>
  <c r="A44" i="44"/>
  <c r="B43" i="43"/>
  <c r="D43" i="43" s="1"/>
  <c r="A44" i="43"/>
  <c r="C42" i="43"/>
  <c r="K42" i="43"/>
  <c r="L41" i="43"/>
  <c r="M40" i="43"/>
  <c r="N40" i="43" s="1"/>
  <c r="M40" i="42"/>
  <c r="N40" i="42" s="1"/>
  <c r="A43" i="42"/>
  <c r="B42" i="42"/>
  <c r="C41" i="42"/>
  <c r="K41" i="42"/>
  <c r="L41" i="42" s="1"/>
  <c r="D42" i="42"/>
  <c r="M41" i="41"/>
  <c r="N41" i="41" s="1"/>
  <c r="C42" i="41"/>
  <c r="K42" i="41"/>
  <c r="L42" i="41" s="1"/>
  <c r="D42" i="41"/>
  <c r="A44" i="41"/>
  <c r="B43" i="41"/>
  <c r="C42" i="39"/>
  <c r="K42" i="39"/>
  <c r="B43" i="39"/>
  <c r="D43" i="39" s="1"/>
  <c r="L41" i="39"/>
  <c r="M40" i="39"/>
  <c r="N40" i="39" s="1"/>
  <c r="A41" i="60" l="1"/>
  <c r="A40" i="56"/>
  <c r="A40" i="58"/>
  <c r="A78" i="61"/>
  <c r="A40" i="63"/>
  <c r="A41" i="62"/>
  <c r="A43" i="59"/>
  <c r="A41" i="57"/>
  <c r="A38" i="55"/>
  <c r="A196" i="39"/>
  <c r="B195" i="39"/>
  <c r="K195" i="39" s="1"/>
  <c r="M41" i="50"/>
  <c r="N41" i="50" s="1"/>
  <c r="C42" i="50"/>
  <c r="K42" i="50"/>
  <c r="L42" i="50" s="1"/>
  <c r="A44" i="50"/>
  <c r="B43" i="50"/>
  <c r="D42" i="50"/>
  <c r="D43" i="50" s="1"/>
  <c r="L43" i="49"/>
  <c r="M42" i="49"/>
  <c r="N42" i="49" s="1"/>
  <c r="C44" i="49"/>
  <c r="K44" i="49"/>
  <c r="B45" i="49"/>
  <c r="A46" i="49"/>
  <c r="M42" i="48"/>
  <c r="N42" i="48" s="1"/>
  <c r="C43" i="48"/>
  <c r="K43" i="48"/>
  <c r="L43" i="48" s="1"/>
  <c r="A45" i="48"/>
  <c r="B44" i="48"/>
  <c r="D44" i="48"/>
  <c r="A46" i="45"/>
  <c r="B45" i="45"/>
  <c r="D45" i="45"/>
  <c r="M42" i="45"/>
  <c r="N42" i="45" s="1"/>
  <c r="L43" i="45"/>
  <c r="C44" i="45"/>
  <c r="K44" i="45"/>
  <c r="B44" i="44"/>
  <c r="A45" i="44"/>
  <c r="L42" i="44"/>
  <c r="M41" i="44"/>
  <c r="N41" i="44" s="1"/>
  <c r="C43" i="44"/>
  <c r="K43" i="44"/>
  <c r="D43" i="44"/>
  <c r="L42" i="43"/>
  <c r="M41" i="43"/>
  <c r="N41" i="43" s="1"/>
  <c r="B44" i="43"/>
  <c r="D44" i="43" s="1"/>
  <c r="A45" i="43"/>
  <c r="C43" i="43"/>
  <c r="K43" i="43"/>
  <c r="M41" i="42"/>
  <c r="N41" i="42" s="1"/>
  <c r="B43" i="42"/>
  <c r="A44" i="42"/>
  <c r="D43" i="42"/>
  <c r="C42" i="42"/>
  <c r="K42" i="42"/>
  <c r="L42" i="42" s="1"/>
  <c r="M42" i="41"/>
  <c r="N42" i="41" s="1"/>
  <c r="C43" i="41"/>
  <c r="K43" i="41"/>
  <c r="L43" i="41" s="1"/>
  <c r="D43" i="41"/>
  <c r="B44" i="41"/>
  <c r="A45" i="41"/>
  <c r="M41" i="39"/>
  <c r="N41" i="39" s="1"/>
  <c r="L42" i="39"/>
  <c r="C43" i="39"/>
  <c r="K43" i="39"/>
  <c r="B44" i="39"/>
  <c r="A44" i="59" l="1"/>
  <c r="A42" i="60"/>
  <c r="A42" i="57"/>
  <c r="A41" i="58"/>
  <c r="A42" i="62"/>
  <c r="A41" i="63"/>
  <c r="A79" i="61"/>
  <c r="A41" i="56"/>
  <c r="A39" i="55"/>
  <c r="A197" i="39"/>
  <c r="A198" i="39" s="1"/>
  <c r="A199" i="39" s="1"/>
  <c r="A200" i="39" s="1"/>
  <c r="A201" i="39" s="1"/>
  <c r="A202" i="39" s="1"/>
  <c r="A203" i="39" s="1"/>
  <c r="A204" i="39" s="1"/>
  <c r="A205" i="39" s="1"/>
  <c r="A206" i="39" s="1"/>
  <c r="A207" i="39" s="1"/>
  <c r="A208" i="39" s="1"/>
  <c r="A209" i="39" s="1"/>
  <c r="A210" i="39" s="1"/>
  <c r="A211" i="39" s="1"/>
  <c r="A212" i="39" s="1"/>
  <c r="A213" i="39" s="1"/>
  <c r="A214" i="39" s="1"/>
  <c r="A215" i="39" s="1"/>
  <c r="A216" i="39" s="1"/>
  <c r="A217" i="39" s="1"/>
  <c r="A218" i="39" s="1"/>
  <c r="A219" i="39" s="1"/>
  <c r="A220" i="39" s="1"/>
  <c r="A221" i="39" s="1"/>
  <c r="A222" i="39" s="1"/>
  <c r="B196" i="39"/>
  <c r="K196" i="39" s="1"/>
  <c r="M42" i="50"/>
  <c r="N42" i="50" s="1"/>
  <c r="C43" i="50"/>
  <c r="K43" i="50"/>
  <c r="L43" i="50" s="1"/>
  <c r="B44" i="50"/>
  <c r="A45" i="50"/>
  <c r="C45" i="49"/>
  <c r="K45" i="49"/>
  <c r="A47" i="49"/>
  <c r="B46" i="49"/>
  <c r="M43" i="49"/>
  <c r="N43" i="49" s="1"/>
  <c r="L44" i="49"/>
  <c r="D45" i="49"/>
  <c r="D46" i="49" s="1"/>
  <c r="M43" i="48"/>
  <c r="N43" i="48" s="1"/>
  <c r="C44" i="48"/>
  <c r="K44" i="48"/>
  <c r="L44" i="48" s="1"/>
  <c r="B45" i="48"/>
  <c r="A46" i="48"/>
  <c r="A47" i="45"/>
  <c r="B46" i="45"/>
  <c r="L44" i="45"/>
  <c r="M43" i="45"/>
  <c r="N43" i="45" s="1"/>
  <c r="D46" i="45"/>
  <c r="C45" i="45"/>
  <c r="K45" i="45"/>
  <c r="D44" i="44"/>
  <c r="C44" i="44"/>
  <c r="K44" i="44"/>
  <c r="B45" i="44"/>
  <c r="A46" i="44"/>
  <c r="L43" i="44"/>
  <c r="M42" i="44"/>
  <c r="N42" i="44" s="1"/>
  <c r="B45" i="43"/>
  <c r="A46" i="43"/>
  <c r="C44" i="43"/>
  <c r="K44" i="43"/>
  <c r="L43" i="43"/>
  <c r="M42" i="43"/>
  <c r="N42" i="43" s="1"/>
  <c r="M42" i="42"/>
  <c r="N42" i="42" s="1"/>
  <c r="C43" i="42"/>
  <c r="K43" i="42"/>
  <c r="L43" i="42" s="1"/>
  <c r="B44" i="42"/>
  <c r="A45" i="42"/>
  <c r="M43" i="41"/>
  <c r="N43" i="41" s="1"/>
  <c r="C44" i="41"/>
  <c r="K44" i="41"/>
  <c r="L44" i="41" s="1"/>
  <c r="A46" i="41"/>
  <c r="B45" i="41"/>
  <c r="D44" i="41"/>
  <c r="D45" i="41" s="1"/>
  <c r="C44" i="39"/>
  <c r="K44" i="39"/>
  <c r="B45" i="39"/>
  <c r="L43" i="39"/>
  <c r="M42" i="39"/>
  <c r="N42" i="39" s="1"/>
  <c r="D44" i="39"/>
  <c r="A45" i="59" l="1"/>
  <c r="A43" i="60"/>
  <c r="A80" i="61"/>
  <c r="A42" i="63"/>
  <c r="A43" i="57"/>
  <c r="A43" i="62"/>
  <c r="A42" i="58"/>
  <c r="A42" i="56"/>
  <c r="A40" i="55"/>
  <c r="M43" i="50"/>
  <c r="N43" i="50" s="1"/>
  <c r="A46" i="50"/>
  <c r="B45" i="50"/>
  <c r="K44" i="50"/>
  <c r="L44" i="50" s="1"/>
  <c r="C44" i="50"/>
  <c r="D44" i="50"/>
  <c r="D45" i="50" s="1"/>
  <c r="D47" i="49"/>
  <c r="C46" i="49"/>
  <c r="K46" i="49"/>
  <c r="B47" i="49"/>
  <c r="A48" i="49"/>
  <c r="L45" i="49"/>
  <c r="M44" i="49"/>
  <c r="N44" i="49" s="1"/>
  <c r="M44" i="48"/>
  <c r="N44" i="48" s="1"/>
  <c r="C45" i="48"/>
  <c r="K45" i="48"/>
  <c r="L45" i="48" s="1"/>
  <c r="A47" i="48"/>
  <c r="B46" i="48"/>
  <c r="D45" i="48"/>
  <c r="D46" i="48" s="1"/>
  <c r="M44" i="45"/>
  <c r="N44" i="45" s="1"/>
  <c r="L45" i="45"/>
  <c r="A48" i="45"/>
  <c r="B47" i="45"/>
  <c r="D47" i="45" s="1"/>
  <c r="C46" i="45"/>
  <c r="K46" i="45"/>
  <c r="D45" i="44"/>
  <c r="L44" i="44"/>
  <c r="M43" i="44"/>
  <c r="N43" i="44" s="1"/>
  <c r="B46" i="44"/>
  <c r="A47" i="44"/>
  <c r="C45" i="44"/>
  <c r="K45" i="44"/>
  <c r="C45" i="43"/>
  <c r="K45" i="43"/>
  <c r="D45" i="43"/>
  <c r="L44" i="43"/>
  <c r="M43" i="43"/>
  <c r="N43" i="43" s="1"/>
  <c r="B46" i="43"/>
  <c r="A47" i="43"/>
  <c r="M43" i="42"/>
  <c r="N43" i="42" s="1"/>
  <c r="B45" i="42"/>
  <c r="A46" i="42"/>
  <c r="D44" i="42"/>
  <c r="D45" i="42" s="1"/>
  <c r="C44" i="42"/>
  <c r="K44" i="42"/>
  <c r="L44" i="42" s="1"/>
  <c r="M44" i="41"/>
  <c r="N44" i="41" s="1"/>
  <c r="B46" i="41"/>
  <c r="A47" i="41"/>
  <c r="D46" i="41"/>
  <c r="C45" i="41"/>
  <c r="K45" i="41"/>
  <c r="L45" i="41" s="1"/>
  <c r="D45" i="39"/>
  <c r="C45" i="39"/>
  <c r="K45" i="39"/>
  <c r="M43" i="39"/>
  <c r="N43" i="39" s="1"/>
  <c r="L44" i="39"/>
  <c r="B46" i="39"/>
  <c r="A43" i="63" l="1"/>
  <c r="A81" i="61"/>
  <c r="A44" i="62"/>
  <c r="A44" i="60"/>
  <c r="A44" i="57"/>
  <c r="A43" i="58"/>
  <c r="A43" i="56"/>
  <c r="A46" i="59"/>
  <c r="A41" i="55"/>
  <c r="M44" i="50"/>
  <c r="N44" i="50" s="1"/>
  <c r="K45" i="50"/>
  <c r="L45" i="50" s="1"/>
  <c r="C45" i="50"/>
  <c r="B46" i="50"/>
  <c r="A47" i="50"/>
  <c r="M45" i="49"/>
  <c r="N45" i="49" s="1"/>
  <c r="L46" i="49"/>
  <c r="A49" i="49"/>
  <c r="B48" i="49"/>
  <c r="D48" i="49" s="1"/>
  <c r="C47" i="49"/>
  <c r="K47" i="49"/>
  <c r="M45" i="48"/>
  <c r="N45" i="48" s="1"/>
  <c r="C46" i="48"/>
  <c r="K46" i="48"/>
  <c r="L46" i="48" s="1"/>
  <c r="B47" i="48"/>
  <c r="A48" i="48"/>
  <c r="D47" i="48"/>
  <c r="C47" i="45"/>
  <c r="K47" i="45"/>
  <c r="A49" i="45"/>
  <c r="B48" i="45"/>
  <c r="L46" i="45"/>
  <c r="M45" i="45"/>
  <c r="N45" i="45" s="1"/>
  <c r="L45" i="44"/>
  <c r="M44" i="44"/>
  <c r="N44" i="44" s="1"/>
  <c r="B47" i="44"/>
  <c r="A48" i="44"/>
  <c r="C46" i="44"/>
  <c r="K46" i="44"/>
  <c r="D46" i="44"/>
  <c r="D47" i="44" s="1"/>
  <c r="B47" i="43"/>
  <c r="A48" i="43"/>
  <c r="D46" i="43"/>
  <c r="C46" i="43"/>
  <c r="K46" i="43"/>
  <c r="L45" i="43"/>
  <c r="M44" i="43"/>
  <c r="N44" i="43" s="1"/>
  <c r="M44" i="42"/>
  <c r="N44" i="42" s="1"/>
  <c r="B46" i="42"/>
  <c r="A47" i="42"/>
  <c r="C45" i="42"/>
  <c r="K45" i="42"/>
  <c r="L45" i="42" s="1"/>
  <c r="D46" i="42"/>
  <c r="M45" i="41"/>
  <c r="N45" i="41" s="1"/>
  <c r="A48" i="41"/>
  <c r="B47" i="41"/>
  <c r="C46" i="41"/>
  <c r="K46" i="41"/>
  <c r="L46" i="41" s="1"/>
  <c r="D46" i="39"/>
  <c r="C46" i="39"/>
  <c r="K46" i="39"/>
  <c r="B47" i="39"/>
  <c r="L45" i="39"/>
  <c r="M44" i="39"/>
  <c r="N44" i="39" s="1"/>
  <c r="A45" i="57" l="1"/>
  <c r="A44" i="63"/>
  <c r="A45" i="62"/>
  <c r="A47" i="59"/>
  <c r="A45" i="60"/>
  <c r="A44" i="58"/>
  <c r="A82" i="61"/>
  <c r="A44" i="56"/>
  <c r="A42" i="55"/>
  <c r="M45" i="50"/>
  <c r="N45" i="50" s="1"/>
  <c r="A48" i="50"/>
  <c r="B47" i="50"/>
  <c r="C46" i="50"/>
  <c r="K46" i="50"/>
  <c r="L46" i="50" s="1"/>
  <c r="D46" i="50"/>
  <c r="D47" i="50" s="1"/>
  <c r="C48" i="49"/>
  <c r="K48" i="49"/>
  <c r="L47" i="49"/>
  <c r="M46" i="49"/>
  <c r="N46" i="49" s="1"/>
  <c r="B49" i="49"/>
  <c r="D49" i="49" s="1"/>
  <c r="A50" i="49"/>
  <c r="M46" i="48"/>
  <c r="N46" i="48" s="1"/>
  <c r="A49" i="48"/>
  <c r="B48" i="48"/>
  <c r="D48" i="48"/>
  <c r="C47" i="48"/>
  <c r="K47" i="48"/>
  <c r="L47" i="48" s="1"/>
  <c r="M46" i="45"/>
  <c r="N46" i="45" s="1"/>
  <c r="L47" i="45"/>
  <c r="C48" i="45"/>
  <c r="K48" i="45"/>
  <c r="A50" i="45"/>
  <c r="B49" i="45"/>
  <c r="D48" i="45"/>
  <c r="D49" i="45" s="1"/>
  <c r="B48" i="44"/>
  <c r="D48" i="44" s="1"/>
  <c r="A49" i="44"/>
  <c r="L46" i="44"/>
  <c r="M45" i="44"/>
  <c r="N45" i="44" s="1"/>
  <c r="C47" i="44"/>
  <c r="K47" i="44"/>
  <c r="C47" i="43"/>
  <c r="K47" i="43"/>
  <c r="L46" i="43"/>
  <c r="M45" i="43"/>
  <c r="N45" i="43" s="1"/>
  <c r="D47" i="43"/>
  <c r="B48" i="43"/>
  <c r="A49" i="43"/>
  <c r="M45" i="42"/>
  <c r="N45" i="42" s="1"/>
  <c r="B47" i="42"/>
  <c r="A48" i="42"/>
  <c r="C46" i="42"/>
  <c r="K46" i="42"/>
  <c r="L46" i="42" s="1"/>
  <c r="M46" i="41"/>
  <c r="N46" i="41" s="1"/>
  <c r="C47" i="41"/>
  <c r="K47" i="41"/>
  <c r="L47" i="41" s="1"/>
  <c r="B48" i="41"/>
  <c r="A49" i="41"/>
  <c r="D47" i="41"/>
  <c r="D48" i="41" s="1"/>
  <c r="M45" i="39"/>
  <c r="N45" i="39" s="1"/>
  <c r="L46" i="39"/>
  <c r="B48" i="39"/>
  <c r="C47" i="39"/>
  <c r="K47" i="39"/>
  <c r="D47" i="39"/>
  <c r="A45" i="56" l="1"/>
  <c r="A48" i="59"/>
  <c r="A45" i="63"/>
  <c r="A45" i="58"/>
  <c r="A46" i="60"/>
  <c r="A83" i="61"/>
  <c r="A46" i="57"/>
  <c r="A46" i="62"/>
  <c r="A43" i="55"/>
  <c r="M46" i="50"/>
  <c r="N46" i="50" s="1"/>
  <c r="C47" i="50"/>
  <c r="K47" i="50"/>
  <c r="L47" i="50" s="1"/>
  <c r="B48" i="50"/>
  <c r="A49" i="50"/>
  <c r="C49" i="49"/>
  <c r="K49" i="49"/>
  <c r="M47" i="49"/>
  <c r="N47" i="49" s="1"/>
  <c r="L48" i="49"/>
  <c r="A51" i="49"/>
  <c r="B50" i="49"/>
  <c r="D50" i="49" s="1"/>
  <c r="M47" i="48"/>
  <c r="N47" i="48" s="1"/>
  <c r="B49" i="48"/>
  <c r="A50" i="48"/>
  <c r="C48" i="48"/>
  <c r="K48" i="48"/>
  <c r="L48" i="48" s="1"/>
  <c r="D49" i="48"/>
  <c r="C49" i="45"/>
  <c r="K49" i="45"/>
  <c r="A51" i="45"/>
  <c r="B50" i="45"/>
  <c r="L48" i="45"/>
  <c r="M47" i="45"/>
  <c r="N47" i="45" s="1"/>
  <c r="C48" i="44"/>
  <c r="K48" i="44"/>
  <c r="L47" i="44"/>
  <c r="M46" i="44"/>
  <c r="N46" i="44" s="1"/>
  <c r="B49" i="44"/>
  <c r="A50" i="44"/>
  <c r="B49" i="43"/>
  <c r="A50" i="43"/>
  <c r="D48" i="43"/>
  <c r="L47" i="43"/>
  <c r="M46" i="43"/>
  <c r="N46" i="43" s="1"/>
  <c r="C48" i="43"/>
  <c r="K48" i="43"/>
  <c r="M46" i="42"/>
  <c r="N46" i="42" s="1"/>
  <c r="K47" i="42"/>
  <c r="L47" i="42" s="1"/>
  <c r="C47" i="42"/>
  <c r="A49" i="42"/>
  <c r="B48" i="42"/>
  <c r="D47" i="42"/>
  <c r="D48" i="42" s="1"/>
  <c r="M47" i="41"/>
  <c r="N47" i="41" s="1"/>
  <c r="C48" i="41"/>
  <c r="K48" i="41"/>
  <c r="L48" i="41" s="1"/>
  <c r="A50" i="41"/>
  <c r="B49" i="41"/>
  <c r="D49" i="41" s="1"/>
  <c r="D48" i="39"/>
  <c r="L47" i="39"/>
  <c r="M46" i="39"/>
  <c r="N46" i="39" s="1"/>
  <c r="B49" i="39"/>
  <c r="C48" i="39"/>
  <c r="K48" i="39"/>
  <c r="A49" i="59" l="1"/>
  <c r="A47" i="60"/>
  <c r="A46" i="56"/>
  <c r="A46" i="58"/>
  <c r="A47" i="62"/>
  <c r="A46" i="63"/>
  <c r="A47" i="57"/>
  <c r="A84" i="61"/>
  <c r="A44" i="55"/>
  <c r="M47" i="50"/>
  <c r="N47" i="50" s="1"/>
  <c r="C48" i="50"/>
  <c r="K48" i="50"/>
  <c r="L48" i="50" s="1"/>
  <c r="D48" i="50"/>
  <c r="A50" i="50"/>
  <c r="B49" i="50"/>
  <c r="C50" i="49"/>
  <c r="K50" i="49"/>
  <c r="B51" i="49"/>
  <c r="A52" i="49"/>
  <c r="L49" i="49"/>
  <c r="M48" i="49"/>
  <c r="N48" i="49" s="1"/>
  <c r="D51" i="49"/>
  <c r="M48" i="48"/>
  <c r="N48" i="48" s="1"/>
  <c r="C49" i="48"/>
  <c r="K49" i="48"/>
  <c r="L49" i="48" s="1"/>
  <c r="A51" i="48"/>
  <c r="B50" i="48"/>
  <c r="M48" i="45"/>
  <c r="N48" i="45" s="1"/>
  <c r="L49" i="45"/>
  <c r="A52" i="45"/>
  <c r="B51" i="45"/>
  <c r="C50" i="45"/>
  <c r="K50" i="45"/>
  <c r="D50" i="45"/>
  <c r="D51" i="45" s="1"/>
  <c r="A51" i="44"/>
  <c r="B50" i="44"/>
  <c r="C49" i="44"/>
  <c r="K49" i="44"/>
  <c r="D49" i="44"/>
  <c r="D50" i="44" s="1"/>
  <c r="L48" i="44"/>
  <c r="M47" i="44"/>
  <c r="N47" i="44" s="1"/>
  <c r="C49" i="43"/>
  <c r="K49" i="43"/>
  <c r="D49" i="43"/>
  <c r="L48" i="43"/>
  <c r="M47" i="43"/>
  <c r="N47" i="43" s="1"/>
  <c r="A51" i="43"/>
  <c r="B50" i="43"/>
  <c r="M47" i="42"/>
  <c r="N47" i="42" s="1"/>
  <c r="C48" i="42"/>
  <c r="K48" i="42"/>
  <c r="L48" i="42" s="1"/>
  <c r="A50" i="42"/>
  <c r="B49" i="42"/>
  <c r="D49" i="42" s="1"/>
  <c r="D49" i="39"/>
  <c r="M48" i="41"/>
  <c r="N48" i="41" s="1"/>
  <c r="C49" i="41"/>
  <c r="K49" i="41"/>
  <c r="L49" i="41" s="1"/>
  <c r="B50" i="41"/>
  <c r="A51" i="41"/>
  <c r="L48" i="39"/>
  <c r="M47" i="39"/>
  <c r="N47" i="39" s="1"/>
  <c r="B50" i="39"/>
  <c r="C49" i="39"/>
  <c r="K49" i="39"/>
  <c r="A48" i="62" l="1"/>
  <c r="A48" i="60"/>
  <c r="A50" i="59"/>
  <c r="A47" i="58"/>
  <c r="A47" i="56"/>
  <c r="A85" i="61"/>
  <c r="A48" i="57"/>
  <c r="A47" i="63"/>
  <c r="A45" i="55"/>
  <c r="D50" i="39"/>
  <c r="M48" i="50"/>
  <c r="N48" i="50" s="1"/>
  <c r="B50" i="50"/>
  <c r="A51" i="50"/>
  <c r="C49" i="50"/>
  <c r="K49" i="50"/>
  <c r="L49" i="50" s="1"/>
  <c r="D49" i="50"/>
  <c r="D50" i="50" s="1"/>
  <c r="D52" i="49"/>
  <c r="M49" i="49"/>
  <c r="N49" i="49" s="1"/>
  <c r="L50" i="49"/>
  <c r="A53" i="49"/>
  <c r="B52" i="49"/>
  <c r="C51" i="49"/>
  <c r="K51" i="49"/>
  <c r="M49" i="48"/>
  <c r="N49" i="48" s="1"/>
  <c r="B51" i="48"/>
  <c r="A52" i="48"/>
  <c r="C50" i="48"/>
  <c r="K50" i="48"/>
  <c r="L50" i="48" s="1"/>
  <c r="D50" i="48"/>
  <c r="D51" i="48" s="1"/>
  <c r="A53" i="45"/>
  <c r="B52" i="45"/>
  <c r="L50" i="45"/>
  <c r="M49" i="45"/>
  <c r="N49" i="45" s="1"/>
  <c r="D52" i="45"/>
  <c r="K51" i="45"/>
  <c r="C51" i="45"/>
  <c r="B51" i="44"/>
  <c r="A52" i="44"/>
  <c r="L49" i="44"/>
  <c r="M48" i="44"/>
  <c r="N48" i="44" s="1"/>
  <c r="C50" i="44"/>
  <c r="K50" i="44"/>
  <c r="C50" i="43"/>
  <c r="K50" i="43"/>
  <c r="D50" i="43"/>
  <c r="B51" i="43"/>
  <c r="A52" i="43"/>
  <c r="L49" i="43"/>
  <c r="M48" i="43"/>
  <c r="N48" i="43" s="1"/>
  <c r="M48" i="42"/>
  <c r="N48" i="42" s="1"/>
  <c r="A51" i="42"/>
  <c r="B50" i="42"/>
  <c r="C49" i="42"/>
  <c r="K49" i="42"/>
  <c r="L49" i="42" s="1"/>
  <c r="M49" i="41"/>
  <c r="N49" i="41" s="1"/>
  <c r="A52" i="41"/>
  <c r="B51" i="41"/>
  <c r="C50" i="41"/>
  <c r="K50" i="41"/>
  <c r="L50" i="41" s="1"/>
  <c r="D50" i="41"/>
  <c r="D51" i="41" s="1"/>
  <c r="L49" i="39"/>
  <c r="M48" i="39"/>
  <c r="N48" i="39" s="1"/>
  <c r="B51" i="39"/>
  <c r="D51" i="39" s="1"/>
  <c r="C50" i="39"/>
  <c r="K50" i="39"/>
  <c r="A49" i="60" l="1"/>
  <c r="A48" i="58"/>
  <c r="A49" i="62"/>
  <c r="A86" i="61"/>
  <c r="A51" i="59"/>
  <c r="A49" i="57"/>
  <c r="A48" i="63"/>
  <c r="A48" i="56"/>
  <c r="A46" i="55"/>
  <c r="M49" i="50"/>
  <c r="N49" i="50" s="1"/>
  <c r="A52" i="50"/>
  <c r="B51" i="50"/>
  <c r="C50" i="50"/>
  <c r="K50" i="50"/>
  <c r="L50" i="50" s="1"/>
  <c r="D51" i="50"/>
  <c r="D53" i="49"/>
  <c r="C52" i="49"/>
  <c r="K52" i="49"/>
  <c r="B53" i="49"/>
  <c r="A54" i="49"/>
  <c r="L51" i="49"/>
  <c r="M50" i="49"/>
  <c r="N50" i="49" s="1"/>
  <c r="M50" i="48"/>
  <c r="N50" i="48" s="1"/>
  <c r="C51" i="48"/>
  <c r="K51" i="48"/>
  <c r="L51" i="48" s="1"/>
  <c r="A53" i="48"/>
  <c r="B52" i="48"/>
  <c r="A54" i="45"/>
  <c r="B53" i="45"/>
  <c r="D53" i="45"/>
  <c r="M50" i="45"/>
  <c r="N50" i="45" s="1"/>
  <c r="L51" i="45"/>
  <c r="C52" i="45"/>
  <c r="K52" i="45"/>
  <c r="C51" i="44"/>
  <c r="K51" i="44"/>
  <c r="D51" i="44"/>
  <c r="L50" i="44"/>
  <c r="M49" i="44"/>
  <c r="N49" i="44" s="1"/>
  <c r="A53" i="44"/>
  <c r="B52" i="44"/>
  <c r="L50" i="43"/>
  <c r="M49" i="43"/>
  <c r="N49" i="43" s="1"/>
  <c r="A53" i="43"/>
  <c r="B52" i="43"/>
  <c r="D51" i="43"/>
  <c r="D52" i="43" s="1"/>
  <c r="C51" i="43"/>
  <c r="K51" i="43"/>
  <c r="M49" i="42"/>
  <c r="N49" i="42" s="1"/>
  <c r="B51" i="42"/>
  <c r="A52" i="42"/>
  <c r="K50" i="42"/>
  <c r="L50" i="42" s="1"/>
  <c r="C50" i="42"/>
  <c r="D50" i="42"/>
  <c r="D51" i="42" s="1"/>
  <c r="M50" i="41"/>
  <c r="N50" i="41" s="1"/>
  <c r="C51" i="41"/>
  <c r="K51" i="41"/>
  <c r="L51" i="41" s="1"/>
  <c r="B52" i="41"/>
  <c r="A53" i="41"/>
  <c r="C51" i="39"/>
  <c r="K51" i="39"/>
  <c r="B52" i="39"/>
  <c r="D52" i="39" s="1"/>
  <c r="L50" i="39"/>
  <c r="M49" i="39"/>
  <c r="N49" i="39" s="1"/>
  <c r="A52" i="59" l="1"/>
  <c r="A49" i="63"/>
  <c r="A49" i="58"/>
  <c r="A50" i="57"/>
  <c r="A50" i="62"/>
  <c r="A49" i="56"/>
  <c r="A87" i="61"/>
  <c r="A50" i="60"/>
  <c r="A47" i="55"/>
  <c r="M50" i="50"/>
  <c r="N50" i="50" s="1"/>
  <c r="C51" i="50"/>
  <c r="K51" i="50"/>
  <c r="L51" i="50" s="1"/>
  <c r="B52" i="50"/>
  <c r="A53" i="50"/>
  <c r="D52" i="50"/>
  <c r="M51" i="49"/>
  <c r="N51" i="49" s="1"/>
  <c r="L52" i="49"/>
  <c r="A55" i="49"/>
  <c r="B54" i="49"/>
  <c r="D54" i="49" s="1"/>
  <c r="C53" i="49"/>
  <c r="K53" i="49"/>
  <c r="M51" i="48"/>
  <c r="N51" i="48" s="1"/>
  <c r="C52" i="48"/>
  <c r="K52" i="48"/>
  <c r="L52" i="48" s="1"/>
  <c r="D52" i="48"/>
  <c r="A54" i="48"/>
  <c r="B53" i="48"/>
  <c r="L52" i="45"/>
  <c r="M51" i="45"/>
  <c r="N51" i="45" s="1"/>
  <c r="A55" i="45"/>
  <c r="B54" i="45"/>
  <c r="C53" i="45"/>
  <c r="K53" i="45"/>
  <c r="B53" i="44"/>
  <c r="A54" i="44"/>
  <c r="L51" i="44"/>
  <c r="M50" i="44"/>
  <c r="N50" i="44" s="1"/>
  <c r="D52" i="44"/>
  <c r="C52" i="44"/>
  <c r="K52" i="44"/>
  <c r="L51" i="43"/>
  <c r="M50" i="43"/>
  <c r="N50" i="43" s="1"/>
  <c r="B53" i="43"/>
  <c r="D53" i="43" s="1"/>
  <c r="A54" i="43"/>
  <c r="C52" i="43"/>
  <c r="K52" i="43"/>
  <c r="M50" i="42"/>
  <c r="N50" i="42" s="1"/>
  <c r="A53" i="42"/>
  <c r="B52" i="42"/>
  <c r="C51" i="42"/>
  <c r="K51" i="42"/>
  <c r="L51" i="42" s="1"/>
  <c r="M51" i="41"/>
  <c r="N51" i="41" s="1"/>
  <c r="C52" i="41"/>
  <c r="K52" i="41"/>
  <c r="L52" i="41" s="1"/>
  <c r="A54" i="41"/>
  <c r="B53" i="41"/>
  <c r="D52" i="41"/>
  <c r="D53" i="41" s="1"/>
  <c r="L51" i="39"/>
  <c r="M50" i="39"/>
  <c r="N50" i="39" s="1"/>
  <c r="C52" i="39"/>
  <c r="K52" i="39"/>
  <c r="B53" i="39"/>
  <c r="A53" i="59" l="1"/>
  <c r="A51" i="57"/>
  <c r="A50" i="58"/>
  <c r="A50" i="63"/>
  <c r="A50" i="56"/>
  <c r="A51" i="62"/>
  <c r="A88" i="61"/>
  <c r="A51" i="60"/>
  <c r="A48" i="55"/>
  <c r="M51" i="50"/>
  <c r="N51" i="50" s="1"/>
  <c r="C52" i="50"/>
  <c r="K52" i="50"/>
  <c r="L52" i="50" s="1"/>
  <c r="B53" i="50"/>
  <c r="A54" i="50"/>
  <c r="B55" i="49"/>
  <c r="D55" i="49" s="1"/>
  <c r="A56" i="49"/>
  <c r="C54" i="49"/>
  <c r="K54" i="49"/>
  <c r="L53" i="49"/>
  <c r="M52" i="49"/>
  <c r="N52" i="49" s="1"/>
  <c r="M52" i="48"/>
  <c r="N52" i="48" s="1"/>
  <c r="A55" i="48"/>
  <c r="B54" i="48"/>
  <c r="C53" i="48"/>
  <c r="K53" i="48"/>
  <c r="L53" i="48" s="1"/>
  <c r="D53" i="48"/>
  <c r="D54" i="48" s="1"/>
  <c r="C54" i="45"/>
  <c r="K54" i="45"/>
  <c r="M52" i="45"/>
  <c r="N52" i="45" s="1"/>
  <c r="L53" i="45"/>
  <c r="A56" i="45"/>
  <c r="B55" i="45"/>
  <c r="D54" i="45"/>
  <c r="D55" i="45" s="1"/>
  <c r="C53" i="44"/>
  <c r="K53" i="44"/>
  <c r="D53" i="44"/>
  <c r="M51" i="44"/>
  <c r="N51" i="44" s="1"/>
  <c r="L52" i="44"/>
  <c r="A55" i="44"/>
  <c r="B54" i="44"/>
  <c r="A55" i="43"/>
  <c r="B54" i="43"/>
  <c r="D54" i="43" s="1"/>
  <c r="L52" i="43"/>
  <c r="M51" i="43"/>
  <c r="N51" i="43" s="1"/>
  <c r="C53" i="43"/>
  <c r="K53" i="43"/>
  <c r="M51" i="42"/>
  <c r="N51" i="42" s="1"/>
  <c r="C52" i="42"/>
  <c r="K52" i="42"/>
  <c r="L52" i="42" s="1"/>
  <c r="A54" i="42"/>
  <c r="B53" i="42"/>
  <c r="D52" i="42"/>
  <c r="D53" i="42" s="1"/>
  <c r="M52" i="41"/>
  <c r="N52" i="41" s="1"/>
  <c r="B54" i="41"/>
  <c r="A55" i="41"/>
  <c r="D54" i="41"/>
  <c r="C53" i="41"/>
  <c r="K53" i="41"/>
  <c r="L53" i="41" s="1"/>
  <c r="L52" i="39"/>
  <c r="M51" i="39"/>
  <c r="N51" i="39" s="1"/>
  <c r="B54" i="39"/>
  <c r="C53" i="39"/>
  <c r="K53" i="39"/>
  <c r="D53" i="39"/>
  <c r="A51" i="63" l="1"/>
  <c r="A52" i="57"/>
  <c r="A54" i="59"/>
  <c r="A52" i="62"/>
  <c r="A52" i="60"/>
  <c r="A89" i="61"/>
  <c r="A51" i="58"/>
  <c r="A51" i="56"/>
  <c r="A49" i="55"/>
  <c r="M52" i="50"/>
  <c r="N52" i="50" s="1"/>
  <c r="C53" i="50"/>
  <c r="K53" i="50"/>
  <c r="L53" i="50" s="1"/>
  <c r="B54" i="50"/>
  <c r="A55" i="50"/>
  <c r="D53" i="50"/>
  <c r="D54" i="50" s="1"/>
  <c r="M53" i="49"/>
  <c r="N53" i="49" s="1"/>
  <c r="L54" i="49"/>
  <c r="A57" i="49"/>
  <c r="B56" i="49"/>
  <c r="D56" i="49" s="1"/>
  <c r="C55" i="49"/>
  <c r="K55" i="49"/>
  <c r="M53" i="48"/>
  <c r="N53" i="48" s="1"/>
  <c r="A56" i="48"/>
  <c r="B55" i="48"/>
  <c r="D55" i="48" s="1"/>
  <c r="C54" i="48"/>
  <c r="K54" i="48"/>
  <c r="L54" i="48" s="1"/>
  <c r="C55" i="45"/>
  <c r="K55" i="45"/>
  <c r="L54" i="45"/>
  <c r="M53" i="45"/>
  <c r="N53" i="45" s="1"/>
  <c r="A57" i="45"/>
  <c r="B56" i="45"/>
  <c r="D56" i="45" s="1"/>
  <c r="C54" i="44"/>
  <c r="K54" i="44"/>
  <c r="B55" i="44"/>
  <c r="A56" i="44"/>
  <c r="L53" i="44"/>
  <c r="M52" i="44"/>
  <c r="N52" i="44" s="1"/>
  <c r="D54" i="44"/>
  <c r="D55" i="44" s="1"/>
  <c r="K54" i="43"/>
  <c r="C54" i="43"/>
  <c r="L53" i="43"/>
  <c r="M52" i="43"/>
  <c r="N52" i="43" s="1"/>
  <c r="B55" i="43"/>
  <c r="D55" i="43" s="1"/>
  <c r="A56" i="43"/>
  <c r="M52" i="42"/>
  <c r="N52" i="42" s="1"/>
  <c r="K53" i="42"/>
  <c r="L53" i="42" s="1"/>
  <c r="C53" i="42"/>
  <c r="B54" i="42"/>
  <c r="A55" i="42"/>
  <c r="M53" i="41"/>
  <c r="N53" i="41" s="1"/>
  <c r="B55" i="41"/>
  <c r="A56" i="41"/>
  <c r="C54" i="41"/>
  <c r="K54" i="41"/>
  <c r="L54" i="41" s="1"/>
  <c r="D54" i="39"/>
  <c r="B55" i="39"/>
  <c r="L53" i="39"/>
  <c r="M52" i="39"/>
  <c r="N52" i="39" s="1"/>
  <c r="C54" i="39"/>
  <c r="K54" i="39"/>
  <c r="A53" i="60" l="1"/>
  <c r="A53" i="62"/>
  <c r="A52" i="56"/>
  <c r="A53" i="57"/>
  <c r="A52" i="58"/>
  <c r="A90" i="61"/>
  <c r="A55" i="59"/>
  <c r="A52" i="63"/>
  <c r="A50" i="55"/>
  <c r="M53" i="50"/>
  <c r="N53" i="50" s="1"/>
  <c r="B55" i="50"/>
  <c r="A56" i="50"/>
  <c r="C54" i="50"/>
  <c r="K54" i="50"/>
  <c r="L54" i="50" s="1"/>
  <c r="B57" i="49"/>
  <c r="A58" i="49"/>
  <c r="L55" i="49"/>
  <c r="M54" i="49"/>
  <c r="N54" i="49" s="1"/>
  <c r="C56" i="49"/>
  <c r="K56" i="49"/>
  <c r="M54" i="48"/>
  <c r="N54" i="48" s="1"/>
  <c r="A57" i="48"/>
  <c r="B56" i="48"/>
  <c r="C55" i="48"/>
  <c r="K55" i="48"/>
  <c r="L55" i="48" s="1"/>
  <c r="C56" i="45"/>
  <c r="K56" i="45"/>
  <c r="A58" i="45"/>
  <c r="B57" i="45"/>
  <c r="D57" i="45" s="1"/>
  <c r="M54" i="45"/>
  <c r="N54" i="45" s="1"/>
  <c r="L55" i="45"/>
  <c r="M53" i="44"/>
  <c r="N53" i="44" s="1"/>
  <c r="L54" i="44"/>
  <c r="A57" i="44"/>
  <c r="B56" i="44"/>
  <c r="D56" i="44" s="1"/>
  <c r="C55" i="44"/>
  <c r="K55" i="44"/>
  <c r="A57" i="43"/>
  <c r="B56" i="43"/>
  <c r="D56" i="43" s="1"/>
  <c r="C55" i="43"/>
  <c r="K55" i="43"/>
  <c r="L54" i="43"/>
  <c r="M53" i="43"/>
  <c r="N53" i="43" s="1"/>
  <c r="M53" i="42"/>
  <c r="N53" i="42" s="1"/>
  <c r="A56" i="42"/>
  <c r="B55" i="42"/>
  <c r="C54" i="42"/>
  <c r="K54" i="42"/>
  <c r="L54" i="42" s="1"/>
  <c r="D54" i="42"/>
  <c r="D55" i="42" s="1"/>
  <c r="M54" i="41"/>
  <c r="N54" i="41" s="1"/>
  <c r="B56" i="41"/>
  <c r="A57" i="41"/>
  <c r="C55" i="41"/>
  <c r="K55" i="41"/>
  <c r="L55" i="41" s="1"/>
  <c r="D55" i="41"/>
  <c r="D56" i="41" s="1"/>
  <c r="C55" i="39"/>
  <c r="K55" i="39"/>
  <c r="L54" i="39"/>
  <c r="M53" i="39"/>
  <c r="N53" i="39" s="1"/>
  <c r="B56" i="39"/>
  <c r="D55" i="39"/>
  <c r="D56" i="39" s="1"/>
  <c r="A54" i="57" l="1"/>
  <c r="A54" i="62"/>
  <c r="A91" i="61"/>
  <c r="A53" i="56"/>
  <c r="A54" i="60"/>
  <c r="A53" i="63"/>
  <c r="A56" i="59"/>
  <c r="A53" i="58"/>
  <c r="A51" i="55"/>
  <c r="M54" i="50"/>
  <c r="N54" i="50" s="1"/>
  <c r="C55" i="50"/>
  <c r="K55" i="50"/>
  <c r="L55" i="50" s="1"/>
  <c r="B56" i="50"/>
  <c r="A57" i="50"/>
  <c r="D55" i="50"/>
  <c r="D56" i="50" s="1"/>
  <c r="A59" i="49"/>
  <c r="B58" i="49"/>
  <c r="M55" i="49"/>
  <c r="N55" i="49" s="1"/>
  <c r="L56" i="49"/>
  <c r="C57" i="49"/>
  <c r="K57" i="49"/>
  <c r="D57" i="49"/>
  <c r="M55" i="48"/>
  <c r="N55" i="48" s="1"/>
  <c r="A58" i="48"/>
  <c r="B57" i="48"/>
  <c r="C56" i="48"/>
  <c r="K56" i="48"/>
  <c r="L56" i="48" s="1"/>
  <c r="D56" i="48"/>
  <c r="D57" i="48" s="1"/>
  <c r="L56" i="45"/>
  <c r="M55" i="45"/>
  <c r="N55" i="45" s="1"/>
  <c r="C57" i="45"/>
  <c r="K57" i="45"/>
  <c r="A59" i="45"/>
  <c r="B58" i="45"/>
  <c r="D58" i="45" s="1"/>
  <c r="C56" i="44"/>
  <c r="K56" i="44"/>
  <c r="B57" i="44"/>
  <c r="A58" i="44"/>
  <c r="L55" i="44"/>
  <c r="M54" i="44"/>
  <c r="N54" i="44" s="1"/>
  <c r="D57" i="44"/>
  <c r="B57" i="43"/>
  <c r="A58" i="43"/>
  <c r="L55" i="43"/>
  <c r="M54" i="43"/>
  <c r="N54" i="43" s="1"/>
  <c r="K56" i="43"/>
  <c r="C56" i="43"/>
  <c r="M54" i="42"/>
  <c r="N54" i="42" s="1"/>
  <c r="K55" i="42"/>
  <c r="L55" i="42" s="1"/>
  <c r="C55" i="42"/>
  <c r="B56" i="42"/>
  <c r="A57" i="42"/>
  <c r="M55" i="41"/>
  <c r="N55" i="41" s="1"/>
  <c r="A58" i="41"/>
  <c r="B57" i="41"/>
  <c r="K56" i="41"/>
  <c r="L56" i="41" s="1"/>
  <c r="C56" i="41"/>
  <c r="B57" i="39"/>
  <c r="C56" i="39"/>
  <c r="K56" i="39"/>
  <c r="L55" i="39"/>
  <c r="M54" i="39"/>
  <c r="N54" i="39" s="1"/>
  <c r="A92" i="61" l="1"/>
  <c r="A55" i="62"/>
  <c r="A54" i="58"/>
  <c r="A55" i="57"/>
  <c r="A57" i="59"/>
  <c r="A55" i="60"/>
  <c r="A54" i="56"/>
  <c r="A54" i="63"/>
  <c r="A52" i="55"/>
  <c r="M55" i="50"/>
  <c r="N55" i="50" s="1"/>
  <c r="C56" i="50"/>
  <c r="K56" i="50"/>
  <c r="L56" i="50" s="1"/>
  <c r="B57" i="50"/>
  <c r="A58" i="50"/>
  <c r="D58" i="49"/>
  <c r="D59" i="49" s="1"/>
  <c r="B59" i="49"/>
  <c r="A60" i="49"/>
  <c r="L57" i="49"/>
  <c r="M56" i="49"/>
  <c r="N56" i="49" s="1"/>
  <c r="C58" i="49"/>
  <c r="K58" i="49"/>
  <c r="M56" i="48"/>
  <c r="N56" i="48" s="1"/>
  <c r="A59" i="48"/>
  <c r="B58" i="48"/>
  <c r="D58" i="48"/>
  <c r="C57" i="48"/>
  <c r="K57" i="48"/>
  <c r="L57" i="48" s="1"/>
  <c r="A60" i="45"/>
  <c r="B59" i="45"/>
  <c r="D59" i="45" s="1"/>
  <c r="C58" i="45"/>
  <c r="K58" i="45"/>
  <c r="M56" i="45"/>
  <c r="N56" i="45" s="1"/>
  <c r="L57" i="45"/>
  <c r="D58" i="44"/>
  <c r="M55" i="44"/>
  <c r="N55" i="44" s="1"/>
  <c r="L56" i="44"/>
  <c r="A59" i="44"/>
  <c r="B58" i="44"/>
  <c r="C57" i="44"/>
  <c r="K57" i="44"/>
  <c r="C57" i="43"/>
  <c r="K57" i="43"/>
  <c r="D57" i="43"/>
  <c r="L56" i="43"/>
  <c r="M55" i="43"/>
  <c r="N55" i="43" s="1"/>
  <c r="A59" i="43"/>
  <c r="B58" i="43"/>
  <c r="M55" i="42"/>
  <c r="N55" i="42" s="1"/>
  <c r="B57" i="42"/>
  <c r="A58" i="42"/>
  <c r="C56" i="42"/>
  <c r="K56" i="42"/>
  <c r="L56" i="42" s="1"/>
  <c r="D56" i="42"/>
  <c r="D57" i="42" s="1"/>
  <c r="M56" i="41"/>
  <c r="N56" i="41" s="1"/>
  <c r="C57" i="41"/>
  <c r="K57" i="41"/>
  <c r="L57" i="41" s="1"/>
  <c r="B58" i="41"/>
  <c r="A59" i="41"/>
  <c r="D57" i="41"/>
  <c r="D58" i="41" s="1"/>
  <c r="C57" i="39"/>
  <c r="K57" i="39"/>
  <c r="M55" i="39"/>
  <c r="N55" i="39" s="1"/>
  <c r="L56" i="39"/>
  <c r="D57" i="39"/>
  <c r="B58" i="39"/>
  <c r="A93" i="61" l="1"/>
  <c r="A56" i="62"/>
  <c r="A58" i="59"/>
  <c r="A55" i="56"/>
  <c r="A55" i="58"/>
  <c r="A56" i="60"/>
  <c r="A55" i="63"/>
  <c r="A56" i="57"/>
  <c r="A53" i="55"/>
  <c r="M56" i="50"/>
  <c r="N56" i="50" s="1"/>
  <c r="C57" i="50"/>
  <c r="K57" i="50"/>
  <c r="L57" i="50" s="1"/>
  <c r="B58" i="50"/>
  <c r="A59" i="50"/>
  <c r="D57" i="50"/>
  <c r="D58" i="50" s="1"/>
  <c r="M57" i="49"/>
  <c r="N57" i="49" s="1"/>
  <c r="L58" i="49"/>
  <c r="A61" i="49"/>
  <c r="B60" i="49"/>
  <c r="C59" i="49"/>
  <c r="K59" i="49"/>
  <c r="M57" i="48"/>
  <c r="N57" i="48" s="1"/>
  <c r="A60" i="48"/>
  <c r="B59" i="48"/>
  <c r="C58" i="48"/>
  <c r="K58" i="48"/>
  <c r="L58" i="48" s="1"/>
  <c r="D59" i="48"/>
  <c r="M57" i="45"/>
  <c r="N57" i="45" s="1"/>
  <c r="L58" i="45"/>
  <c r="C59" i="45"/>
  <c r="K59" i="45"/>
  <c r="B60" i="45"/>
  <c r="D60" i="45" s="1"/>
  <c r="A61" i="45"/>
  <c r="L57" i="44"/>
  <c r="M56" i="44"/>
  <c r="N56" i="44" s="1"/>
  <c r="C58" i="44"/>
  <c r="K58" i="44"/>
  <c r="B59" i="44"/>
  <c r="A60" i="44"/>
  <c r="K58" i="43"/>
  <c r="C58" i="43"/>
  <c r="D58" i="43"/>
  <c r="B59" i="43"/>
  <c r="A60" i="43"/>
  <c r="L57" i="43"/>
  <c r="M56" i="43"/>
  <c r="N56" i="43" s="1"/>
  <c r="M56" i="42"/>
  <c r="N56" i="42" s="1"/>
  <c r="B58" i="42"/>
  <c r="A59" i="42"/>
  <c r="C57" i="42"/>
  <c r="K57" i="42"/>
  <c r="L57" i="42" s="1"/>
  <c r="M57" i="41"/>
  <c r="N57" i="41" s="1"/>
  <c r="C58" i="41"/>
  <c r="K58" i="41"/>
  <c r="L58" i="41" s="1"/>
  <c r="A60" i="41"/>
  <c r="B59" i="41"/>
  <c r="D59" i="41" s="1"/>
  <c r="D58" i="39"/>
  <c r="C58" i="39"/>
  <c r="K58" i="39"/>
  <c r="B59" i="39"/>
  <c r="L57" i="39"/>
  <c r="M56" i="39"/>
  <c r="N56" i="39" s="1"/>
  <c r="A56" i="58" l="1"/>
  <c r="A59" i="59"/>
  <c r="A57" i="57"/>
  <c r="A56" i="63"/>
  <c r="A57" i="62"/>
  <c r="A56" i="56"/>
  <c r="A57" i="60"/>
  <c r="A94" i="61"/>
  <c r="A54" i="55"/>
  <c r="M57" i="50"/>
  <c r="N57" i="50" s="1"/>
  <c r="B59" i="50"/>
  <c r="A60" i="50"/>
  <c r="D59" i="50"/>
  <c r="C58" i="50"/>
  <c r="K58" i="50"/>
  <c r="L58" i="50" s="1"/>
  <c r="C60" i="49"/>
  <c r="K60" i="49"/>
  <c r="D60" i="49"/>
  <c r="B61" i="49"/>
  <c r="A62" i="49"/>
  <c r="L59" i="49"/>
  <c r="M58" i="49"/>
  <c r="N58" i="49" s="1"/>
  <c r="M58" i="48"/>
  <c r="N58" i="48" s="1"/>
  <c r="B60" i="48"/>
  <c r="D60" i="48" s="1"/>
  <c r="A61" i="48"/>
  <c r="C59" i="48"/>
  <c r="K59" i="48"/>
  <c r="L59" i="48" s="1"/>
  <c r="C60" i="45"/>
  <c r="K60" i="45"/>
  <c r="B61" i="45"/>
  <c r="D61" i="45" s="1"/>
  <c r="A62" i="45"/>
  <c r="M58" i="45"/>
  <c r="N58" i="45" s="1"/>
  <c r="L59" i="45"/>
  <c r="A61" i="44"/>
  <c r="B60" i="44"/>
  <c r="M57" i="44"/>
  <c r="N57" i="44" s="1"/>
  <c r="L58" i="44"/>
  <c r="C59" i="44"/>
  <c r="K59" i="44"/>
  <c r="D59" i="44"/>
  <c r="D60" i="44" s="1"/>
  <c r="D59" i="43"/>
  <c r="L58" i="43"/>
  <c r="M57" i="43"/>
  <c r="N57" i="43" s="1"/>
  <c r="A61" i="43"/>
  <c r="B60" i="43"/>
  <c r="C59" i="43"/>
  <c r="K59" i="43"/>
  <c r="M57" i="42"/>
  <c r="N57" i="42" s="1"/>
  <c r="A60" i="42"/>
  <c r="B59" i="42"/>
  <c r="C58" i="42"/>
  <c r="K58" i="42"/>
  <c r="L58" i="42" s="1"/>
  <c r="D58" i="42"/>
  <c r="D59" i="42" s="1"/>
  <c r="M58" i="41"/>
  <c r="N58" i="41" s="1"/>
  <c r="C59" i="41"/>
  <c r="K59" i="41"/>
  <c r="L59" i="41" s="1"/>
  <c r="B60" i="41"/>
  <c r="A61" i="41"/>
  <c r="M57" i="39"/>
  <c r="N57" i="39" s="1"/>
  <c r="L58" i="39"/>
  <c r="B60" i="39"/>
  <c r="C59" i="39"/>
  <c r="K59" i="39"/>
  <c r="D59" i="39"/>
  <c r="A60" i="59" l="1"/>
  <c r="A58" i="62"/>
  <c r="A58" i="60"/>
  <c r="A57" i="56"/>
  <c r="A57" i="63"/>
  <c r="A57" i="58"/>
  <c r="A95" i="61"/>
  <c r="A58" i="57"/>
  <c r="A55" i="55"/>
  <c r="M58" i="50"/>
  <c r="N58" i="50" s="1"/>
  <c r="B60" i="50"/>
  <c r="A61" i="50"/>
  <c r="D60" i="50"/>
  <c r="C59" i="50"/>
  <c r="K59" i="50"/>
  <c r="L59" i="50" s="1"/>
  <c r="M59" i="49"/>
  <c r="N59" i="49" s="1"/>
  <c r="L60" i="49"/>
  <c r="C61" i="49"/>
  <c r="K61" i="49"/>
  <c r="D61" i="49"/>
  <c r="A63" i="49"/>
  <c r="B62" i="49"/>
  <c r="M59" i="48"/>
  <c r="N59" i="48" s="1"/>
  <c r="A62" i="48"/>
  <c r="B61" i="48"/>
  <c r="D61" i="48" s="1"/>
  <c r="K60" i="48"/>
  <c r="L60" i="48" s="1"/>
  <c r="C60" i="48"/>
  <c r="M59" i="45"/>
  <c r="N59" i="45" s="1"/>
  <c r="L60" i="45"/>
  <c r="C61" i="45"/>
  <c r="K61" i="45"/>
  <c r="B62" i="45"/>
  <c r="D62" i="45" s="1"/>
  <c r="A63" i="45"/>
  <c r="D61" i="44"/>
  <c r="L59" i="44"/>
  <c r="M58" i="44"/>
  <c r="N58" i="44" s="1"/>
  <c r="C60" i="44"/>
  <c r="K60" i="44"/>
  <c r="B61" i="44"/>
  <c r="A62" i="44"/>
  <c r="D60" i="43"/>
  <c r="K60" i="43"/>
  <c r="C60" i="43"/>
  <c r="B61" i="43"/>
  <c r="A62" i="43"/>
  <c r="L59" i="43"/>
  <c r="M58" i="43"/>
  <c r="N58" i="43" s="1"/>
  <c r="M58" i="42"/>
  <c r="N58" i="42" s="1"/>
  <c r="K59" i="42"/>
  <c r="L59" i="42" s="1"/>
  <c r="C59" i="42"/>
  <c r="B60" i="42"/>
  <c r="A61" i="42"/>
  <c r="M59" i="41"/>
  <c r="N59" i="41" s="1"/>
  <c r="C60" i="41"/>
  <c r="K60" i="41"/>
  <c r="L60" i="41" s="1"/>
  <c r="A62" i="41"/>
  <c r="B61" i="41"/>
  <c r="D60" i="41"/>
  <c r="D61" i="41" s="1"/>
  <c r="D60" i="39"/>
  <c r="L59" i="39"/>
  <c r="M58" i="39"/>
  <c r="N58" i="39" s="1"/>
  <c r="B61" i="39"/>
  <c r="C60" i="39"/>
  <c r="K60" i="39"/>
  <c r="A58" i="63" l="1"/>
  <c r="A59" i="62"/>
  <c r="A58" i="56"/>
  <c r="A59" i="60"/>
  <c r="A61" i="59"/>
  <c r="A58" i="58"/>
  <c r="A96" i="61"/>
  <c r="A59" i="57"/>
  <c r="A56" i="55"/>
  <c r="M59" i="50"/>
  <c r="N59" i="50" s="1"/>
  <c r="B61" i="50"/>
  <c r="A62" i="50"/>
  <c r="C60" i="50"/>
  <c r="K60" i="50"/>
  <c r="L60" i="50" s="1"/>
  <c r="D61" i="50"/>
  <c r="D62" i="49"/>
  <c r="L61" i="49"/>
  <c r="M60" i="49"/>
  <c r="N60" i="49" s="1"/>
  <c r="C62" i="49"/>
  <c r="K62" i="49"/>
  <c r="B63" i="49"/>
  <c r="D63" i="49" s="1"/>
  <c r="A64" i="49"/>
  <c r="M60" i="48"/>
  <c r="N60" i="48" s="1"/>
  <c r="C61" i="48"/>
  <c r="K61" i="48"/>
  <c r="L61" i="48" s="1"/>
  <c r="A63" i="48"/>
  <c r="B62" i="48"/>
  <c r="D62" i="48" s="1"/>
  <c r="C62" i="45"/>
  <c r="K62" i="45"/>
  <c r="B63" i="45"/>
  <c r="D63" i="45" s="1"/>
  <c r="A64" i="45"/>
  <c r="M60" i="45"/>
  <c r="N60" i="45" s="1"/>
  <c r="L61" i="45"/>
  <c r="D62" i="44"/>
  <c r="A63" i="44"/>
  <c r="B62" i="44"/>
  <c r="M59" i="44"/>
  <c r="N59" i="44" s="1"/>
  <c r="L60" i="44"/>
  <c r="C61" i="44"/>
  <c r="K61" i="44"/>
  <c r="D61" i="43"/>
  <c r="A63" i="43"/>
  <c r="B62" i="43"/>
  <c r="L60" i="43"/>
  <c r="M59" i="43"/>
  <c r="N59" i="43" s="1"/>
  <c r="C61" i="43"/>
  <c r="K61" i="43"/>
  <c r="M59" i="42"/>
  <c r="N59" i="42" s="1"/>
  <c r="C60" i="42"/>
  <c r="K60" i="42"/>
  <c r="L60" i="42" s="1"/>
  <c r="B61" i="42"/>
  <c r="A62" i="42"/>
  <c r="D60" i="42"/>
  <c r="D61" i="42" s="1"/>
  <c r="M60" i="41"/>
  <c r="N60" i="41" s="1"/>
  <c r="B62" i="41"/>
  <c r="A63" i="41"/>
  <c r="D62" i="41"/>
  <c r="C61" i="41"/>
  <c r="K61" i="41"/>
  <c r="L61" i="41" s="1"/>
  <c r="M59" i="39"/>
  <c r="N59" i="39" s="1"/>
  <c r="L60" i="39"/>
  <c r="B62" i="39"/>
  <c r="C61" i="39"/>
  <c r="K61" i="39"/>
  <c r="D61" i="39"/>
  <c r="A97" i="61" l="1"/>
  <c r="A59" i="56"/>
  <c r="A59" i="63"/>
  <c r="A60" i="60"/>
  <c r="A59" i="58"/>
  <c r="A60" i="57"/>
  <c r="A62" i="59"/>
  <c r="A60" i="62"/>
  <c r="A57" i="55"/>
  <c r="M60" i="50"/>
  <c r="N60" i="50" s="1"/>
  <c r="B62" i="50"/>
  <c r="A63" i="50"/>
  <c r="C61" i="50"/>
  <c r="K61" i="50"/>
  <c r="L61" i="50" s="1"/>
  <c r="D64" i="49"/>
  <c r="M61" i="49"/>
  <c r="N61" i="49" s="1"/>
  <c r="L62" i="49"/>
  <c r="A65" i="49"/>
  <c r="B64" i="49"/>
  <c r="C63" i="49"/>
  <c r="K63" i="49"/>
  <c r="M61" i="48"/>
  <c r="N61" i="48" s="1"/>
  <c r="B63" i="48"/>
  <c r="A64" i="48"/>
  <c r="C62" i="48"/>
  <c r="K62" i="48"/>
  <c r="L62" i="48" s="1"/>
  <c r="B64" i="45"/>
  <c r="D64" i="45" s="1"/>
  <c r="A65" i="45"/>
  <c r="M61" i="45"/>
  <c r="N61" i="45" s="1"/>
  <c r="L62" i="45"/>
  <c r="C63" i="45"/>
  <c r="K63" i="45"/>
  <c r="B63" i="44"/>
  <c r="A64" i="44"/>
  <c r="L61" i="44"/>
  <c r="M60" i="44"/>
  <c r="N60" i="44" s="1"/>
  <c r="C62" i="44"/>
  <c r="K62" i="44"/>
  <c r="D62" i="43"/>
  <c r="D63" i="43" s="1"/>
  <c r="K62" i="43"/>
  <c r="C62" i="43"/>
  <c r="L61" i="43"/>
  <c r="M60" i="43"/>
  <c r="N60" i="43" s="1"/>
  <c r="B63" i="43"/>
  <c r="A64" i="43"/>
  <c r="M60" i="42"/>
  <c r="N60" i="42" s="1"/>
  <c r="K61" i="42"/>
  <c r="L61" i="42" s="1"/>
  <c r="C61" i="42"/>
  <c r="A63" i="42"/>
  <c r="B62" i="42"/>
  <c r="M61" i="41"/>
  <c r="N61" i="41" s="1"/>
  <c r="B63" i="41"/>
  <c r="D63" i="41" s="1"/>
  <c r="A64" i="41"/>
  <c r="C62" i="41"/>
  <c r="K62" i="41"/>
  <c r="L62" i="41" s="1"/>
  <c r="D62" i="39"/>
  <c r="B63" i="39"/>
  <c r="C62" i="39"/>
  <c r="K62" i="39"/>
  <c r="L61" i="39"/>
  <c r="M60" i="39"/>
  <c r="N60" i="39" s="1"/>
  <c r="A61" i="60" l="1"/>
  <c r="A63" i="59"/>
  <c r="A60" i="63"/>
  <c r="A60" i="56"/>
  <c r="A98" i="61"/>
  <c r="A61" i="57"/>
  <c r="A60" i="58"/>
  <c r="A61" i="62"/>
  <c r="A58" i="55"/>
  <c r="M61" i="50"/>
  <c r="N61" i="50" s="1"/>
  <c r="C62" i="50"/>
  <c r="K62" i="50"/>
  <c r="L62" i="50" s="1"/>
  <c r="D62" i="50"/>
  <c r="B63" i="50"/>
  <c r="A64" i="50"/>
  <c r="C64" i="49"/>
  <c r="K64" i="49"/>
  <c r="B65" i="49"/>
  <c r="D65" i="49" s="1"/>
  <c r="A66" i="49"/>
  <c r="L63" i="49"/>
  <c r="M62" i="49"/>
  <c r="N62" i="49" s="1"/>
  <c r="M62" i="48"/>
  <c r="N62" i="48" s="1"/>
  <c r="A65" i="48"/>
  <c r="B64" i="48"/>
  <c r="C63" i="48"/>
  <c r="K63" i="48"/>
  <c r="L63" i="48" s="1"/>
  <c r="D63" i="48"/>
  <c r="D64" i="48" s="1"/>
  <c r="A66" i="45"/>
  <c r="B65" i="45"/>
  <c r="D65" i="45" s="1"/>
  <c r="M62" i="45"/>
  <c r="N62" i="45" s="1"/>
  <c r="L63" i="45"/>
  <c r="C64" i="45"/>
  <c r="K64" i="45"/>
  <c r="C63" i="44"/>
  <c r="K63" i="44"/>
  <c r="D63" i="44"/>
  <c r="M61" i="44"/>
  <c r="N61" i="44" s="1"/>
  <c r="L62" i="44"/>
  <c r="B64" i="44"/>
  <c r="A65" i="44"/>
  <c r="A65" i="43"/>
  <c r="B64" i="43"/>
  <c r="D64" i="43" s="1"/>
  <c r="C63" i="43"/>
  <c r="K63" i="43"/>
  <c r="L62" i="43"/>
  <c r="M61" i="43"/>
  <c r="N61" i="43" s="1"/>
  <c r="M61" i="42"/>
  <c r="N61" i="42" s="1"/>
  <c r="B63" i="42"/>
  <c r="A64" i="42"/>
  <c r="K62" i="42"/>
  <c r="L62" i="42" s="1"/>
  <c r="C62" i="42"/>
  <c r="D62" i="42"/>
  <c r="D63" i="42" s="1"/>
  <c r="B64" i="41"/>
  <c r="D64" i="41" s="1"/>
  <c r="A65" i="41"/>
  <c r="M62" i="41"/>
  <c r="N62" i="41" s="1"/>
  <c r="C63" i="41"/>
  <c r="K63" i="41"/>
  <c r="L63" i="41" s="1"/>
  <c r="D63" i="39"/>
  <c r="M61" i="39"/>
  <c r="N61" i="39" s="1"/>
  <c r="L62" i="39"/>
  <c r="B64" i="39"/>
  <c r="C63" i="39"/>
  <c r="K63" i="39"/>
  <c r="A62" i="62" l="1"/>
  <c r="A99" i="61"/>
  <c r="A61" i="63"/>
  <c r="A61" i="58"/>
  <c r="A64" i="59"/>
  <c r="A62" i="57"/>
  <c r="A61" i="56"/>
  <c r="A62" i="60"/>
  <c r="A59" i="55"/>
  <c r="M62" i="50"/>
  <c r="N62" i="50" s="1"/>
  <c r="B64" i="50"/>
  <c r="A65" i="50"/>
  <c r="D63" i="50"/>
  <c r="D64" i="50" s="1"/>
  <c r="K63" i="50"/>
  <c r="L63" i="50" s="1"/>
  <c r="C63" i="50"/>
  <c r="D66" i="49"/>
  <c r="M63" i="49"/>
  <c r="N63" i="49" s="1"/>
  <c r="L64" i="49"/>
  <c r="A67" i="49"/>
  <c r="B66" i="49"/>
  <c r="C65" i="49"/>
  <c r="K65" i="49"/>
  <c r="M63" i="48"/>
  <c r="N63" i="48" s="1"/>
  <c r="A66" i="48"/>
  <c r="B65" i="48"/>
  <c r="K64" i="48"/>
  <c r="L64" i="48" s="1"/>
  <c r="C64" i="48"/>
  <c r="D65" i="48"/>
  <c r="M63" i="45"/>
  <c r="N63" i="45" s="1"/>
  <c r="L64" i="45"/>
  <c r="C65" i="45"/>
  <c r="K65" i="45"/>
  <c r="B66" i="45"/>
  <c r="D66" i="45" s="1"/>
  <c r="A67" i="45"/>
  <c r="A66" i="44"/>
  <c r="B65" i="44"/>
  <c r="C64" i="44"/>
  <c r="K64" i="44"/>
  <c r="L63" i="44"/>
  <c r="M62" i="44"/>
  <c r="N62" i="44" s="1"/>
  <c r="D64" i="44"/>
  <c r="K64" i="43"/>
  <c r="C64" i="43"/>
  <c r="L63" i="43"/>
  <c r="M62" i="43"/>
  <c r="N62" i="43" s="1"/>
  <c r="B65" i="43"/>
  <c r="D65" i="43" s="1"/>
  <c r="A66" i="43"/>
  <c r="M62" i="42"/>
  <c r="N62" i="42" s="1"/>
  <c r="B64" i="42"/>
  <c r="A65" i="42"/>
  <c r="D64" i="42"/>
  <c r="C63" i="42"/>
  <c r="K63" i="42"/>
  <c r="L63" i="42" s="1"/>
  <c r="M63" i="41"/>
  <c r="N63" i="41" s="1"/>
  <c r="A66" i="41"/>
  <c r="B65" i="41"/>
  <c r="K64" i="41"/>
  <c r="L64" i="41" s="1"/>
  <c r="C64" i="41"/>
  <c r="B65" i="39"/>
  <c r="C64" i="39"/>
  <c r="K64" i="39"/>
  <c r="D64" i="39"/>
  <c r="L63" i="39"/>
  <c r="M62" i="39"/>
  <c r="N62" i="39" s="1"/>
  <c r="A63" i="62" l="1"/>
  <c r="A100" i="61"/>
  <c r="A63" i="60"/>
  <c r="A62" i="56"/>
  <c r="A63" i="57"/>
  <c r="A62" i="63"/>
  <c r="A65" i="59"/>
  <c r="A62" i="58"/>
  <c r="A60" i="55"/>
  <c r="M63" i="50"/>
  <c r="N63" i="50" s="1"/>
  <c r="B65" i="50"/>
  <c r="A66" i="50"/>
  <c r="D65" i="50"/>
  <c r="C64" i="50"/>
  <c r="K64" i="50"/>
  <c r="L64" i="50" s="1"/>
  <c r="C66" i="49"/>
  <c r="K66" i="49"/>
  <c r="L65" i="49"/>
  <c r="M64" i="49"/>
  <c r="N64" i="49" s="1"/>
  <c r="B67" i="49"/>
  <c r="D67" i="49" s="1"/>
  <c r="A68" i="49"/>
  <c r="M64" i="48"/>
  <c r="N64" i="48" s="1"/>
  <c r="C65" i="48"/>
  <c r="K65" i="48"/>
  <c r="L65" i="48" s="1"/>
  <c r="A67" i="48"/>
  <c r="B66" i="48"/>
  <c r="B67" i="45"/>
  <c r="D67" i="45" s="1"/>
  <c r="A68" i="45"/>
  <c r="C66" i="45"/>
  <c r="K66" i="45"/>
  <c r="M64" i="45"/>
  <c r="N64" i="45" s="1"/>
  <c r="L65" i="45"/>
  <c r="C65" i="44"/>
  <c r="K65" i="44"/>
  <c r="B66" i="44"/>
  <c r="A67" i="44"/>
  <c r="D65" i="44"/>
  <c r="D66" i="44" s="1"/>
  <c r="L64" i="44"/>
  <c r="M63" i="44"/>
  <c r="N63" i="44" s="1"/>
  <c r="A67" i="43"/>
  <c r="B66" i="43"/>
  <c r="D66" i="43"/>
  <c r="C65" i="43"/>
  <c r="K65" i="43"/>
  <c r="L64" i="43"/>
  <c r="M63" i="43"/>
  <c r="N63" i="43" s="1"/>
  <c r="M63" i="42"/>
  <c r="N63" i="42" s="1"/>
  <c r="B65" i="42"/>
  <c r="A66" i="42"/>
  <c r="K64" i="42"/>
  <c r="L64" i="42" s="1"/>
  <c r="C64" i="42"/>
  <c r="M64" i="41"/>
  <c r="N64" i="41" s="1"/>
  <c r="K65" i="41"/>
  <c r="L65" i="41" s="1"/>
  <c r="C65" i="41"/>
  <c r="D65" i="41"/>
  <c r="B66" i="41"/>
  <c r="A67" i="41"/>
  <c r="D65" i="39"/>
  <c r="M63" i="39"/>
  <c r="N63" i="39" s="1"/>
  <c r="L64" i="39"/>
  <c r="B66" i="39"/>
  <c r="C65" i="39"/>
  <c r="K65" i="39"/>
  <c r="A101" i="61" l="1"/>
  <c r="A64" i="62"/>
  <c r="A64" i="57"/>
  <c r="A63" i="58"/>
  <c r="A63" i="56"/>
  <c r="A64" i="60"/>
  <c r="A66" i="59"/>
  <c r="A63" i="63"/>
  <c r="A61" i="55"/>
  <c r="M64" i="50"/>
  <c r="N64" i="50" s="1"/>
  <c r="A67" i="50"/>
  <c r="B66" i="50"/>
  <c r="D66" i="50"/>
  <c r="K65" i="50"/>
  <c r="L65" i="50" s="1"/>
  <c r="C65" i="50"/>
  <c r="A69" i="49"/>
  <c r="B68" i="49"/>
  <c r="D68" i="49" s="1"/>
  <c r="C67" i="49"/>
  <c r="K67" i="49"/>
  <c r="M65" i="49"/>
  <c r="N65" i="49" s="1"/>
  <c r="L66" i="49"/>
  <c r="M65" i="48"/>
  <c r="N65" i="48" s="1"/>
  <c r="C66" i="48"/>
  <c r="K66" i="48"/>
  <c r="L66" i="48" s="1"/>
  <c r="A68" i="48"/>
  <c r="B67" i="48"/>
  <c r="D66" i="48"/>
  <c r="D67" i="48" s="1"/>
  <c r="M65" i="45"/>
  <c r="N65" i="45" s="1"/>
  <c r="L66" i="45"/>
  <c r="C67" i="45"/>
  <c r="K67" i="45"/>
  <c r="B68" i="45"/>
  <c r="D68" i="45" s="1"/>
  <c r="A69" i="45"/>
  <c r="L65" i="44"/>
  <c r="M64" i="44"/>
  <c r="N64" i="44" s="1"/>
  <c r="B67" i="44"/>
  <c r="D67" i="44" s="1"/>
  <c r="A68" i="44"/>
  <c r="C66" i="44"/>
  <c r="K66" i="44"/>
  <c r="L65" i="43"/>
  <c r="M64" i="43"/>
  <c r="N64" i="43" s="1"/>
  <c r="B67" i="43"/>
  <c r="D67" i="43" s="1"/>
  <c r="A68" i="43"/>
  <c r="K66" i="43"/>
  <c r="C66" i="43"/>
  <c r="M64" i="42"/>
  <c r="N64" i="42" s="1"/>
  <c r="A67" i="42"/>
  <c r="B66" i="42"/>
  <c r="K65" i="42"/>
  <c r="L65" i="42" s="1"/>
  <c r="C65" i="42"/>
  <c r="D65" i="42"/>
  <c r="D66" i="42" s="1"/>
  <c r="M65" i="41"/>
  <c r="N65" i="41" s="1"/>
  <c r="B67" i="41"/>
  <c r="A68" i="41"/>
  <c r="C66" i="41"/>
  <c r="K66" i="41"/>
  <c r="L66" i="41" s="1"/>
  <c r="D66" i="41"/>
  <c r="D67" i="41" s="1"/>
  <c r="B67" i="39"/>
  <c r="C66" i="39"/>
  <c r="K66" i="39"/>
  <c r="L65" i="39"/>
  <c r="M64" i="39"/>
  <c r="N64" i="39" s="1"/>
  <c r="D66" i="39"/>
  <c r="A65" i="60" l="1"/>
  <c r="A65" i="62"/>
  <c r="A65" i="57"/>
  <c r="A64" i="58"/>
  <c r="A64" i="56"/>
  <c r="A67" i="59"/>
  <c r="A64" i="63"/>
  <c r="A102" i="61"/>
  <c r="A62" i="55"/>
  <c r="M65" i="50"/>
  <c r="N65" i="50" s="1"/>
  <c r="C66" i="50"/>
  <c r="K66" i="50"/>
  <c r="L66" i="50" s="1"/>
  <c r="B67" i="50"/>
  <c r="A68" i="50"/>
  <c r="L67" i="49"/>
  <c r="M66" i="49"/>
  <c r="N66" i="49" s="1"/>
  <c r="B69" i="49"/>
  <c r="A70" i="49"/>
  <c r="D69" i="49"/>
  <c r="C68" i="49"/>
  <c r="K68" i="49"/>
  <c r="M66" i="48"/>
  <c r="N66" i="48" s="1"/>
  <c r="C67" i="48"/>
  <c r="K67" i="48"/>
  <c r="L67" i="48" s="1"/>
  <c r="A69" i="48"/>
  <c r="B68" i="48"/>
  <c r="B69" i="45"/>
  <c r="D69" i="45" s="1"/>
  <c r="A70" i="45"/>
  <c r="C68" i="45"/>
  <c r="K68" i="45"/>
  <c r="M66" i="45"/>
  <c r="N66" i="45" s="1"/>
  <c r="L67" i="45"/>
  <c r="L66" i="44"/>
  <c r="M65" i="44"/>
  <c r="N65" i="44" s="1"/>
  <c r="B68" i="44"/>
  <c r="D68" i="44" s="1"/>
  <c r="A69" i="44"/>
  <c r="C67" i="44"/>
  <c r="K67" i="44"/>
  <c r="L66" i="43"/>
  <c r="M65" i="43"/>
  <c r="N65" i="43" s="1"/>
  <c r="A69" i="43"/>
  <c r="B68" i="43"/>
  <c r="D68" i="43" s="1"/>
  <c r="C67" i="43"/>
  <c r="K67" i="43"/>
  <c r="M65" i="42"/>
  <c r="N65" i="42" s="1"/>
  <c r="C66" i="42"/>
  <c r="K66" i="42"/>
  <c r="L66" i="42" s="1"/>
  <c r="A68" i="42"/>
  <c r="B67" i="42"/>
  <c r="K67" i="41"/>
  <c r="C67" i="41"/>
  <c r="M66" i="41"/>
  <c r="N66" i="41" s="1"/>
  <c r="L67" i="41"/>
  <c r="B68" i="41"/>
  <c r="D68" i="41" s="1"/>
  <c r="A69" i="41"/>
  <c r="D67" i="39"/>
  <c r="M65" i="39"/>
  <c r="N65" i="39" s="1"/>
  <c r="L66" i="39"/>
  <c r="B68" i="39"/>
  <c r="C67" i="39"/>
  <c r="K67" i="39"/>
  <c r="A65" i="58" l="1"/>
  <c r="A68" i="59"/>
  <c r="A66" i="57"/>
  <c r="A66" i="62"/>
  <c r="A65" i="56"/>
  <c r="A103" i="61"/>
  <c r="A65" i="63"/>
  <c r="A66" i="60"/>
  <c r="A63" i="55"/>
  <c r="M66" i="50"/>
  <c r="N66" i="50" s="1"/>
  <c r="C67" i="50"/>
  <c r="K67" i="50"/>
  <c r="L67" i="50" s="1"/>
  <c r="A69" i="50"/>
  <c r="B68" i="50"/>
  <c r="D67" i="50"/>
  <c r="D68" i="50" s="1"/>
  <c r="C69" i="49"/>
  <c r="K69" i="49"/>
  <c r="M67" i="49"/>
  <c r="N67" i="49" s="1"/>
  <c r="L68" i="49"/>
  <c r="A71" i="49"/>
  <c r="B70" i="49"/>
  <c r="D70" i="49" s="1"/>
  <c r="M67" i="48"/>
  <c r="N67" i="48" s="1"/>
  <c r="K68" i="48"/>
  <c r="L68" i="48" s="1"/>
  <c r="C68" i="48"/>
  <c r="D68" i="48"/>
  <c r="A70" i="48"/>
  <c r="B69" i="48"/>
  <c r="M67" i="45"/>
  <c r="N67" i="45" s="1"/>
  <c r="L68" i="45"/>
  <c r="B70" i="45"/>
  <c r="D70" i="45" s="1"/>
  <c r="A71" i="45"/>
  <c r="C69" i="45"/>
  <c r="K69" i="45"/>
  <c r="D69" i="44"/>
  <c r="L67" i="44"/>
  <c r="M66" i="44"/>
  <c r="N66" i="44" s="1"/>
  <c r="A70" i="44"/>
  <c r="B69" i="44"/>
  <c r="C68" i="44"/>
  <c r="K68" i="44"/>
  <c r="K68" i="43"/>
  <c r="C68" i="43"/>
  <c r="B69" i="43"/>
  <c r="A70" i="43"/>
  <c r="L67" i="43"/>
  <c r="M66" i="43"/>
  <c r="N66" i="43" s="1"/>
  <c r="M66" i="42"/>
  <c r="N66" i="42" s="1"/>
  <c r="C67" i="42"/>
  <c r="K67" i="42"/>
  <c r="L67" i="42" s="1"/>
  <c r="A69" i="42"/>
  <c r="B68" i="42"/>
  <c r="D67" i="42"/>
  <c r="D68" i="42" s="1"/>
  <c r="C68" i="41"/>
  <c r="K68" i="41"/>
  <c r="L68" i="41"/>
  <c r="M67" i="41"/>
  <c r="N67" i="41" s="1"/>
  <c r="A70" i="41"/>
  <c r="B69" i="41"/>
  <c r="L67" i="39"/>
  <c r="M66" i="39"/>
  <c r="N66" i="39" s="1"/>
  <c r="B69" i="39"/>
  <c r="C68" i="39"/>
  <c r="K68" i="39"/>
  <c r="D68" i="39"/>
  <c r="A67" i="60" l="1"/>
  <c r="A66" i="56"/>
  <c r="A66" i="58"/>
  <c r="A67" i="62"/>
  <c r="A104" i="61"/>
  <c r="A69" i="59"/>
  <c r="A66" i="63"/>
  <c r="A67" i="57"/>
  <c r="A64" i="55"/>
  <c r="M67" i="50"/>
  <c r="N67" i="50" s="1"/>
  <c r="B69" i="50"/>
  <c r="A70" i="50"/>
  <c r="C68" i="50"/>
  <c r="K68" i="50"/>
  <c r="L68" i="50" s="1"/>
  <c r="C70" i="49"/>
  <c r="K70" i="49"/>
  <c r="L69" i="49"/>
  <c r="M68" i="49"/>
  <c r="N68" i="49" s="1"/>
  <c r="B71" i="49"/>
  <c r="D71" i="49" s="1"/>
  <c r="A72" i="49"/>
  <c r="M68" i="48"/>
  <c r="N68" i="48" s="1"/>
  <c r="C69" i="48"/>
  <c r="K69" i="48"/>
  <c r="L69" i="48" s="1"/>
  <c r="D69" i="48"/>
  <c r="A71" i="48"/>
  <c r="B70" i="48"/>
  <c r="A72" i="45"/>
  <c r="B71" i="45"/>
  <c r="C70" i="45"/>
  <c r="K70" i="45"/>
  <c r="M68" i="45"/>
  <c r="N68" i="45" s="1"/>
  <c r="L69" i="45"/>
  <c r="L68" i="44"/>
  <c r="M67" i="44"/>
  <c r="N67" i="44" s="1"/>
  <c r="C69" i="44"/>
  <c r="K69" i="44"/>
  <c r="B70" i="44"/>
  <c r="D70" i="44" s="1"/>
  <c r="A71" i="44"/>
  <c r="A71" i="43"/>
  <c r="B70" i="43"/>
  <c r="L68" i="43"/>
  <c r="M67" i="43"/>
  <c r="N67" i="43" s="1"/>
  <c r="C69" i="43"/>
  <c r="K69" i="43"/>
  <c r="D69" i="43"/>
  <c r="D70" i="43" s="1"/>
  <c r="M67" i="42"/>
  <c r="N67" i="42" s="1"/>
  <c r="K68" i="42"/>
  <c r="L68" i="42" s="1"/>
  <c r="C68" i="42"/>
  <c r="A70" i="42"/>
  <c r="B69" i="42"/>
  <c r="C69" i="41"/>
  <c r="K69" i="41"/>
  <c r="D69" i="41"/>
  <c r="M68" i="41"/>
  <c r="N68" i="41" s="1"/>
  <c r="L69" i="41"/>
  <c r="B70" i="41"/>
  <c r="A71" i="41"/>
  <c r="D69" i="39"/>
  <c r="C69" i="39"/>
  <c r="K69" i="39"/>
  <c r="M67" i="39"/>
  <c r="N67" i="39" s="1"/>
  <c r="L68" i="39"/>
  <c r="B70" i="39"/>
  <c r="A68" i="60" l="1"/>
  <c r="A68" i="62"/>
  <c r="A68" i="57"/>
  <c r="A67" i="63"/>
  <c r="A67" i="56"/>
  <c r="A70" i="59"/>
  <c r="A105" i="61"/>
  <c r="A67" i="58"/>
  <c r="A65" i="55"/>
  <c r="M68" i="50"/>
  <c r="N68" i="50" s="1"/>
  <c r="C69" i="50"/>
  <c r="K69" i="50"/>
  <c r="L69" i="50" s="1"/>
  <c r="A71" i="50"/>
  <c r="B70" i="50"/>
  <c r="D69" i="50"/>
  <c r="D70" i="50" s="1"/>
  <c r="D72" i="49"/>
  <c r="A73" i="49"/>
  <c r="B72" i="49"/>
  <c r="M69" i="49"/>
  <c r="N69" i="49" s="1"/>
  <c r="L70" i="49"/>
  <c r="C71" i="49"/>
  <c r="K71" i="49"/>
  <c r="M69" i="48"/>
  <c r="N69" i="48" s="1"/>
  <c r="C70" i="48"/>
  <c r="K70" i="48"/>
  <c r="L70" i="48" s="1"/>
  <c r="D70" i="48"/>
  <c r="A72" i="48"/>
  <c r="B71" i="48"/>
  <c r="C71" i="45"/>
  <c r="K71" i="45"/>
  <c r="M69" i="45"/>
  <c r="N69" i="45" s="1"/>
  <c r="L70" i="45"/>
  <c r="B72" i="45"/>
  <c r="A73" i="45"/>
  <c r="D71" i="45"/>
  <c r="D72" i="45" s="1"/>
  <c r="D71" i="44"/>
  <c r="M68" i="44"/>
  <c r="N68" i="44" s="1"/>
  <c r="L69" i="44"/>
  <c r="A72" i="44"/>
  <c r="B71" i="44"/>
  <c r="C70" i="44"/>
  <c r="K70" i="44"/>
  <c r="L69" i="43"/>
  <c r="M68" i="43"/>
  <c r="N68" i="43" s="1"/>
  <c r="K70" i="43"/>
  <c r="C70" i="43"/>
  <c r="B71" i="43"/>
  <c r="A72" i="43"/>
  <c r="M68" i="42"/>
  <c r="N68" i="42" s="1"/>
  <c r="B70" i="42"/>
  <c r="A71" i="42"/>
  <c r="K69" i="42"/>
  <c r="L69" i="42" s="1"/>
  <c r="C69" i="42"/>
  <c r="D69" i="42"/>
  <c r="D70" i="42" s="1"/>
  <c r="B71" i="41"/>
  <c r="A72" i="41"/>
  <c r="M69" i="41"/>
  <c r="N69" i="41" s="1"/>
  <c r="D70" i="41"/>
  <c r="C70" i="41"/>
  <c r="K70" i="41"/>
  <c r="L70" i="41" s="1"/>
  <c r="C70" i="39"/>
  <c r="K70" i="39"/>
  <c r="D70" i="39"/>
  <c r="B71" i="39"/>
  <c r="L69" i="39"/>
  <c r="M68" i="39"/>
  <c r="N68" i="39" s="1"/>
  <c r="A68" i="63" l="1"/>
  <c r="A69" i="60"/>
  <c r="A69" i="62"/>
  <c r="A68" i="58"/>
  <c r="A68" i="56"/>
  <c r="A106" i="61"/>
  <c r="A69" i="57"/>
  <c r="A71" i="59"/>
  <c r="A66" i="55"/>
  <c r="M69" i="50"/>
  <c r="N69" i="50" s="1"/>
  <c r="C70" i="50"/>
  <c r="K70" i="50"/>
  <c r="L70" i="50" s="1"/>
  <c r="B71" i="50"/>
  <c r="A72" i="50"/>
  <c r="L71" i="49"/>
  <c r="M70" i="49"/>
  <c r="N70" i="49" s="1"/>
  <c r="C72" i="49"/>
  <c r="K72" i="49"/>
  <c r="B73" i="49"/>
  <c r="D73" i="49" s="1"/>
  <c r="A74" i="49"/>
  <c r="M70" i="48"/>
  <c r="N70" i="48" s="1"/>
  <c r="C71" i="48"/>
  <c r="K71" i="48"/>
  <c r="L71" i="48" s="1"/>
  <c r="D71" i="48"/>
  <c r="A73" i="48"/>
  <c r="B72" i="48"/>
  <c r="A74" i="45"/>
  <c r="B73" i="45"/>
  <c r="D73" i="45" s="1"/>
  <c r="C72" i="45"/>
  <c r="K72" i="45"/>
  <c r="M70" i="45"/>
  <c r="N70" i="45" s="1"/>
  <c r="L71" i="45"/>
  <c r="D72" i="44"/>
  <c r="C71" i="44"/>
  <c r="K71" i="44"/>
  <c r="M69" i="44"/>
  <c r="N69" i="44" s="1"/>
  <c r="L70" i="44"/>
  <c r="A73" i="44"/>
  <c r="B72" i="44"/>
  <c r="C71" i="43"/>
  <c r="K71" i="43"/>
  <c r="D71" i="43"/>
  <c r="A73" i="43"/>
  <c r="B72" i="43"/>
  <c r="L70" i="43"/>
  <c r="M69" i="43"/>
  <c r="N69" i="43" s="1"/>
  <c r="M69" i="42"/>
  <c r="N69" i="42" s="1"/>
  <c r="K70" i="42"/>
  <c r="L70" i="42" s="1"/>
  <c r="C70" i="42"/>
  <c r="A72" i="42"/>
  <c r="B71" i="42"/>
  <c r="M70" i="41"/>
  <c r="N70" i="41" s="1"/>
  <c r="C71" i="41"/>
  <c r="K71" i="41"/>
  <c r="L71" i="41" s="1"/>
  <c r="D71" i="41"/>
  <c r="B72" i="41"/>
  <c r="A73" i="41"/>
  <c r="B72" i="39"/>
  <c r="C71" i="39"/>
  <c r="K71" i="39"/>
  <c r="M69" i="39"/>
  <c r="N69" i="39" s="1"/>
  <c r="L70" i="39"/>
  <c r="D71" i="39"/>
  <c r="A70" i="57" l="1"/>
  <c r="A69" i="58"/>
  <c r="A70" i="60"/>
  <c r="A69" i="63"/>
  <c r="A107" i="61"/>
  <c r="A70" i="62"/>
  <c r="A69" i="56"/>
  <c r="A72" i="59"/>
  <c r="A67" i="55"/>
  <c r="M70" i="50"/>
  <c r="N70" i="50" s="1"/>
  <c r="K71" i="50"/>
  <c r="L71" i="50" s="1"/>
  <c r="C71" i="50"/>
  <c r="A73" i="50"/>
  <c r="B72" i="50"/>
  <c r="D71" i="50"/>
  <c r="D72" i="50" s="1"/>
  <c r="D74" i="49"/>
  <c r="A75" i="49"/>
  <c r="B74" i="49"/>
  <c r="M71" i="49"/>
  <c r="N71" i="49" s="1"/>
  <c r="L72" i="49"/>
  <c r="C73" i="49"/>
  <c r="K73" i="49"/>
  <c r="M71" i="48"/>
  <c r="N71" i="48" s="1"/>
  <c r="B73" i="48"/>
  <c r="A74" i="48"/>
  <c r="C72" i="48"/>
  <c r="K72" i="48"/>
  <c r="L72" i="48" s="1"/>
  <c r="D72" i="48"/>
  <c r="D73" i="48" s="1"/>
  <c r="M71" i="45"/>
  <c r="N71" i="45" s="1"/>
  <c r="L72" i="45"/>
  <c r="C73" i="45"/>
  <c r="K73" i="45"/>
  <c r="B74" i="45"/>
  <c r="A75" i="45"/>
  <c r="K72" i="44"/>
  <c r="C72" i="44"/>
  <c r="B73" i="44"/>
  <c r="A74" i="44"/>
  <c r="D73" i="44"/>
  <c r="L71" i="44"/>
  <c r="M70" i="44"/>
  <c r="N70" i="44" s="1"/>
  <c r="D72" i="43"/>
  <c r="L71" i="43"/>
  <c r="M70" i="43"/>
  <c r="N70" i="43" s="1"/>
  <c r="K72" i="43"/>
  <c r="C72" i="43"/>
  <c r="B73" i="43"/>
  <c r="A74" i="43"/>
  <c r="M70" i="42"/>
  <c r="N70" i="42" s="1"/>
  <c r="C71" i="42"/>
  <c r="K71" i="42"/>
  <c r="L71" i="42" s="1"/>
  <c r="D71" i="42"/>
  <c r="B72" i="42"/>
  <c r="A73" i="42"/>
  <c r="D72" i="41"/>
  <c r="M71" i="41"/>
  <c r="N71" i="41" s="1"/>
  <c r="A74" i="41"/>
  <c r="B73" i="41"/>
  <c r="C72" i="41"/>
  <c r="K72" i="41"/>
  <c r="L72" i="41" s="1"/>
  <c r="D72" i="39"/>
  <c r="L71" i="39"/>
  <c r="M70" i="39"/>
  <c r="N70" i="39" s="1"/>
  <c r="C72" i="39"/>
  <c r="K72" i="39"/>
  <c r="B73" i="39"/>
  <c r="A71" i="62" l="1"/>
  <c r="A70" i="63"/>
  <c r="A71" i="57"/>
  <c r="A70" i="58"/>
  <c r="A108" i="61"/>
  <c r="A73" i="59"/>
  <c r="A71" i="60"/>
  <c r="A70" i="56"/>
  <c r="A68" i="55"/>
  <c r="M71" i="50"/>
  <c r="N71" i="50" s="1"/>
  <c r="C72" i="50"/>
  <c r="K72" i="50"/>
  <c r="L72" i="50" s="1"/>
  <c r="A74" i="50"/>
  <c r="B73" i="50"/>
  <c r="L73" i="49"/>
  <c r="M72" i="49"/>
  <c r="N72" i="49" s="1"/>
  <c r="C74" i="49"/>
  <c r="K74" i="49"/>
  <c r="B75" i="49"/>
  <c r="D75" i="49" s="1"/>
  <c r="A76" i="49"/>
  <c r="M72" i="48"/>
  <c r="N72" i="48" s="1"/>
  <c r="C73" i="48"/>
  <c r="K73" i="48"/>
  <c r="L73" i="48" s="1"/>
  <c r="B74" i="48"/>
  <c r="D74" i="48" s="1"/>
  <c r="A75" i="48"/>
  <c r="B75" i="45"/>
  <c r="A76" i="45"/>
  <c r="M72" i="45"/>
  <c r="N72" i="45" s="1"/>
  <c r="L73" i="45"/>
  <c r="C74" i="45"/>
  <c r="K74" i="45"/>
  <c r="D74" i="45"/>
  <c r="M71" i="44"/>
  <c r="N71" i="44" s="1"/>
  <c r="L72" i="44"/>
  <c r="C73" i="44"/>
  <c r="K73" i="44"/>
  <c r="A75" i="44"/>
  <c r="B74" i="44"/>
  <c r="D73" i="43"/>
  <c r="C73" i="43"/>
  <c r="K73" i="43"/>
  <c r="B74" i="43"/>
  <c r="A75" i="43"/>
  <c r="L72" i="43"/>
  <c r="M71" i="43"/>
  <c r="N71" i="43" s="1"/>
  <c r="M71" i="42"/>
  <c r="N71" i="42" s="1"/>
  <c r="K72" i="42"/>
  <c r="L72" i="42" s="1"/>
  <c r="C72" i="42"/>
  <c r="B73" i="42"/>
  <c r="A74" i="42"/>
  <c r="D72" i="42"/>
  <c r="D73" i="42" s="1"/>
  <c r="M72" i="41"/>
  <c r="N72" i="41" s="1"/>
  <c r="C73" i="41"/>
  <c r="K73" i="41"/>
  <c r="L73" i="41" s="1"/>
  <c r="B74" i="41"/>
  <c r="A75" i="41"/>
  <c r="D73" i="41"/>
  <c r="D74" i="41" s="1"/>
  <c r="B74" i="39"/>
  <c r="C73" i="39"/>
  <c r="K73" i="39"/>
  <c r="D73" i="39"/>
  <c r="M71" i="39"/>
  <c r="N71" i="39" s="1"/>
  <c r="L72" i="39"/>
  <c r="A71" i="63" l="1"/>
  <c r="A74" i="59"/>
  <c r="A109" i="61"/>
  <c r="A72" i="60"/>
  <c r="A72" i="62"/>
  <c r="A71" i="56"/>
  <c r="A71" i="58"/>
  <c r="A72" i="57"/>
  <c r="A69" i="55"/>
  <c r="M72" i="50"/>
  <c r="N72" i="50" s="1"/>
  <c r="B74" i="50"/>
  <c r="A75" i="50"/>
  <c r="C73" i="50"/>
  <c r="K73" i="50"/>
  <c r="L73" i="50" s="1"/>
  <c r="D73" i="50"/>
  <c r="D74" i="50" s="1"/>
  <c r="D76" i="49"/>
  <c r="A77" i="49"/>
  <c r="B76" i="49"/>
  <c r="M73" i="49"/>
  <c r="N73" i="49" s="1"/>
  <c r="L74" i="49"/>
  <c r="C75" i="49"/>
  <c r="K75" i="49"/>
  <c r="M73" i="48"/>
  <c r="N73" i="48" s="1"/>
  <c r="B75" i="48"/>
  <c r="A76" i="48"/>
  <c r="K74" i="48"/>
  <c r="L74" i="48" s="1"/>
  <c r="C74" i="48"/>
  <c r="C75" i="45"/>
  <c r="K75" i="45"/>
  <c r="D75" i="45"/>
  <c r="M73" i="45"/>
  <c r="N73" i="45" s="1"/>
  <c r="L74" i="45"/>
  <c r="A77" i="45"/>
  <c r="B76" i="45"/>
  <c r="K74" i="44"/>
  <c r="C74" i="44"/>
  <c r="D74" i="44"/>
  <c r="B75" i="44"/>
  <c r="A76" i="44"/>
  <c r="L73" i="44"/>
  <c r="M72" i="44"/>
  <c r="N72" i="44" s="1"/>
  <c r="L73" i="43"/>
  <c r="M72" i="43"/>
  <c r="N72" i="43" s="1"/>
  <c r="B75" i="43"/>
  <c r="A76" i="43"/>
  <c r="K74" i="43"/>
  <c r="C74" i="43"/>
  <c r="D74" i="43"/>
  <c r="D75" i="43" s="1"/>
  <c r="M72" i="42"/>
  <c r="N72" i="42" s="1"/>
  <c r="A75" i="42"/>
  <c r="B74" i="42"/>
  <c r="D74" i="42"/>
  <c r="C73" i="42"/>
  <c r="K73" i="42"/>
  <c r="L73" i="42" s="1"/>
  <c r="M73" i="41"/>
  <c r="N73" i="41" s="1"/>
  <c r="C74" i="41"/>
  <c r="K74" i="41"/>
  <c r="L74" i="41" s="1"/>
  <c r="A76" i="41"/>
  <c r="B75" i="41"/>
  <c r="D74" i="39"/>
  <c r="L73" i="39"/>
  <c r="M72" i="39"/>
  <c r="N72" i="39" s="1"/>
  <c r="C74" i="39"/>
  <c r="K74" i="39"/>
  <c r="B75" i="39"/>
  <c r="A73" i="62" l="1"/>
  <c r="A72" i="58"/>
  <c r="A72" i="63"/>
  <c r="A75" i="59"/>
  <c r="A72" i="56"/>
  <c r="A73" i="57"/>
  <c r="A73" i="60"/>
  <c r="A110" i="61"/>
  <c r="A70" i="55"/>
  <c r="M73" i="50"/>
  <c r="N73" i="50" s="1"/>
  <c r="A76" i="50"/>
  <c r="B75" i="50"/>
  <c r="C74" i="50"/>
  <c r="K74" i="50"/>
  <c r="L74" i="50" s="1"/>
  <c r="D75" i="50"/>
  <c r="D77" i="49"/>
  <c r="L75" i="49"/>
  <c r="M74" i="49"/>
  <c r="N74" i="49" s="1"/>
  <c r="C76" i="49"/>
  <c r="K76" i="49"/>
  <c r="B77" i="49"/>
  <c r="A78" i="49"/>
  <c r="M74" i="48"/>
  <c r="N74" i="48" s="1"/>
  <c r="C75" i="48"/>
  <c r="K75" i="48"/>
  <c r="L75" i="48" s="1"/>
  <c r="B76" i="48"/>
  <c r="A77" i="48"/>
  <c r="D75" i="48"/>
  <c r="D76" i="48" s="1"/>
  <c r="D76" i="45"/>
  <c r="C76" i="45"/>
  <c r="K76" i="45"/>
  <c r="A78" i="45"/>
  <c r="B77" i="45"/>
  <c r="L75" i="45"/>
  <c r="M74" i="45"/>
  <c r="N74" i="45" s="1"/>
  <c r="D77" i="45"/>
  <c r="M73" i="44"/>
  <c r="N73" i="44" s="1"/>
  <c r="L74" i="44"/>
  <c r="A77" i="44"/>
  <c r="B76" i="44"/>
  <c r="D75" i="44"/>
  <c r="D76" i="44" s="1"/>
  <c r="C75" i="44"/>
  <c r="K75" i="44"/>
  <c r="D76" i="43"/>
  <c r="L74" i="43"/>
  <c r="M73" i="43"/>
  <c r="N73" i="43" s="1"/>
  <c r="B76" i="43"/>
  <c r="A77" i="43"/>
  <c r="C75" i="43"/>
  <c r="K75" i="43"/>
  <c r="M73" i="42"/>
  <c r="N73" i="42" s="1"/>
  <c r="B75" i="42"/>
  <c r="A76" i="42"/>
  <c r="D75" i="42"/>
  <c r="C74" i="42"/>
  <c r="K74" i="42"/>
  <c r="L74" i="42" s="1"/>
  <c r="M74" i="41"/>
  <c r="N74" i="41" s="1"/>
  <c r="C75" i="41"/>
  <c r="K75" i="41"/>
  <c r="L75" i="41" s="1"/>
  <c r="B76" i="41"/>
  <c r="A77" i="41"/>
  <c r="D75" i="41"/>
  <c r="D76" i="41" s="1"/>
  <c r="D75" i="39"/>
  <c r="B76" i="39"/>
  <c r="C75" i="39"/>
  <c r="K75" i="39"/>
  <c r="M73" i="39"/>
  <c r="N73" i="39" s="1"/>
  <c r="L74" i="39"/>
  <c r="A76" i="59" l="1"/>
  <c r="A74" i="62"/>
  <c r="A73" i="63"/>
  <c r="A74" i="57"/>
  <c r="A73" i="58"/>
  <c r="A73" i="56"/>
  <c r="A111" i="61"/>
  <c r="A74" i="60"/>
  <c r="A71" i="55"/>
  <c r="M74" i="50"/>
  <c r="N74" i="50" s="1"/>
  <c r="K75" i="50"/>
  <c r="L75" i="50" s="1"/>
  <c r="C75" i="50"/>
  <c r="A77" i="50"/>
  <c r="B76" i="50"/>
  <c r="A79" i="49"/>
  <c r="B78" i="49"/>
  <c r="D78" i="49"/>
  <c r="C77" i="49"/>
  <c r="K77" i="49"/>
  <c r="M75" i="49"/>
  <c r="N75" i="49" s="1"/>
  <c r="L76" i="49"/>
  <c r="M75" i="48"/>
  <c r="N75" i="48" s="1"/>
  <c r="B77" i="48"/>
  <c r="A78" i="48"/>
  <c r="D77" i="48"/>
  <c r="K76" i="48"/>
  <c r="L76" i="48" s="1"/>
  <c r="C76" i="48"/>
  <c r="M75" i="45"/>
  <c r="N75" i="45" s="1"/>
  <c r="L76" i="45"/>
  <c r="K77" i="45"/>
  <c r="C77" i="45"/>
  <c r="B78" i="45"/>
  <c r="D78" i="45" s="1"/>
  <c r="A79" i="45"/>
  <c r="D77" i="44"/>
  <c r="A78" i="44"/>
  <c r="B77" i="44"/>
  <c r="C76" i="44"/>
  <c r="K76" i="44"/>
  <c r="M74" i="44"/>
  <c r="N74" i="44" s="1"/>
  <c r="L75" i="44"/>
  <c r="A78" i="43"/>
  <c r="B77" i="43"/>
  <c r="D77" i="43" s="1"/>
  <c r="C76" i="43"/>
  <c r="K76" i="43"/>
  <c r="L75" i="43"/>
  <c r="M74" i="43"/>
  <c r="N74" i="43" s="1"/>
  <c r="M74" i="42"/>
  <c r="N74" i="42" s="1"/>
  <c r="A77" i="42"/>
  <c r="B76" i="42"/>
  <c r="C75" i="42"/>
  <c r="K75" i="42"/>
  <c r="L75" i="42" s="1"/>
  <c r="M75" i="41"/>
  <c r="N75" i="41" s="1"/>
  <c r="A78" i="41"/>
  <c r="B77" i="41"/>
  <c r="D77" i="41" s="1"/>
  <c r="C76" i="41"/>
  <c r="K76" i="41"/>
  <c r="L76" i="41" s="1"/>
  <c r="D76" i="39"/>
  <c r="L75" i="39"/>
  <c r="M74" i="39"/>
  <c r="N74" i="39" s="1"/>
  <c r="C76" i="39"/>
  <c r="K76" i="39"/>
  <c r="B77" i="39"/>
  <c r="A112" i="61" l="1"/>
  <c r="A74" i="63"/>
  <c r="A74" i="56"/>
  <c r="A75" i="62"/>
  <c r="A74" i="58"/>
  <c r="A77" i="59"/>
  <c r="A75" i="60"/>
  <c r="A75" i="57"/>
  <c r="A72" i="55"/>
  <c r="M75" i="50"/>
  <c r="N75" i="50" s="1"/>
  <c r="B77" i="50"/>
  <c r="A78" i="50"/>
  <c r="C76" i="50"/>
  <c r="K76" i="50"/>
  <c r="L76" i="50" s="1"/>
  <c r="D76" i="50"/>
  <c r="D77" i="50" s="1"/>
  <c r="A80" i="49"/>
  <c r="B79" i="49"/>
  <c r="L77" i="49"/>
  <c r="M76" i="49"/>
  <c r="N76" i="49" s="1"/>
  <c r="D79" i="49"/>
  <c r="C78" i="49"/>
  <c r="K78" i="49"/>
  <c r="M76" i="48"/>
  <c r="N76" i="48" s="1"/>
  <c r="C77" i="48"/>
  <c r="K77" i="48"/>
  <c r="L77" i="48" s="1"/>
  <c r="A79" i="48"/>
  <c r="B78" i="48"/>
  <c r="D78" i="48"/>
  <c r="L77" i="45"/>
  <c r="M76" i="45"/>
  <c r="N76" i="45" s="1"/>
  <c r="A80" i="45"/>
  <c r="B79" i="45"/>
  <c r="C78" i="45"/>
  <c r="K78" i="45"/>
  <c r="M75" i="44"/>
  <c r="N75" i="44" s="1"/>
  <c r="L76" i="44"/>
  <c r="C77" i="44"/>
  <c r="K77" i="44"/>
  <c r="A79" i="44"/>
  <c r="B78" i="44"/>
  <c r="L76" i="43"/>
  <c r="M75" i="43"/>
  <c r="N75" i="43" s="1"/>
  <c r="K77" i="43"/>
  <c r="C77" i="43"/>
  <c r="B78" i="43"/>
  <c r="D78" i="43" s="1"/>
  <c r="A79" i="43"/>
  <c r="M75" i="42"/>
  <c r="N75" i="42" s="1"/>
  <c r="C76" i="42"/>
  <c r="K76" i="42"/>
  <c r="L76" i="42" s="1"/>
  <c r="B77" i="42"/>
  <c r="A78" i="42"/>
  <c r="D76" i="42"/>
  <c r="D77" i="42" s="1"/>
  <c r="M76" i="41"/>
  <c r="N76" i="41" s="1"/>
  <c r="C77" i="41"/>
  <c r="K77" i="41"/>
  <c r="L77" i="41" s="1"/>
  <c r="B78" i="41"/>
  <c r="A79" i="41"/>
  <c r="B78" i="39"/>
  <c r="C77" i="39"/>
  <c r="K77" i="39"/>
  <c r="D77" i="39"/>
  <c r="M75" i="39"/>
  <c r="N75" i="39" s="1"/>
  <c r="L76" i="39"/>
  <c r="A113" i="61" l="1"/>
  <c r="A75" i="56"/>
  <c r="A75" i="58"/>
  <c r="A76" i="60"/>
  <c r="A76" i="57"/>
  <c r="A75" i="63"/>
  <c r="A76" i="62"/>
  <c r="A78" i="59"/>
  <c r="A73" i="55"/>
  <c r="M76" i="50"/>
  <c r="N76" i="50" s="1"/>
  <c r="A79" i="50"/>
  <c r="B78" i="50"/>
  <c r="D78" i="50"/>
  <c r="C77" i="50"/>
  <c r="K77" i="50"/>
  <c r="L77" i="50" s="1"/>
  <c r="B80" i="49"/>
  <c r="A81" i="49"/>
  <c r="M77" i="49"/>
  <c r="N77" i="49" s="1"/>
  <c r="L78" i="49"/>
  <c r="C79" i="49"/>
  <c r="K79" i="49"/>
  <c r="M77" i="48"/>
  <c r="N77" i="48" s="1"/>
  <c r="C78" i="48"/>
  <c r="K78" i="48"/>
  <c r="L78" i="48" s="1"/>
  <c r="B79" i="48"/>
  <c r="A80" i="48"/>
  <c r="C79" i="45"/>
  <c r="K79" i="45"/>
  <c r="L78" i="45"/>
  <c r="M77" i="45"/>
  <c r="N77" i="45" s="1"/>
  <c r="A81" i="45"/>
  <c r="B80" i="45"/>
  <c r="D79" i="45"/>
  <c r="D80" i="45" s="1"/>
  <c r="C78" i="44"/>
  <c r="K78" i="44"/>
  <c r="A80" i="44"/>
  <c r="B79" i="44"/>
  <c r="D78" i="44"/>
  <c r="D79" i="44" s="1"/>
  <c r="M76" i="44"/>
  <c r="N76" i="44" s="1"/>
  <c r="L77" i="44"/>
  <c r="B79" i="43"/>
  <c r="A80" i="43"/>
  <c r="C78" i="43"/>
  <c r="K78" i="43"/>
  <c r="L77" i="43"/>
  <c r="M76" i="43"/>
  <c r="N76" i="43" s="1"/>
  <c r="M76" i="42"/>
  <c r="N76" i="42" s="1"/>
  <c r="A79" i="42"/>
  <c r="B78" i="42"/>
  <c r="C77" i="42"/>
  <c r="K77" i="42"/>
  <c r="L77" i="42" s="1"/>
  <c r="M77" i="41"/>
  <c r="N77" i="41" s="1"/>
  <c r="A80" i="41"/>
  <c r="B79" i="41"/>
  <c r="C78" i="41"/>
  <c r="K78" i="41"/>
  <c r="L78" i="41" s="1"/>
  <c r="D78" i="41"/>
  <c r="D79" i="41" s="1"/>
  <c r="D78" i="39"/>
  <c r="L77" i="39"/>
  <c r="M76" i="39"/>
  <c r="N76" i="39" s="1"/>
  <c r="C78" i="39"/>
  <c r="K78" i="39"/>
  <c r="B79" i="39"/>
  <c r="A114" i="61" l="1"/>
  <c r="A77" i="60"/>
  <c r="A79" i="59"/>
  <c r="A76" i="58"/>
  <c r="A77" i="62"/>
  <c r="A77" i="57"/>
  <c r="A76" i="56"/>
  <c r="A76" i="63"/>
  <c r="A74" i="55"/>
  <c r="M77" i="50"/>
  <c r="N77" i="50" s="1"/>
  <c r="C78" i="50"/>
  <c r="K78" i="50"/>
  <c r="L78" i="50" s="1"/>
  <c r="A80" i="50"/>
  <c r="B79" i="50"/>
  <c r="C80" i="49"/>
  <c r="K80" i="49"/>
  <c r="L79" i="49"/>
  <c r="M78" i="49"/>
  <c r="N78" i="49" s="1"/>
  <c r="D80" i="49"/>
  <c r="B81" i="49"/>
  <c r="A82" i="49"/>
  <c r="M78" i="48"/>
  <c r="N78" i="48" s="1"/>
  <c r="A81" i="48"/>
  <c r="B80" i="48"/>
  <c r="C79" i="48"/>
  <c r="K79" i="48"/>
  <c r="L79" i="48" s="1"/>
  <c r="D79" i="48"/>
  <c r="D80" i="48" s="1"/>
  <c r="C80" i="45"/>
  <c r="K80" i="45"/>
  <c r="B81" i="45"/>
  <c r="D81" i="45" s="1"/>
  <c r="A82" i="45"/>
  <c r="M78" i="45"/>
  <c r="N78" i="45" s="1"/>
  <c r="L79" i="45"/>
  <c r="M77" i="44"/>
  <c r="N77" i="44" s="1"/>
  <c r="L78" i="44"/>
  <c r="A81" i="44"/>
  <c r="B80" i="44"/>
  <c r="D80" i="44" s="1"/>
  <c r="C79" i="44"/>
  <c r="K79" i="44"/>
  <c r="C79" i="43"/>
  <c r="K79" i="43"/>
  <c r="D79" i="43"/>
  <c r="L78" i="43"/>
  <c r="M77" i="43"/>
  <c r="N77" i="43" s="1"/>
  <c r="B80" i="43"/>
  <c r="A81" i="43"/>
  <c r="M77" i="42"/>
  <c r="N77" i="42" s="1"/>
  <c r="K78" i="42"/>
  <c r="L78" i="42" s="1"/>
  <c r="M78" i="42" s="1"/>
  <c r="N78" i="42" s="1"/>
  <c r="C78" i="42"/>
  <c r="B79" i="42"/>
  <c r="A80" i="42"/>
  <c r="D78" i="42"/>
  <c r="D79" i="42" s="1"/>
  <c r="M78" i="41"/>
  <c r="N78" i="41" s="1"/>
  <c r="C79" i="41"/>
  <c r="K79" i="41"/>
  <c r="L79" i="41" s="1"/>
  <c r="B80" i="41"/>
  <c r="D80" i="41" s="1"/>
  <c r="A81" i="41"/>
  <c r="B80" i="39"/>
  <c r="C79" i="39"/>
  <c r="K79" i="39"/>
  <c r="M77" i="39"/>
  <c r="N77" i="39" s="1"/>
  <c r="L78" i="39"/>
  <c r="D79" i="39"/>
  <c r="A78" i="60" l="1"/>
  <c r="A80" i="59"/>
  <c r="A78" i="62"/>
  <c r="A77" i="56"/>
  <c r="A78" i="57"/>
  <c r="A77" i="58"/>
  <c r="A115" i="61"/>
  <c r="A77" i="63"/>
  <c r="A75" i="55"/>
  <c r="M78" i="50"/>
  <c r="N78" i="50" s="1"/>
  <c r="C79" i="50"/>
  <c r="K79" i="50"/>
  <c r="L79" i="50" s="1"/>
  <c r="D79" i="50"/>
  <c r="A81" i="50"/>
  <c r="B80" i="50"/>
  <c r="B82" i="49"/>
  <c r="A83" i="49"/>
  <c r="D81" i="49"/>
  <c r="C81" i="49"/>
  <c r="K81" i="49"/>
  <c r="L80" i="49"/>
  <c r="M79" i="49"/>
  <c r="N79" i="49" s="1"/>
  <c r="M79" i="48"/>
  <c r="N79" i="48" s="1"/>
  <c r="C80" i="48"/>
  <c r="K80" i="48"/>
  <c r="L80" i="48" s="1"/>
  <c r="B81" i="48"/>
  <c r="A82" i="48"/>
  <c r="D81" i="48"/>
  <c r="L80" i="45"/>
  <c r="M79" i="45"/>
  <c r="N79" i="45" s="1"/>
  <c r="A83" i="45"/>
  <c r="B82" i="45"/>
  <c r="D82" i="45" s="1"/>
  <c r="C81" i="45"/>
  <c r="K81" i="45"/>
  <c r="D81" i="44"/>
  <c r="C80" i="44"/>
  <c r="K80" i="44"/>
  <c r="A82" i="44"/>
  <c r="B81" i="44"/>
  <c r="M78" i="44"/>
  <c r="N78" i="44" s="1"/>
  <c r="L79" i="44"/>
  <c r="A82" i="43"/>
  <c r="B81" i="43"/>
  <c r="D80" i="43"/>
  <c r="K80" i="43"/>
  <c r="C80" i="43"/>
  <c r="L79" i="43"/>
  <c r="M78" i="43"/>
  <c r="N78" i="43" s="1"/>
  <c r="A81" i="42"/>
  <c r="B80" i="42"/>
  <c r="C79" i="42"/>
  <c r="K79" i="42"/>
  <c r="L79" i="42" s="1"/>
  <c r="M79" i="42" s="1"/>
  <c r="N79" i="42" s="1"/>
  <c r="M79" i="41"/>
  <c r="N79" i="41" s="1"/>
  <c r="A82" i="41"/>
  <c r="B81" i="41"/>
  <c r="C80" i="41"/>
  <c r="K80" i="41"/>
  <c r="L80" i="41" s="1"/>
  <c r="D80" i="39"/>
  <c r="L79" i="39"/>
  <c r="M78" i="39"/>
  <c r="N78" i="39" s="1"/>
  <c r="B81" i="39"/>
  <c r="C80" i="39"/>
  <c r="K80" i="39"/>
  <c r="A79" i="62" l="1"/>
  <c r="A81" i="59"/>
  <c r="A79" i="60"/>
  <c r="A78" i="63"/>
  <c r="A116" i="61"/>
  <c r="A78" i="56"/>
  <c r="A79" i="57"/>
  <c r="A78" i="58"/>
  <c r="A76" i="55"/>
  <c r="M79" i="50"/>
  <c r="N79" i="50" s="1"/>
  <c r="C80" i="50"/>
  <c r="K80" i="50"/>
  <c r="L80" i="50" s="1"/>
  <c r="D80" i="50"/>
  <c r="A82" i="50"/>
  <c r="B81" i="50"/>
  <c r="C82" i="49"/>
  <c r="K82" i="49"/>
  <c r="L81" i="49"/>
  <c r="M80" i="49"/>
  <c r="N80" i="49" s="1"/>
  <c r="D82" i="49"/>
  <c r="B83" i="49"/>
  <c r="A84" i="49"/>
  <c r="M80" i="48"/>
  <c r="N80" i="48" s="1"/>
  <c r="C81" i="48"/>
  <c r="K81" i="48"/>
  <c r="L81" i="48" s="1"/>
  <c r="A83" i="48"/>
  <c r="B82" i="48"/>
  <c r="K82" i="45"/>
  <c r="C82" i="45"/>
  <c r="A84" i="45"/>
  <c r="B83" i="45"/>
  <c r="D83" i="45" s="1"/>
  <c r="M80" i="45"/>
  <c r="N80" i="45" s="1"/>
  <c r="L81" i="45"/>
  <c r="M79" i="44"/>
  <c r="N79" i="44" s="1"/>
  <c r="L80" i="44"/>
  <c r="C81" i="44"/>
  <c r="K81" i="44"/>
  <c r="A83" i="44"/>
  <c r="B82" i="44"/>
  <c r="D81" i="43"/>
  <c r="B82" i="43"/>
  <c r="A83" i="43"/>
  <c r="L80" i="43"/>
  <c r="M79" i="43"/>
  <c r="N79" i="43" s="1"/>
  <c r="D82" i="43"/>
  <c r="C81" i="43"/>
  <c r="K81" i="43"/>
  <c r="K80" i="42"/>
  <c r="L80" i="42" s="1"/>
  <c r="C80" i="42"/>
  <c r="A82" i="42"/>
  <c r="B81" i="42"/>
  <c r="D80" i="42"/>
  <c r="D81" i="42" s="1"/>
  <c r="M80" i="41"/>
  <c r="N80" i="41" s="1"/>
  <c r="C81" i="41"/>
  <c r="K81" i="41"/>
  <c r="L81" i="41" s="1"/>
  <c r="A83" i="41"/>
  <c r="B82" i="41"/>
  <c r="D81" i="41"/>
  <c r="D82" i="41" s="1"/>
  <c r="D81" i="39"/>
  <c r="B82" i="39"/>
  <c r="C81" i="39"/>
  <c r="K81" i="39"/>
  <c r="M79" i="39"/>
  <c r="N79" i="39" s="1"/>
  <c r="L80" i="39"/>
  <c r="A80" i="62" l="1"/>
  <c r="A80" i="60"/>
  <c r="A117" i="61"/>
  <c r="A79" i="56"/>
  <c r="A79" i="58"/>
  <c r="A79" i="63"/>
  <c r="A82" i="59"/>
  <c r="A80" i="57"/>
  <c r="A77" i="55"/>
  <c r="M80" i="50"/>
  <c r="N80" i="50" s="1"/>
  <c r="K81" i="50"/>
  <c r="L81" i="50" s="1"/>
  <c r="C81" i="50"/>
  <c r="A83" i="50"/>
  <c r="B82" i="50"/>
  <c r="D81" i="50"/>
  <c r="D82" i="50" s="1"/>
  <c r="B84" i="49"/>
  <c r="A85" i="49"/>
  <c r="D83" i="49"/>
  <c r="C83" i="49"/>
  <c r="K83" i="49"/>
  <c r="L82" i="49"/>
  <c r="M81" i="49"/>
  <c r="N81" i="49" s="1"/>
  <c r="M81" i="48"/>
  <c r="N81" i="48" s="1"/>
  <c r="C82" i="48"/>
  <c r="K82" i="48"/>
  <c r="L82" i="48" s="1"/>
  <c r="B83" i="48"/>
  <c r="A84" i="48"/>
  <c r="D82" i="48"/>
  <c r="D83" i="48" s="1"/>
  <c r="L82" i="45"/>
  <c r="M81" i="45"/>
  <c r="N81" i="45" s="1"/>
  <c r="B84" i="45"/>
  <c r="A85" i="45"/>
  <c r="D84" i="45"/>
  <c r="C83" i="45"/>
  <c r="K83" i="45"/>
  <c r="C82" i="44"/>
  <c r="K82" i="44"/>
  <c r="D82" i="44"/>
  <c r="B83" i="44"/>
  <c r="A84" i="44"/>
  <c r="M80" i="44"/>
  <c r="N80" i="44" s="1"/>
  <c r="L81" i="44"/>
  <c r="B83" i="43"/>
  <c r="D83" i="43" s="1"/>
  <c r="A84" i="43"/>
  <c r="M80" i="43"/>
  <c r="N80" i="43" s="1"/>
  <c r="L81" i="43"/>
  <c r="C82" i="43"/>
  <c r="K82" i="43"/>
  <c r="M80" i="42"/>
  <c r="N80" i="42" s="1"/>
  <c r="B82" i="42"/>
  <c r="A83" i="42"/>
  <c r="K81" i="42"/>
  <c r="L81" i="42" s="1"/>
  <c r="C81" i="42"/>
  <c r="M81" i="41"/>
  <c r="N81" i="41" s="1"/>
  <c r="C82" i="41"/>
  <c r="K82" i="41"/>
  <c r="L82" i="41" s="1"/>
  <c r="B83" i="41"/>
  <c r="A84" i="41"/>
  <c r="C82" i="39"/>
  <c r="K82" i="39"/>
  <c r="B83" i="39"/>
  <c r="L81" i="39"/>
  <c r="M80" i="39"/>
  <c r="N80" i="39" s="1"/>
  <c r="D82" i="39"/>
  <c r="A81" i="62" l="1"/>
  <c r="A80" i="58"/>
  <c r="A118" i="61"/>
  <c r="A80" i="63"/>
  <c r="A81" i="60"/>
  <c r="A80" i="56"/>
  <c r="A81" i="57"/>
  <c r="A83" i="59"/>
  <c r="A78" i="55"/>
  <c r="M81" i="50"/>
  <c r="N81" i="50" s="1"/>
  <c r="C82" i="50"/>
  <c r="K82" i="50"/>
  <c r="L82" i="50" s="1"/>
  <c r="A84" i="50"/>
  <c r="B83" i="50"/>
  <c r="C84" i="49"/>
  <c r="K84" i="49"/>
  <c r="L83" i="49"/>
  <c r="M82" i="49"/>
  <c r="N82" i="49" s="1"/>
  <c r="D84" i="49"/>
  <c r="B85" i="49"/>
  <c r="A86" i="49"/>
  <c r="M82" i="48"/>
  <c r="N82" i="48" s="1"/>
  <c r="C83" i="48"/>
  <c r="K83" i="48"/>
  <c r="L83" i="48" s="1"/>
  <c r="A85" i="48"/>
  <c r="B84" i="48"/>
  <c r="D84" i="48" s="1"/>
  <c r="L83" i="45"/>
  <c r="M82" i="45"/>
  <c r="N82" i="45" s="1"/>
  <c r="C84" i="45"/>
  <c r="K84" i="45"/>
  <c r="A86" i="45"/>
  <c r="B85" i="45"/>
  <c r="M81" i="44"/>
  <c r="N81" i="44" s="1"/>
  <c r="L82" i="44"/>
  <c r="A85" i="44"/>
  <c r="B84" i="44"/>
  <c r="D83" i="44"/>
  <c r="D84" i="44" s="1"/>
  <c r="C83" i="44"/>
  <c r="K83" i="44"/>
  <c r="L82" i="43"/>
  <c r="M81" i="43"/>
  <c r="N81" i="43" s="1"/>
  <c r="B84" i="43"/>
  <c r="D84" i="43" s="1"/>
  <c r="A85" i="43"/>
  <c r="C83" i="43"/>
  <c r="K83" i="43"/>
  <c r="M81" i="42"/>
  <c r="N81" i="42" s="1"/>
  <c r="C82" i="42"/>
  <c r="K82" i="42"/>
  <c r="L82" i="42" s="1"/>
  <c r="B83" i="42"/>
  <c r="A84" i="42"/>
  <c r="D82" i="42"/>
  <c r="D83" i="42" s="1"/>
  <c r="M82" i="41"/>
  <c r="N82" i="41" s="1"/>
  <c r="K83" i="41"/>
  <c r="L83" i="41" s="1"/>
  <c r="C83" i="41"/>
  <c r="B84" i="41"/>
  <c r="A85" i="41"/>
  <c r="D83" i="41"/>
  <c r="D84" i="41" s="1"/>
  <c r="D83" i="39"/>
  <c r="B84" i="39"/>
  <c r="M81" i="39"/>
  <c r="N81" i="39" s="1"/>
  <c r="L82" i="39"/>
  <c r="C83" i="39"/>
  <c r="K83" i="39"/>
  <c r="A81" i="58" l="1"/>
  <c r="A82" i="62"/>
  <c r="A119" i="61"/>
  <c r="A81" i="56"/>
  <c r="A81" i="63"/>
  <c r="A82" i="60"/>
  <c r="A82" i="57"/>
  <c r="A84" i="59"/>
  <c r="A79" i="55"/>
  <c r="M82" i="50"/>
  <c r="N82" i="50" s="1"/>
  <c r="A85" i="50"/>
  <c r="B84" i="50"/>
  <c r="C83" i="50"/>
  <c r="K83" i="50"/>
  <c r="L83" i="50" s="1"/>
  <c r="D83" i="50"/>
  <c r="D84" i="50" s="1"/>
  <c r="B86" i="49"/>
  <c r="A87" i="49"/>
  <c r="D85" i="49"/>
  <c r="L84" i="49"/>
  <c r="M83" i="49"/>
  <c r="N83" i="49" s="1"/>
  <c r="C85" i="49"/>
  <c r="K85" i="49"/>
  <c r="M83" i="48"/>
  <c r="N83" i="48" s="1"/>
  <c r="B85" i="48"/>
  <c r="A86" i="48"/>
  <c r="C84" i="48"/>
  <c r="K84" i="48"/>
  <c r="L84" i="48" s="1"/>
  <c r="M83" i="45"/>
  <c r="N83" i="45" s="1"/>
  <c r="L84" i="45"/>
  <c r="C85" i="45"/>
  <c r="K85" i="45"/>
  <c r="B86" i="45"/>
  <c r="A87" i="45"/>
  <c r="D85" i="45"/>
  <c r="D86" i="45" s="1"/>
  <c r="C84" i="44"/>
  <c r="K84" i="44"/>
  <c r="B85" i="44"/>
  <c r="A86" i="44"/>
  <c r="D85" i="44"/>
  <c r="M82" i="44"/>
  <c r="N82" i="44" s="1"/>
  <c r="L83" i="44"/>
  <c r="D85" i="43"/>
  <c r="B85" i="43"/>
  <c r="A86" i="43"/>
  <c r="C84" i="43"/>
  <c r="K84" i="43"/>
  <c r="L83" i="43"/>
  <c r="M82" i="43"/>
  <c r="N82" i="43" s="1"/>
  <c r="M82" i="42"/>
  <c r="N82" i="42" s="1"/>
  <c r="A85" i="42"/>
  <c r="B84" i="42"/>
  <c r="D84" i="42"/>
  <c r="C83" i="42"/>
  <c r="K83" i="42"/>
  <c r="L83" i="42" s="1"/>
  <c r="M83" i="41"/>
  <c r="N83" i="41" s="1"/>
  <c r="C84" i="41"/>
  <c r="K84" i="41"/>
  <c r="L84" i="41" s="1"/>
  <c r="B85" i="41"/>
  <c r="A86" i="41"/>
  <c r="L83" i="39"/>
  <c r="M82" i="39"/>
  <c r="N82" i="39" s="1"/>
  <c r="C84" i="39"/>
  <c r="K84" i="39"/>
  <c r="B85" i="39"/>
  <c r="D84" i="39"/>
  <c r="D85" i="39" s="1"/>
  <c r="A82" i="56" l="1"/>
  <c r="A83" i="57"/>
  <c r="A83" i="60"/>
  <c r="A120" i="61"/>
  <c r="A85" i="59"/>
  <c r="A82" i="63"/>
  <c r="A82" i="58"/>
  <c r="A83" i="62"/>
  <c r="A80" i="55"/>
  <c r="M83" i="50"/>
  <c r="N83" i="50" s="1"/>
  <c r="C84" i="50"/>
  <c r="K84" i="50"/>
  <c r="L84" i="50" s="1"/>
  <c r="A86" i="50"/>
  <c r="B85" i="50"/>
  <c r="D85" i="50"/>
  <c r="C86" i="49"/>
  <c r="K86" i="49"/>
  <c r="D86" i="49"/>
  <c r="L85" i="49"/>
  <c r="M84" i="49"/>
  <c r="N84" i="49" s="1"/>
  <c r="B87" i="49"/>
  <c r="A88" i="49"/>
  <c r="M84" i="48"/>
  <c r="N84" i="48" s="1"/>
  <c r="A87" i="48"/>
  <c r="B86" i="48"/>
  <c r="C85" i="48"/>
  <c r="K85" i="48"/>
  <c r="L85" i="48" s="1"/>
  <c r="D85" i="48"/>
  <c r="D86" i="48" s="1"/>
  <c r="A88" i="45"/>
  <c r="B87" i="45"/>
  <c r="D87" i="45" s="1"/>
  <c r="C86" i="45"/>
  <c r="K86" i="45"/>
  <c r="M84" i="45"/>
  <c r="N84" i="45" s="1"/>
  <c r="L85" i="45"/>
  <c r="M83" i="44"/>
  <c r="N83" i="44" s="1"/>
  <c r="L84" i="44"/>
  <c r="C85" i="44"/>
  <c r="K85" i="44"/>
  <c r="A87" i="44"/>
  <c r="B86" i="44"/>
  <c r="D86" i="43"/>
  <c r="B86" i="43"/>
  <c r="A87" i="43"/>
  <c r="L84" i="43"/>
  <c r="M83" i="43"/>
  <c r="N83" i="43" s="1"/>
  <c r="C85" i="43"/>
  <c r="K85" i="43"/>
  <c r="M83" i="42"/>
  <c r="N83" i="42" s="1"/>
  <c r="B85" i="42"/>
  <c r="A86" i="42"/>
  <c r="D85" i="42"/>
  <c r="C84" i="42"/>
  <c r="K84" i="42"/>
  <c r="L84" i="42" s="1"/>
  <c r="M84" i="41"/>
  <c r="N84" i="41" s="1"/>
  <c r="A87" i="41"/>
  <c r="B86" i="41"/>
  <c r="C85" i="41"/>
  <c r="K85" i="41"/>
  <c r="L85" i="41" s="1"/>
  <c r="D85" i="41"/>
  <c r="D86" i="41" s="1"/>
  <c r="M83" i="39"/>
  <c r="N83" i="39" s="1"/>
  <c r="L84" i="39"/>
  <c r="B86" i="39"/>
  <c r="C85" i="39"/>
  <c r="K85" i="39"/>
  <c r="A84" i="60" l="1"/>
  <c r="A84" i="57"/>
  <c r="A83" i="63"/>
  <c r="A83" i="58"/>
  <c r="A86" i="59"/>
  <c r="A84" i="62"/>
  <c r="A83" i="56"/>
  <c r="A121" i="61"/>
  <c r="A81" i="55"/>
  <c r="M84" i="50"/>
  <c r="N84" i="50" s="1"/>
  <c r="A87" i="50"/>
  <c r="B86" i="50"/>
  <c r="C85" i="50"/>
  <c r="K85" i="50"/>
  <c r="L85" i="50" s="1"/>
  <c r="B88" i="49"/>
  <c r="A89" i="49"/>
  <c r="D87" i="49"/>
  <c r="C87" i="49"/>
  <c r="K87" i="49"/>
  <c r="L86" i="49"/>
  <c r="M85" i="49"/>
  <c r="N85" i="49" s="1"/>
  <c r="M85" i="48"/>
  <c r="N85" i="48" s="1"/>
  <c r="C86" i="48"/>
  <c r="K86" i="48"/>
  <c r="L86" i="48" s="1"/>
  <c r="B87" i="48"/>
  <c r="A88" i="48"/>
  <c r="M85" i="45"/>
  <c r="N85" i="45" s="1"/>
  <c r="L86" i="45"/>
  <c r="C87" i="45"/>
  <c r="K87" i="45"/>
  <c r="A89" i="45"/>
  <c r="B88" i="45"/>
  <c r="D88" i="45" s="1"/>
  <c r="C86" i="44"/>
  <c r="K86" i="44"/>
  <c r="D86" i="44"/>
  <c r="B87" i="44"/>
  <c r="A88" i="44"/>
  <c r="L85" i="44"/>
  <c r="M84" i="44"/>
  <c r="N84" i="44" s="1"/>
  <c r="B87" i="43"/>
  <c r="D87" i="43" s="1"/>
  <c r="A88" i="43"/>
  <c r="L85" i="43"/>
  <c r="M84" i="43"/>
  <c r="N84" i="43" s="1"/>
  <c r="C86" i="43"/>
  <c r="K86" i="43"/>
  <c r="M84" i="42"/>
  <c r="N84" i="42" s="1"/>
  <c r="A87" i="42"/>
  <c r="B86" i="42"/>
  <c r="C85" i="42"/>
  <c r="K85" i="42"/>
  <c r="L85" i="42" s="1"/>
  <c r="M85" i="41"/>
  <c r="N85" i="41" s="1"/>
  <c r="B87" i="41"/>
  <c r="A88" i="41"/>
  <c r="C86" i="41"/>
  <c r="K86" i="41"/>
  <c r="L86" i="41" s="1"/>
  <c r="L85" i="39"/>
  <c r="M84" i="39"/>
  <c r="N84" i="39" s="1"/>
  <c r="C86" i="39"/>
  <c r="K86" i="39"/>
  <c r="B87" i="39"/>
  <c r="D86" i="39"/>
  <c r="A87" i="59" l="1"/>
  <c r="A84" i="58"/>
  <c r="A84" i="63"/>
  <c r="A122" i="61"/>
  <c r="A84" i="56"/>
  <c r="A85" i="62"/>
  <c r="A85" i="57"/>
  <c r="A85" i="60"/>
  <c r="A82" i="55"/>
  <c r="D87" i="39"/>
  <c r="M85" i="50"/>
  <c r="N85" i="50" s="1"/>
  <c r="A88" i="50"/>
  <c r="B87" i="50"/>
  <c r="C86" i="50"/>
  <c r="K86" i="50"/>
  <c r="L86" i="50" s="1"/>
  <c r="D86" i="50"/>
  <c r="D87" i="50" s="1"/>
  <c r="C88" i="49"/>
  <c r="K88" i="49"/>
  <c r="L87" i="49"/>
  <c r="M86" i="49"/>
  <c r="N86" i="49" s="1"/>
  <c r="D88" i="49"/>
  <c r="B89" i="49"/>
  <c r="A90" i="49"/>
  <c r="M86" i="48"/>
  <c r="N86" i="48" s="1"/>
  <c r="C87" i="48"/>
  <c r="K87" i="48"/>
  <c r="L87" i="48" s="1"/>
  <c r="D87" i="48"/>
  <c r="A89" i="48"/>
  <c r="B88" i="48"/>
  <c r="K88" i="45"/>
  <c r="C88" i="45"/>
  <c r="B89" i="45"/>
  <c r="D89" i="45" s="1"/>
  <c r="A90" i="45"/>
  <c r="M86" i="45"/>
  <c r="N86" i="45" s="1"/>
  <c r="L87" i="45"/>
  <c r="A89" i="44"/>
  <c r="B88" i="44"/>
  <c r="D87" i="44"/>
  <c r="D88" i="44" s="1"/>
  <c r="M85" i="44"/>
  <c r="N85" i="44" s="1"/>
  <c r="L86" i="44"/>
  <c r="C87" i="44"/>
  <c r="K87" i="44"/>
  <c r="B88" i="43"/>
  <c r="A89" i="43"/>
  <c r="L86" i="43"/>
  <c r="M85" i="43"/>
  <c r="N85" i="43" s="1"/>
  <c r="C87" i="43"/>
  <c r="K87" i="43"/>
  <c r="M85" i="42"/>
  <c r="N85" i="42" s="1"/>
  <c r="A88" i="42"/>
  <c r="B87" i="42"/>
  <c r="C86" i="42"/>
  <c r="D86" i="42"/>
  <c r="D87" i="42" s="1"/>
  <c r="K86" i="42"/>
  <c r="L86" i="42" s="1"/>
  <c r="M86" i="41"/>
  <c r="N86" i="41" s="1"/>
  <c r="C87" i="41"/>
  <c r="K87" i="41"/>
  <c r="L87" i="41" s="1"/>
  <c r="D87" i="41"/>
  <c r="B88" i="41"/>
  <c r="A89" i="41"/>
  <c r="C87" i="39"/>
  <c r="K87" i="39"/>
  <c r="M85" i="39"/>
  <c r="N85" i="39" s="1"/>
  <c r="L86" i="39"/>
  <c r="B88" i="39"/>
  <c r="D88" i="39" s="1"/>
  <c r="A85" i="63" l="1"/>
  <c r="A85" i="58"/>
  <c r="A88" i="59"/>
  <c r="A85" i="56"/>
  <c r="A123" i="61"/>
  <c r="A86" i="57"/>
  <c r="A86" i="62"/>
  <c r="A86" i="60"/>
  <c r="A83" i="55"/>
  <c r="M86" i="50"/>
  <c r="N86" i="50" s="1"/>
  <c r="C87" i="50"/>
  <c r="K87" i="50"/>
  <c r="L87" i="50" s="1"/>
  <c r="A89" i="50"/>
  <c r="B88" i="50"/>
  <c r="B90" i="49"/>
  <c r="A91" i="49"/>
  <c r="D89" i="49"/>
  <c r="C89" i="49"/>
  <c r="K89" i="49"/>
  <c r="L88" i="49"/>
  <c r="M87" i="49"/>
  <c r="N87" i="49" s="1"/>
  <c r="D88" i="48"/>
  <c r="M87" i="48"/>
  <c r="N87" i="48" s="1"/>
  <c r="B89" i="48"/>
  <c r="A90" i="48"/>
  <c r="C88" i="48"/>
  <c r="K88" i="48"/>
  <c r="L88" i="48" s="1"/>
  <c r="M87" i="45"/>
  <c r="N87" i="45" s="1"/>
  <c r="L88" i="45"/>
  <c r="A91" i="45"/>
  <c r="B90" i="45"/>
  <c r="D90" i="45" s="1"/>
  <c r="C89" i="45"/>
  <c r="K89" i="45"/>
  <c r="B89" i="44"/>
  <c r="D89" i="44" s="1"/>
  <c r="A90" i="44"/>
  <c r="L87" i="44"/>
  <c r="M86" i="44"/>
  <c r="N86" i="44" s="1"/>
  <c r="C88" i="44"/>
  <c r="K88" i="44"/>
  <c r="C88" i="43"/>
  <c r="K88" i="43"/>
  <c r="D88" i="43"/>
  <c r="L87" i="43"/>
  <c r="M86" i="43"/>
  <c r="N86" i="43" s="1"/>
  <c r="B89" i="43"/>
  <c r="A90" i="43"/>
  <c r="M86" i="42"/>
  <c r="N86" i="42" s="1"/>
  <c r="B88" i="42"/>
  <c r="D88" i="42" s="1"/>
  <c r="A89" i="42"/>
  <c r="C87" i="42"/>
  <c r="K87" i="42"/>
  <c r="L87" i="42" s="1"/>
  <c r="M87" i="41"/>
  <c r="N87" i="41" s="1"/>
  <c r="B89" i="41"/>
  <c r="A90" i="41"/>
  <c r="D88" i="41"/>
  <c r="D89" i="41" s="1"/>
  <c r="C88" i="41"/>
  <c r="K88" i="41"/>
  <c r="L88" i="41" s="1"/>
  <c r="C88" i="39"/>
  <c r="K88" i="39"/>
  <c r="B89" i="39"/>
  <c r="D89" i="39" s="1"/>
  <c r="L87" i="39"/>
  <c r="M86" i="39"/>
  <c r="N86" i="39" s="1"/>
  <c r="A87" i="60" l="1"/>
  <c r="A124" i="61"/>
  <c r="A86" i="63"/>
  <c r="A86" i="58"/>
  <c r="A87" i="62"/>
  <c r="A86" i="56"/>
  <c r="A89" i="59"/>
  <c r="A87" i="57"/>
  <c r="A84" i="55"/>
  <c r="M87" i="50"/>
  <c r="N87" i="50" s="1"/>
  <c r="C88" i="50"/>
  <c r="K88" i="50"/>
  <c r="L88" i="50" s="1"/>
  <c r="B89" i="50"/>
  <c r="A90" i="50"/>
  <c r="D88" i="50"/>
  <c r="D89" i="50" s="1"/>
  <c r="C90" i="49"/>
  <c r="K90" i="49"/>
  <c r="L89" i="49"/>
  <c r="M88" i="49"/>
  <c r="N88" i="49" s="1"/>
  <c r="D90" i="49"/>
  <c r="B91" i="49"/>
  <c r="A92" i="49"/>
  <c r="M88" i="48"/>
  <c r="N88" i="48" s="1"/>
  <c r="C89" i="48"/>
  <c r="K89" i="48"/>
  <c r="L89" i="48" s="1"/>
  <c r="D89" i="48"/>
  <c r="A91" i="48"/>
  <c r="B90" i="48"/>
  <c r="L89" i="45"/>
  <c r="M88" i="45"/>
  <c r="N88" i="45" s="1"/>
  <c r="C90" i="45"/>
  <c r="K90" i="45"/>
  <c r="A92" i="45"/>
  <c r="B91" i="45"/>
  <c r="D90" i="44"/>
  <c r="C89" i="44"/>
  <c r="K89" i="44"/>
  <c r="M87" i="44"/>
  <c r="N87" i="44" s="1"/>
  <c r="L88" i="44"/>
  <c r="A91" i="44"/>
  <c r="B90" i="44"/>
  <c r="C89" i="43"/>
  <c r="K89" i="43"/>
  <c r="D89" i="43"/>
  <c r="A91" i="43"/>
  <c r="B90" i="43"/>
  <c r="L88" i="43"/>
  <c r="M87" i="43"/>
  <c r="N87" i="43" s="1"/>
  <c r="M87" i="42"/>
  <c r="N87" i="42" s="1"/>
  <c r="A90" i="42"/>
  <c r="B89" i="42"/>
  <c r="C88" i="42"/>
  <c r="K88" i="42"/>
  <c r="L88" i="42" s="1"/>
  <c r="M88" i="41"/>
  <c r="N88" i="41" s="1"/>
  <c r="C89" i="41"/>
  <c r="K89" i="41"/>
  <c r="L89" i="41" s="1"/>
  <c r="A91" i="41"/>
  <c r="B90" i="41"/>
  <c r="M87" i="39"/>
  <c r="N87" i="39" s="1"/>
  <c r="L88" i="39"/>
  <c r="B90" i="39"/>
  <c r="D90" i="39" s="1"/>
  <c r="C89" i="39"/>
  <c r="K89" i="39"/>
  <c r="A88" i="62" l="1"/>
  <c r="A87" i="63"/>
  <c r="A88" i="57"/>
  <c r="A125" i="61"/>
  <c r="A88" i="60"/>
  <c r="A87" i="58"/>
  <c r="A87" i="56"/>
  <c r="A90" i="59"/>
  <c r="A85" i="55"/>
  <c r="M88" i="50"/>
  <c r="N88" i="50" s="1"/>
  <c r="C89" i="50"/>
  <c r="K89" i="50"/>
  <c r="L89" i="50" s="1"/>
  <c r="A91" i="50"/>
  <c r="B90" i="50"/>
  <c r="B92" i="49"/>
  <c r="A93" i="49"/>
  <c r="D91" i="49"/>
  <c r="C91" i="49"/>
  <c r="K91" i="49"/>
  <c r="L90" i="49"/>
  <c r="M89" i="49"/>
  <c r="N89" i="49" s="1"/>
  <c r="M89" i="48"/>
  <c r="N89" i="48" s="1"/>
  <c r="B91" i="48"/>
  <c r="A92" i="48"/>
  <c r="K90" i="48"/>
  <c r="L90" i="48" s="1"/>
  <c r="C90" i="48"/>
  <c r="D90" i="48"/>
  <c r="D91" i="48" s="1"/>
  <c r="A93" i="45"/>
  <c r="B92" i="45"/>
  <c r="M89" i="45"/>
  <c r="N89" i="45" s="1"/>
  <c r="L90" i="45"/>
  <c r="C91" i="45"/>
  <c r="K91" i="45"/>
  <c r="D91" i="45"/>
  <c r="D92" i="45" s="1"/>
  <c r="C90" i="44"/>
  <c r="K90" i="44"/>
  <c r="B91" i="44"/>
  <c r="A92" i="44"/>
  <c r="D91" i="44"/>
  <c r="L89" i="44"/>
  <c r="M88" i="44"/>
  <c r="N88" i="44" s="1"/>
  <c r="C90" i="43"/>
  <c r="K90" i="43"/>
  <c r="D90" i="43"/>
  <c r="L89" i="43"/>
  <c r="M88" i="43"/>
  <c r="N88" i="43" s="1"/>
  <c r="B91" i="43"/>
  <c r="A92" i="43"/>
  <c r="M88" i="42"/>
  <c r="N88" i="42" s="1"/>
  <c r="B90" i="42"/>
  <c r="A91" i="42"/>
  <c r="K89" i="42"/>
  <c r="L89" i="42" s="1"/>
  <c r="C89" i="42"/>
  <c r="D89" i="42"/>
  <c r="D90" i="42" s="1"/>
  <c r="M89" i="41"/>
  <c r="N89" i="41" s="1"/>
  <c r="C90" i="41"/>
  <c r="K90" i="41"/>
  <c r="L90" i="41" s="1"/>
  <c r="B91" i="41"/>
  <c r="A92" i="41"/>
  <c r="D90" i="41"/>
  <c r="D91" i="41" s="1"/>
  <c r="C90" i="39"/>
  <c r="K90" i="39"/>
  <c r="L89" i="39"/>
  <c r="M88" i="39"/>
  <c r="N88" i="39" s="1"/>
  <c r="B91" i="39"/>
  <c r="A89" i="62" l="1"/>
  <c r="A88" i="58"/>
  <c r="A89" i="60"/>
  <c r="A88" i="63"/>
  <c r="A91" i="59"/>
  <c r="A126" i="61"/>
  <c r="A88" i="56"/>
  <c r="A89" i="57"/>
  <c r="A86" i="55"/>
  <c r="M89" i="50"/>
  <c r="N89" i="50" s="1"/>
  <c r="C90" i="50"/>
  <c r="K90" i="50"/>
  <c r="L90" i="50" s="1"/>
  <c r="D90" i="50"/>
  <c r="A92" i="50"/>
  <c r="B91" i="50"/>
  <c r="C92" i="49"/>
  <c r="K92" i="49"/>
  <c r="D92" i="49"/>
  <c r="M90" i="49"/>
  <c r="N90" i="49" s="1"/>
  <c r="L91" i="49"/>
  <c r="B93" i="49"/>
  <c r="A94" i="49"/>
  <c r="M90" i="48"/>
  <c r="N90" i="48" s="1"/>
  <c r="A93" i="48"/>
  <c r="B92" i="48"/>
  <c r="C91" i="48"/>
  <c r="K91" i="48"/>
  <c r="L91" i="48" s="1"/>
  <c r="A94" i="45"/>
  <c r="B93" i="45"/>
  <c r="D93" i="45" s="1"/>
  <c r="L91" i="45"/>
  <c r="M90" i="45"/>
  <c r="N90" i="45" s="1"/>
  <c r="C92" i="45"/>
  <c r="K92" i="45"/>
  <c r="M89" i="44"/>
  <c r="N89" i="44" s="1"/>
  <c r="L90" i="44"/>
  <c r="A93" i="44"/>
  <c r="B92" i="44"/>
  <c r="C91" i="44"/>
  <c r="K91" i="44"/>
  <c r="A93" i="43"/>
  <c r="B92" i="43"/>
  <c r="C91" i="43"/>
  <c r="K91" i="43"/>
  <c r="D91" i="43"/>
  <c r="D92" i="43" s="1"/>
  <c r="L90" i="43"/>
  <c r="M89" i="43"/>
  <c r="N89" i="43" s="1"/>
  <c r="M89" i="42"/>
  <c r="N89" i="42" s="1"/>
  <c r="B91" i="42"/>
  <c r="D91" i="42" s="1"/>
  <c r="A92" i="42"/>
  <c r="C90" i="42"/>
  <c r="K90" i="42"/>
  <c r="L90" i="42" s="1"/>
  <c r="M90" i="41"/>
  <c r="N90" i="41" s="1"/>
  <c r="A93" i="41"/>
  <c r="B92" i="41"/>
  <c r="D92" i="41"/>
  <c r="C91" i="41"/>
  <c r="K91" i="41"/>
  <c r="L91" i="41" s="1"/>
  <c r="B92" i="39"/>
  <c r="C91" i="39"/>
  <c r="K91" i="39"/>
  <c r="M89" i="39"/>
  <c r="N89" i="39" s="1"/>
  <c r="L90" i="39"/>
  <c r="D91" i="39"/>
  <c r="A90" i="57" l="1"/>
  <c r="A90" i="60"/>
  <c r="A92" i="59"/>
  <c r="A89" i="58"/>
  <c r="A90" i="62"/>
  <c r="A127" i="61"/>
  <c r="A89" i="63"/>
  <c r="A89" i="56"/>
  <c r="A87" i="55"/>
  <c r="M90" i="50"/>
  <c r="N90" i="50" s="1"/>
  <c r="C91" i="50"/>
  <c r="K91" i="50"/>
  <c r="L91" i="50" s="1"/>
  <c r="D91" i="50"/>
  <c r="A93" i="50"/>
  <c r="B92" i="50"/>
  <c r="B94" i="49"/>
  <c r="A95" i="49"/>
  <c r="L92" i="49"/>
  <c r="M91" i="49"/>
  <c r="N91" i="49" s="1"/>
  <c r="C93" i="49"/>
  <c r="K93" i="49"/>
  <c r="D93" i="49"/>
  <c r="M91" i="48"/>
  <c r="N91" i="48" s="1"/>
  <c r="C92" i="48"/>
  <c r="K92" i="48"/>
  <c r="L92" i="48" s="1"/>
  <c r="D92" i="48"/>
  <c r="B93" i="48"/>
  <c r="A94" i="48"/>
  <c r="C93" i="45"/>
  <c r="K93" i="45"/>
  <c r="M91" i="45"/>
  <c r="N91" i="45" s="1"/>
  <c r="L92" i="45"/>
  <c r="A95" i="45"/>
  <c r="B94" i="45"/>
  <c r="C92" i="44"/>
  <c r="K92" i="44"/>
  <c r="B93" i="44"/>
  <c r="A94" i="44"/>
  <c r="D92" i="44"/>
  <c r="D93" i="44" s="1"/>
  <c r="L91" i="44"/>
  <c r="M90" i="44"/>
  <c r="N90" i="44" s="1"/>
  <c r="B93" i="43"/>
  <c r="A94" i="43"/>
  <c r="L91" i="43"/>
  <c r="M90" i="43"/>
  <c r="N90" i="43" s="1"/>
  <c r="C92" i="43"/>
  <c r="K92" i="43"/>
  <c r="M90" i="42"/>
  <c r="N90" i="42" s="1"/>
  <c r="A93" i="42"/>
  <c r="B92" i="42"/>
  <c r="D92" i="42" s="1"/>
  <c r="C91" i="42"/>
  <c r="K91" i="42"/>
  <c r="L91" i="42" s="1"/>
  <c r="M91" i="41"/>
  <c r="N91" i="41" s="1"/>
  <c r="C92" i="41"/>
  <c r="K92" i="41"/>
  <c r="L92" i="41" s="1"/>
  <c r="B93" i="41"/>
  <c r="D93" i="41" s="1"/>
  <c r="A94" i="41"/>
  <c r="D92" i="39"/>
  <c r="B93" i="39"/>
  <c r="L91" i="39"/>
  <c r="M90" i="39"/>
  <c r="N90" i="39" s="1"/>
  <c r="C92" i="39"/>
  <c r="K92" i="39"/>
  <c r="A91" i="57" l="1"/>
  <c r="A93" i="59"/>
  <c r="A90" i="63"/>
  <c r="A91" i="62"/>
  <c r="A90" i="58"/>
  <c r="A90" i="56"/>
  <c r="A91" i="60"/>
  <c r="A128" i="61"/>
  <c r="A88" i="55"/>
  <c r="M91" i="50"/>
  <c r="N91" i="50" s="1"/>
  <c r="C92" i="50"/>
  <c r="K92" i="50"/>
  <c r="L92" i="50" s="1"/>
  <c r="A94" i="50"/>
  <c r="B93" i="50"/>
  <c r="D92" i="50"/>
  <c r="D93" i="50" s="1"/>
  <c r="K94" i="49"/>
  <c r="C94" i="49"/>
  <c r="D94" i="49"/>
  <c r="M92" i="49"/>
  <c r="N92" i="49" s="1"/>
  <c r="L93" i="49"/>
  <c r="B95" i="49"/>
  <c r="A96" i="49"/>
  <c r="M92" i="48"/>
  <c r="N92" i="48" s="1"/>
  <c r="C93" i="48"/>
  <c r="K93" i="48"/>
  <c r="L93" i="48" s="1"/>
  <c r="D93" i="48"/>
  <c r="A95" i="48"/>
  <c r="B94" i="48"/>
  <c r="C94" i="45"/>
  <c r="K94" i="45"/>
  <c r="L93" i="45"/>
  <c r="M92" i="45"/>
  <c r="N92" i="45" s="1"/>
  <c r="D94" i="45"/>
  <c r="A96" i="45"/>
  <c r="B95" i="45"/>
  <c r="M91" i="44"/>
  <c r="N91" i="44" s="1"/>
  <c r="L92" i="44"/>
  <c r="A95" i="44"/>
  <c r="B94" i="44"/>
  <c r="C93" i="44"/>
  <c r="K93" i="44"/>
  <c r="C93" i="43"/>
  <c r="K93" i="43"/>
  <c r="D93" i="43"/>
  <c r="L92" i="43"/>
  <c r="M91" i="43"/>
  <c r="N91" i="43" s="1"/>
  <c r="A95" i="43"/>
  <c r="B94" i="43"/>
  <c r="M91" i="42"/>
  <c r="N91" i="42" s="1"/>
  <c r="B93" i="42"/>
  <c r="A94" i="42"/>
  <c r="K92" i="42"/>
  <c r="L92" i="42" s="1"/>
  <c r="C92" i="42"/>
  <c r="M92" i="41"/>
  <c r="N92" i="41" s="1"/>
  <c r="B94" i="41"/>
  <c r="A95" i="41"/>
  <c r="C93" i="41"/>
  <c r="K93" i="41"/>
  <c r="L93" i="41" s="1"/>
  <c r="D93" i="39"/>
  <c r="B94" i="39"/>
  <c r="M91" i="39"/>
  <c r="N91" i="39" s="1"/>
  <c r="L92" i="39"/>
  <c r="C93" i="39"/>
  <c r="K93" i="39"/>
  <c r="A91" i="58" l="1"/>
  <c r="A92" i="57"/>
  <c r="A94" i="59"/>
  <c r="A91" i="63"/>
  <c r="A129" i="61"/>
  <c r="A91" i="56"/>
  <c r="A92" i="60"/>
  <c r="A92" i="62"/>
  <c r="A89" i="55"/>
  <c r="M92" i="50"/>
  <c r="N92" i="50" s="1"/>
  <c r="A95" i="50"/>
  <c r="B94" i="50"/>
  <c r="C93" i="50"/>
  <c r="K93" i="50"/>
  <c r="L93" i="50" s="1"/>
  <c r="B96" i="49"/>
  <c r="A97" i="49"/>
  <c r="L94" i="49"/>
  <c r="M93" i="49"/>
  <c r="N93" i="49" s="1"/>
  <c r="D95" i="49"/>
  <c r="C95" i="49"/>
  <c r="K95" i="49"/>
  <c r="M93" i="48"/>
  <c r="N93" i="48" s="1"/>
  <c r="B95" i="48"/>
  <c r="A96" i="48"/>
  <c r="K94" i="48"/>
  <c r="L94" i="48" s="1"/>
  <c r="C94" i="48"/>
  <c r="D94" i="48"/>
  <c r="D95" i="48" s="1"/>
  <c r="D95" i="45"/>
  <c r="C95" i="45"/>
  <c r="K95" i="45"/>
  <c r="A97" i="45"/>
  <c r="B96" i="45"/>
  <c r="M93" i="45"/>
  <c r="N93" i="45" s="1"/>
  <c r="L94" i="45"/>
  <c r="A96" i="44"/>
  <c r="B95" i="44"/>
  <c r="K94" i="44"/>
  <c r="C94" i="44"/>
  <c r="D94" i="44"/>
  <c r="D95" i="44" s="1"/>
  <c r="L93" i="44"/>
  <c r="M92" i="44"/>
  <c r="N92" i="44" s="1"/>
  <c r="D94" i="43"/>
  <c r="D95" i="43" s="1"/>
  <c r="C94" i="43"/>
  <c r="K94" i="43"/>
  <c r="B95" i="43"/>
  <c r="A96" i="43"/>
  <c r="L93" i="43"/>
  <c r="M92" i="43"/>
  <c r="N92" i="43" s="1"/>
  <c r="M92" i="42"/>
  <c r="N92" i="42" s="1"/>
  <c r="C93" i="42"/>
  <c r="K93" i="42"/>
  <c r="L93" i="42" s="1"/>
  <c r="A95" i="42"/>
  <c r="B94" i="42"/>
  <c r="D93" i="42"/>
  <c r="D94" i="42" s="1"/>
  <c r="M93" i="41"/>
  <c r="N93" i="41" s="1"/>
  <c r="C94" i="41"/>
  <c r="K94" i="41"/>
  <c r="L94" i="41" s="1"/>
  <c r="B95" i="41"/>
  <c r="A96" i="41"/>
  <c r="D94" i="41"/>
  <c r="D95" i="41" s="1"/>
  <c r="D94" i="39"/>
  <c r="L93" i="39"/>
  <c r="M92" i="39"/>
  <c r="N92" i="39" s="1"/>
  <c r="C94" i="39"/>
  <c r="K94" i="39"/>
  <c r="B95" i="39"/>
  <c r="A130" i="61" l="1"/>
  <c r="A93" i="57"/>
  <c r="A92" i="63"/>
  <c r="A93" i="60"/>
  <c r="A95" i="59"/>
  <c r="A92" i="56"/>
  <c r="A92" i="58"/>
  <c r="A93" i="62"/>
  <c r="A90" i="55"/>
  <c r="M93" i="50"/>
  <c r="N93" i="50" s="1"/>
  <c r="B95" i="50"/>
  <c r="A96" i="50"/>
  <c r="C94" i="50"/>
  <c r="K94" i="50"/>
  <c r="L94" i="50" s="1"/>
  <c r="D94" i="50"/>
  <c r="D95" i="50" s="1"/>
  <c r="K96" i="49"/>
  <c r="C96" i="49"/>
  <c r="D96" i="49"/>
  <c r="L95" i="49"/>
  <c r="M94" i="49"/>
  <c r="N94" i="49" s="1"/>
  <c r="A98" i="49"/>
  <c r="B97" i="49"/>
  <c r="M94" i="48"/>
  <c r="N94" i="48" s="1"/>
  <c r="A97" i="48"/>
  <c r="B96" i="48"/>
  <c r="D96" i="48"/>
  <c r="C95" i="48"/>
  <c r="K95" i="48"/>
  <c r="L95" i="48" s="1"/>
  <c r="D96" i="45"/>
  <c r="L95" i="45"/>
  <c r="M94" i="45"/>
  <c r="N94" i="45" s="1"/>
  <c r="C96" i="45"/>
  <c r="K96" i="45"/>
  <c r="A98" i="45"/>
  <c r="B97" i="45"/>
  <c r="D97" i="45"/>
  <c r="M93" i="44"/>
  <c r="N93" i="44" s="1"/>
  <c r="L94" i="44"/>
  <c r="C95" i="44"/>
  <c r="K95" i="44"/>
  <c r="B96" i="44"/>
  <c r="A97" i="44"/>
  <c r="L94" i="43"/>
  <c r="M93" i="43"/>
  <c r="N93" i="43" s="1"/>
  <c r="A97" i="43"/>
  <c r="B96" i="43"/>
  <c r="D96" i="43" s="1"/>
  <c r="C95" i="43"/>
  <c r="K95" i="43"/>
  <c r="M93" i="42"/>
  <c r="N93" i="42" s="1"/>
  <c r="C94" i="42"/>
  <c r="K94" i="42"/>
  <c r="L94" i="42" s="1"/>
  <c r="B95" i="42"/>
  <c r="A96" i="42"/>
  <c r="M94" i="41"/>
  <c r="N94" i="41" s="1"/>
  <c r="A97" i="41"/>
  <c r="B96" i="41"/>
  <c r="C95" i="41"/>
  <c r="K95" i="41"/>
  <c r="L95" i="41" s="1"/>
  <c r="D96" i="41"/>
  <c r="D95" i="39"/>
  <c r="B96" i="39"/>
  <c r="M93" i="39"/>
  <c r="N93" i="39" s="1"/>
  <c r="L94" i="39"/>
  <c r="C95" i="39"/>
  <c r="K95" i="39"/>
  <c r="A93" i="63" l="1"/>
  <c r="A94" i="60"/>
  <c r="A93" i="56"/>
  <c r="A131" i="61"/>
  <c r="A94" i="57"/>
  <c r="A96" i="59"/>
  <c r="A94" i="62"/>
  <c r="A93" i="58"/>
  <c r="A91" i="55"/>
  <c r="M94" i="50"/>
  <c r="N94" i="50" s="1"/>
  <c r="B96" i="50"/>
  <c r="A97" i="50"/>
  <c r="C95" i="50"/>
  <c r="K95" i="50"/>
  <c r="L95" i="50" s="1"/>
  <c r="C97" i="49"/>
  <c r="K97" i="49"/>
  <c r="D97" i="49"/>
  <c r="B98" i="49"/>
  <c r="A99" i="49"/>
  <c r="L96" i="49"/>
  <c r="M95" i="49"/>
  <c r="N95" i="49" s="1"/>
  <c r="M95" i="48"/>
  <c r="N95" i="48" s="1"/>
  <c r="B97" i="48"/>
  <c r="A98" i="48"/>
  <c r="C96" i="48"/>
  <c r="K96" i="48"/>
  <c r="L96" i="48" s="1"/>
  <c r="D97" i="48"/>
  <c r="M95" i="45"/>
  <c r="N95" i="45" s="1"/>
  <c r="L96" i="45"/>
  <c r="C97" i="45"/>
  <c r="K97" i="45"/>
  <c r="A99" i="45"/>
  <c r="B98" i="45"/>
  <c r="A98" i="44"/>
  <c r="B97" i="44"/>
  <c r="C96" i="44"/>
  <c r="K96" i="44"/>
  <c r="L95" i="44"/>
  <c r="M94" i="44"/>
  <c r="N94" i="44" s="1"/>
  <c r="D96" i="44"/>
  <c r="D97" i="44" s="1"/>
  <c r="C96" i="43"/>
  <c r="K96" i="43"/>
  <c r="B97" i="43"/>
  <c r="D97" i="43" s="1"/>
  <c r="A98" i="43"/>
  <c r="L95" i="43"/>
  <c r="M94" i="43"/>
  <c r="N94" i="43" s="1"/>
  <c r="M94" i="42"/>
  <c r="N94" i="42" s="1"/>
  <c r="C95" i="42"/>
  <c r="K95" i="42"/>
  <c r="L95" i="42" s="1"/>
  <c r="B96" i="42"/>
  <c r="A97" i="42"/>
  <c r="D95" i="42"/>
  <c r="D96" i="42" s="1"/>
  <c r="M95" i="41"/>
  <c r="N95" i="41" s="1"/>
  <c r="C96" i="41"/>
  <c r="K96" i="41"/>
  <c r="L96" i="41" s="1"/>
  <c r="B97" i="41"/>
  <c r="A98" i="41"/>
  <c r="D96" i="39"/>
  <c r="B97" i="39"/>
  <c r="L95" i="39"/>
  <c r="M94" i="39"/>
  <c r="N94" i="39" s="1"/>
  <c r="C96" i="39"/>
  <c r="K96" i="39"/>
  <c r="A94" i="56" l="1"/>
  <c r="A94" i="63"/>
  <c r="A132" i="61"/>
  <c r="A95" i="60"/>
  <c r="A95" i="62"/>
  <c r="A95" i="57"/>
  <c r="A97" i="59"/>
  <c r="A94" i="58"/>
  <c r="A92" i="55"/>
  <c r="M95" i="50"/>
  <c r="N95" i="50" s="1"/>
  <c r="C96" i="50"/>
  <c r="K96" i="50"/>
  <c r="L96" i="50" s="1"/>
  <c r="D96" i="50"/>
  <c r="A98" i="50"/>
  <c r="B97" i="50"/>
  <c r="B99" i="49"/>
  <c r="A100" i="49"/>
  <c r="M96" i="49"/>
  <c r="N96" i="49" s="1"/>
  <c r="L97" i="49"/>
  <c r="D98" i="49"/>
  <c r="C98" i="49"/>
  <c r="K98" i="49"/>
  <c r="M96" i="48"/>
  <c r="N96" i="48" s="1"/>
  <c r="A99" i="48"/>
  <c r="B98" i="48"/>
  <c r="C97" i="48"/>
  <c r="K97" i="48"/>
  <c r="L97" i="48" s="1"/>
  <c r="K98" i="45"/>
  <c r="C98" i="45"/>
  <c r="L97" i="45"/>
  <c r="M96" i="45"/>
  <c r="N96" i="45" s="1"/>
  <c r="B99" i="45"/>
  <c r="A100" i="45"/>
  <c r="D98" i="45"/>
  <c r="D99" i="45" s="1"/>
  <c r="L96" i="44"/>
  <c r="M95" i="44"/>
  <c r="N95" i="44" s="1"/>
  <c r="K97" i="44"/>
  <c r="C97" i="44"/>
  <c r="A99" i="44"/>
  <c r="B98" i="44"/>
  <c r="A99" i="43"/>
  <c r="B98" i="43"/>
  <c r="D98" i="43" s="1"/>
  <c r="L96" i="43"/>
  <c r="M95" i="43"/>
  <c r="N95" i="43" s="1"/>
  <c r="C97" i="43"/>
  <c r="K97" i="43"/>
  <c r="M95" i="42"/>
  <c r="N95" i="42" s="1"/>
  <c r="B97" i="42"/>
  <c r="A98" i="42"/>
  <c r="K96" i="42"/>
  <c r="L96" i="42" s="1"/>
  <c r="C96" i="42"/>
  <c r="M96" i="41"/>
  <c r="N96" i="41" s="1"/>
  <c r="B98" i="41"/>
  <c r="A99" i="41"/>
  <c r="C97" i="41"/>
  <c r="K97" i="41"/>
  <c r="L97" i="41" s="1"/>
  <c r="D97" i="41"/>
  <c r="D98" i="41" s="1"/>
  <c r="C97" i="39"/>
  <c r="K97" i="39"/>
  <c r="M95" i="39"/>
  <c r="N95" i="39" s="1"/>
  <c r="L96" i="39"/>
  <c r="D97" i="39"/>
  <c r="B98" i="39"/>
  <c r="A95" i="56" l="1"/>
  <c r="A98" i="59"/>
  <c r="A96" i="60"/>
  <c r="A133" i="61"/>
  <c r="A95" i="63"/>
  <c r="A95" i="58"/>
  <c r="A96" i="57"/>
  <c r="A96" i="62"/>
  <c r="A93" i="55"/>
  <c r="M96" i="50"/>
  <c r="N96" i="50" s="1"/>
  <c r="C97" i="50"/>
  <c r="K97" i="50"/>
  <c r="L97" i="50" s="1"/>
  <c r="D97" i="50"/>
  <c r="B98" i="50"/>
  <c r="A99" i="50"/>
  <c r="C99" i="49"/>
  <c r="K99" i="49"/>
  <c r="D99" i="49"/>
  <c r="L98" i="49"/>
  <c r="M97" i="49"/>
  <c r="N97" i="49" s="1"/>
  <c r="B100" i="49"/>
  <c r="A101" i="49"/>
  <c r="M97" i="48"/>
  <c r="N97" i="48" s="1"/>
  <c r="C98" i="48"/>
  <c r="K98" i="48"/>
  <c r="L98" i="48" s="1"/>
  <c r="D98" i="48"/>
  <c r="A100" i="48"/>
  <c r="B99" i="48"/>
  <c r="A101" i="45"/>
  <c r="B100" i="45"/>
  <c r="M97" i="45"/>
  <c r="N97" i="45" s="1"/>
  <c r="L98" i="45"/>
  <c r="D100" i="45"/>
  <c r="C99" i="45"/>
  <c r="K99" i="45"/>
  <c r="C98" i="44"/>
  <c r="K98" i="44"/>
  <c r="A100" i="44"/>
  <c r="B99" i="44"/>
  <c r="M96" i="44"/>
  <c r="N96" i="44" s="1"/>
  <c r="L97" i="44"/>
  <c r="D98" i="44"/>
  <c r="D99" i="44" s="1"/>
  <c r="C98" i="43"/>
  <c r="K98" i="43"/>
  <c r="L97" i="43"/>
  <c r="M96" i="43"/>
  <c r="N96" i="43" s="1"/>
  <c r="B99" i="43"/>
  <c r="D99" i="43" s="1"/>
  <c r="A100" i="43"/>
  <c r="M96" i="42"/>
  <c r="N96" i="42" s="1"/>
  <c r="B98" i="42"/>
  <c r="A99" i="42"/>
  <c r="K97" i="42"/>
  <c r="L97" i="42" s="1"/>
  <c r="C97" i="42"/>
  <c r="D97" i="42"/>
  <c r="D98" i="42" s="1"/>
  <c r="M97" i="41"/>
  <c r="N97" i="41" s="1"/>
  <c r="C98" i="41"/>
  <c r="K98" i="41"/>
  <c r="L98" i="41" s="1"/>
  <c r="B99" i="41"/>
  <c r="A100" i="41"/>
  <c r="B99" i="39"/>
  <c r="C98" i="39"/>
  <c r="K98" i="39"/>
  <c r="D98" i="39"/>
  <c r="L97" i="39"/>
  <c r="M96" i="39"/>
  <c r="N96" i="39" s="1"/>
  <c r="A97" i="60" l="1"/>
  <c r="A96" i="58"/>
  <c r="A99" i="59"/>
  <c r="A96" i="56"/>
  <c r="A134" i="61"/>
  <c r="A97" i="57"/>
  <c r="A96" i="63"/>
  <c r="A97" i="62"/>
  <c r="A94" i="55"/>
  <c r="M97" i="50"/>
  <c r="N97" i="50" s="1"/>
  <c r="C98" i="50"/>
  <c r="K98" i="50"/>
  <c r="L98" i="50" s="1"/>
  <c r="B99" i="50"/>
  <c r="A100" i="50"/>
  <c r="D98" i="50"/>
  <c r="D99" i="50" s="1"/>
  <c r="B101" i="49"/>
  <c r="A102" i="49"/>
  <c r="C100" i="49"/>
  <c r="K100" i="49"/>
  <c r="D100" i="49"/>
  <c r="M98" i="49"/>
  <c r="N98" i="49" s="1"/>
  <c r="L99" i="49"/>
  <c r="M98" i="48"/>
  <c r="N98" i="48" s="1"/>
  <c r="B100" i="48"/>
  <c r="A101" i="48"/>
  <c r="D99" i="48"/>
  <c r="D100" i="48" s="1"/>
  <c r="C99" i="48"/>
  <c r="K99" i="48"/>
  <c r="L99" i="48" s="1"/>
  <c r="B101" i="45"/>
  <c r="A102" i="45"/>
  <c r="L99" i="45"/>
  <c r="M98" i="45"/>
  <c r="N98" i="45" s="1"/>
  <c r="C100" i="45"/>
  <c r="K100" i="45"/>
  <c r="L98" i="44"/>
  <c r="M97" i="44"/>
  <c r="N97" i="44" s="1"/>
  <c r="A101" i="44"/>
  <c r="B100" i="44"/>
  <c r="C99" i="44"/>
  <c r="K99" i="44"/>
  <c r="A101" i="43"/>
  <c r="B100" i="43"/>
  <c r="D100" i="43" s="1"/>
  <c r="C99" i="43"/>
  <c r="K99" i="43"/>
  <c r="L98" i="43"/>
  <c r="M97" i="43"/>
  <c r="N97" i="43" s="1"/>
  <c r="M97" i="42"/>
  <c r="N97" i="42" s="1"/>
  <c r="K98" i="42"/>
  <c r="L98" i="42" s="1"/>
  <c r="C98" i="42"/>
  <c r="A100" i="42"/>
  <c r="B99" i="42"/>
  <c r="M98" i="41"/>
  <c r="N98" i="41" s="1"/>
  <c r="C99" i="41"/>
  <c r="K99" i="41"/>
  <c r="L99" i="41" s="1"/>
  <c r="D99" i="41"/>
  <c r="B100" i="41"/>
  <c r="A101" i="41"/>
  <c r="C99" i="39"/>
  <c r="K99" i="39"/>
  <c r="M97" i="39"/>
  <c r="N97" i="39" s="1"/>
  <c r="L98" i="39"/>
  <c r="D99" i="39"/>
  <c r="B100" i="39"/>
  <c r="A98" i="60" l="1"/>
  <c r="A97" i="58"/>
  <c r="A97" i="56"/>
  <c r="A97" i="63"/>
  <c r="A100" i="59"/>
  <c r="A98" i="57"/>
  <c r="A135" i="61"/>
  <c r="A98" i="62"/>
  <c r="A95" i="55"/>
  <c r="M98" i="50"/>
  <c r="N98" i="50" s="1"/>
  <c r="B100" i="50"/>
  <c r="A101" i="50"/>
  <c r="C99" i="50"/>
  <c r="K99" i="50"/>
  <c r="L99" i="50" s="1"/>
  <c r="C101" i="49"/>
  <c r="K101" i="49"/>
  <c r="L100" i="49"/>
  <c r="M99" i="49"/>
  <c r="N99" i="49" s="1"/>
  <c r="D101" i="49"/>
  <c r="B102" i="49"/>
  <c r="A103" i="49"/>
  <c r="M99" i="48"/>
  <c r="N99" i="48" s="1"/>
  <c r="A102" i="48"/>
  <c r="B101" i="48"/>
  <c r="D101" i="48"/>
  <c r="C100" i="48"/>
  <c r="K100" i="48"/>
  <c r="L100" i="48" s="1"/>
  <c r="C101" i="45"/>
  <c r="K101" i="45"/>
  <c r="M99" i="45"/>
  <c r="N99" i="45" s="1"/>
  <c r="L100" i="45"/>
  <c r="D101" i="45"/>
  <c r="A103" i="45"/>
  <c r="B102" i="45"/>
  <c r="M98" i="44"/>
  <c r="N98" i="44" s="1"/>
  <c r="L99" i="44"/>
  <c r="C100" i="44"/>
  <c r="K100" i="44"/>
  <c r="A102" i="44"/>
  <c r="B101" i="44"/>
  <c r="D100" i="44"/>
  <c r="D101" i="44" s="1"/>
  <c r="L99" i="43"/>
  <c r="M98" i="43"/>
  <c r="N98" i="43" s="1"/>
  <c r="C100" i="43"/>
  <c r="K100" i="43"/>
  <c r="B101" i="43"/>
  <c r="D101" i="43" s="1"/>
  <c r="A102" i="43"/>
  <c r="M98" i="42"/>
  <c r="N98" i="42" s="1"/>
  <c r="K99" i="42"/>
  <c r="L99" i="42" s="1"/>
  <c r="C99" i="42"/>
  <c r="A101" i="42"/>
  <c r="B100" i="42"/>
  <c r="D99" i="42"/>
  <c r="D100" i="42" s="1"/>
  <c r="M99" i="41"/>
  <c r="N99" i="41" s="1"/>
  <c r="D100" i="41"/>
  <c r="B101" i="41"/>
  <c r="A102" i="41"/>
  <c r="C100" i="41"/>
  <c r="K100" i="41"/>
  <c r="L100" i="41" s="1"/>
  <c r="B101" i="39"/>
  <c r="C100" i="39"/>
  <c r="K100" i="39"/>
  <c r="D100" i="39"/>
  <c r="L99" i="39"/>
  <c r="M98" i="39"/>
  <c r="N98" i="39" s="1"/>
  <c r="A136" i="61" l="1"/>
  <c r="A98" i="56"/>
  <c r="A99" i="60"/>
  <c r="A99" i="57"/>
  <c r="A98" i="63"/>
  <c r="A98" i="58"/>
  <c r="A99" i="62"/>
  <c r="A101" i="59"/>
  <c r="A96" i="55"/>
  <c r="M99" i="50"/>
  <c r="N99" i="50" s="1"/>
  <c r="C100" i="50"/>
  <c r="K100" i="50"/>
  <c r="L100" i="50" s="1"/>
  <c r="D100" i="50"/>
  <c r="B101" i="50"/>
  <c r="A102" i="50"/>
  <c r="B103" i="49"/>
  <c r="A104" i="49"/>
  <c r="D102" i="49"/>
  <c r="M100" i="49"/>
  <c r="N100" i="49" s="1"/>
  <c r="L101" i="49"/>
  <c r="K102" i="49"/>
  <c r="C102" i="49"/>
  <c r="M100" i="48"/>
  <c r="N100" i="48" s="1"/>
  <c r="B102" i="48"/>
  <c r="A103" i="48"/>
  <c r="C101" i="48"/>
  <c r="K101" i="48"/>
  <c r="L101" i="48" s="1"/>
  <c r="C102" i="45"/>
  <c r="K102" i="45"/>
  <c r="B103" i="45"/>
  <c r="A104" i="45"/>
  <c r="D102" i="45"/>
  <c r="D103" i="45" s="1"/>
  <c r="L101" i="45"/>
  <c r="M100" i="45"/>
  <c r="N100" i="45" s="1"/>
  <c r="D102" i="44"/>
  <c r="A103" i="44"/>
  <c r="B102" i="44"/>
  <c r="C101" i="44"/>
  <c r="K101" i="44"/>
  <c r="L100" i="44"/>
  <c r="M99" i="44"/>
  <c r="N99" i="44" s="1"/>
  <c r="C101" i="43"/>
  <c r="K101" i="43"/>
  <c r="A103" i="43"/>
  <c r="B102" i="43"/>
  <c r="D102" i="43" s="1"/>
  <c r="L100" i="43"/>
  <c r="M99" i="43"/>
  <c r="N99" i="43" s="1"/>
  <c r="M99" i="42"/>
  <c r="N99" i="42" s="1"/>
  <c r="K100" i="42"/>
  <c r="L100" i="42" s="1"/>
  <c r="C100" i="42"/>
  <c r="B101" i="42"/>
  <c r="A102" i="42"/>
  <c r="M100" i="41"/>
  <c r="N100" i="41" s="1"/>
  <c r="B102" i="41"/>
  <c r="A103" i="41"/>
  <c r="C101" i="41"/>
  <c r="K101" i="41"/>
  <c r="L101" i="41" s="1"/>
  <c r="D101" i="41"/>
  <c r="D102" i="41" s="1"/>
  <c r="B102" i="39"/>
  <c r="C101" i="39"/>
  <c r="K101" i="39"/>
  <c r="L100" i="39"/>
  <c r="M99" i="39"/>
  <c r="N99" i="39" s="1"/>
  <c r="D101" i="39"/>
  <c r="A100" i="57" l="1"/>
  <c r="A137" i="61"/>
  <c r="A102" i="59"/>
  <c r="A99" i="63"/>
  <c r="A99" i="56"/>
  <c r="A100" i="62"/>
  <c r="A100" i="60"/>
  <c r="A99" i="58"/>
  <c r="A97" i="55"/>
  <c r="M100" i="50"/>
  <c r="N100" i="50" s="1"/>
  <c r="A103" i="50"/>
  <c r="B102" i="50"/>
  <c r="C101" i="50"/>
  <c r="K101" i="50"/>
  <c r="L101" i="50" s="1"/>
  <c r="D101" i="50"/>
  <c r="D102" i="50" s="1"/>
  <c r="C103" i="49"/>
  <c r="K103" i="49"/>
  <c r="D103" i="49"/>
  <c r="L102" i="49"/>
  <c r="M101" i="49"/>
  <c r="N101" i="49" s="1"/>
  <c r="B104" i="49"/>
  <c r="A105" i="49"/>
  <c r="M101" i="48"/>
  <c r="N101" i="48" s="1"/>
  <c r="C102" i="48"/>
  <c r="K102" i="48"/>
  <c r="L102" i="48" s="1"/>
  <c r="D102" i="48"/>
  <c r="A104" i="48"/>
  <c r="B103" i="48"/>
  <c r="A105" i="45"/>
  <c r="B104" i="45"/>
  <c r="C103" i="45"/>
  <c r="K103" i="45"/>
  <c r="D104" i="45"/>
  <c r="M101" i="45"/>
  <c r="N101" i="45" s="1"/>
  <c r="L102" i="45"/>
  <c r="D103" i="44"/>
  <c r="C102" i="44"/>
  <c r="K102" i="44"/>
  <c r="M100" i="44"/>
  <c r="N100" i="44" s="1"/>
  <c r="L101" i="44"/>
  <c r="A104" i="44"/>
  <c r="B103" i="44"/>
  <c r="D103" i="43"/>
  <c r="L101" i="43"/>
  <c r="M100" i="43"/>
  <c r="N100" i="43" s="1"/>
  <c r="C102" i="43"/>
  <c r="K102" i="43"/>
  <c r="B103" i="43"/>
  <c r="A104" i="43"/>
  <c r="M100" i="42"/>
  <c r="N100" i="42" s="1"/>
  <c r="A103" i="42"/>
  <c r="B102" i="42"/>
  <c r="C101" i="42"/>
  <c r="K101" i="42"/>
  <c r="L101" i="42" s="1"/>
  <c r="D101" i="42"/>
  <c r="D102" i="42" s="1"/>
  <c r="M101" i="41"/>
  <c r="N101" i="41" s="1"/>
  <c r="B103" i="41"/>
  <c r="D103" i="41" s="1"/>
  <c r="A104" i="41"/>
  <c r="C102" i="41"/>
  <c r="K102" i="41"/>
  <c r="L102" i="41" s="1"/>
  <c r="D102" i="39"/>
  <c r="C102" i="39"/>
  <c r="K102" i="39"/>
  <c r="L101" i="39"/>
  <c r="M100" i="39"/>
  <c r="N100" i="39" s="1"/>
  <c r="B103" i="39"/>
  <c r="A101" i="62" l="1"/>
  <c r="A101" i="57"/>
  <c r="A100" i="56"/>
  <c r="A101" i="60"/>
  <c r="A138" i="61"/>
  <c r="A100" i="63"/>
  <c r="A100" i="58"/>
  <c r="A103" i="59"/>
  <c r="A98" i="55"/>
  <c r="M101" i="50"/>
  <c r="N101" i="50" s="1"/>
  <c r="C102" i="50"/>
  <c r="K102" i="50"/>
  <c r="L102" i="50" s="1"/>
  <c r="B103" i="50"/>
  <c r="A104" i="50"/>
  <c r="A106" i="49"/>
  <c r="B105" i="49"/>
  <c r="K104" i="49"/>
  <c r="C104" i="49"/>
  <c r="D104" i="49"/>
  <c r="D105" i="49" s="1"/>
  <c r="L103" i="49"/>
  <c r="M102" i="49"/>
  <c r="N102" i="49" s="1"/>
  <c r="M102" i="48"/>
  <c r="N102" i="48" s="1"/>
  <c r="C103" i="48"/>
  <c r="K103" i="48"/>
  <c r="L103" i="48" s="1"/>
  <c r="B104" i="48"/>
  <c r="A105" i="48"/>
  <c r="D103" i="48"/>
  <c r="D104" i="48" s="1"/>
  <c r="L103" i="45"/>
  <c r="M102" i="45"/>
  <c r="N102" i="45" s="1"/>
  <c r="B105" i="45"/>
  <c r="D105" i="45" s="1"/>
  <c r="A106" i="45"/>
  <c r="C104" i="45"/>
  <c r="K104" i="45"/>
  <c r="K103" i="44"/>
  <c r="C103" i="44"/>
  <c r="L102" i="44"/>
  <c r="M101" i="44"/>
  <c r="N101" i="44" s="1"/>
  <c r="A105" i="44"/>
  <c r="B104" i="44"/>
  <c r="D104" i="43"/>
  <c r="C103" i="43"/>
  <c r="K103" i="43"/>
  <c r="B104" i="43"/>
  <c r="A105" i="43"/>
  <c r="L102" i="43"/>
  <c r="M101" i="43"/>
  <c r="N101" i="43" s="1"/>
  <c r="M101" i="42"/>
  <c r="N101" i="42" s="1"/>
  <c r="A104" i="42"/>
  <c r="B103" i="42"/>
  <c r="K102" i="42"/>
  <c r="L102" i="42" s="1"/>
  <c r="C102" i="42"/>
  <c r="M102" i="41"/>
  <c r="N102" i="41" s="1"/>
  <c r="B104" i="41"/>
  <c r="D104" i="41" s="1"/>
  <c r="A105" i="41"/>
  <c r="C103" i="41"/>
  <c r="K103" i="41"/>
  <c r="L103" i="41" s="1"/>
  <c r="D103" i="39"/>
  <c r="C103" i="39"/>
  <c r="K103" i="39"/>
  <c r="M101" i="39"/>
  <c r="N101" i="39" s="1"/>
  <c r="L102" i="39"/>
  <c r="B104" i="39"/>
  <c r="A102" i="57" l="1"/>
  <c r="A102" i="60"/>
  <c r="A101" i="56"/>
  <c r="A139" i="61"/>
  <c r="A104" i="59"/>
  <c r="A101" i="58"/>
  <c r="A101" i="63"/>
  <c r="A102" i="62"/>
  <c r="A99" i="55"/>
  <c r="M102" i="50"/>
  <c r="N102" i="50" s="1"/>
  <c r="C103" i="50"/>
  <c r="K103" i="50"/>
  <c r="L103" i="50" s="1"/>
  <c r="D103" i="50"/>
  <c r="B104" i="50"/>
  <c r="A105" i="50"/>
  <c r="B106" i="49"/>
  <c r="D106" i="49" s="1"/>
  <c r="A107" i="49"/>
  <c r="L104" i="49"/>
  <c r="M103" i="49"/>
  <c r="N103" i="49" s="1"/>
  <c r="C105" i="49"/>
  <c r="K105" i="49"/>
  <c r="M103" i="48"/>
  <c r="N103" i="48" s="1"/>
  <c r="B105" i="48"/>
  <c r="A106" i="48"/>
  <c r="D105" i="48"/>
  <c r="C104" i="48"/>
  <c r="K104" i="48"/>
  <c r="L104" i="48" s="1"/>
  <c r="M103" i="45"/>
  <c r="N103" i="45" s="1"/>
  <c r="L104" i="45"/>
  <c r="B106" i="45"/>
  <c r="D106" i="45" s="1"/>
  <c r="A107" i="45"/>
  <c r="C105" i="45"/>
  <c r="K105" i="45"/>
  <c r="C104" i="44"/>
  <c r="K104" i="44"/>
  <c r="D104" i="44"/>
  <c r="M102" i="44"/>
  <c r="N102" i="44" s="1"/>
  <c r="L103" i="44"/>
  <c r="A106" i="44"/>
  <c r="B105" i="44"/>
  <c r="A106" i="43"/>
  <c r="B105" i="43"/>
  <c r="D105" i="43"/>
  <c r="L103" i="43"/>
  <c r="M102" i="43"/>
  <c r="N102" i="43" s="1"/>
  <c r="C104" i="43"/>
  <c r="K104" i="43"/>
  <c r="M102" i="42"/>
  <c r="N102" i="42" s="1"/>
  <c r="B104" i="42"/>
  <c r="A105" i="42"/>
  <c r="C103" i="42"/>
  <c r="K103" i="42"/>
  <c r="L103" i="42" s="1"/>
  <c r="D103" i="42"/>
  <c r="D104" i="42" s="1"/>
  <c r="M103" i="41"/>
  <c r="N103" i="41" s="1"/>
  <c r="B105" i="41"/>
  <c r="D105" i="41" s="1"/>
  <c r="A106" i="41"/>
  <c r="C104" i="41"/>
  <c r="K104" i="41"/>
  <c r="L104" i="41" s="1"/>
  <c r="B105" i="39"/>
  <c r="C104" i="39"/>
  <c r="K104" i="39"/>
  <c r="D104" i="39"/>
  <c r="L103" i="39"/>
  <c r="M102" i="39"/>
  <c r="N102" i="39" s="1"/>
  <c r="A103" i="62" l="1"/>
  <c r="A140" i="61"/>
  <c r="A102" i="56"/>
  <c r="A102" i="63"/>
  <c r="A103" i="57"/>
  <c r="A102" i="58"/>
  <c r="A103" i="60"/>
  <c r="A105" i="59"/>
  <c r="A100" i="55"/>
  <c r="M103" i="50"/>
  <c r="N103" i="50" s="1"/>
  <c r="B105" i="50"/>
  <c r="A106" i="50"/>
  <c r="D104" i="50"/>
  <c r="D105" i="50" s="1"/>
  <c r="C104" i="50"/>
  <c r="K104" i="50"/>
  <c r="L104" i="50" s="1"/>
  <c r="D107" i="49"/>
  <c r="M104" i="49"/>
  <c r="N104" i="49" s="1"/>
  <c r="L105" i="49"/>
  <c r="C106" i="49"/>
  <c r="K106" i="49"/>
  <c r="B107" i="49"/>
  <c r="A108" i="49"/>
  <c r="M104" i="48"/>
  <c r="N104" i="48" s="1"/>
  <c r="C105" i="48"/>
  <c r="K105" i="48"/>
  <c r="L105" i="48" s="1"/>
  <c r="B106" i="48"/>
  <c r="A107" i="48"/>
  <c r="B107" i="45"/>
  <c r="A108" i="45"/>
  <c r="L105" i="45"/>
  <c r="M104" i="45"/>
  <c r="N104" i="45" s="1"/>
  <c r="C106" i="45"/>
  <c r="K106" i="45"/>
  <c r="K105" i="44"/>
  <c r="C105" i="44"/>
  <c r="L104" i="44"/>
  <c r="M103" i="44"/>
  <c r="N103" i="44" s="1"/>
  <c r="D105" i="44"/>
  <c r="B106" i="44"/>
  <c r="A107" i="44"/>
  <c r="B106" i="43"/>
  <c r="D106" i="43" s="1"/>
  <c r="A107" i="43"/>
  <c r="L104" i="43"/>
  <c r="M103" i="43"/>
  <c r="N103" i="43" s="1"/>
  <c r="C105" i="43"/>
  <c r="K105" i="43"/>
  <c r="M103" i="42"/>
  <c r="N103" i="42" s="1"/>
  <c r="B105" i="42"/>
  <c r="D105" i="42" s="1"/>
  <c r="A106" i="42"/>
  <c r="C104" i="42"/>
  <c r="K104" i="42"/>
  <c r="L104" i="42" s="1"/>
  <c r="M104" i="41"/>
  <c r="N104" i="41" s="1"/>
  <c r="A107" i="41"/>
  <c r="B106" i="41"/>
  <c r="C105" i="41"/>
  <c r="K105" i="41"/>
  <c r="L105" i="41" s="1"/>
  <c r="K105" i="39"/>
  <c r="C105" i="39"/>
  <c r="B106" i="39"/>
  <c r="M103" i="39"/>
  <c r="N103" i="39" s="1"/>
  <c r="L104" i="39"/>
  <c r="D105" i="39"/>
  <c r="D106" i="39" s="1"/>
  <c r="A103" i="56" l="1"/>
  <c r="A104" i="60"/>
  <c r="A103" i="58"/>
  <c r="A141" i="61"/>
  <c r="A104" i="57"/>
  <c r="A104" i="62"/>
  <c r="A103" i="63"/>
  <c r="A106" i="59"/>
  <c r="A101" i="55"/>
  <c r="M104" i="50"/>
  <c r="N104" i="50" s="1"/>
  <c r="A107" i="50"/>
  <c r="B106" i="50"/>
  <c r="C105" i="50"/>
  <c r="K105" i="50"/>
  <c r="L105" i="50" s="1"/>
  <c r="D106" i="50"/>
  <c r="B108" i="49"/>
  <c r="A109" i="49"/>
  <c r="C107" i="49"/>
  <c r="K107" i="49"/>
  <c r="L106" i="49"/>
  <c r="M105" i="49"/>
  <c r="N105" i="49" s="1"/>
  <c r="M105" i="48"/>
  <c r="N105" i="48" s="1"/>
  <c r="A108" i="48"/>
  <c r="B107" i="48"/>
  <c r="C106" i="48"/>
  <c r="K106" i="48"/>
  <c r="L106" i="48" s="1"/>
  <c r="D106" i="48"/>
  <c r="D107" i="48" s="1"/>
  <c r="B108" i="45"/>
  <c r="A109" i="45"/>
  <c r="C107" i="45"/>
  <c r="K107" i="45"/>
  <c r="M105" i="45"/>
  <c r="N105" i="45" s="1"/>
  <c r="L106" i="45"/>
  <c r="D107" i="45"/>
  <c r="A108" i="44"/>
  <c r="B107" i="44"/>
  <c r="D106" i="44"/>
  <c r="D107" i="44" s="1"/>
  <c r="M104" i="44"/>
  <c r="N104" i="44" s="1"/>
  <c r="L105" i="44"/>
  <c r="C106" i="44"/>
  <c r="K106" i="44"/>
  <c r="A108" i="43"/>
  <c r="B107" i="43"/>
  <c r="D107" i="43" s="1"/>
  <c r="L105" i="43"/>
  <c r="M104" i="43"/>
  <c r="N104" i="43" s="1"/>
  <c r="C106" i="43"/>
  <c r="K106" i="43"/>
  <c r="M104" i="42"/>
  <c r="N104" i="42" s="1"/>
  <c r="A107" i="42"/>
  <c r="B106" i="42"/>
  <c r="C105" i="42"/>
  <c r="K105" i="42"/>
  <c r="L105" i="42" s="1"/>
  <c r="M105" i="41"/>
  <c r="N105" i="41" s="1"/>
  <c r="C106" i="41"/>
  <c r="K106" i="41"/>
  <c r="L106" i="41" s="1"/>
  <c r="D106" i="41"/>
  <c r="B107" i="41"/>
  <c r="A108" i="41"/>
  <c r="L105" i="39"/>
  <c r="M104" i="39"/>
  <c r="N104" i="39" s="1"/>
  <c r="C106" i="39"/>
  <c r="K106" i="39"/>
  <c r="B107" i="39"/>
  <c r="A105" i="60" l="1"/>
  <c r="A104" i="63"/>
  <c r="A105" i="57"/>
  <c r="A105" i="62"/>
  <c r="A104" i="58"/>
  <c r="A142" i="61"/>
  <c r="A107" i="59"/>
  <c r="A104" i="56"/>
  <c r="A102" i="55"/>
  <c r="M105" i="50"/>
  <c r="N105" i="50" s="1"/>
  <c r="K106" i="50"/>
  <c r="L106" i="50" s="1"/>
  <c r="C106" i="50"/>
  <c r="B107" i="50"/>
  <c r="D107" i="50" s="1"/>
  <c r="A108" i="50"/>
  <c r="C108" i="49"/>
  <c r="K108" i="49"/>
  <c r="M106" i="49"/>
  <c r="N106" i="49" s="1"/>
  <c r="L107" i="49"/>
  <c r="D108" i="49"/>
  <c r="B109" i="49"/>
  <c r="A110" i="49"/>
  <c r="M106" i="48"/>
  <c r="N106" i="48" s="1"/>
  <c r="C107" i="48"/>
  <c r="K107" i="48"/>
  <c r="L107" i="48" s="1"/>
  <c r="B108" i="48"/>
  <c r="A109" i="48"/>
  <c r="L107" i="45"/>
  <c r="M106" i="45"/>
  <c r="N106" i="45" s="1"/>
  <c r="C108" i="45"/>
  <c r="K108" i="45"/>
  <c r="D108" i="45"/>
  <c r="A110" i="45"/>
  <c r="B109" i="45"/>
  <c r="B108" i="44"/>
  <c r="D108" i="44" s="1"/>
  <c r="A109" i="44"/>
  <c r="L106" i="44"/>
  <c r="M105" i="44"/>
  <c r="N105" i="44" s="1"/>
  <c r="C107" i="44"/>
  <c r="K107" i="44"/>
  <c r="C107" i="43"/>
  <c r="K107" i="43"/>
  <c r="L106" i="43"/>
  <c r="M105" i="43"/>
  <c r="N105" i="43" s="1"/>
  <c r="B108" i="43"/>
  <c r="D108" i="43" s="1"/>
  <c r="A109" i="43"/>
  <c r="M105" i="42"/>
  <c r="N105" i="42" s="1"/>
  <c r="K106" i="42"/>
  <c r="L106" i="42" s="1"/>
  <c r="C106" i="42"/>
  <c r="D106" i="42"/>
  <c r="A108" i="42"/>
  <c r="B107" i="42"/>
  <c r="M106" i="41"/>
  <c r="N106" i="41" s="1"/>
  <c r="B108" i="41"/>
  <c r="A109" i="41"/>
  <c r="D107" i="41"/>
  <c r="D108" i="41" s="1"/>
  <c r="C107" i="41"/>
  <c r="K107" i="41"/>
  <c r="L107" i="41" s="1"/>
  <c r="B108" i="39"/>
  <c r="C107" i="39"/>
  <c r="K107" i="39"/>
  <c r="M105" i="39"/>
  <c r="N105" i="39" s="1"/>
  <c r="L106" i="39"/>
  <c r="D107" i="39"/>
  <c r="A106" i="57" l="1"/>
  <c r="A106" i="60"/>
  <c r="A143" i="61"/>
  <c r="A105" i="63"/>
  <c r="A106" i="62"/>
  <c r="A108" i="59"/>
  <c r="A105" i="58"/>
  <c r="A105" i="56"/>
  <c r="A103" i="55"/>
  <c r="M106" i="50"/>
  <c r="N106" i="50" s="1"/>
  <c r="A109" i="50"/>
  <c r="B108" i="50"/>
  <c r="D108" i="50" s="1"/>
  <c r="C107" i="50"/>
  <c r="K107" i="50"/>
  <c r="L107" i="50" s="1"/>
  <c r="B110" i="49"/>
  <c r="A111" i="49"/>
  <c r="C109" i="49"/>
  <c r="K109" i="49"/>
  <c r="L108" i="49"/>
  <c r="M107" i="49"/>
  <c r="N107" i="49" s="1"/>
  <c r="D109" i="49"/>
  <c r="M107" i="48"/>
  <c r="N107" i="48" s="1"/>
  <c r="C108" i="48"/>
  <c r="K108" i="48"/>
  <c r="L108" i="48" s="1"/>
  <c r="A110" i="48"/>
  <c r="B109" i="48"/>
  <c r="D108" i="48"/>
  <c r="D109" i="48" s="1"/>
  <c r="C109" i="45"/>
  <c r="K109" i="45"/>
  <c r="B110" i="45"/>
  <c r="A111" i="45"/>
  <c r="L108" i="45"/>
  <c r="M107" i="45"/>
  <c r="N107" i="45" s="1"/>
  <c r="D109" i="45"/>
  <c r="D110" i="45" s="1"/>
  <c r="D109" i="44"/>
  <c r="M106" i="44"/>
  <c r="N106" i="44" s="1"/>
  <c r="L107" i="44"/>
  <c r="C108" i="44"/>
  <c r="K108" i="44"/>
  <c r="A110" i="44"/>
  <c r="B109" i="44"/>
  <c r="A110" i="43"/>
  <c r="B109" i="43"/>
  <c r="K108" i="43"/>
  <c r="C108" i="43"/>
  <c r="D109" i="43"/>
  <c r="L107" i="43"/>
  <c r="M106" i="43"/>
  <c r="N106" i="43" s="1"/>
  <c r="M106" i="42"/>
  <c r="N106" i="42" s="1"/>
  <c r="D107" i="42"/>
  <c r="C107" i="42"/>
  <c r="K107" i="42"/>
  <c r="L107" i="42" s="1"/>
  <c r="A109" i="42"/>
  <c r="B108" i="42"/>
  <c r="M107" i="41"/>
  <c r="N107" i="41" s="1"/>
  <c r="C108" i="41"/>
  <c r="K108" i="41"/>
  <c r="L108" i="41" s="1"/>
  <c r="B109" i="41"/>
  <c r="D109" i="41" s="1"/>
  <c r="A110" i="41"/>
  <c r="C108" i="39"/>
  <c r="K108" i="39"/>
  <c r="L107" i="39"/>
  <c r="M106" i="39"/>
  <c r="N106" i="39" s="1"/>
  <c r="D108" i="39"/>
  <c r="B109" i="39"/>
  <c r="A144" i="61" l="1"/>
  <c r="A106" i="63"/>
  <c r="A107" i="57"/>
  <c r="A107" i="62"/>
  <c r="A107" i="60"/>
  <c r="A106" i="56"/>
  <c r="A109" i="59"/>
  <c r="A106" i="58"/>
  <c r="A104" i="55"/>
  <c r="M107" i="50"/>
  <c r="N107" i="50" s="1"/>
  <c r="K108" i="50"/>
  <c r="L108" i="50" s="1"/>
  <c r="C108" i="50"/>
  <c r="B109" i="50"/>
  <c r="A110" i="50"/>
  <c r="D110" i="49"/>
  <c r="D111" i="49" s="1"/>
  <c r="M108" i="49"/>
  <c r="N108" i="49" s="1"/>
  <c r="L109" i="49"/>
  <c r="B111" i="49"/>
  <c r="A112" i="49"/>
  <c r="K110" i="49"/>
  <c r="C110" i="49"/>
  <c r="M108" i="48"/>
  <c r="N108" i="48" s="1"/>
  <c r="C109" i="48"/>
  <c r="K109" i="48"/>
  <c r="L109" i="48" s="1"/>
  <c r="B110" i="48"/>
  <c r="A111" i="48"/>
  <c r="B111" i="45"/>
  <c r="D111" i="45" s="1"/>
  <c r="A112" i="45"/>
  <c r="L109" i="45"/>
  <c r="M108" i="45"/>
  <c r="N108" i="45" s="1"/>
  <c r="K110" i="45"/>
  <c r="C110" i="45"/>
  <c r="C109" i="44"/>
  <c r="K109" i="44"/>
  <c r="B110" i="44"/>
  <c r="A111" i="44"/>
  <c r="L108" i="44"/>
  <c r="M107" i="44"/>
  <c r="N107" i="44" s="1"/>
  <c r="D110" i="44"/>
  <c r="B110" i="43"/>
  <c r="A111" i="43"/>
  <c r="L108" i="43"/>
  <c r="M107" i="43"/>
  <c r="N107" i="43" s="1"/>
  <c r="K109" i="43"/>
  <c r="C109" i="43"/>
  <c r="M107" i="42"/>
  <c r="N107" i="42" s="1"/>
  <c r="B109" i="42"/>
  <c r="A110" i="42"/>
  <c r="D108" i="42"/>
  <c r="D109" i="42" s="1"/>
  <c r="C108" i="42"/>
  <c r="K108" i="42"/>
  <c r="L108" i="42" s="1"/>
  <c r="M108" i="41"/>
  <c r="N108" i="41" s="1"/>
  <c r="B110" i="41"/>
  <c r="A111" i="41"/>
  <c r="C109" i="41"/>
  <c r="K109" i="41"/>
  <c r="L109" i="41" s="1"/>
  <c r="D109" i="39"/>
  <c r="B110" i="39"/>
  <c r="C109" i="39"/>
  <c r="K109" i="39"/>
  <c r="M107" i="39"/>
  <c r="N107" i="39" s="1"/>
  <c r="L108" i="39"/>
  <c r="A107" i="63" l="1"/>
  <c r="A108" i="57"/>
  <c r="A108" i="62"/>
  <c r="A110" i="59"/>
  <c r="A108" i="60"/>
  <c r="A107" i="56"/>
  <c r="A145" i="61"/>
  <c r="A107" i="58"/>
  <c r="A105" i="55"/>
  <c r="M108" i="50"/>
  <c r="N108" i="50" s="1"/>
  <c r="C109" i="50"/>
  <c r="K109" i="50"/>
  <c r="L109" i="50" s="1"/>
  <c r="D109" i="50"/>
  <c r="B110" i="50"/>
  <c r="A111" i="50"/>
  <c r="C111" i="49"/>
  <c r="K111" i="49"/>
  <c r="L110" i="49"/>
  <c r="M109" i="49"/>
  <c r="N109" i="49" s="1"/>
  <c r="B112" i="49"/>
  <c r="A113" i="49"/>
  <c r="D112" i="49"/>
  <c r="M109" i="48"/>
  <c r="N109" i="48" s="1"/>
  <c r="C110" i="48"/>
  <c r="K110" i="48"/>
  <c r="L110" i="48" s="1"/>
  <c r="A112" i="48"/>
  <c r="B111" i="48"/>
  <c r="D110" i="48"/>
  <c r="D111" i="48" s="1"/>
  <c r="D112" i="45"/>
  <c r="B112" i="45"/>
  <c r="A113" i="45"/>
  <c r="L110" i="45"/>
  <c r="M109" i="45"/>
  <c r="N109" i="45" s="1"/>
  <c r="C111" i="45"/>
  <c r="K111" i="45"/>
  <c r="A112" i="44"/>
  <c r="B111" i="44"/>
  <c r="C110" i="44"/>
  <c r="K110" i="44"/>
  <c r="D111" i="44"/>
  <c r="M108" i="44"/>
  <c r="N108" i="44" s="1"/>
  <c r="L109" i="44"/>
  <c r="C110" i="43"/>
  <c r="K110" i="43"/>
  <c r="D110" i="43"/>
  <c r="L109" i="43"/>
  <c r="M108" i="43"/>
  <c r="N108" i="43" s="1"/>
  <c r="A112" i="43"/>
  <c r="B111" i="43"/>
  <c r="M108" i="42"/>
  <c r="N108" i="42" s="1"/>
  <c r="C109" i="42"/>
  <c r="K109" i="42"/>
  <c r="L109" i="42" s="1"/>
  <c r="A111" i="42"/>
  <c r="B110" i="42"/>
  <c r="M109" i="41"/>
  <c r="N109" i="41" s="1"/>
  <c r="B111" i="41"/>
  <c r="A112" i="41"/>
  <c r="C110" i="41"/>
  <c r="K110" i="41"/>
  <c r="L110" i="41" s="1"/>
  <c r="D110" i="41"/>
  <c r="D111" i="41" s="1"/>
  <c r="L109" i="39"/>
  <c r="M108" i="39"/>
  <c r="N108" i="39" s="1"/>
  <c r="B111" i="39"/>
  <c r="C110" i="39"/>
  <c r="K110" i="39"/>
  <c r="D110" i="39"/>
  <c r="A111" i="59" l="1"/>
  <c r="A109" i="57"/>
  <c r="A109" i="60"/>
  <c r="A108" i="58"/>
  <c r="A108" i="63"/>
  <c r="A146" i="61"/>
  <c r="A109" i="62"/>
  <c r="A108" i="56"/>
  <c r="A106" i="55"/>
  <c r="M109" i="50"/>
  <c r="N109" i="50" s="1"/>
  <c r="C110" i="50"/>
  <c r="K110" i="50"/>
  <c r="L110" i="50" s="1"/>
  <c r="B111" i="50"/>
  <c r="A112" i="50"/>
  <c r="D110" i="50"/>
  <c r="D111" i="50" s="1"/>
  <c r="D113" i="49"/>
  <c r="K112" i="49"/>
  <c r="C112" i="49"/>
  <c r="L111" i="49"/>
  <c r="M110" i="49"/>
  <c r="N110" i="49" s="1"/>
  <c r="A114" i="49"/>
  <c r="B113" i="49"/>
  <c r="M110" i="48"/>
  <c r="N110" i="48" s="1"/>
  <c r="B112" i="48"/>
  <c r="A113" i="48"/>
  <c r="C111" i="48"/>
  <c r="K111" i="48"/>
  <c r="L111" i="48" s="1"/>
  <c r="D112" i="48"/>
  <c r="B113" i="45"/>
  <c r="A114" i="45"/>
  <c r="L111" i="45"/>
  <c r="M110" i="45"/>
  <c r="N110" i="45" s="1"/>
  <c r="C112" i="45"/>
  <c r="K112" i="45"/>
  <c r="B112" i="44"/>
  <c r="A113" i="44"/>
  <c r="L110" i="44"/>
  <c r="M109" i="44"/>
  <c r="N109" i="44" s="1"/>
  <c r="C111" i="44"/>
  <c r="K111" i="44"/>
  <c r="C111" i="43"/>
  <c r="K111" i="43"/>
  <c r="B112" i="43"/>
  <c r="A113" i="43"/>
  <c r="D111" i="43"/>
  <c r="D112" i="43" s="1"/>
  <c r="L110" i="43"/>
  <c r="M109" i="43"/>
  <c r="N109" i="43" s="1"/>
  <c r="M109" i="42"/>
  <c r="N109" i="42" s="1"/>
  <c r="K110" i="42"/>
  <c r="L110" i="42" s="1"/>
  <c r="D110" i="42"/>
  <c r="C110" i="42"/>
  <c r="B111" i="42"/>
  <c r="A112" i="42"/>
  <c r="M110" i="41"/>
  <c r="N110" i="41" s="1"/>
  <c r="A113" i="41"/>
  <c r="B112" i="41"/>
  <c r="D112" i="41"/>
  <c r="C111" i="41"/>
  <c r="K111" i="41"/>
  <c r="L111" i="41" s="1"/>
  <c r="D111" i="39"/>
  <c r="M109" i="39"/>
  <c r="N109" i="39" s="1"/>
  <c r="L110" i="39"/>
  <c r="B112" i="39"/>
  <c r="C111" i="39"/>
  <c r="K111" i="39"/>
  <c r="A112" i="59" l="1"/>
  <c r="A110" i="60"/>
  <c r="A109" i="63"/>
  <c r="A110" i="57"/>
  <c r="A110" i="62"/>
  <c r="A109" i="56"/>
  <c r="A147" i="61"/>
  <c r="A109" i="58"/>
  <c r="A107" i="55"/>
  <c r="M110" i="50"/>
  <c r="N110" i="50" s="1"/>
  <c r="A113" i="50"/>
  <c r="B112" i="50"/>
  <c r="C111" i="50"/>
  <c r="K111" i="50"/>
  <c r="L111" i="50" s="1"/>
  <c r="D114" i="49"/>
  <c r="C113" i="49"/>
  <c r="K113" i="49"/>
  <c r="A115" i="49"/>
  <c r="B114" i="49"/>
  <c r="L112" i="49"/>
  <c r="M111" i="49"/>
  <c r="N111" i="49" s="1"/>
  <c r="M111" i="48"/>
  <c r="N111" i="48" s="1"/>
  <c r="C112" i="48"/>
  <c r="K112" i="48"/>
  <c r="L112" i="48" s="1"/>
  <c r="A114" i="48"/>
  <c r="B113" i="48"/>
  <c r="B114" i="45"/>
  <c r="A115" i="45"/>
  <c r="L112" i="45"/>
  <c r="M111" i="45"/>
  <c r="N111" i="45" s="1"/>
  <c r="C113" i="45"/>
  <c r="K113" i="45"/>
  <c r="D113" i="45"/>
  <c r="C112" i="44"/>
  <c r="K112" i="44"/>
  <c r="M110" i="44"/>
  <c r="N110" i="44" s="1"/>
  <c r="L111" i="44"/>
  <c r="D112" i="44"/>
  <c r="A114" i="44"/>
  <c r="B113" i="44"/>
  <c r="C112" i="43"/>
  <c r="K112" i="43"/>
  <c r="M110" i="43"/>
  <c r="N110" i="43" s="1"/>
  <c r="L111" i="43"/>
  <c r="A114" i="43"/>
  <c r="B113" i="43"/>
  <c r="D113" i="43" s="1"/>
  <c r="M110" i="42"/>
  <c r="N110" i="42" s="1"/>
  <c r="C111" i="42"/>
  <c r="K111" i="42"/>
  <c r="L111" i="42" s="1"/>
  <c r="A113" i="42"/>
  <c r="B112" i="42"/>
  <c r="D111" i="42"/>
  <c r="D112" i="42" s="1"/>
  <c r="M111" i="41"/>
  <c r="N111" i="41" s="1"/>
  <c r="C112" i="41"/>
  <c r="K112" i="41"/>
  <c r="L112" i="41" s="1"/>
  <c r="B113" i="41"/>
  <c r="A114" i="41"/>
  <c r="D112" i="39"/>
  <c r="C112" i="39"/>
  <c r="K112" i="39"/>
  <c r="B113" i="39"/>
  <c r="L111" i="39"/>
  <c r="M110" i="39"/>
  <c r="N110" i="39" s="1"/>
  <c r="A111" i="62" l="1"/>
  <c r="A111" i="57"/>
  <c r="A111" i="60"/>
  <c r="A110" i="56"/>
  <c r="A110" i="58"/>
  <c r="A148" i="61"/>
  <c r="A110" i="63"/>
  <c r="A113" i="59"/>
  <c r="A108" i="55"/>
  <c r="M111" i="50"/>
  <c r="N111" i="50" s="1"/>
  <c r="B113" i="50"/>
  <c r="A114" i="50"/>
  <c r="C112" i="50"/>
  <c r="K112" i="50"/>
  <c r="L112" i="50" s="1"/>
  <c r="D112" i="50"/>
  <c r="D113" i="50" s="1"/>
  <c r="D115" i="49"/>
  <c r="C114" i="49"/>
  <c r="K114" i="49"/>
  <c r="M112" i="49"/>
  <c r="N112" i="49" s="1"/>
  <c r="L113" i="49"/>
  <c r="B115" i="49"/>
  <c r="A116" i="49"/>
  <c r="M112" i="48"/>
  <c r="N112" i="48" s="1"/>
  <c r="B114" i="48"/>
  <c r="A115" i="48"/>
  <c r="C113" i="48"/>
  <c r="K113" i="48"/>
  <c r="L113" i="48" s="1"/>
  <c r="D113" i="48"/>
  <c r="D114" i="48" s="1"/>
  <c r="C114" i="45"/>
  <c r="K114" i="45"/>
  <c r="D114" i="45"/>
  <c r="L113" i="45"/>
  <c r="M112" i="45"/>
  <c r="N112" i="45" s="1"/>
  <c r="B115" i="45"/>
  <c r="A116" i="45"/>
  <c r="C113" i="44"/>
  <c r="K113" i="44"/>
  <c r="L112" i="44"/>
  <c r="M111" i="44"/>
  <c r="N111" i="44" s="1"/>
  <c r="B114" i="44"/>
  <c r="A115" i="44"/>
  <c r="D113" i="44"/>
  <c r="D114" i="44" s="1"/>
  <c r="C113" i="43"/>
  <c r="K113" i="43"/>
  <c r="L112" i="43"/>
  <c r="M111" i="43"/>
  <c r="N111" i="43" s="1"/>
  <c r="B114" i="43"/>
  <c r="D114" i="43" s="1"/>
  <c r="A115" i="43"/>
  <c r="M111" i="42"/>
  <c r="N111" i="42" s="1"/>
  <c r="C112" i="42"/>
  <c r="K112" i="42"/>
  <c r="L112" i="42" s="1"/>
  <c r="A114" i="42"/>
  <c r="B113" i="42"/>
  <c r="M112" i="41"/>
  <c r="N112" i="41" s="1"/>
  <c r="B114" i="41"/>
  <c r="A115" i="41"/>
  <c r="C113" i="41"/>
  <c r="K113" i="41"/>
  <c r="L113" i="41" s="1"/>
  <c r="D113" i="41"/>
  <c r="D114" i="41" s="1"/>
  <c r="B114" i="39"/>
  <c r="M111" i="39"/>
  <c r="N111" i="39" s="1"/>
  <c r="L112" i="39"/>
  <c r="C113" i="39"/>
  <c r="K113" i="39"/>
  <c r="D113" i="39"/>
  <c r="A149" i="61" l="1"/>
  <c r="A111" i="58"/>
  <c r="A114" i="59"/>
  <c r="A111" i="56"/>
  <c r="A112" i="62"/>
  <c r="A112" i="60"/>
  <c r="A112" i="57"/>
  <c r="A111" i="63"/>
  <c r="A109" i="55"/>
  <c r="M112" i="50"/>
  <c r="N112" i="50" s="1"/>
  <c r="A115" i="50"/>
  <c r="B114" i="50"/>
  <c r="C113" i="50"/>
  <c r="K113" i="50"/>
  <c r="L113" i="50" s="1"/>
  <c r="D114" i="50"/>
  <c r="A117" i="49"/>
  <c r="B116" i="49"/>
  <c r="D116" i="49"/>
  <c r="C115" i="49"/>
  <c r="K115" i="49"/>
  <c r="L114" i="49"/>
  <c r="M113" i="49"/>
  <c r="N113" i="49" s="1"/>
  <c r="M113" i="48"/>
  <c r="N113" i="48" s="1"/>
  <c r="A116" i="48"/>
  <c r="B115" i="48"/>
  <c r="D115" i="48"/>
  <c r="K114" i="48"/>
  <c r="L114" i="48" s="1"/>
  <c r="C114" i="48"/>
  <c r="B116" i="45"/>
  <c r="A117" i="45"/>
  <c r="C115" i="45"/>
  <c r="K115" i="45"/>
  <c r="D115" i="45"/>
  <c r="D116" i="45" s="1"/>
  <c r="L114" i="45"/>
  <c r="M113" i="45"/>
  <c r="N113" i="45" s="1"/>
  <c r="D115" i="44"/>
  <c r="A116" i="44"/>
  <c r="B115" i="44"/>
  <c r="M112" i="44"/>
  <c r="N112" i="44" s="1"/>
  <c r="L113" i="44"/>
  <c r="C114" i="44"/>
  <c r="K114" i="44"/>
  <c r="A116" i="43"/>
  <c r="B115" i="43"/>
  <c r="D115" i="43" s="1"/>
  <c r="L113" i="43"/>
  <c r="M112" i="43"/>
  <c r="N112" i="43" s="1"/>
  <c r="C114" i="43"/>
  <c r="K114" i="43"/>
  <c r="M112" i="42"/>
  <c r="N112" i="42" s="1"/>
  <c r="B114" i="42"/>
  <c r="A115" i="42"/>
  <c r="C113" i="42"/>
  <c r="K113" i="42"/>
  <c r="L113" i="42" s="1"/>
  <c r="D113" i="42"/>
  <c r="D114" i="42" s="1"/>
  <c r="M113" i="41"/>
  <c r="N113" i="41" s="1"/>
  <c r="K114" i="41"/>
  <c r="L114" i="41" s="1"/>
  <c r="C114" i="41"/>
  <c r="A116" i="41"/>
  <c r="B115" i="41"/>
  <c r="C114" i="39"/>
  <c r="K114" i="39"/>
  <c r="D114" i="39"/>
  <c r="B115" i="39"/>
  <c r="L113" i="39"/>
  <c r="M112" i="39"/>
  <c r="N112" i="39" s="1"/>
  <c r="A112" i="56" l="1"/>
  <c r="A113" i="57"/>
  <c r="A115" i="59"/>
  <c r="A113" i="60"/>
  <c r="A112" i="58"/>
  <c r="A150" i="61"/>
  <c r="A112" i="63"/>
  <c r="A113" i="62"/>
  <c r="A110" i="55"/>
  <c r="M113" i="50"/>
  <c r="N113" i="50" s="1"/>
  <c r="C114" i="50"/>
  <c r="K114" i="50"/>
  <c r="L114" i="50" s="1"/>
  <c r="B115" i="50"/>
  <c r="A116" i="50"/>
  <c r="B117" i="49"/>
  <c r="D117" i="49" s="1"/>
  <c r="A118" i="49"/>
  <c r="L115" i="49"/>
  <c r="M114" i="49"/>
  <c r="N114" i="49" s="1"/>
  <c r="C116" i="49"/>
  <c r="K116" i="49"/>
  <c r="M114" i="48"/>
  <c r="N114" i="48" s="1"/>
  <c r="C115" i="48"/>
  <c r="K115" i="48"/>
  <c r="L115" i="48" s="1"/>
  <c r="B116" i="48"/>
  <c r="A117" i="48"/>
  <c r="L115" i="45"/>
  <c r="M114" i="45"/>
  <c r="N114" i="45" s="1"/>
  <c r="A118" i="45"/>
  <c r="B117" i="45"/>
  <c r="C116" i="45"/>
  <c r="K116" i="45"/>
  <c r="D116" i="44"/>
  <c r="C115" i="44"/>
  <c r="K115" i="44"/>
  <c r="L114" i="44"/>
  <c r="M113" i="44"/>
  <c r="N113" i="44" s="1"/>
  <c r="B116" i="44"/>
  <c r="A117" i="44"/>
  <c r="C115" i="43"/>
  <c r="K115" i="43"/>
  <c r="L114" i="43"/>
  <c r="M113" i="43"/>
  <c r="N113" i="43" s="1"/>
  <c r="B116" i="43"/>
  <c r="D116" i="43" s="1"/>
  <c r="A117" i="43"/>
  <c r="D115" i="42"/>
  <c r="M113" i="42"/>
  <c r="N113" i="42" s="1"/>
  <c r="B115" i="42"/>
  <c r="A116" i="42"/>
  <c r="C114" i="42"/>
  <c r="K114" i="42"/>
  <c r="L114" i="42" s="1"/>
  <c r="C115" i="41"/>
  <c r="K115" i="41"/>
  <c r="D115" i="41"/>
  <c r="L115" i="41"/>
  <c r="M114" i="41"/>
  <c r="N114" i="41" s="1"/>
  <c r="B116" i="41"/>
  <c r="A117" i="41"/>
  <c r="B116" i="39"/>
  <c r="M113" i="39"/>
  <c r="N113" i="39" s="1"/>
  <c r="L114" i="39"/>
  <c r="C115" i="39"/>
  <c r="K115" i="39"/>
  <c r="D115" i="39"/>
  <c r="A114" i="57" l="1"/>
  <c r="A116" i="59"/>
  <c r="A114" i="60"/>
  <c r="A114" i="62"/>
  <c r="A113" i="58"/>
  <c r="A113" i="63"/>
  <c r="A151" i="61"/>
  <c r="A113" i="56"/>
  <c r="A111" i="55"/>
  <c r="M114" i="50"/>
  <c r="N114" i="50" s="1"/>
  <c r="A117" i="50"/>
  <c r="B116" i="50"/>
  <c r="C115" i="50"/>
  <c r="K115" i="50"/>
  <c r="L115" i="50" s="1"/>
  <c r="D115" i="50"/>
  <c r="D116" i="50" s="1"/>
  <c r="C117" i="49"/>
  <c r="K117" i="49"/>
  <c r="L116" i="49"/>
  <c r="M115" i="49"/>
  <c r="N115" i="49" s="1"/>
  <c r="A119" i="49"/>
  <c r="B118" i="49"/>
  <c r="M115" i="48"/>
  <c r="N115" i="48" s="1"/>
  <c r="A118" i="48"/>
  <c r="B117" i="48"/>
  <c r="C116" i="48"/>
  <c r="K116" i="48"/>
  <c r="L116" i="48" s="1"/>
  <c r="D116" i="48"/>
  <c r="D117" i="48" s="1"/>
  <c r="L116" i="45"/>
  <c r="M115" i="45"/>
  <c r="N115" i="45" s="1"/>
  <c r="C117" i="45"/>
  <c r="K117" i="45"/>
  <c r="B118" i="45"/>
  <c r="A119" i="45"/>
  <c r="D117" i="45"/>
  <c r="D118" i="45" s="1"/>
  <c r="M114" i="44"/>
  <c r="N114" i="44" s="1"/>
  <c r="L115" i="44"/>
  <c r="C116" i="44"/>
  <c r="K116" i="44"/>
  <c r="A118" i="44"/>
  <c r="B117" i="44"/>
  <c r="D117" i="44" s="1"/>
  <c r="A118" i="43"/>
  <c r="B117" i="43"/>
  <c r="D117" i="43" s="1"/>
  <c r="C116" i="43"/>
  <c r="K116" i="43"/>
  <c r="M114" i="43"/>
  <c r="N114" i="43" s="1"/>
  <c r="L115" i="43"/>
  <c r="M114" i="42"/>
  <c r="N114" i="42" s="1"/>
  <c r="A117" i="42"/>
  <c r="B116" i="42"/>
  <c r="K115" i="42"/>
  <c r="L115" i="42" s="1"/>
  <c r="C115" i="42"/>
  <c r="D116" i="41"/>
  <c r="A118" i="41"/>
  <c r="B117" i="41"/>
  <c r="C116" i="41"/>
  <c r="K116" i="41"/>
  <c r="M115" i="41"/>
  <c r="N115" i="41" s="1"/>
  <c r="L116" i="41"/>
  <c r="D116" i="39"/>
  <c r="B117" i="39"/>
  <c r="L115" i="39"/>
  <c r="M114" i="39"/>
  <c r="N114" i="39" s="1"/>
  <c r="C116" i="39"/>
  <c r="K116" i="39"/>
  <c r="A117" i="59" l="1"/>
  <c r="A115" i="57"/>
  <c r="A115" i="62"/>
  <c r="A114" i="63"/>
  <c r="A114" i="56"/>
  <c r="A152" i="61"/>
  <c r="A114" i="58"/>
  <c r="A115" i="60"/>
  <c r="A112" i="55"/>
  <c r="M115" i="50"/>
  <c r="N115" i="50" s="1"/>
  <c r="C116" i="50"/>
  <c r="K116" i="50"/>
  <c r="L116" i="50" s="1"/>
  <c r="A118" i="50"/>
  <c r="B117" i="50"/>
  <c r="B119" i="49"/>
  <c r="A120" i="49"/>
  <c r="C118" i="49"/>
  <c r="K118" i="49"/>
  <c r="L117" i="49"/>
  <c r="M116" i="49"/>
  <c r="N116" i="49" s="1"/>
  <c r="D118" i="49"/>
  <c r="M116" i="48"/>
  <c r="N116" i="48" s="1"/>
  <c r="B118" i="48"/>
  <c r="A119" i="48"/>
  <c r="D118" i="48"/>
  <c r="C117" i="48"/>
  <c r="K117" i="48"/>
  <c r="L117" i="48" s="1"/>
  <c r="K118" i="45"/>
  <c r="C118" i="45"/>
  <c r="L117" i="45"/>
  <c r="M116" i="45"/>
  <c r="N116" i="45" s="1"/>
  <c r="B119" i="45"/>
  <c r="D119" i="45" s="1"/>
  <c r="A120" i="45"/>
  <c r="D118" i="44"/>
  <c r="A119" i="44"/>
  <c r="B118" i="44"/>
  <c r="C117" i="44"/>
  <c r="K117" i="44"/>
  <c r="L116" i="44"/>
  <c r="M115" i="44"/>
  <c r="N115" i="44" s="1"/>
  <c r="L116" i="43"/>
  <c r="M115" i="43"/>
  <c r="N115" i="43" s="1"/>
  <c r="K117" i="43"/>
  <c r="C117" i="43"/>
  <c r="B118" i="43"/>
  <c r="D118" i="43" s="1"/>
  <c r="A119" i="43"/>
  <c r="M115" i="42"/>
  <c r="N115" i="42" s="1"/>
  <c r="A118" i="42"/>
  <c r="B117" i="42"/>
  <c r="C116" i="42"/>
  <c r="K116" i="42"/>
  <c r="L116" i="42" s="1"/>
  <c r="D116" i="42"/>
  <c r="D117" i="42" s="1"/>
  <c r="D117" i="41"/>
  <c r="C117" i="41"/>
  <c r="K117" i="41"/>
  <c r="M116" i="41"/>
  <c r="N116" i="41" s="1"/>
  <c r="L117" i="41"/>
  <c r="B118" i="41"/>
  <c r="A119" i="41"/>
  <c r="D117" i="39"/>
  <c r="C117" i="39"/>
  <c r="K117" i="39"/>
  <c r="L116" i="39"/>
  <c r="M115" i="39"/>
  <c r="N115" i="39" s="1"/>
  <c r="B118" i="39"/>
  <c r="A116" i="60" l="1"/>
  <c r="A116" i="62"/>
  <c r="A153" i="61"/>
  <c r="A115" i="56"/>
  <c r="A116" i="57"/>
  <c r="A115" i="63"/>
  <c r="A115" i="58"/>
  <c r="A118" i="59"/>
  <c r="A113" i="55"/>
  <c r="M116" i="50"/>
  <c r="N116" i="50" s="1"/>
  <c r="C117" i="50"/>
  <c r="K117" i="50"/>
  <c r="L117" i="50" s="1"/>
  <c r="D117" i="50"/>
  <c r="B118" i="50"/>
  <c r="A119" i="50"/>
  <c r="D119" i="49"/>
  <c r="D120" i="49" s="1"/>
  <c r="C119" i="49"/>
  <c r="K119" i="49"/>
  <c r="L118" i="49"/>
  <c r="M117" i="49"/>
  <c r="N117" i="49" s="1"/>
  <c r="A121" i="49"/>
  <c r="B120" i="49"/>
  <c r="M117" i="48"/>
  <c r="N117" i="48" s="1"/>
  <c r="B119" i="48"/>
  <c r="A120" i="48"/>
  <c r="C118" i="48"/>
  <c r="K118" i="48"/>
  <c r="L118" i="48" s="1"/>
  <c r="D119" i="48"/>
  <c r="C119" i="45"/>
  <c r="K119" i="45"/>
  <c r="B120" i="45"/>
  <c r="A121" i="45"/>
  <c r="L118" i="45"/>
  <c r="M117" i="45"/>
  <c r="N117" i="45" s="1"/>
  <c r="D119" i="44"/>
  <c r="M116" i="44"/>
  <c r="N116" i="44" s="1"/>
  <c r="L117" i="44"/>
  <c r="C118" i="44"/>
  <c r="K118" i="44"/>
  <c r="A120" i="44"/>
  <c r="B119" i="44"/>
  <c r="A120" i="43"/>
  <c r="B119" i="43"/>
  <c r="D119" i="43"/>
  <c r="C118" i="43"/>
  <c r="K118" i="43"/>
  <c r="L117" i="43"/>
  <c r="M116" i="43"/>
  <c r="N116" i="43" s="1"/>
  <c r="M116" i="42"/>
  <c r="N116" i="42" s="1"/>
  <c r="C117" i="42"/>
  <c r="K117" i="42"/>
  <c r="L117" i="42" s="1"/>
  <c r="B118" i="42"/>
  <c r="A119" i="42"/>
  <c r="D118" i="41"/>
  <c r="D119" i="41" s="1"/>
  <c r="A120" i="41"/>
  <c r="B119" i="41"/>
  <c r="M117" i="41"/>
  <c r="N117" i="41" s="1"/>
  <c r="C118" i="41"/>
  <c r="K118" i="41"/>
  <c r="L118" i="41" s="1"/>
  <c r="D118" i="39"/>
  <c r="B119" i="39"/>
  <c r="C118" i="39"/>
  <c r="K118" i="39"/>
  <c r="L117" i="39"/>
  <c r="M116" i="39"/>
  <c r="N116" i="39" s="1"/>
  <c r="A116" i="63" l="1"/>
  <c r="A117" i="60"/>
  <c r="A117" i="62"/>
  <c r="A117" i="57"/>
  <c r="A116" i="56"/>
  <c r="A116" i="58"/>
  <c r="A119" i="59"/>
  <c r="A154" i="61"/>
  <c r="A114" i="55"/>
  <c r="M117" i="50"/>
  <c r="N117" i="50" s="1"/>
  <c r="A120" i="50"/>
  <c r="B119" i="50"/>
  <c r="D118" i="50"/>
  <c r="D119" i="50" s="1"/>
  <c r="C118" i="50"/>
  <c r="K118" i="50"/>
  <c r="L118" i="50" s="1"/>
  <c r="D121" i="49"/>
  <c r="C120" i="49"/>
  <c r="K120" i="49"/>
  <c r="B121" i="49"/>
  <c r="A122" i="49"/>
  <c r="L119" i="49"/>
  <c r="M118" i="49"/>
  <c r="N118" i="49" s="1"/>
  <c r="M118" i="48"/>
  <c r="N118" i="48" s="1"/>
  <c r="B120" i="48"/>
  <c r="A121" i="48"/>
  <c r="C119" i="48"/>
  <c r="K119" i="48"/>
  <c r="L119" i="48" s="1"/>
  <c r="L119" i="45"/>
  <c r="M118" i="45"/>
  <c r="N118" i="45" s="1"/>
  <c r="C120" i="45"/>
  <c r="K120" i="45"/>
  <c r="D120" i="45"/>
  <c r="A122" i="45"/>
  <c r="B121" i="45"/>
  <c r="C119" i="44"/>
  <c r="K119" i="44"/>
  <c r="B120" i="44"/>
  <c r="A121" i="44"/>
  <c r="L118" i="44"/>
  <c r="M117" i="44"/>
  <c r="N117" i="44" s="1"/>
  <c r="B120" i="43"/>
  <c r="D120" i="43" s="1"/>
  <c r="A121" i="43"/>
  <c r="L118" i="43"/>
  <c r="M117" i="43"/>
  <c r="N117" i="43" s="1"/>
  <c r="C119" i="43"/>
  <c r="K119" i="43"/>
  <c r="M117" i="42"/>
  <c r="N117" i="42" s="1"/>
  <c r="C118" i="42"/>
  <c r="K118" i="42"/>
  <c r="L118" i="42" s="1"/>
  <c r="D118" i="42"/>
  <c r="B119" i="42"/>
  <c r="A120" i="42"/>
  <c r="M118" i="41"/>
  <c r="N118" i="41" s="1"/>
  <c r="B120" i="41"/>
  <c r="A121" i="41"/>
  <c r="D120" i="41"/>
  <c r="C119" i="41"/>
  <c r="K119" i="41"/>
  <c r="L119" i="41" s="1"/>
  <c r="D119" i="39"/>
  <c r="M117" i="39"/>
  <c r="N117" i="39" s="1"/>
  <c r="L118" i="39"/>
  <c r="B120" i="39"/>
  <c r="C119" i="39"/>
  <c r="K119" i="39"/>
  <c r="A117" i="58" l="1"/>
  <c r="A120" i="59"/>
  <c r="A118" i="57"/>
  <c r="A118" i="60"/>
  <c r="A117" i="63"/>
  <c r="A155" i="61"/>
  <c r="A117" i="56"/>
  <c r="A118" i="62"/>
  <c r="A115" i="55"/>
  <c r="M118" i="50"/>
  <c r="N118" i="50" s="1"/>
  <c r="C119" i="50"/>
  <c r="K119" i="50"/>
  <c r="L119" i="50" s="1"/>
  <c r="A121" i="50"/>
  <c r="B120" i="50"/>
  <c r="A123" i="49"/>
  <c r="B122" i="49"/>
  <c r="D122" i="49" s="1"/>
  <c r="L120" i="49"/>
  <c r="M119" i="49"/>
  <c r="N119" i="49" s="1"/>
  <c r="C121" i="49"/>
  <c r="K121" i="49"/>
  <c r="M119" i="48"/>
  <c r="N119" i="48" s="1"/>
  <c r="K120" i="48"/>
  <c r="L120" i="48" s="1"/>
  <c r="C120" i="48"/>
  <c r="A122" i="48"/>
  <c r="B121" i="48"/>
  <c r="D120" i="48"/>
  <c r="D121" i="48" s="1"/>
  <c r="C121" i="45"/>
  <c r="K121" i="45"/>
  <c r="L120" i="45"/>
  <c r="M119" i="45"/>
  <c r="N119" i="45" s="1"/>
  <c r="D121" i="45"/>
  <c r="B122" i="45"/>
  <c r="A123" i="45"/>
  <c r="C120" i="44"/>
  <c r="K120" i="44"/>
  <c r="L119" i="44"/>
  <c r="M118" i="44"/>
  <c r="N118" i="44" s="1"/>
  <c r="D120" i="44"/>
  <c r="B121" i="44"/>
  <c r="A122" i="44"/>
  <c r="L119" i="43"/>
  <c r="M118" i="43"/>
  <c r="N118" i="43" s="1"/>
  <c r="C120" i="43"/>
  <c r="K120" i="43"/>
  <c r="A122" i="43"/>
  <c r="B121" i="43"/>
  <c r="D121" i="43" s="1"/>
  <c r="M118" i="42"/>
  <c r="N118" i="42" s="1"/>
  <c r="K119" i="42"/>
  <c r="L119" i="42" s="1"/>
  <c r="C119" i="42"/>
  <c r="B120" i="42"/>
  <c r="A121" i="42"/>
  <c r="D119" i="42"/>
  <c r="D120" i="42" s="1"/>
  <c r="M119" i="41"/>
  <c r="N119" i="41" s="1"/>
  <c r="C120" i="41"/>
  <c r="K120" i="41"/>
  <c r="L120" i="41" s="1"/>
  <c r="A122" i="41"/>
  <c r="B121" i="41"/>
  <c r="C120" i="39"/>
  <c r="K120" i="39"/>
  <c r="B121" i="39"/>
  <c r="D120" i="39"/>
  <c r="L119" i="39"/>
  <c r="M118" i="39"/>
  <c r="N118" i="39" s="1"/>
  <c r="A118" i="63" l="1"/>
  <c r="A119" i="60"/>
  <c r="A121" i="59"/>
  <c r="A119" i="62"/>
  <c r="A119" i="57"/>
  <c r="A156" i="61"/>
  <c r="A118" i="58"/>
  <c r="A118" i="56"/>
  <c r="A116" i="55"/>
  <c r="M119" i="50"/>
  <c r="N119" i="50" s="1"/>
  <c r="C120" i="50"/>
  <c r="K120" i="50"/>
  <c r="L120" i="50" s="1"/>
  <c r="A122" i="50"/>
  <c r="B121" i="50"/>
  <c r="D120" i="50"/>
  <c r="D121" i="50" s="1"/>
  <c r="D123" i="49"/>
  <c r="L121" i="49"/>
  <c r="M120" i="49"/>
  <c r="N120" i="49" s="1"/>
  <c r="C122" i="49"/>
  <c r="K122" i="49"/>
  <c r="B123" i="49"/>
  <c r="A124" i="49"/>
  <c r="M120" i="48"/>
  <c r="N120" i="48" s="1"/>
  <c r="B122" i="48"/>
  <c r="D122" i="48" s="1"/>
  <c r="A123" i="48"/>
  <c r="C121" i="48"/>
  <c r="K121" i="48"/>
  <c r="L121" i="48" s="1"/>
  <c r="B123" i="45"/>
  <c r="A124" i="45"/>
  <c r="C122" i="45"/>
  <c r="K122" i="45"/>
  <c r="M120" i="45"/>
  <c r="N120" i="45" s="1"/>
  <c r="L121" i="45"/>
  <c r="D122" i="45"/>
  <c r="C121" i="44"/>
  <c r="K121" i="44"/>
  <c r="L120" i="44"/>
  <c r="M119" i="44"/>
  <c r="N119" i="44" s="1"/>
  <c r="B122" i="44"/>
  <c r="A123" i="44"/>
  <c r="D121" i="44"/>
  <c r="D122" i="44" s="1"/>
  <c r="K121" i="43"/>
  <c r="C121" i="43"/>
  <c r="B122" i="43"/>
  <c r="D122" i="43" s="1"/>
  <c r="A123" i="43"/>
  <c r="L120" i="43"/>
  <c r="M119" i="43"/>
  <c r="N119" i="43" s="1"/>
  <c r="M119" i="42"/>
  <c r="N119" i="42" s="1"/>
  <c r="K120" i="42"/>
  <c r="L120" i="42" s="1"/>
  <c r="C120" i="42"/>
  <c r="B121" i="42"/>
  <c r="A122" i="42"/>
  <c r="M120" i="41"/>
  <c r="N120" i="41" s="1"/>
  <c r="C121" i="41"/>
  <c r="K121" i="41"/>
  <c r="L121" i="41" s="1"/>
  <c r="D121" i="41"/>
  <c r="B122" i="41"/>
  <c r="A123" i="41"/>
  <c r="D121" i="39"/>
  <c r="L120" i="39"/>
  <c r="M119" i="39"/>
  <c r="N119" i="39" s="1"/>
  <c r="B122" i="39"/>
  <c r="C121" i="39"/>
  <c r="K121" i="39"/>
  <c r="A120" i="60" l="1"/>
  <c r="A120" i="62"/>
  <c r="A120" i="57"/>
  <c r="A119" i="58"/>
  <c r="A157" i="61"/>
  <c r="A119" i="63"/>
  <c r="A119" i="56"/>
  <c r="A122" i="59"/>
  <c r="A117" i="55"/>
  <c r="M120" i="50"/>
  <c r="N120" i="50" s="1"/>
  <c r="C121" i="50"/>
  <c r="K121" i="50"/>
  <c r="L121" i="50" s="1"/>
  <c r="B122" i="50"/>
  <c r="A123" i="50"/>
  <c r="A125" i="49"/>
  <c r="B124" i="49"/>
  <c r="D124" i="49"/>
  <c r="C123" i="49"/>
  <c r="K123" i="49"/>
  <c r="L122" i="49"/>
  <c r="M121" i="49"/>
  <c r="N121" i="49" s="1"/>
  <c r="M121" i="48"/>
  <c r="N121" i="48" s="1"/>
  <c r="A124" i="48"/>
  <c r="B123" i="48"/>
  <c r="D123" i="48" s="1"/>
  <c r="C122" i="48"/>
  <c r="K122" i="48"/>
  <c r="L122" i="48" s="1"/>
  <c r="D123" i="45"/>
  <c r="C123" i="45"/>
  <c r="K123" i="45"/>
  <c r="L122" i="45"/>
  <c r="M121" i="45"/>
  <c r="N121" i="45" s="1"/>
  <c r="B124" i="45"/>
  <c r="A125" i="45"/>
  <c r="D123" i="44"/>
  <c r="B123" i="44"/>
  <c r="A124" i="44"/>
  <c r="L121" i="44"/>
  <c r="M120" i="44"/>
  <c r="N120" i="44" s="1"/>
  <c r="C122" i="44"/>
  <c r="K122" i="44"/>
  <c r="A124" i="43"/>
  <c r="B123" i="43"/>
  <c r="D123" i="43" s="1"/>
  <c r="M120" i="43"/>
  <c r="N120" i="43" s="1"/>
  <c r="L121" i="43"/>
  <c r="C122" i="43"/>
  <c r="K122" i="43"/>
  <c r="M120" i="42"/>
  <c r="N120" i="42" s="1"/>
  <c r="K121" i="42"/>
  <c r="L121" i="42" s="1"/>
  <c r="C121" i="42"/>
  <c r="A123" i="42"/>
  <c r="B122" i="42"/>
  <c r="D121" i="42"/>
  <c r="D122" i="42" s="1"/>
  <c r="A124" i="41"/>
  <c r="B123" i="41"/>
  <c r="D122" i="41"/>
  <c r="D123" i="41" s="1"/>
  <c r="M121" i="41"/>
  <c r="N121" i="41" s="1"/>
  <c r="C122" i="41"/>
  <c r="K122" i="41"/>
  <c r="L122" i="41" s="1"/>
  <c r="B123" i="39"/>
  <c r="C122" i="39"/>
  <c r="K122" i="39"/>
  <c r="D122" i="39"/>
  <c r="L121" i="39"/>
  <c r="M120" i="39"/>
  <c r="N120" i="39" s="1"/>
  <c r="A120" i="63" l="1"/>
  <c r="A121" i="60"/>
  <c r="A120" i="58"/>
  <c r="A121" i="57"/>
  <c r="A121" i="62"/>
  <c r="A158" i="61"/>
  <c r="A123" i="59"/>
  <c r="A120" i="56"/>
  <c r="A118" i="55"/>
  <c r="M121" i="50"/>
  <c r="N121" i="50" s="1"/>
  <c r="C122" i="50"/>
  <c r="K122" i="50"/>
  <c r="L122" i="50" s="1"/>
  <c r="D122" i="50"/>
  <c r="A124" i="50"/>
  <c r="B123" i="50"/>
  <c r="B125" i="49"/>
  <c r="A126" i="49"/>
  <c r="L123" i="49"/>
  <c r="M122" i="49"/>
  <c r="N122" i="49" s="1"/>
  <c r="C124" i="49"/>
  <c r="K124" i="49"/>
  <c r="M122" i="48"/>
  <c r="N122" i="48" s="1"/>
  <c r="B124" i="48"/>
  <c r="D124" i="48" s="1"/>
  <c r="A125" i="48"/>
  <c r="C123" i="48"/>
  <c r="K123" i="48"/>
  <c r="L123" i="48" s="1"/>
  <c r="D124" i="45"/>
  <c r="A126" i="45"/>
  <c r="B125" i="45"/>
  <c r="D125" i="45"/>
  <c r="C124" i="45"/>
  <c r="K124" i="45"/>
  <c r="M122" i="45"/>
  <c r="N122" i="45" s="1"/>
  <c r="L123" i="45"/>
  <c r="L122" i="44"/>
  <c r="M121" i="44"/>
  <c r="N121" i="44" s="1"/>
  <c r="B124" i="44"/>
  <c r="A125" i="44"/>
  <c r="D124" i="44"/>
  <c r="C123" i="44"/>
  <c r="K123" i="44"/>
  <c r="D124" i="43"/>
  <c r="L122" i="43"/>
  <c r="M121" i="43"/>
  <c r="N121" i="43" s="1"/>
  <c r="C123" i="43"/>
  <c r="K123" i="43"/>
  <c r="B124" i="43"/>
  <c r="A125" i="43"/>
  <c r="M121" i="42"/>
  <c r="N121" i="42" s="1"/>
  <c r="A124" i="42"/>
  <c r="B123" i="42"/>
  <c r="C122" i="42"/>
  <c r="K122" i="42"/>
  <c r="L122" i="42" s="1"/>
  <c r="M122" i="41"/>
  <c r="N122" i="41" s="1"/>
  <c r="C123" i="41"/>
  <c r="K123" i="41"/>
  <c r="L123" i="41" s="1"/>
  <c r="B124" i="41"/>
  <c r="A125" i="41"/>
  <c r="L122" i="39"/>
  <c r="M121" i="39"/>
  <c r="N121" i="39" s="1"/>
  <c r="C123" i="39"/>
  <c r="K123" i="39"/>
  <c r="D123" i="39"/>
  <c r="B124" i="39"/>
  <c r="A124" i="59" l="1"/>
  <c r="A122" i="60"/>
  <c r="A122" i="57"/>
  <c r="A121" i="63"/>
  <c r="A159" i="61"/>
  <c r="A121" i="58"/>
  <c r="A121" i="56"/>
  <c r="A122" i="62"/>
  <c r="A119" i="55"/>
  <c r="M122" i="50"/>
  <c r="N122" i="50" s="1"/>
  <c r="C123" i="50"/>
  <c r="K123" i="50"/>
  <c r="L123" i="50" s="1"/>
  <c r="D123" i="50"/>
  <c r="A125" i="50"/>
  <c r="B124" i="50"/>
  <c r="A127" i="49"/>
  <c r="B126" i="49"/>
  <c r="C125" i="49"/>
  <c r="K125" i="49"/>
  <c r="D125" i="49"/>
  <c r="L124" i="49"/>
  <c r="M123" i="49"/>
  <c r="N123" i="49" s="1"/>
  <c r="M123" i="48"/>
  <c r="N123" i="48" s="1"/>
  <c r="B125" i="48"/>
  <c r="D125" i="48" s="1"/>
  <c r="A126" i="48"/>
  <c r="C124" i="48"/>
  <c r="K124" i="48"/>
  <c r="L124" i="48" s="1"/>
  <c r="B126" i="45"/>
  <c r="A127" i="45"/>
  <c r="L124" i="45"/>
  <c r="M123" i="45"/>
  <c r="N123" i="45" s="1"/>
  <c r="D126" i="45"/>
  <c r="C125" i="45"/>
  <c r="K125" i="45"/>
  <c r="L123" i="44"/>
  <c r="M122" i="44"/>
  <c r="N122" i="44" s="1"/>
  <c r="B125" i="44"/>
  <c r="A126" i="44"/>
  <c r="C124" i="44"/>
  <c r="K124" i="44"/>
  <c r="D125" i="44"/>
  <c r="C124" i="43"/>
  <c r="K124" i="43"/>
  <c r="B125" i="43"/>
  <c r="D125" i="43" s="1"/>
  <c r="A126" i="43"/>
  <c r="M122" i="43"/>
  <c r="N122" i="43" s="1"/>
  <c r="L123" i="43"/>
  <c r="M122" i="42"/>
  <c r="N122" i="42" s="1"/>
  <c r="K123" i="42"/>
  <c r="L123" i="42" s="1"/>
  <c r="C123" i="42"/>
  <c r="A125" i="42"/>
  <c r="B124" i="42"/>
  <c r="D123" i="42"/>
  <c r="D124" i="42" s="1"/>
  <c r="M123" i="41"/>
  <c r="N123" i="41" s="1"/>
  <c r="A126" i="41"/>
  <c r="B125" i="41"/>
  <c r="C124" i="41"/>
  <c r="K124" i="41"/>
  <c r="L124" i="41" s="1"/>
  <c r="D124" i="41"/>
  <c r="D125" i="41" s="1"/>
  <c r="C124" i="39"/>
  <c r="K124" i="39"/>
  <c r="D124" i="39"/>
  <c r="B125" i="39"/>
  <c r="L123" i="39"/>
  <c r="M122" i="39"/>
  <c r="N122" i="39" s="1"/>
  <c r="A160" i="61" l="1"/>
  <c r="A125" i="59"/>
  <c r="A122" i="56"/>
  <c r="A122" i="63"/>
  <c r="A123" i="60"/>
  <c r="A123" i="57"/>
  <c r="A123" i="62"/>
  <c r="A122" i="58"/>
  <c r="A120" i="55"/>
  <c r="M123" i="50"/>
  <c r="N123" i="50" s="1"/>
  <c r="C124" i="50"/>
  <c r="K124" i="50"/>
  <c r="L124" i="50" s="1"/>
  <c r="D124" i="50"/>
  <c r="A126" i="50"/>
  <c r="B125" i="50"/>
  <c r="L125" i="49"/>
  <c r="M124" i="49"/>
  <c r="N124" i="49" s="1"/>
  <c r="D126" i="49"/>
  <c r="C126" i="49"/>
  <c r="K126" i="49"/>
  <c r="B127" i="49"/>
  <c r="A128" i="49"/>
  <c r="M124" i="48"/>
  <c r="N124" i="48" s="1"/>
  <c r="B126" i="48"/>
  <c r="D126" i="48" s="1"/>
  <c r="A127" i="48"/>
  <c r="C125" i="48"/>
  <c r="K125" i="48"/>
  <c r="L125" i="48" s="1"/>
  <c r="M124" i="45"/>
  <c r="N124" i="45" s="1"/>
  <c r="L125" i="45"/>
  <c r="A128" i="45"/>
  <c r="B127" i="45"/>
  <c r="D127" i="45" s="1"/>
  <c r="C126" i="45"/>
  <c r="K126" i="45"/>
  <c r="L124" i="44"/>
  <c r="M123" i="44"/>
  <c r="N123" i="44" s="1"/>
  <c r="B126" i="44"/>
  <c r="A127" i="44"/>
  <c r="D126" i="44"/>
  <c r="C125" i="44"/>
  <c r="K125" i="44"/>
  <c r="L124" i="43"/>
  <c r="M123" i="43"/>
  <c r="N123" i="43" s="1"/>
  <c r="B126" i="43"/>
  <c r="D126" i="43" s="1"/>
  <c r="A127" i="43"/>
  <c r="C125" i="43"/>
  <c r="K125" i="43"/>
  <c r="M123" i="42"/>
  <c r="N123" i="42" s="1"/>
  <c r="A126" i="42"/>
  <c r="B125" i="42"/>
  <c r="C124" i="42"/>
  <c r="K124" i="42"/>
  <c r="L124" i="42" s="1"/>
  <c r="M124" i="41"/>
  <c r="N124" i="41" s="1"/>
  <c r="C125" i="41"/>
  <c r="K125" i="41"/>
  <c r="L125" i="41" s="1"/>
  <c r="B126" i="41"/>
  <c r="A127" i="41"/>
  <c r="M123" i="39"/>
  <c r="N123" i="39" s="1"/>
  <c r="L124" i="39"/>
  <c r="C125" i="39"/>
  <c r="K125" i="39"/>
  <c r="B126" i="39"/>
  <c r="D125" i="39"/>
  <c r="A123" i="63" l="1"/>
  <c r="A161" i="61"/>
  <c r="A126" i="59"/>
  <c r="A124" i="62"/>
  <c r="A123" i="58"/>
  <c r="A124" i="60"/>
  <c r="A123" i="56"/>
  <c r="A124" i="57"/>
  <c r="A121" i="55"/>
  <c r="D126" i="39"/>
  <c r="M124" i="50"/>
  <c r="N124" i="50" s="1"/>
  <c r="C125" i="50"/>
  <c r="K125" i="50"/>
  <c r="L125" i="50" s="1"/>
  <c r="B126" i="50"/>
  <c r="A127" i="50"/>
  <c r="D125" i="50"/>
  <c r="D126" i="50" s="1"/>
  <c r="C127" i="49"/>
  <c r="K127" i="49"/>
  <c r="L126" i="49"/>
  <c r="M125" i="49"/>
  <c r="N125" i="49" s="1"/>
  <c r="A129" i="49"/>
  <c r="B128" i="49"/>
  <c r="D127" i="49"/>
  <c r="M125" i="48"/>
  <c r="N125" i="48" s="1"/>
  <c r="A128" i="48"/>
  <c r="B127" i="48"/>
  <c r="D127" i="48" s="1"/>
  <c r="C126" i="48"/>
  <c r="K126" i="48"/>
  <c r="L126" i="48" s="1"/>
  <c r="B128" i="45"/>
  <c r="D128" i="45" s="1"/>
  <c r="A129" i="45"/>
  <c r="L126" i="45"/>
  <c r="M125" i="45"/>
  <c r="N125" i="45" s="1"/>
  <c r="C127" i="45"/>
  <c r="K127" i="45"/>
  <c r="B127" i="44"/>
  <c r="D127" i="44" s="1"/>
  <c r="A128" i="44"/>
  <c r="L125" i="44"/>
  <c r="M124" i="44"/>
  <c r="N124" i="44" s="1"/>
  <c r="C126" i="44"/>
  <c r="K126" i="44"/>
  <c r="D127" i="43"/>
  <c r="B127" i="43"/>
  <c r="A128" i="43"/>
  <c r="C126" i="43"/>
  <c r="K126" i="43"/>
  <c r="M124" i="43"/>
  <c r="N124" i="43" s="1"/>
  <c r="L125" i="43"/>
  <c r="M124" i="42"/>
  <c r="N124" i="42" s="1"/>
  <c r="B126" i="42"/>
  <c r="A127" i="42"/>
  <c r="C125" i="42"/>
  <c r="K125" i="42"/>
  <c r="L125" i="42" s="1"/>
  <c r="D125" i="42"/>
  <c r="D126" i="42" s="1"/>
  <c r="M125" i="41"/>
  <c r="N125" i="41" s="1"/>
  <c r="A128" i="41"/>
  <c r="B127" i="41"/>
  <c r="C126" i="41"/>
  <c r="K126" i="41"/>
  <c r="L126" i="41" s="1"/>
  <c r="D126" i="41"/>
  <c r="D127" i="41" s="1"/>
  <c r="C126" i="39"/>
  <c r="K126" i="39"/>
  <c r="B127" i="39"/>
  <c r="L125" i="39"/>
  <c r="M124" i="39"/>
  <c r="N124" i="39" s="1"/>
  <c r="A127" i="59" l="1"/>
  <c r="A124" i="63"/>
  <c r="A125" i="60"/>
  <c r="A124" i="58"/>
  <c r="A162" i="61"/>
  <c r="A125" i="62"/>
  <c r="A124" i="56"/>
  <c r="A125" i="57"/>
  <c r="A122" i="55"/>
  <c r="D127" i="39"/>
  <c r="M125" i="50"/>
  <c r="N125" i="50" s="1"/>
  <c r="B127" i="50"/>
  <c r="A128" i="50"/>
  <c r="D127" i="50"/>
  <c r="C126" i="50"/>
  <c r="K126" i="50"/>
  <c r="L126" i="50" s="1"/>
  <c r="D128" i="49"/>
  <c r="D129" i="49" s="1"/>
  <c r="C128" i="49"/>
  <c r="K128" i="49"/>
  <c r="L127" i="49"/>
  <c r="M126" i="49"/>
  <c r="N126" i="49" s="1"/>
  <c r="B129" i="49"/>
  <c r="A130" i="49"/>
  <c r="M126" i="48"/>
  <c r="N126" i="48" s="1"/>
  <c r="C127" i="48"/>
  <c r="K127" i="48"/>
  <c r="L127" i="48" s="1"/>
  <c r="B128" i="48"/>
  <c r="D128" i="48" s="1"/>
  <c r="A129" i="48"/>
  <c r="D129" i="45"/>
  <c r="A130" i="45"/>
  <c r="B129" i="45"/>
  <c r="L127" i="45"/>
  <c r="M126" i="45"/>
  <c r="N126" i="45" s="1"/>
  <c r="C128" i="45"/>
  <c r="K128" i="45"/>
  <c r="D128" i="44"/>
  <c r="L126" i="44"/>
  <c r="M125" i="44"/>
  <c r="N125" i="44" s="1"/>
  <c r="C127" i="44"/>
  <c r="K127" i="44"/>
  <c r="B128" i="44"/>
  <c r="A129" i="44"/>
  <c r="L126" i="43"/>
  <c r="M125" i="43"/>
  <c r="N125" i="43" s="1"/>
  <c r="B128" i="43"/>
  <c r="A129" i="43"/>
  <c r="C127" i="43"/>
  <c r="K127" i="43"/>
  <c r="M125" i="42"/>
  <c r="N125" i="42" s="1"/>
  <c r="C126" i="42"/>
  <c r="K126" i="42"/>
  <c r="L126" i="42" s="1"/>
  <c r="B127" i="42"/>
  <c r="A128" i="42"/>
  <c r="M126" i="41"/>
  <c r="N126" i="41" s="1"/>
  <c r="C127" i="41"/>
  <c r="K127" i="41"/>
  <c r="L127" i="41" s="1"/>
  <c r="B128" i="41"/>
  <c r="D128" i="41" s="1"/>
  <c r="A129" i="41"/>
  <c r="B128" i="39"/>
  <c r="M125" i="39"/>
  <c r="N125" i="39" s="1"/>
  <c r="L126" i="39"/>
  <c r="C127" i="39"/>
  <c r="K127" i="39"/>
  <c r="A128" i="59" l="1"/>
  <c r="A125" i="56"/>
  <c r="A125" i="58"/>
  <c r="A163" i="61"/>
  <c r="A126" i="60"/>
  <c r="A125" i="63"/>
  <c r="A126" i="57"/>
  <c r="A126" i="62"/>
  <c r="A123" i="55"/>
  <c r="D128" i="39"/>
  <c r="M126" i="50"/>
  <c r="N126" i="50" s="1"/>
  <c r="A129" i="50"/>
  <c r="B128" i="50"/>
  <c r="C127" i="50"/>
  <c r="K127" i="50"/>
  <c r="L127" i="50" s="1"/>
  <c r="D130" i="49"/>
  <c r="A131" i="49"/>
  <c r="B130" i="49"/>
  <c r="C129" i="49"/>
  <c r="K129" i="49"/>
  <c r="L128" i="49"/>
  <c r="M127" i="49"/>
  <c r="N127" i="49" s="1"/>
  <c r="M127" i="48"/>
  <c r="N127" i="48" s="1"/>
  <c r="B129" i="48"/>
  <c r="A130" i="48"/>
  <c r="K128" i="48"/>
  <c r="L128" i="48" s="1"/>
  <c r="C128" i="48"/>
  <c r="D130" i="45"/>
  <c r="K129" i="45"/>
  <c r="C129" i="45"/>
  <c r="L128" i="45"/>
  <c r="M127" i="45"/>
  <c r="N127" i="45" s="1"/>
  <c r="B130" i="45"/>
  <c r="A131" i="45"/>
  <c r="C128" i="44"/>
  <c r="K128" i="44"/>
  <c r="B129" i="44"/>
  <c r="A130" i="44"/>
  <c r="L127" i="44"/>
  <c r="M126" i="44"/>
  <c r="N126" i="44" s="1"/>
  <c r="A130" i="43"/>
  <c r="B129" i="43"/>
  <c r="K128" i="43"/>
  <c r="C128" i="43"/>
  <c r="L127" i="43"/>
  <c r="M126" i="43"/>
  <c r="N126" i="43" s="1"/>
  <c r="D128" i="43"/>
  <c r="D129" i="43" s="1"/>
  <c r="M126" i="42"/>
  <c r="N126" i="42" s="1"/>
  <c r="A129" i="42"/>
  <c r="B128" i="42"/>
  <c r="K127" i="42"/>
  <c r="L127" i="42" s="1"/>
  <c r="C127" i="42"/>
  <c r="D127" i="42"/>
  <c r="D128" i="42" s="1"/>
  <c r="M127" i="41"/>
  <c r="N127" i="41" s="1"/>
  <c r="A130" i="41"/>
  <c r="B129" i="41"/>
  <c r="C128" i="41"/>
  <c r="K128" i="41"/>
  <c r="L128" i="41" s="1"/>
  <c r="B129" i="39"/>
  <c r="L127" i="39"/>
  <c r="M126" i="39"/>
  <c r="N126" i="39" s="1"/>
  <c r="C128" i="39"/>
  <c r="K128" i="39"/>
  <c r="A126" i="58" l="1"/>
  <c r="A127" i="62"/>
  <c r="A127" i="60"/>
  <c r="A164" i="61"/>
  <c r="A126" i="56"/>
  <c r="A126" i="63"/>
  <c r="A127" i="57"/>
  <c r="A129" i="59"/>
  <c r="A124" i="55"/>
  <c r="M127" i="50"/>
  <c r="N127" i="50" s="1"/>
  <c r="C128" i="50"/>
  <c r="K128" i="50"/>
  <c r="L128" i="50" s="1"/>
  <c r="A130" i="50"/>
  <c r="B129" i="50"/>
  <c r="D128" i="50"/>
  <c r="L129" i="49"/>
  <c r="M128" i="49"/>
  <c r="N128" i="49" s="1"/>
  <c r="C130" i="49"/>
  <c r="K130" i="49"/>
  <c r="B131" i="49"/>
  <c r="A132" i="49"/>
  <c r="M128" i="48"/>
  <c r="N128" i="48" s="1"/>
  <c r="B130" i="48"/>
  <c r="A131" i="48"/>
  <c r="C129" i="48"/>
  <c r="K129" i="48"/>
  <c r="L129" i="48" s="1"/>
  <c r="D129" i="48"/>
  <c r="D130" i="48" s="1"/>
  <c r="B131" i="45"/>
  <c r="D131" i="45" s="1"/>
  <c r="A132" i="45"/>
  <c r="C130" i="45"/>
  <c r="K130" i="45"/>
  <c r="M128" i="45"/>
  <c r="N128" i="45" s="1"/>
  <c r="L129" i="45"/>
  <c r="C129" i="44"/>
  <c r="K129" i="44"/>
  <c r="L128" i="44"/>
  <c r="M127" i="44"/>
  <c r="N127" i="44" s="1"/>
  <c r="D129" i="44"/>
  <c r="B130" i="44"/>
  <c r="A131" i="44"/>
  <c r="B130" i="43"/>
  <c r="A131" i="43"/>
  <c r="D130" i="43"/>
  <c r="L128" i="43"/>
  <c r="M127" i="43"/>
  <c r="N127" i="43" s="1"/>
  <c r="C129" i="43"/>
  <c r="K129" i="43"/>
  <c r="M127" i="42"/>
  <c r="N127" i="42" s="1"/>
  <c r="C128" i="42"/>
  <c r="K128" i="42"/>
  <c r="L128" i="42" s="1"/>
  <c r="A130" i="42"/>
  <c r="B129" i="42"/>
  <c r="M128" i="41"/>
  <c r="N128" i="41" s="1"/>
  <c r="C129" i="41"/>
  <c r="K129" i="41"/>
  <c r="L129" i="41" s="1"/>
  <c r="B130" i="41"/>
  <c r="A131" i="41"/>
  <c r="D129" i="41"/>
  <c r="D130" i="41" s="1"/>
  <c r="C129" i="39"/>
  <c r="K129" i="39"/>
  <c r="D129" i="39"/>
  <c r="M127" i="39"/>
  <c r="N127" i="39" s="1"/>
  <c r="L128" i="39"/>
  <c r="B130" i="39"/>
  <c r="A165" i="61" l="1"/>
  <c r="A128" i="62"/>
  <c r="A130" i="59"/>
  <c r="A128" i="57"/>
  <c r="A127" i="63"/>
  <c r="A127" i="56"/>
  <c r="A128" i="60"/>
  <c r="A127" i="58"/>
  <c r="A125" i="55"/>
  <c r="M128" i="50"/>
  <c r="N128" i="50" s="1"/>
  <c r="D129" i="50"/>
  <c r="C129" i="50"/>
  <c r="K129" i="50"/>
  <c r="L129" i="50" s="1"/>
  <c r="B130" i="50"/>
  <c r="A131" i="50"/>
  <c r="L130" i="49"/>
  <c r="M129" i="49"/>
  <c r="N129" i="49" s="1"/>
  <c r="A133" i="49"/>
  <c r="B132" i="49"/>
  <c r="C131" i="49"/>
  <c r="K131" i="49"/>
  <c r="D131" i="49"/>
  <c r="D132" i="49" s="1"/>
  <c r="M129" i="48"/>
  <c r="N129" i="48" s="1"/>
  <c r="C130" i="48"/>
  <c r="K130" i="48"/>
  <c r="L130" i="48" s="1"/>
  <c r="A132" i="48"/>
  <c r="B131" i="48"/>
  <c r="D132" i="45"/>
  <c r="L130" i="45"/>
  <c r="M129" i="45"/>
  <c r="N129" i="45" s="1"/>
  <c r="C131" i="45"/>
  <c r="K131" i="45"/>
  <c r="B132" i="45"/>
  <c r="A133" i="45"/>
  <c r="B131" i="44"/>
  <c r="A132" i="44"/>
  <c r="C130" i="44"/>
  <c r="K130" i="44"/>
  <c r="L129" i="44"/>
  <c r="M128" i="44"/>
  <c r="N128" i="44" s="1"/>
  <c r="D130" i="44"/>
  <c r="M128" i="43"/>
  <c r="N128" i="43" s="1"/>
  <c r="L129" i="43"/>
  <c r="A132" i="43"/>
  <c r="B131" i="43"/>
  <c r="C130" i="43"/>
  <c r="K130" i="43"/>
  <c r="M128" i="42"/>
  <c r="N128" i="42" s="1"/>
  <c r="C129" i="42"/>
  <c r="K129" i="42"/>
  <c r="L129" i="42" s="1"/>
  <c r="B130" i="42"/>
  <c r="A131" i="42"/>
  <c r="D129" i="42"/>
  <c r="D130" i="42" s="1"/>
  <c r="M129" i="41"/>
  <c r="N129" i="41" s="1"/>
  <c r="C130" i="41"/>
  <c r="K130" i="41"/>
  <c r="L130" i="41" s="1"/>
  <c r="A132" i="41"/>
  <c r="B131" i="41"/>
  <c r="B131" i="39"/>
  <c r="C130" i="39"/>
  <c r="K130" i="39"/>
  <c r="D130" i="39"/>
  <c r="L129" i="39"/>
  <c r="M128" i="39"/>
  <c r="N128" i="39" s="1"/>
  <c r="A128" i="56" l="1"/>
  <c r="A166" i="61"/>
  <c r="A131" i="59"/>
  <c r="A129" i="62"/>
  <c r="A129" i="57"/>
  <c r="A129" i="60"/>
  <c r="A128" i="63"/>
  <c r="A128" i="58"/>
  <c r="A126" i="55"/>
  <c r="M129" i="50"/>
  <c r="N129" i="50" s="1"/>
  <c r="A132" i="50"/>
  <c r="B131" i="50"/>
  <c r="K130" i="50"/>
  <c r="L130" i="50" s="1"/>
  <c r="C130" i="50"/>
  <c r="D130" i="50"/>
  <c r="D131" i="50" s="1"/>
  <c r="B133" i="49"/>
  <c r="D133" i="49" s="1"/>
  <c r="A134" i="49"/>
  <c r="C132" i="49"/>
  <c r="K132" i="49"/>
  <c r="L131" i="49"/>
  <c r="M130" i="49"/>
  <c r="N130" i="49" s="1"/>
  <c r="M130" i="48"/>
  <c r="N130" i="48" s="1"/>
  <c r="C131" i="48"/>
  <c r="K131" i="48"/>
  <c r="L131" i="48" s="1"/>
  <c r="D131" i="48"/>
  <c r="B132" i="48"/>
  <c r="A133" i="48"/>
  <c r="C132" i="45"/>
  <c r="K132" i="45"/>
  <c r="B133" i="45"/>
  <c r="A134" i="45"/>
  <c r="M130" i="45"/>
  <c r="N130" i="45" s="1"/>
  <c r="L131" i="45"/>
  <c r="C131" i="44"/>
  <c r="K131" i="44"/>
  <c r="D131" i="44"/>
  <c r="L130" i="44"/>
  <c r="M129" i="44"/>
  <c r="N129" i="44" s="1"/>
  <c r="B132" i="44"/>
  <c r="A133" i="44"/>
  <c r="K131" i="43"/>
  <c r="C131" i="43"/>
  <c r="B132" i="43"/>
  <c r="A133" i="43"/>
  <c r="L130" i="43"/>
  <c r="M129" i="43"/>
  <c r="N129" i="43" s="1"/>
  <c r="D131" i="43"/>
  <c r="D132" i="43" s="1"/>
  <c r="M129" i="42"/>
  <c r="N129" i="42" s="1"/>
  <c r="C130" i="42"/>
  <c r="K130" i="42"/>
  <c r="L130" i="42" s="1"/>
  <c r="B131" i="42"/>
  <c r="A132" i="42"/>
  <c r="M130" i="41"/>
  <c r="N130" i="41" s="1"/>
  <c r="C131" i="41"/>
  <c r="K131" i="41"/>
  <c r="L131" i="41" s="1"/>
  <c r="B132" i="41"/>
  <c r="A133" i="41"/>
  <c r="D131" i="41"/>
  <c r="D132" i="41" s="1"/>
  <c r="D131" i="39"/>
  <c r="C131" i="39"/>
  <c r="K131" i="39"/>
  <c r="M129" i="39"/>
  <c r="N129" i="39" s="1"/>
  <c r="L130" i="39"/>
  <c r="B132" i="39"/>
  <c r="A129" i="56" l="1"/>
  <c r="A129" i="58"/>
  <c r="A129" i="63"/>
  <c r="A132" i="59"/>
  <c r="A130" i="57"/>
  <c r="A130" i="62"/>
  <c r="A130" i="60"/>
  <c r="A167" i="61"/>
  <c r="A127" i="55"/>
  <c r="M130" i="50"/>
  <c r="N130" i="50" s="1"/>
  <c r="C131" i="50"/>
  <c r="K131" i="50"/>
  <c r="L131" i="50" s="1"/>
  <c r="A133" i="50"/>
  <c r="B132" i="50"/>
  <c r="D132" i="50" s="1"/>
  <c r="D134" i="49"/>
  <c r="C133" i="49"/>
  <c r="K133" i="49"/>
  <c r="L132" i="49"/>
  <c r="M131" i="49"/>
  <c r="N131" i="49" s="1"/>
  <c r="A135" i="49"/>
  <c r="B134" i="49"/>
  <c r="M131" i="48"/>
  <c r="N131" i="48" s="1"/>
  <c r="A134" i="48"/>
  <c r="B133" i="48"/>
  <c r="C132" i="48"/>
  <c r="K132" i="48"/>
  <c r="L132" i="48" s="1"/>
  <c r="D132" i="48"/>
  <c r="D133" i="48" s="1"/>
  <c r="C133" i="45"/>
  <c r="K133" i="45"/>
  <c r="L132" i="45"/>
  <c r="M131" i="45"/>
  <c r="N131" i="45" s="1"/>
  <c r="B134" i="45"/>
  <c r="A135" i="45"/>
  <c r="D133" i="45"/>
  <c r="D134" i="45" s="1"/>
  <c r="C132" i="44"/>
  <c r="K132" i="44"/>
  <c r="L131" i="44"/>
  <c r="M130" i="44"/>
  <c r="N130" i="44" s="1"/>
  <c r="D132" i="44"/>
  <c r="B133" i="44"/>
  <c r="A134" i="44"/>
  <c r="C132" i="43"/>
  <c r="K132" i="43"/>
  <c r="M130" i="43"/>
  <c r="N130" i="43" s="1"/>
  <c r="L131" i="43"/>
  <c r="B133" i="43"/>
  <c r="D133" i="43" s="1"/>
  <c r="A134" i="43"/>
  <c r="M130" i="42"/>
  <c r="N130" i="42" s="1"/>
  <c r="K131" i="42"/>
  <c r="L131" i="42" s="1"/>
  <c r="C131" i="42"/>
  <c r="A133" i="42"/>
  <c r="B132" i="42"/>
  <c r="D131" i="42"/>
  <c r="D132" i="42" s="1"/>
  <c r="M131" i="41"/>
  <c r="N131" i="41" s="1"/>
  <c r="A134" i="41"/>
  <c r="B133" i="41"/>
  <c r="D133" i="41"/>
  <c r="C132" i="41"/>
  <c r="K132" i="41"/>
  <c r="L132" i="41" s="1"/>
  <c r="D132" i="39"/>
  <c r="B133" i="39"/>
  <c r="C132" i="39"/>
  <c r="K132" i="39"/>
  <c r="L131" i="39"/>
  <c r="M130" i="39"/>
  <c r="N130" i="39" s="1"/>
  <c r="A130" i="56" l="1"/>
  <c r="A130" i="58"/>
  <c r="A130" i="63"/>
  <c r="A168" i="61"/>
  <c r="A131" i="57"/>
  <c r="A131" i="62"/>
  <c r="A131" i="60"/>
  <c r="A133" i="59"/>
  <c r="A128" i="55"/>
  <c r="M131" i="50"/>
  <c r="N131" i="50" s="1"/>
  <c r="B133" i="50"/>
  <c r="D133" i="50" s="1"/>
  <c r="A134" i="50"/>
  <c r="C132" i="50"/>
  <c r="K132" i="50"/>
  <c r="L132" i="50" s="1"/>
  <c r="D135" i="49"/>
  <c r="C134" i="49"/>
  <c r="K134" i="49"/>
  <c r="B135" i="49"/>
  <c r="A136" i="49"/>
  <c r="L133" i="49"/>
  <c r="M132" i="49"/>
  <c r="N132" i="49" s="1"/>
  <c r="M132" i="48"/>
  <c r="N132" i="48" s="1"/>
  <c r="C133" i="48"/>
  <c r="K133" i="48"/>
  <c r="L133" i="48" s="1"/>
  <c r="B134" i="48"/>
  <c r="A135" i="48"/>
  <c r="A136" i="45"/>
  <c r="B135" i="45"/>
  <c r="D135" i="45"/>
  <c r="L133" i="45"/>
  <c r="M132" i="45"/>
  <c r="N132" i="45" s="1"/>
  <c r="C134" i="45"/>
  <c r="K134" i="45"/>
  <c r="B134" i="44"/>
  <c r="A135" i="44"/>
  <c r="C133" i="44"/>
  <c r="K133" i="44"/>
  <c r="L132" i="44"/>
  <c r="M131" i="44"/>
  <c r="N131" i="44" s="1"/>
  <c r="D133" i="44"/>
  <c r="B134" i="43"/>
  <c r="D134" i="43" s="1"/>
  <c r="A135" i="43"/>
  <c r="L132" i="43"/>
  <c r="M131" i="43"/>
  <c r="N131" i="43" s="1"/>
  <c r="C133" i="43"/>
  <c r="K133" i="43"/>
  <c r="M131" i="42"/>
  <c r="N131" i="42" s="1"/>
  <c r="C132" i="42"/>
  <c r="K132" i="42"/>
  <c r="L132" i="42" s="1"/>
  <c r="B133" i="42"/>
  <c r="A134" i="42"/>
  <c r="M132" i="41"/>
  <c r="N132" i="41" s="1"/>
  <c r="C133" i="41"/>
  <c r="K133" i="41"/>
  <c r="L133" i="41" s="1"/>
  <c r="B134" i="41"/>
  <c r="D134" i="41" s="1"/>
  <c r="A135" i="41"/>
  <c r="C133" i="39"/>
  <c r="K133" i="39"/>
  <c r="M131" i="39"/>
  <c r="N131" i="39" s="1"/>
  <c r="L132" i="39"/>
  <c r="D133" i="39"/>
  <c r="B134" i="39"/>
  <c r="A169" i="61" l="1"/>
  <c r="A134" i="59"/>
  <c r="A131" i="56"/>
  <c r="A132" i="62"/>
  <c r="A131" i="63"/>
  <c r="A131" i="58"/>
  <c r="A132" i="60"/>
  <c r="A132" i="57"/>
  <c r="A129" i="55"/>
  <c r="M132" i="50"/>
  <c r="N132" i="50" s="1"/>
  <c r="A135" i="50"/>
  <c r="B134" i="50"/>
  <c r="D134" i="50" s="1"/>
  <c r="C133" i="50"/>
  <c r="K133" i="50"/>
  <c r="L133" i="50" s="1"/>
  <c r="D136" i="49"/>
  <c r="C135" i="49"/>
  <c r="K135" i="49"/>
  <c r="M133" i="49"/>
  <c r="N133" i="49" s="1"/>
  <c r="L134" i="49"/>
  <c r="B136" i="49"/>
  <c r="A137" i="49"/>
  <c r="M133" i="48"/>
  <c r="N133" i="48" s="1"/>
  <c r="C134" i="48"/>
  <c r="K134" i="48"/>
  <c r="L134" i="48" s="1"/>
  <c r="D134" i="48"/>
  <c r="A136" i="48"/>
  <c r="B135" i="48"/>
  <c r="B136" i="45"/>
  <c r="D136" i="45" s="1"/>
  <c r="A137" i="45"/>
  <c r="L134" i="45"/>
  <c r="M133" i="45"/>
  <c r="N133" i="45" s="1"/>
  <c r="C135" i="45"/>
  <c r="K135" i="45"/>
  <c r="C134" i="44"/>
  <c r="K134" i="44"/>
  <c r="D134" i="44"/>
  <c r="L133" i="44"/>
  <c r="M132" i="44"/>
  <c r="N132" i="44" s="1"/>
  <c r="B135" i="44"/>
  <c r="A136" i="44"/>
  <c r="L133" i="43"/>
  <c r="M132" i="43"/>
  <c r="N132" i="43" s="1"/>
  <c r="A136" i="43"/>
  <c r="B135" i="43"/>
  <c r="D135" i="43" s="1"/>
  <c r="K134" i="43"/>
  <c r="C134" i="43"/>
  <c r="M132" i="42"/>
  <c r="N132" i="42" s="1"/>
  <c r="C133" i="42"/>
  <c r="K133" i="42"/>
  <c r="L133" i="42" s="1"/>
  <c r="B134" i="42"/>
  <c r="A135" i="42"/>
  <c r="D133" i="42"/>
  <c r="D134" i="42" s="1"/>
  <c r="M133" i="41"/>
  <c r="N133" i="41" s="1"/>
  <c r="A136" i="41"/>
  <c r="B135" i="41"/>
  <c r="C134" i="41"/>
  <c r="K134" i="41"/>
  <c r="L134" i="41" s="1"/>
  <c r="C134" i="39"/>
  <c r="K134" i="39"/>
  <c r="B135" i="39"/>
  <c r="D134" i="39"/>
  <c r="L133" i="39"/>
  <c r="M132" i="39"/>
  <c r="N132" i="39" s="1"/>
  <c r="A132" i="63" l="1"/>
  <c r="A170" i="61"/>
  <c r="A133" i="62"/>
  <c r="A135" i="59"/>
  <c r="A133" i="60"/>
  <c r="A132" i="56"/>
  <c r="A133" i="57"/>
  <c r="A132" i="58"/>
  <c r="A130" i="55"/>
  <c r="M133" i="50"/>
  <c r="N133" i="50" s="1"/>
  <c r="A136" i="50"/>
  <c r="B135" i="50"/>
  <c r="D135" i="50" s="1"/>
  <c r="C134" i="50"/>
  <c r="K134" i="50"/>
  <c r="L134" i="50" s="1"/>
  <c r="D137" i="49"/>
  <c r="B137" i="49"/>
  <c r="A138" i="49"/>
  <c r="C136" i="49"/>
  <c r="K136" i="49"/>
  <c r="L135" i="49"/>
  <c r="M134" i="49"/>
  <c r="N134" i="49" s="1"/>
  <c r="D135" i="48"/>
  <c r="M134" i="48"/>
  <c r="N134" i="48" s="1"/>
  <c r="C135" i="48"/>
  <c r="K135" i="48"/>
  <c r="L135" i="48" s="1"/>
  <c r="B136" i="48"/>
  <c r="A137" i="48"/>
  <c r="L135" i="45"/>
  <c r="M134" i="45"/>
  <c r="N134" i="45" s="1"/>
  <c r="C136" i="45"/>
  <c r="K136" i="45"/>
  <c r="A138" i="45"/>
  <c r="B137" i="45"/>
  <c r="D137" i="45" s="1"/>
  <c r="L134" i="44"/>
  <c r="M133" i="44"/>
  <c r="N133" i="44" s="1"/>
  <c r="C135" i="44"/>
  <c r="K135" i="44"/>
  <c r="D135" i="44"/>
  <c r="B136" i="44"/>
  <c r="A137" i="44"/>
  <c r="C135" i="43"/>
  <c r="K135" i="43"/>
  <c r="B136" i="43"/>
  <c r="D136" i="43" s="1"/>
  <c r="A137" i="43"/>
  <c r="L134" i="43"/>
  <c r="M133" i="43"/>
  <c r="N133" i="43" s="1"/>
  <c r="M133" i="42"/>
  <c r="N133" i="42" s="1"/>
  <c r="B135" i="42"/>
  <c r="A136" i="42"/>
  <c r="C134" i="42"/>
  <c r="K134" i="42"/>
  <c r="L134" i="42" s="1"/>
  <c r="M134" i="41"/>
  <c r="N134" i="41" s="1"/>
  <c r="C135" i="41"/>
  <c r="K135" i="41"/>
  <c r="L135" i="41" s="1"/>
  <c r="B136" i="41"/>
  <c r="A137" i="41"/>
  <c r="D135" i="41"/>
  <c r="D136" i="41" s="1"/>
  <c r="D135" i="39"/>
  <c r="M133" i="39"/>
  <c r="N133" i="39" s="1"/>
  <c r="L134" i="39"/>
  <c r="B136" i="39"/>
  <c r="C135" i="39"/>
  <c r="K135" i="39"/>
  <c r="A133" i="63" l="1"/>
  <c r="A136" i="59"/>
  <c r="A133" i="58"/>
  <c r="A134" i="57"/>
  <c r="A134" i="62"/>
  <c r="A171" i="61"/>
  <c r="A134" i="60"/>
  <c r="A133" i="56"/>
  <c r="A131" i="55"/>
  <c r="M134" i="50"/>
  <c r="N134" i="50" s="1"/>
  <c r="A137" i="50"/>
  <c r="B136" i="50"/>
  <c r="D136" i="50" s="1"/>
  <c r="C135" i="50"/>
  <c r="K135" i="50"/>
  <c r="L135" i="50" s="1"/>
  <c r="D138" i="49"/>
  <c r="L136" i="49"/>
  <c r="M135" i="49"/>
  <c r="N135" i="49" s="1"/>
  <c r="B138" i="49"/>
  <c r="A139" i="49"/>
  <c r="K137" i="49"/>
  <c r="C137" i="49"/>
  <c r="M135" i="48"/>
  <c r="N135" i="48" s="1"/>
  <c r="C136" i="48"/>
  <c r="K136" i="48"/>
  <c r="L136" i="48" s="1"/>
  <c r="A138" i="48"/>
  <c r="B137" i="48"/>
  <c r="D136" i="48"/>
  <c r="B138" i="45"/>
  <c r="A139" i="45"/>
  <c r="C137" i="45"/>
  <c r="K137" i="45"/>
  <c r="L136" i="45"/>
  <c r="M135" i="45"/>
  <c r="N135" i="45" s="1"/>
  <c r="L135" i="44"/>
  <c r="M134" i="44"/>
  <c r="N134" i="44" s="1"/>
  <c r="B137" i="44"/>
  <c r="A138" i="44"/>
  <c r="C136" i="44"/>
  <c r="K136" i="44"/>
  <c r="D136" i="44"/>
  <c r="D137" i="44" s="1"/>
  <c r="L135" i="43"/>
  <c r="M134" i="43"/>
  <c r="N134" i="43" s="1"/>
  <c r="A138" i="43"/>
  <c r="B137" i="43"/>
  <c r="D137" i="43" s="1"/>
  <c r="C136" i="43"/>
  <c r="K136" i="43"/>
  <c r="M134" i="42"/>
  <c r="N134" i="42" s="1"/>
  <c r="B136" i="42"/>
  <c r="A137" i="42"/>
  <c r="C135" i="42"/>
  <c r="K135" i="42"/>
  <c r="L135" i="42" s="1"/>
  <c r="D135" i="42"/>
  <c r="D136" i="42" s="1"/>
  <c r="M135" i="41"/>
  <c r="N135" i="41" s="1"/>
  <c r="A138" i="41"/>
  <c r="B137" i="41"/>
  <c r="C136" i="41"/>
  <c r="K136" i="41"/>
  <c r="L136" i="41" s="1"/>
  <c r="D137" i="41"/>
  <c r="D136" i="39"/>
  <c r="C136" i="39"/>
  <c r="K136" i="39"/>
  <c r="B137" i="39"/>
  <c r="L135" i="39"/>
  <c r="M134" i="39"/>
  <c r="N134" i="39" s="1"/>
  <c r="A134" i="58" l="1"/>
  <c r="A135" i="57"/>
  <c r="A137" i="59"/>
  <c r="A134" i="63"/>
  <c r="A135" i="62"/>
  <c r="A134" i="56"/>
  <c r="A135" i="60"/>
  <c r="A132" i="55"/>
  <c r="M135" i="50"/>
  <c r="N135" i="50" s="1"/>
  <c r="A138" i="50"/>
  <c r="B137" i="50"/>
  <c r="D137" i="50" s="1"/>
  <c r="C136" i="50"/>
  <c r="K136" i="50"/>
  <c r="L136" i="50" s="1"/>
  <c r="D139" i="49"/>
  <c r="C138" i="49"/>
  <c r="K138" i="49"/>
  <c r="A140" i="49"/>
  <c r="B139" i="49"/>
  <c r="L137" i="49"/>
  <c r="M136" i="49"/>
  <c r="N136" i="49" s="1"/>
  <c r="M136" i="48"/>
  <c r="N136" i="48" s="1"/>
  <c r="D137" i="48"/>
  <c r="C137" i="48"/>
  <c r="K137" i="48"/>
  <c r="L137" i="48" s="1"/>
  <c r="B138" i="48"/>
  <c r="A139" i="48"/>
  <c r="C138" i="45"/>
  <c r="K138" i="45"/>
  <c r="D138" i="45"/>
  <c r="M136" i="45"/>
  <c r="N136" i="45" s="1"/>
  <c r="L137" i="45"/>
  <c r="A140" i="45"/>
  <c r="B139" i="45"/>
  <c r="D138" i="44"/>
  <c r="B138" i="44"/>
  <c r="A139" i="44"/>
  <c r="L136" i="44"/>
  <c r="M135" i="44"/>
  <c r="N135" i="44" s="1"/>
  <c r="C137" i="44"/>
  <c r="K137" i="44"/>
  <c r="C137" i="43"/>
  <c r="K137" i="43"/>
  <c r="B138" i="43"/>
  <c r="D138" i="43" s="1"/>
  <c r="A139" i="43"/>
  <c r="L136" i="43"/>
  <c r="M135" i="43"/>
  <c r="N135" i="43" s="1"/>
  <c r="M135" i="42"/>
  <c r="N135" i="42" s="1"/>
  <c r="A138" i="42"/>
  <c r="B137" i="42"/>
  <c r="K136" i="42"/>
  <c r="L136" i="42" s="1"/>
  <c r="C136" i="42"/>
  <c r="D137" i="39"/>
  <c r="M136" i="41"/>
  <c r="N136" i="41" s="1"/>
  <c r="C137" i="41"/>
  <c r="K137" i="41"/>
  <c r="L137" i="41" s="1"/>
  <c r="B138" i="41"/>
  <c r="A139" i="41"/>
  <c r="M135" i="39"/>
  <c r="N135" i="39" s="1"/>
  <c r="L136" i="39"/>
  <c r="B138" i="39"/>
  <c r="C137" i="39"/>
  <c r="K137" i="39"/>
  <c r="A138" i="59" l="1"/>
  <c r="A136" i="57"/>
  <c r="A135" i="56"/>
  <c r="A136" i="62"/>
  <c r="A135" i="63"/>
  <c r="A136" i="60"/>
  <c r="A135" i="58"/>
  <c r="A133" i="55"/>
  <c r="M136" i="50"/>
  <c r="N136" i="50" s="1"/>
  <c r="A139" i="50"/>
  <c r="B138" i="50"/>
  <c r="C137" i="50"/>
  <c r="K137" i="50"/>
  <c r="L137" i="50" s="1"/>
  <c r="D140" i="49"/>
  <c r="B140" i="49"/>
  <c r="A141" i="49"/>
  <c r="M137" i="49"/>
  <c r="N137" i="49" s="1"/>
  <c r="L138" i="49"/>
  <c r="C139" i="49"/>
  <c r="K139" i="49"/>
  <c r="M137" i="48"/>
  <c r="N137" i="48" s="1"/>
  <c r="A140" i="48"/>
  <c r="B139" i="48"/>
  <c r="C138" i="48"/>
  <c r="K138" i="48"/>
  <c r="L138" i="48" s="1"/>
  <c r="D138" i="48"/>
  <c r="D139" i="48" s="1"/>
  <c r="C139" i="45"/>
  <c r="K139" i="45"/>
  <c r="B140" i="45"/>
  <c r="A141" i="45"/>
  <c r="L138" i="45"/>
  <c r="M137" i="45"/>
  <c r="N137" i="45" s="1"/>
  <c r="D139" i="45"/>
  <c r="D140" i="45" s="1"/>
  <c r="D139" i="44"/>
  <c r="L137" i="44"/>
  <c r="M136" i="44"/>
  <c r="N136" i="44" s="1"/>
  <c r="B139" i="44"/>
  <c r="A140" i="44"/>
  <c r="C138" i="44"/>
  <c r="K138" i="44"/>
  <c r="A140" i="43"/>
  <c r="B139" i="43"/>
  <c r="D139" i="43" s="1"/>
  <c r="M136" i="43"/>
  <c r="N136" i="43" s="1"/>
  <c r="L137" i="43"/>
  <c r="C138" i="43"/>
  <c r="K138" i="43"/>
  <c r="M136" i="42"/>
  <c r="N136" i="42" s="1"/>
  <c r="K137" i="42"/>
  <c r="L137" i="42" s="1"/>
  <c r="C137" i="42"/>
  <c r="A139" i="42"/>
  <c r="B138" i="42"/>
  <c r="D137" i="42"/>
  <c r="D138" i="42" s="1"/>
  <c r="D138" i="39"/>
  <c r="M137" i="41"/>
  <c r="N137" i="41" s="1"/>
  <c r="A140" i="41"/>
  <c r="B139" i="41"/>
  <c r="C138" i="41"/>
  <c r="K138" i="41"/>
  <c r="L138" i="41" s="1"/>
  <c r="D138" i="41"/>
  <c r="D139" i="41" s="1"/>
  <c r="B139" i="39"/>
  <c r="C138" i="39"/>
  <c r="K138" i="39"/>
  <c r="L137" i="39"/>
  <c r="M136" i="39"/>
  <c r="N136" i="39" s="1"/>
  <c r="A137" i="60" l="1"/>
  <c r="A137" i="62"/>
  <c r="A139" i="59"/>
  <c r="A136" i="58"/>
  <c r="A136" i="56"/>
  <c r="A137" i="57"/>
  <c r="A134" i="55"/>
  <c r="M137" i="50"/>
  <c r="N137" i="50" s="1"/>
  <c r="K138" i="50"/>
  <c r="L138" i="50" s="1"/>
  <c r="C138" i="50"/>
  <c r="D138" i="50"/>
  <c r="B139" i="50"/>
  <c r="A140" i="50"/>
  <c r="D141" i="49"/>
  <c r="A142" i="49"/>
  <c r="B141" i="49"/>
  <c r="L139" i="49"/>
  <c r="M138" i="49"/>
  <c r="N138" i="49" s="1"/>
  <c r="C140" i="49"/>
  <c r="K140" i="49"/>
  <c r="M138" i="48"/>
  <c r="N138" i="48" s="1"/>
  <c r="C139" i="48"/>
  <c r="K139" i="48"/>
  <c r="L139" i="48" s="1"/>
  <c r="B140" i="48"/>
  <c r="D140" i="48" s="1"/>
  <c r="A141" i="48"/>
  <c r="B141" i="45"/>
  <c r="A142" i="45"/>
  <c r="M138" i="45"/>
  <c r="N138" i="45" s="1"/>
  <c r="L139" i="45"/>
  <c r="C140" i="45"/>
  <c r="K140" i="45"/>
  <c r="D140" i="44"/>
  <c r="C139" i="44"/>
  <c r="K139" i="44"/>
  <c r="B140" i="44"/>
  <c r="A141" i="44"/>
  <c r="L138" i="44"/>
  <c r="M137" i="44"/>
  <c r="N137" i="44" s="1"/>
  <c r="L138" i="43"/>
  <c r="M137" i="43"/>
  <c r="N137" i="43" s="1"/>
  <c r="K139" i="43"/>
  <c r="C139" i="43"/>
  <c r="B140" i="43"/>
  <c r="D140" i="43" s="1"/>
  <c r="A141" i="43"/>
  <c r="M137" i="42"/>
  <c r="N137" i="42" s="1"/>
  <c r="C138" i="42"/>
  <c r="K138" i="42"/>
  <c r="L138" i="42" s="1"/>
  <c r="A140" i="42"/>
  <c r="B139" i="42"/>
  <c r="M138" i="41"/>
  <c r="N138" i="41" s="1"/>
  <c r="C139" i="41"/>
  <c r="K139" i="41"/>
  <c r="L139" i="41" s="1"/>
  <c r="B140" i="41"/>
  <c r="A141" i="41"/>
  <c r="C139" i="39"/>
  <c r="K139" i="39"/>
  <c r="M137" i="39"/>
  <c r="N137" i="39" s="1"/>
  <c r="L138" i="39"/>
  <c r="D139" i="39"/>
  <c r="B140" i="39"/>
  <c r="A140" i="59" l="1"/>
  <c r="A137" i="58"/>
  <c r="A138" i="62"/>
  <c r="A138" i="60"/>
  <c r="A137" i="56"/>
  <c r="A138" i="57"/>
  <c r="A135" i="55"/>
  <c r="M138" i="50"/>
  <c r="N138" i="50" s="1"/>
  <c r="D139" i="50"/>
  <c r="A141" i="50"/>
  <c r="B140" i="50"/>
  <c r="C139" i="50"/>
  <c r="K139" i="50"/>
  <c r="L139" i="50" s="1"/>
  <c r="D142" i="49"/>
  <c r="C141" i="49"/>
  <c r="K141" i="49"/>
  <c r="L140" i="49"/>
  <c r="M139" i="49"/>
  <c r="N139" i="49" s="1"/>
  <c r="B142" i="49"/>
  <c r="A143" i="49"/>
  <c r="M139" i="48"/>
  <c r="N139" i="48" s="1"/>
  <c r="A142" i="48"/>
  <c r="B141" i="48"/>
  <c r="C140" i="48"/>
  <c r="K140" i="48"/>
  <c r="L140" i="48" s="1"/>
  <c r="C141" i="45"/>
  <c r="K141" i="45"/>
  <c r="D141" i="45"/>
  <c r="L140" i="45"/>
  <c r="M139" i="45"/>
  <c r="N139" i="45" s="1"/>
  <c r="B142" i="45"/>
  <c r="A143" i="45"/>
  <c r="D141" i="44"/>
  <c r="L139" i="44"/>
  <c r="M138" i="44"/>
  <c r="N138" i="44" s="1"/>
  <c r="B141" i="44"/>
  <c r="A142" i="44"/>
  <c r="K140" i="44"/>
  <c r="C140" i="44"/>
  <c r="B141" i="43"/>
  <c r="A142" i="43"/>
  <c r="C140" i="43"/>
  <c r="K140" i="43"/>
  <c r="M138" i="43"/>
  <c r="N138" i="43" s="1"/>
  <c r="L139" i="43"/>
  <c r="M138" i="42"/>
  <c r="N138" i="42" s="1"/>
  <c r="K139" i="42"/>
  <c r="L139" i="42" s="1"/>
  <c r="C139" i="42"/>
  <c r="A141" i="42"/>
  <c r="B140" i="42"/>
  <c r="D139" i="42"/>
  <c r="D140" i="42" s="1"/>
  <c r="M139" i="41"/>
  <c r="N139" i="41" s="1"/>
  <c r="C140" i="41"/>
  <c r="K140" i="41"/>
  <c r="L140" i="41" s="1"/>
  <c r="A142" i="41"/>
  <c r="B141" i="41"/>
  <c r="D140" i="41"/>
  <c r="D141" i="41" s="1"/>
  <c r="C140" i="39"/>
  <c r="K140" i="39"/>
  <c r="B141" i="39"/>
  <c r="L139" i="39"/>
  <c r="M138" i="39"/>
  <c r="N138" i="39" s="1"/>
  <c r="D140" i="39"/>
  <c r="A139" i="60" l="1"/>
  <c r="A139" i="57"/>
  <c r="A138" i="56"/>
  <c r="A138" i="58"/>
  <c r="A139" i="62"/>
  <c r="A141" i="59"/>
  <c r="A136" i="55"/>
  <c r="M139" i="50"/>
  <c r="N139" i="50" s="1"/>
  <c r="B141" i="50"/>
  <c r="A142" i="50"/>
  <c r="K140" i="50"/>
  <c r="L140" i="50" s="1"/>
  <c r="C140" i="50"/>
  <c r="D140" i="50"/>
  <c r="D141" i="50" s="1"/>
  <c r="D143" i="49"/>
  <c r="A144" i="49"/>
  <c r="B143" i="49"/>
  <c r="L141" i="49"/>
  <c r="M140" i="49"/>
  <c r="N140" i="49" s="1"/>
  <c r="C142" i="49"/>
  <c r="K142" i="49"/>
  <c r="M140" i="48"/>
  <c r="N140" i="48" s="1"/>
  <c r="C141" i="48"/>
  <c r="K141" i="48"/>
  <c r="L141" i="48" s="1"/>
  <c r="A143" i="48"/>
  <c r="B142" i="48"/>
  <c r="D141" i="48"/>
  <c r="D142" i="48" s="1"/>
  <c r="A144" i="45"/>
  <c r="B143" i="45"/>
  <c r="C142" i="45"/>
  <c r="K142" i="45"/>
  <c r="M140" i="45"/>
  <c r="N140" i="45" s="1"/>
  <c r="L141" i="45"/>
  <c r="D142" i="45"/>
  <c r="D143" i="45" s="1"/>
  <c r="C141" i="44"/>
  <c r="K141" i="44"/>
  <c r="B142" i="44"/>
  <c r="A143" i="44"/>
  <c r="L140" i="44"/>
  <c r="M139" i="44"/>
  <c r="N139" i="44" s="1"/>
  <c r="C141" i="43"/>
  <c r="K141" i="43"/>
  <c r="L140" i="43"/>
  <c r="M139" i="43"/>
  <c r="N139" i="43" s="1"/>
  <c r="D141" i="43"/>
  <c r="B142" i="43"/>
  <c r="A143" i="43"/>
  <c r="M139" i="42"/>
  <c r="N139" i="42" s="1"/>
  <c r="B141" i="42"/>
  <c r="A142" i="42"/>
  <c r="C140" i="42"/>
  <c r="K140" i="42"/>
  <c r="L140" i="42" s="1"/>
  <c r="M140" i="41"/>
  <c r="N140" i="41" s="1"/>
  <c r="B142" i="41"/>
  <c r="A143" i="41"/>
  <c r="C141" i="41"/>
  <c r="K141" i="41"/>
  <c r="L141" i="41" s="1"/>
  <c r="D141" i="39"/>
  <c r="C141" i="39"/>
  <c r="K141" i="39"/>
  <c r="M139" i="39"/>
  <c r="N139" i="39" s="1"/>
  <c r="L140" i="39"/>
  <c r="B142" i="39"/>
  <c r="A142" i="59" l="1"/>
  <c r="A139" i="56"/>
  <c r="A139" i="58"/>
  <c r="A140" i="57"/>
  <c r="A140" i="62"/>
  <c r="A140" i="60"/>
  <c r="A137" i="55"/>
  <c r="M140" i="50"/>
  <c r="N140" i="50" s="1"/>
  <c r="A143" i="50"/>
  <c r="B142" i="50"/>
  <c r="C141" i="50"/>
  <c r="K141" i="50"/>
  <c r="L141" i="50" s="1"/>
  <c r="D144" i="49"/>
  <c r="M141" i="49"/>
  <c r="N141" i="49" s="1"/>
  <c r="L142" i="49"/>
  <c r="C143" i="49"/>
  <c r="K143" i="49"/>
  <c r="B144" i="49"/>
  <c r="A145" i="49"/>
  <c r="M141" i="48"/>
  <c r="N141" i="48" s="1"/>
  <c r="C142" i="48"/>
  <c r="K142" i="48"/>
  <c r="L142" i="48" s="1"/>
  <c r="A144" i="48"/>
  <c r="B143" i="48"/>
  <c r="D143" i="48" s="1"/>
  <c r="C143" i="45"/>
  <c r="K143" i="45"/>
  <c r="B144" i="45"/>
  <c r="A145" i="45"/>
  <c r="L142" i="45"/>
  <c r="M141" i="45"/>
  <c r="N141" i="45" s="1"/>
  <c r="D144" i="45"/>
  <c r="C142" i="44"/>
  <c r="K142" i="44"/>
  <c r="L141" i="44"/>
  <c r="M140" i="44"/>
  <c r="N140" i="44" s="1"/>
  <c r="D142" i="44"/>
  <c r="B143" i="44"/>
  <c r="A144" i="44"/>
  <c r="A144" i="43"/>
  <c r="B143" i="43"/>
  <c r="L141" i="43"/>
  <c r="M140" i="43"/>
  <c r="N140" i="43" s="1"/>
  <c r="C142" i="43"/>
  <c r="K142" i="43"/>
  <c r="D142" i="43"/>
  <c r="D143" i="43" s="1"/>
  <c r="M140" i="42"/>
  <c r="N140" i="42" s="1"/>
  <c r="B142" i="42"/>
  <c r="A143" i="42"/>
  <c r="C141" i="42"/>
  <c r="K141" i="42"/>
  <c r="L141" i="42" s="1"/>
  <c r="D141" i="42"/>
  <c r="D142" i="42" s="1"/>
  <c r="M141" i="41"/>
  <c r="N141" i="41" s="1"/>
  <c r="B143" i="41"/>
  <c r="A144" i="41"/>
  <c r="C142" i="41"/>
  <c r="K142" i="41"/>
  <c r="L142" i="41" s="1"/>
  <c r="D142" i="41"/>
  <c r="D143" i="41" s="1"/>
  <c r="C142" i="39"/>
  <c r="K142" i="39"/>
  <c r="B143" i="39"/>
  <c r="D142" i="39"/>
  <c r="L141" i="39"/>
  <c r="M140" i="39"/>
  <c r="N140" i="39" s="1"/>
  <c r="A143" i="59" l="1"/>
  <c r="A141" i="60"/>
  <c r="A141" i="62"/>
  <c r="A140" i="58"/>
  <c r="A141" i="57"/>
  <c r="A140" i="56"/>
  <c r="A138" i="55"/>
  <c r="M141" i="50"/>
  <c r="N141" i="50" s="1"/>
  <c r="K142" i="50"/>
  <c r="L142" i="50" s="1"/>
  <c r="C142" i="50"/>
  <c r="D142" i="50"/>
  <c r="A144" i="50"/>
  <c r="B143" i="50"/>
  <c r="D145" i="49"/>
  <c r="A146" i="49"/>
  <c r="B145" i="49"/>
  <c r="L143" i="49"/>
  <c r="M142" i="49"/>
  <c r="N142" i="49" s="1"/>
  <c r="C144" i="49"/>
  <c r="K144" i="49"/>
  <c r="M142" i="48"/>
  <c r="N142" i="48" s="1"/>
  <c r="A145" i="48"/>
  <c r="B144" i="48"/>
  <c r="K143" i="48"/>
  <c r="L143" i="48" s="1"/>
  <c r="C143" i="48"/>
  <c r="M142" i="45"/>
  <c r="N142" i="45" s="1"/>
  <c r="L143" i="45"/>
  <c r="B145" i="45"/>
  <c r="D145" i="45" s="1"/>
  <c r="A146" i="45"/>
  <c r="C144" i="45"/>
  <c r="K144" i="45"/>
  <c r="B144" i="44"/>
  <c r="A145" i="44"/>
  <c r="C143" i="44"/>
  <c r="K143" i="44"/>
  <c r="L142" i="44"/>
  <c r="M141" i="44"/>
  <c r="N141" i="44" s="1"/>
  <c r="D143" i="44"/>
  <c r="L142" i="43"/>
  <c r="M141" i="43"/>
  <c r="N141" i="43" s="1"/>
  <c r="C143" i="43"/>
  <c r="K143" i="43"/>
  <c r="B144" i="43"/>
  <c r="D144" i="43" s="1"/>
  <c r="A145" i="43"/>
  <c r="M141" i="42"/>
  <c r="N141" i="42" s="1"/>
  <c r="A144" i="42"/>
  <c r="B143" i="42"/>
  <c r="C142" i="42"/>
  <c r="K142" i="42"/>
  <c r="L142" i="42" s="1"/>
  <c r="M142" i="41"/>
  <c r="N142" i="41" s="1"/>
  <c r="B144" i="41"/>
  <c r="D144" i="41" s="1"/>
  <c r="A145" i="41"/>
  <c r="C143" i="41"/>
  <c r="K143" i="41"/>
  <c r="L143" i="41" s="1"/>
  <c r="D143" i="39"/>
  <c r="M141" i="39"/>
  <c r="N141" i="39" s="1"/>
  <c r="L142" i="39"/>
  <c r="B144" i="39"/>
  <c r="K144" i="39" s="1"/>
  <c r="C143" i="39"/>
  <c r="K143" i="39"/>
  <c r="A141" i="56" l="1"/>
  <c r="A142" i="62"/>
  <c r="A142" i="60"/>
  <c r="A144" i="59"/>
  <c r="A142" i="57"/>
  <c r="A141" i="58"/>
  <c r="A139" i="55"/>
  <c r="M142" i="50"/>
  <c r="N142" i="50" s="1"/>
  <c r="D143" i="50"/>
  <c r="C143" i="50"/>
  <c r="K143" i="50"/>
  <c r="L143" i="50" s="1"/>
  <c r="B144" i="50"/>
  <c r="C145" i="49"/>
  <c r="K145" i="49"/>
  <c r="M143" i="49"/>
  <c r="N143" i="49" s="1"/>
  <c r="L144" i="49"/>
  <c r="A147" i="49"/>
  <c r="B146" i="49"/>
  <c r="M143" i="48"/>
  <c r="N143" i="48" s="1"/>
  <c r="C144" i="48"/>
  <c r="K144" i="48"/>
  <c r="L144" i="48" s="1"/>
  <c r="A146" i="48"/>
  <c r="B145" i="48"/>
  <c r="D144" i="48"/>
  <c r="D145" i="48" s="1"/>
  <c r="B146" i="45"/>
  <c r="A147" i="45"/>
  <c r="C145" i="45"/>
  <c r="K145" i="45"/>
  <c r="L144" i="45"/>
  <c r="M143" i="45"/>
  <c r="N143" i="45" s="1"/>
  <c r="C144" i="44"/>
  <c r="K144" i="44"/>
  <c r="D144" i="44"/>
  <c r="L143" i="44"/>
  <c r="M142" i="44"/>
  <c r="N142" i="44" s="1"/>
  <c r="B145" i="44"/>
  <c r="A146" i="44"/>
  <c r="A146" i="43"/>
  <c r="B145" i="43"/>
  <c r="C144" i="43"/>
  <c r="K144" i="43"/>
  <c r="D145" i="43"/>
  <c r="L143" i="43"/>
  <c r="M142" i="43"/>
  <c r="N142" i="43" s="1"/>
  <c r="M142" i="42"/>
  <c r="N142" i="42" s="1"/>
  <c r="A145" i="42"/>
  <c r="B144" i="42"/>
  <c r="C143" i="42"/>
  <c r="K143" i="42"/>
  <c r="L143" i="42" s="1"/>
  <c r="D143" i="42"/>
  <c r="D144" i="42" s="1"/>
  <c r="M143" i="41"/>
  <c r="N143" i="41" s="1"/>
  <c r="B145" i="41"/>
  <c r="D145" i="41" s="1"/>
  <c r="A146" i="41"/>
  <c r="C144" i="41"/>
  <c r="K144" i="41"/>
  <c r="L144" i="41" s="1"/>
  <c r="D144" i="39"/>
  <c r="C144" i="39"/>
  <c r="B145" i="39"/>
  <c r="L143" i="39"/>
  <c r="M142" i="39"/>
  <c r="N142" i="39" s="1"/>
  <c r="A145" i="59" l="1"/>
  <c r="A143" i="57"/>
  <c r="A143" i="62"/>
  <c r="A142" i="58"/>
  <c r="A143" i="60"/>
  <c r="A142" i="56"/>
  <c r="A140" i="55"/>
  <c r="C145" i="39"/>
  <c r="K145" i="39"/>
  <c r="M143" i="50"/>
  <c r="N143" i="50" s="1"/>
  <c r="D144" i="50"/>
  <c r="K144" i="50"/>
  <c r="L144" i="50" s="1"/>
  <c r="C144" i="50"/>
  <c r="C146" i="49"/>
  <c r="K146" i="49"/>
  <c r="A148" i="49"/>
  <c r="B147" i="49"/>
  <c r="L145" i="49"/>
  <c r="M144" i="49"/>
  <c r="N144" i="49" s="1"/>
  <c r="D146" i="49"/>
  <c r="D147" i="49" s="1"/>
  <c r="M144" i="48"/>
  <c r="N144" i="48" s="1"/>
  <c r="K145" i="48"/>
  <c r="L145" i="48" s="1"/>
  <c r="C145" i="48"/>
  <c r="A147" i="48"/>
  <c r="B146" i="48"/>
  <c r="C146" i="45"/>
  <c r="K146" i="45"/>
  <c r="D146" i="45"/>
  <c r="M144" i="45"/>
  <c r="N144" i="45" s="1"/>
  <c r="L145" i="45"/>
  <c r="A148" i="45"/>
  <c r="B147" i="45"/>
  <c r="L144" i="44"/>
  <c r="M143" i="44"/>
  <c r="N143" i="44" s="1"/>
  <c r="B146" i="44"/>
  <c r="A147" i="44"/>
  <c r="D145" i="44"/>
  <c r="D146" i="44" s="1"/>
  <c r="C145" i="44"/>
  <c r="K145" i="44"/>
  <c r="C145" i="43"/>
  <c r="K145" i="43"/>
  <c r="L144" i="43"/>
  <c r="M143" i="43"/>
  <c r="N143" i="43" s="1"/>
  <c r="B146" i="43"/>
  <c r="A147" i="43"/>
  <c r="M143" i="42"/>
  <c r="N143" i="42" s="1"/>
  <c r="K144" i="42"/>
  <c r="L144" i="42" s="1"/>
  <c r="C144" i="42"/>
  <c r="B145" i="42"/>
  <c r="A146" i="42"/>
  <c r="M144" i="41"/>
  <c r="N144" i="41" s="1"/>
  <c r="B146" i="41"/>
  <c r="A147" i="41"/>
  <c r="C145" i="41"/>
  <c r="K145" i="41"/>
  <c r="L145" i="41" s="1"/>
  <c r="M143" i="39"/>
  <c r="N143" i="39" s="1"/>
  <c r="L144" i="39"/>
  <c r="D145" i="39"/>
  <c r="B146" i="39"/>
  <c r="A146" i="59" l="1"/>
  <c r="A144" i="57"/>
  <c r="A144" i="60"/>
  <c r="A143" i="58"/>
  <c r="A143" i="56"/>
  <c r="A144" i="62"/>
  <c r="A141" i="55"/>
  <c r="C146" i="39"/>
  <c r="K146" i="39"/>
  <c r="M144" i="50"/>
  <c r="N144" i="50" s="1"/>
  <c r="D148" i="49"/>
  <c r="C147" i="49"/>
  <c r="K147" i="49"/>
  <c r="A149" i="49"/>
  <c r="B148" i="49"/>
  <c r="M145" i="49"/>
  <c r="N145" i="49" s="1"/>
  <c r="L146" i="49"/>
  <c r="M145" i="48"/>
  <c r="N145" i="48" s="1"/>
  <c r="C146" i="48"/>
  <c r="K146" i="48"/>
  <c r="L146" i="48" s="1"/>
  <c r="A148" i="48"/>
  <c r="B147" i="48"/>
  <c r="D146" i="48"/>
  <c r="D147" i="48" s="1"/>
  <c r="B148" i="45"/>
  <c r="A149" i="45"/>
  <c r="C147" i="45"/>
  <c r="K147" i="45"/>
  <c r="L146" i="45"/>
  <c r="M145" i="45"/>
  <c r="N145" i="45" s="1"/>
  <c r="D147" i="45"/>
  <c r="D148" i="45" s="1"/>
  <c r="B147" i="44"/>
  <c r="D147" i="44" s="1"/>
  <c r="A148" i="44"/>
  <c r="C146" i="44"/>
  <c r="K146" i="44"/>
  <c r="L145" i="44"/>
  <c r="M144" i="44"/>
  <c r="N144" i="44" s="1"/>
  <c r="C146" i="43"/>
  <c r="K146" i="43"/>
  <c r="A148" i="43"/>
  <c r="B147" i="43"/>
  <c r="M144" i="43"/>
  <c r="N144" i="43" s="1"/>
  <c r="L145" i="43"/>
  <c r="D146" i="43"/>
  <c r="D147" i="43" s="1"/>
  <c r="M144" i="42"/>
  <c r="N144" i="42" s="1"/>
  <c r="B146" i="42"/>
  <c r="A147" i="42"/>
  <c r="K145" i="42"/>
  <c r="L145" i="42" s="1"/>
  <c r="C145" i="42"/>
  <c r="D145" i="42"/>
  <c r="D146" i="42" s="1"/>
  <c r="M145" i="41"/>
  <c r="N145" i="41" s="1"/>
  <c r="B147" i="41"/>
  <c r="A148" i="41"/>
  <c r="C146" i="41"/>
  <c r="K146" i="41"/>
  <c r="L146" i="41" s="1"/>
  <c r="D146" i="41"/>
  <c r="D147" i="41" s="1"/>
  <c r="L145" i="39"/>
  <c r="M144" i="39"/>
  <c r="N144" i="39" s="1"/>
  <c r="D146" i="39"/>
  <c r="B147" i="39"/>
  <c r="A145" i="57" l="1"/>
  <c r="A145" i="62"/>
  <c r="A144" i="56"/>
  <c r="A147" i="59"/>
  <c r="A145" i="60"/>
  <c r="A144" i="58"/>
  <c r="A142" i="55"/>
  <c r="C147" i="39"/>
  <c r="K147" i="39"/>
  <c r="D149" i="49"/>
  <c r="L147" i="49"/>
  <c r="M146" i="49"/>
  <c r="N146" i="49" s="1"/>
  <c r="C148" i="49"/>
  <c r="K148" i="49"/>
  <c r="A150" i="49"/>
  <c r="B149" i="49"/>
  <c r="M146" i="48"/>
  <c r="N146" i="48" s="1"/>
  <c r="K147" i="48"/>
  <c r="L147" i="48" s="1"/>
  <c r="C147" i="48"/>
  <c r="A149" i="48"/>
  <c r="B148" i="48"/>
  <c r="A150" i="45"/>
  <c r="B149" i="45"/>
  <c r="C148" i="45"/>
  <c r="K148" i="45"/>
  <c r="M146" i="45"/>
  <c r="N146" i="45" s="1"/>
  <c r="L147" i="45"/>
  <c r="D148" i="44"/>
  <c r="L146" i="44"/>
  <c r="M145" i="44"/>
  <c r="N145" i="44" s="1"/>
  <c r="C147" i="44"/>
  <c r="K147" i="44"/>
  <c r="B148" i="44"/>
  <c r="A149" i="44"/>
  <c r="B148" i="43"/>
  <c r="A149" i="43"/>
  <c r="L146" i="43"/>
  <c r="M145" i="43"/>
  <c r="N145" i="43" s="1"/>
  <c r="K147" i="43"/>
  <c r="C147" i="43"/>
  <c r="M145" i="42"/>
  <c r="N145" i="42" s="1"/>
  <c r="B147" i="42"/>
  <c r="A148" i="42"/>
  <c r="D147" i="42"/>
  <c r="C146" i="42"/>
  <c r="K146" i="42"/>
  <c r="L146" i="42" s="1"/>
  <c r="M146" i="41"/>
  <c r="N146" i="41" s="1"/>
  <c r="C147" i="41"/>
  <c r="K147" i="41"/>
  <c r="L147" i="41" s="1"/>
  <c r="B148" i="41"/>
  <c r="A149" i="41"/>
  <c r="L146" i="39"/>
  <c r="M145" i="39"/>
  <c r="N145" i="39" s="1"/>
  <c r="D147" i="39"/>
  <c r="B148" i="39"/>
  <c r="A146" i="62" l="1"/>
  <c r="A146" i="60"/>
  <c r="A148" i="59"/>
  <c r="A145" i="58"/>
  <c r="A145" i="56"/>
  <c r="A146" i="57"/>
  <c r="A143" i="55"/>
  <c r="C148" i="39"/>
  <c r="K148" i="39"/>
  <c r="C149" i="49"/>
  <c r="K149" i="49"/>
  <c r="B150" i="49"/>
  <c r="A151" i="49"/>
  <c r="M147" i="49"/>
  <c r="N147" i="49" s="1"/>
  <c r="L148" i="49"/>
  <c r="M147" i="48"/>
  <c r="N147" i="48" s="1"/>
  <c r="C148" i="48"/>
  <c r="K148" i="48"/>
  <c r="L148" i="48" s="1"/>
  <c r="D148" i="48"/>
  <c r="A150" i="48"/>
  <c r="B149" i="48"/>
  <c r="C149" i="45"/>
  <c r="K149" i="45"/>
  <c r="B150" i="45"/>
  <c r="A151" i="45"/>
  <c r="L148" i="45"/>
  <c r="M147" i="45"/>
  <c r="N147" i="45" s="1"/>
  <c r="D149" i="45"/>
  <c r="D150" i="45" s="1"/>
  <c r="K148" i="44"/>
  <c r="C148" i="44"/>
  <c r="B149" i="44"/>
  <c r="A150" i="44"/>
  <c r="L147" i="44"/>
  <c r="M146" i="44"/>
  <c r="N146" i="44" s="1"/>
  <c r="B149" i="43"/>
  <c r="A150" i="43"/>
  <c r="M146" i="43"/>
  <c r="N146" i="43" s="1"/>
  <c r="L147" i="43"/>
  <c r="C148" i="43"/>
  <c r="K148" i="43"/>
  <c r="D148" i="43"/>
  <c r="M146" i="42"/>
  <c r="N146" i="42" s="1"/>
  <c r="A149" i="42"/>
  <c r="B148" i="42"/>
  <c r="C147" i="42"/>
  <c r="K147" i="42"/>
  <c r="L147" i="42" s="1"/>
  <c r="M147" i="41"/>
  <c r="N147" i="41" s="1"/>
  <c r="B149" i="41"/>
  <c r="A150" i="41"/>
  <c r="C148" i="41"/>
  <c r="K148" i="41"/>
  <c r="L148" i="41" s="1"/>
  <c r="D148" i="41"/>
  <c r="D149" i="41" s="1"/>
  <c r="M146" i="39"/>
  <c r="N146" i="39" s="1"/>
  <c r="L147" i="39"/>
  <c r="D148" i="39"/>
  <c r="B149" i="39"/>
  <c r="A147" i="60" l="1"/>
  <c r="A149" i="59"/>
  <c r="A146" i="56"/>
  <c r="A146" i="58"/>
  <c r="A147" i="57"/>
  <c r="A147" i="62"/>
  <c r="A144" i="55"/>
  <c r="C149" i="39"/>
  <c r="K149" i="39"/>
  <c r="L149" i="49"/>
  <c r="M148" i="49"/>
  <c r="N148" i="49" s="1"/>
  <c r="C150" i="49"/>
  <c r="K150" i="49"/>
  <c r="D150" i="49"/>
  <c r="B151" i="49"/>
  <c r="A152" i="49"/>
  <c r="M148" i="48"/>
  <c r="N148" i="48" s="1"/>
  <c r="K149" i="48"/>
  <c r="L149" i="48" s="1"/>
  <c r="C149" i="48"/>
  <c r="D149" i="48"/>
  <c r="B150" i="48"/>
  <c r="A151" i="48"/>
  <c r="A152" i="45"/>
  <c r="B151" i="45"/>
  <c r="D151" i="45" s="1"/>
  <c r="K150" i="45"/>
  <c r="C150" i="45"/>
  <c r="M148" i="45"/>
  <c r="N148" i="45" s="1"/>
  <c r="L149" i="45"/>
  <c r="C149" i="44"/>
  <c r="K149" i="44"/>
  <c r="L148" i="44"/>
  <c r="M147" i="44"/>
  <c r="N147" i="44" s="1"/>
  <c r="D149" i="44"/>
  <c r="B150" i="44"/>
  <c r="A151" i="44"/>
  <c r="C149" i="43"/>
  <c r="K149" i="43"/>
  <c r="D149" i="43"/>
  <c r="L148" i="43"/>
  <c r="M147" i="43"/>
  <c r="N147" i="43" s="1"/>
  <c r="B150" i="43"/>
  <c r="A151" i="43"/>
  <c r="M147" i="42"/>
  <c r="N147" i="42" s="1"/>
  <c r="C148" i="42"/>
  <c r="K148" i="42"/>
  <c r="L148" i="42" s="1"/>
  <c r="D148" i="42"/>
  <c r="B149" i="42"/>
  <c r="A150" i="42"/>
  <c r="M148" i="41"/>
  <c r="N148" i="41" s="1"/>
  <c r="C149" i="41"/>
  <c r="K149" i="41"/>
  <c r="L149" i="41" s="1"/>
  <c r="B150" i="41"/>
  <c r="A151" i="41"/>
  <c r="L148" i="39"/>
  <c r="M147" i="39"/>
  <c r="N147" i="39" s="1"/>
  <c r="D149" i="39"/>
  <c r="B150" i="39"/>
  <c r="A147" i="58" l="1"/>
  <c r="A148" i="62"/>
  <c r="A148" i="60"/>
  <c r="A147" i="56"/>
  <c r="A150" i="59"/>
  <c r="A148" i="57"/>
  <c r="A145" i="55"/>
  <c r="C150" i="39"/>
  <c r="K150" i="39"/>
  <c r="B152" i="49"/>
  <c r="A153" i="49"/>
  <c r="L150" i="49"/>
  <c r="M149" i="49"/>
  <c r="N149" i="49" s="1"/>
  <c r="C151" i="49"/>
  <c r="K151" i="49"/>
  <c r="D151" i="49"/>
  <c r="B151" i="48"/>
  <c r="A152" i="48"/>
  <c r="C150" i="48"/>
  <c r="K150" i="48"/>
  <c r="D150" i="48"/>
  <c r="L150" i="48"/>
  <c r="M149" i="48"/>
  <c r="N149" i="48" s="1"/>
  <c r="L150" i="45"/>
  <c r="M149" i="45"/>
  <c r="N149" i="45" s="1"/>
  <c r="C151" i="45"/>
  <c r="K151" i="45"/>
  <c r="B152" i="45"/>
  <c r="D152" i="45" s="1"/>
  <c r="A153" i="45"/>
  <c r="C150" i="44"/>
  <c r="K150" i="44"/>
  <c r="L149" i="44"/>
  <c r="M148" i="44"/>
  <c r="N148" i="44" s="1"/>
  <c r="A152" i="44"/>
  <c r="B151" i="44"/>
  <c r="D150" i="44"/>
  <c r="D151" i="44" s="1"/>
  <c r="A152" i="43"/>
  <c r="B151" i="43"/>
  <c r="C150" i="43"/>
  <c r="K150" i="43"/>
  <c r="L149" i="43"/>
  <c r="M148" i="43"/>
  <c r="N148" i="43" s="1"/>
  <c r="D150" i="43"/>
  <c r="D151" i="43" s="1"/>
  <c r="M148" i="42"/>
  <c r="N148" i="42" s="1"/>
  <c r="B150" i="42"/>
  <c r="A151" i="42"/>
  <c r="D149" i="42"/>
  <c r="D150" i="42" s="1"/>
  <c r="C149" i="42"/>
  <c r="K149" i="42"/>
  <c r="L149" i="42" s="1"/>
  <c r="M149" i="41"/>
  <c r="N149" i="41" s="1"/>
  <c r="B151" i="41"/>
  <c r="A152" i="41"/>
  <c r="C150" i="41"/>
  <c r="K150" i="41"/>
  <c r="L150" i="41" s="1"/>
  <c r="D150" i="41"/>
  <c r="D151" i="41" s="1"/>
  <c r="L149" i="39"/>
  <c r="M148" i="39"/>
  <c r="N148" i="39" s="1"/>
  <c r="D150" i="39"/>
  <c r="B151" i="39"/>
  <c r="A148" i="58" l="1"/>
  <c r="A149" i="60"/>
  <c r="A151" i="59"/>
  <c r="A148" i="56"/>
  <c r="A149" i="57"/>
  <c r="A146" i="55"/>
  <c r="C151" i="39"/>
  <c r="K151" i="39"/>
  <c r="D152" i="49"/>
  <c r="D153" i="49" s="1"/>
  <c r="C152" i="49"/>
  <c r="K152" i="49"/>
  <c r="L151" i="49"/>
  <c r="M150" i="49"/>
  <c r="N150" i="49" s="1"/>
  <c r="B153" i="49"/>
  <c r="A154" i="49"/>
  <c r="C151" i="48"/>
  <c r="K151" i="48"/>
  <c r="D151" i="48"/>
  <c r="M150" i="48"/>
  <c r="N150" i="48" s="1"/>
  <c r="L151" i="48"/>
  <c r="A153" i="48"/>
  <c r="B152" i="48"/>
  <c r="C152" i="45"/>
  <c r="K152" i="45"/>
  <c r="A154" i="45"/>
  <c r="B153" i="45"/>
  <c r="D153" i="45" s="1"/>
  <c r="L151" i="45"/>
  <c r="M150" i="45"/>
  <c r="N150" i="45" s="1"/>
  <c r="D152" i="44"/>
  <c r="C151" i="44"/>
  <c r="K151" i="44"/>
  <c r="M149" i="44"/>
  <c r="N149" i="44" s="1"/>
  <c r="L150" i="44"/>
  <c r="B152" i="44"/>
  <c r="A153" i="44"/>
  <c r="B152" i="43"/>
  <c r="A153" i="43"/>
  <c r="L150" i="43"/>
  <c r="M149" i="43"/>
  <c r="N149" i="43" s="1"/>
  <c r="C151" i="43"/>
  <c r="K151" i="43"/>
  <c r="M149" i="42"/>
  <c r="N149" i="42" s="1"/>
  <c r="A152" i="42"/>
  <c r="B151" i="42"/>
  <c r="K150" i="42"/>
  <c r="L150" i="42" s="1"/>
  <c r="C150" i="42"/>
  <c r="M150" i="41"/>
  <c r="N150" i="41" s="1"/>
  <c r="C151" i="41"/>
  <c r="K151" i="41"/>
  <c r="L151" i="41" s="1"/>
  <c r="B152" i="41"/>
  <c r="A153" i="41"/>
  <c r="M149" i="39"/>
  <c r="N149" i="39" s="1"/>
  <c r="L150" i="39"/>
  <c r="D151" i="39"/>
  <c r="B152" i="39"/>
  <c r="A149" i="58" l="1"/>
  <c r="A150" i="60"/>
  <c r="A152" i="59"/>
  <c r="A150" i="57"/>
  <c r="A149" i="56"/>
  <c r="A147" i="55"/>
  <c r="C152" i="39"/>
  <c r="K152" i="39"/>
  <c r="B154" i="49"/>
  <c r="D154" i="49" s="1"/>
  <c r="A155" i="49"/>
  <c r="L152" i="49"/>
  <c r="M151" i="49"/>
  <c r="N151" i="49" s="1"/>
  <c r="K153" i="49"/>
  <c r="C153" i="49"/>
  <c r="C152" i="48"/>
  <c r="K152" i="48"/>
  <c r="L152" i="48" s="1"/>
  <c r="M151" i="48"/>
  <c r="N151" i="48" s="1"/>
  <c r="B153" i="48"/>
  <c r="A154" i="48"/>
  <c r="D152" i="48"/>
  <c r="D153" i="48" s="1"/>
  <c r="B154" i="45"/>
  <c r="A155" i="45"/>
  <c r="L152" i="45"/>
  <c r="M151" i="45"/>
  <c r="N151" i="45" s="1"/>
  <c r="C153" i="45"/>
  <c r="K153" i="45"/>
  <c r="D153" i="44"/>
  <c r="C152" i="44"/>
  <c r="K152" i="44"/>
  <c r="B153" i="44"/>
  <c r="A154" i="44"/>
  <c r="M150" i="44"/>
  <c r="N150" i="44" s="1"/>
  <c r="L151" i="44"/>
  <c r="C152" i="43"/>
  <c r="K152" i="43"/>
  <c r="L151" i="43"/>
  <c r="M150" i="43"/>
  <c r="N150" i="43" s="1"/>
  <c r="D152" i="43"/>
  <c r="B153" i="43"/>
  <c r="A154" i="43"/>
  <c r="M150" i="42"/>
  <c r="N150" i="42" s="1"/>
  <c r="A153" i="42"/>
  <c r="B152" i="42"/>
  <c r="K151" i="42"/>
  <c r="L151" i="42" s="1"/>
  <c r="D151" i="42"/>
  <c r="D152" i="42" s="1"/>
  <c r="C151" i="42"/>
  <c r="M151" i="41"/>
  <c r="N151" i="41" s="1"/>
  <c r="C152" i="41"/>
  <c r="K152" i="41"/>
  <c r="L152" i="41" s="1"/>
  <c r="D152" i="41"/>
  <c r="B153" i="41"/>
  <c r="A154" i="41"/>
  <c r="L151" i="39"/>
  <c r="M150" i="39"/>
  <c r="N150" i="39" s="1"/>
  <c r="D152" i="39"/>
  <c r="B153" i="39"/>
  <c r="A150" i="56" l="1"/>
  <c r="A150" i="58"/>
  <c r="A151" i="60"/>
  <c r="A153" i="59"/>
  <c r="A151" i="57"/>
  <c r="A148" i="55"/>
  <c r="C153" i="39"/>
  <c r="C154" i="39" s="1"/>
  <c r="C155" i="39" s="1"/>
  <c r="C156" i="39" s="1"/>
  <c r="C157" i="39" s="1"/>
  <c r="K153" i="39"/>
  <c r="L153" i="49"/>
  <c r="M152" i="49"/>
  <c r="N152" i="49" s="1"/>
  <c r="B155" i="49"/>
  <c r="A156" i="49"/>
  <c r="D155" i="49"/>
  <c r="C154" i="49"/>
  <c r="K154" i="49"/>
  <c r="C153" i="48"/>
  <c r="K153" i="48"/>
  <c r="M152" i="48"/>
  <c r="N152" i="48" s="1"/>
  <c r="L153" i="48"/>
  <c r="A155" i="48"/>
  <c r="B154" i="48"/>
  <c r="D154" i="48" s="1"/>
  <c r="C154" i="45"/>
  <c r="K154" i="45"/>
  <c r="L153" i="45"/>
  <c r="M152" i="45"/>
  <c r="N152" i="45" s="1"/>
  <c r="D154" i="45"/>
  <c r="A156" i="45"/>
  <c r="B155" i="45"/>
  <c r="D154" i="44"/>
  <c r="C153" i="44"/>
  <c r="K153" i="44"/>
  <c r="M151" i="44"/>
  <c r="N151" i="44" s="1"/>
  <c r="L152" i="44"/>
  <c r="B154" i="44"/>
  <c r="A155" i="44"/>
  <c r="B154" i="43"/>
  <c r="A155" i="43"/>
  <c r="D153" i="43"/>
  <c r="L152" i="43"/>
  <c r="M151" i="43"/>
  <c r="N151" i="43" s="1"/>
  <c r="C153" i="43"/>
  <c r="K153" i="43"/>
  <c r="M151" i="42"/>
  <c r="N151" i="42" s="1"/>
  <c r="A154" i="42"/>
  <c r="B153" i="42"/>
  <c r="C152" i="42"/>
  <c r="K152" i="42"/>
  <c r="L152" i="42" s="1"/>
  <c r="M152" i="41"/>
  <c r="N152" i="41" s="1"/>
  <c r="B154" i="41"/>
  <c r="A155" i="41"/>
  <c r="D153" i="41"/>
  <c r="D154" i="41" s="1"/>
  <c r="C153" i="41"/>
  <c r="K153" i="41"/>
  <c r="L153" i="41" s="1"/>
  <c r="M151" i="39"/>
  <c r="N151" i="39" s="1"/>
  <c r="L152" i="39"/>
  <c r="D153" i="39"/>
  <c r="D154" i="39" s="1"/>
  <c r="D155" i="39" s="1"/>
  <c r="D156" i="39" s="1"/>
  <c r="D157" i="39" s="1"/>
  <c r="A152" i="57" l="1"/>
  <c r="A151" i="56"/>
  <c r="A151" i="58"/>
  <c r="A154" i="59"/>
  <c r="A152" i="60"/>
  <c r="A149" i="55"/>
  <c r="K155" i="49"/>
  <c r="C155" i="49"/>
  <c r="B156" i="49"/>
  <c r="A157" i="49"/>
  <c r="L154" i="49"/>
  <c r="M153" i="49"/>
  <c r="N153" i="49" s="1"/>
  <c r="C154" i="48"/>
  <c r="K154" i="48"/>
  <c r="M153" i="48"/>
  <c r="N153" i="48" s="1"/>
  <c r="L154" i="48"/>
  <c r="A156" i="48"/>
  <c r="B155" i="48"/>
  <c r="C155" i="45"/>
  <c r="K155" i="45"/>
  <c r="D155" i="45"/>
  <c r="L154" i="45"/>
  <c r="M153" i="45"/>
  <c r="N153" i="45" s="1"/>
  <c r="B156" i="45"/>
  <c r="A157" i="45"/>
  <c r="D155" i="44"/>
  <c r="C154" i="44"/>
  <c r="K154" i="44"/>
  <c r="B155" i="44"/>
  <c r="A156" i="44"/>
  <c r="L153" i="44"/>
  <c r="M152" i="44"/>
  <c r="N152" i="44" s="1"/>
  <c r="K154" i="43"/>
  <c r="C154" i="43"/>
  <c r="D154" i="43"/>
  <c r="M152" i="43"/>
  <c r="N152" i="43" s="1"/>
  <c r="L153" i="43"/>
  <c r="A156" i="43"/>
  <c r="B155" i="43"/>
  <c r="M152" i="42"/>
  <c r="N152" i="42" s="1"/>
  <c r="K153" i="42"/>
  <c r="L153" i="42" s="1"/>
  <c r="C153" i="42"/>
  <c r="A155" i="42"/>
  <c r="B154" i="42"/>
  <c r="D153" i="42"/>
  <c r="D154" i="42" s="1"/>
  <c r="M153" i="41"/>
  <c r="N153" i="41" s="1"/>
  <c r="B155" i="41"/>
  <c r="A156" i="41"/>
  <c r="D155" i="41"/>
  <c r="C154" i="41"/>
  <c r="K154" i="41"/>
  <c r="L154" i="41" s="1"/>
  <c r="L153" i="39"/>
  <c r="L154" i="39" s="1"/>
  <c r="M152" i="39"/>
  <c r="N152" i="39" s="1"/>
  <c r="A152" i="56" l="1"/>
  <c r="A153" i="57"/>
  <c r="A155" i="59"/>
  <c r="A153" i="60"/>
  <c r="A152" i="58"/>
  <c r="M154" i="39"/>
  <c r="N154" i="39" s="1"/>
  <c r="L155" i="39"/>
  <c r="A150" i="55"/>
  <c r="B157" i="49"/>
  <c r="C156" i="49"/>
  <c r="K156" i="49"/>
  <c r="L155" i="49"/>
  <c r="M154" i="49"/>
  <c r="N154" i="49" s="1"/>
  <c r="D156" i="49"/>
  <c r="C155" i="48"/>
  <c r="K155" i="48"/>
  <c r="D155" i="48"/>
  <c r="A157" i="48"/>
  <c r="B156" i="48"/>
  <c r="M154" i="48"/>
  <c r="N154" i="48" s="1"/>
  <c r="L155" i="48"/>
  <c r="L155" i="45"/>
  <c r="M154" i="45"/>
  <c r="N154" i="45" s="1"/>
  <c r="C156" i="45"/>
  <c r="K156" i="45"/>
  <c r="D156" i="45"/>
  <c r="A158" i="45"/>
  <c r="B157" i="45"/>
  <c r="C155" i="44"/>
  <c r="K155" i="44"/>
  <c r="M153" i="44"/>
  <c r="N153" i="44" s="1"/>
  <c r="L154" i="44"/>
  <c r="A157" i="44"/>
  <c r="B156" i="44"/>
  <c r="C155" i="43"/>
  <c r="K155" i="43"/>
  <c r="B156" i="43"/>
  <c r="A157" i="43"/>
  <c r="D155" i="43"/>
  <c r="D156" i="43" s="1"/>
  <c r="L154" i="43"/>
  <c r="M153" i="43"/>
  <c r="N153" i="43" s="1"/>
  <c r="M153" i="42"/>
  <c r="N153" i="42" s="1"/>
  <c r="B155" i="42"/>
  <c r="A156" i="42"/>
  <c r="C154" i="42"/>
  <c r="K154" i="42"/>
  <c r="L154" i="42" s="1"/>
  <c r="M154" i="41"/>
  <c r="N154" i="41" s="1"/>
  <c r="C155" i="41"/>
  <c r="K155" i="41"/>
  <c r="L155" i="41" s="1"/>
  <c r="B156" i="41"/>
  <c r="A157" i="41"/>
  <c r="M153" i="39"/>
  <c r="N153" i="39" s="1"/>
  <c r="A153" i="58" l="1"/>
  <c r="A156" i="59"/>
  <c r="A153" i="56"/>
  <c r="A154" i="60"/>
  <c r="A154" i="57"/>
  <c r="L156" i="39"/>
  <c r="M155" i="39"/>
  <c r="N155" i="39" s="1"/>
  <c r="A151" i="55"/>
  <c r="D157" i="49"/>
  <c r="L156" i="49"/>
  <c r="M155" i="49"/>
  <c r="N155" i="49" s="1"/>
  <c r="C157" i="49"/>
  <c r="K157" i="49"/>
  <c r="M155" i="48"/>
  <c r="N155" i="48" s="1"/>
  <c r="C156" i="48"/>
  <c r="K156" i="48"/>
  <c r="L156" i="48" s="1"/>
  <c r="D156" i="48"/>
  <c r="B157" i="48"/>
  <c r="A158" i="48"/>
  <c r="L156" i="45"/>
  <c r="M155" i="45"/>
  <c r="N155" i="45" s="1"/>
  <c r="B158" i="45"/>
  <c r="A159" i="45"/>
  <c r="C157" i="45"/>
  <c r="K157" i="45"/>
  <c r="D157" i="45"/>
  <c r="D158" i="45" s="1"/>
  <c r="C156" i="44"/>
  <c r="K156" i="44"/>
  <c r="A158" i="44"/>
  <c r="B157" i="44"/>
  <c r="D156" i="44"/>
  <c r="D157" i="44" s="1"/>
  <c r="L155" i="44"/>
  <c r="M154" i="44"/>
  <c r="N154" i="44" s="1"/>
  <c r="M154" i="43"/>
  <c r="N154" i="43" s="1"/>
  <c r="L155" i="43"/>
  <c r="B157" i="43"/>
  <c r="A158" i="43"/>
  <c r="K156" i="43"/>
  <c r="C156" i="43"/>
  <c r="D157" i="43"/>
  <c r="M154" i="42"/>
  <c r="N154" i="42" s="1"/>
  <c r="B156" i="42"/>
  <c r="A157" i="42"/>
  <c r="K155" i="42"/>
  <c r="L155" i="42" s="1"/>
  <c r="C155" i="42"/>
  <c r="D155" i="42"/>
  <c r="D156" i="42" s="1"/>
  <c r="M155" i="41"/>
  <c r="N155" i="41" s="1"/>
  <c r="B157" i="41"/>
  <c r="A158" i="41"/>
  <c r="C156" i="41"/>
  <c r="K156" i="41"/>
  <c r="L156" i="41" s="1"/>
  <c r="D156" i="41"/>
  <c r="D157" i="41" s="1"/>
  <c r="A155" i="60" l="1"/>
  <c r="A155" i="57"/>
  <c r="A154" i="56"/>
  <c r="A154" i="58"/>
  <c r="A157" i="59"/>
  <c r="L157" i="39"/>
  <c r="M157" i="39" s="1"/>
  <c r="N157" i="39" s="1"/>
  <c r="M156" i="39"/>
  <c r="N156" i="39" s="1"/>
  <c r="A152" i="55"/>
  <c r="L157" i="49"/>
  <c r="M156" i="49"/>
  <c r="N156" i="49" s="1"/>
  <c r="M156" i="48"/>
  <c r="N156" i="48" s="1"/>
  <c r="A159" i="48"/>
  <c r="B158" i="48"/>
  <c r="D157" i="48"/>
  <c r="D158" i="48" s="1"/>
  <c r="K157" i="48"/>
  <c r="L157" i="48" s="1"/>
  <c r="C157" i="48"/>
  <c r="L157" i="45"/>
  <c r="M156" i="45"/>
  <c r="N156" i="45" s="1"/>
  <c r="A160" i="45"/>
  <c r="B159" i="45"/>
  <c r="C158" i="45"/>
  <c r="K158" i="45"/>
  <c r="D159" i="45"/>
  <c r="C157" i="44"/>
  <c r="K157" i="44"/>
  <c r="A159" i="44"/>
  <c r="B158" i="44"/>
  <c r="D158" i="44" s="1"/>
  <c r="M155" i="44"/>
  <c r="N155" i="44" s="1"/>
  <c r="L156" i="44"/>
  <c r="C157" i="43"/>
  <c r="K157" i="43"/>
  <c r="B158" i="43"/>
  <c r="D158" i="43" s="1"/>
  <c r="A159" i="43"/>
  <c r="L156" i="43"/>
  <c r="M155" i="43"/>
  <c r="N155" i="43" s="1"/>
  <c r="M155" i="42"/>
  <c r="N155" i="42" s="1"/>
  <c r="B157" i="42"/>
  <c r="A158" i="42"/>
  <c r="K156" i="42"/>
  <c r="L156" i="42" s="1"/>
  <c r="C156" i="42"/>
  <c r="M156" i="41"/>
  <c r="N156" i="41" s="1"/>
  <c r="C157" i="41"/>
  <c r="K157" i="41"/>
  <c r="L157" i="41" s="1"/>
  <c r="B158" i="41"/>
  <c r="A159" i="41"/>
  <c r="B158" i="39"/>
  <c r="A155" i="58" l="1"/>
  <c r="A155" i="56"/>
  <c r="A156" i="60"/>
  <c r="A156" i="57"/>
  <c r="A158" i="59"/>
  <c r="A153" i="55"/>
  <c r="C158" i="39"/>
  <c r="K158" i="39"/>
  <c r="M157" i="49"/>
  <c r="N157" i="49" s="1"/>
  <c r="M157" i="48"/>
  <c r="N157" i="48" s="1"/>
  <c r="C158" i="48"/>
  <c r="K158" i="48"/>
  <c r="L158" i="48" s="1"/>
  <c r="A160" i="48"/>
  <c r="B159" i="48"/>
  <c r="D159" i="48" s="1"/>
  <c r="C159" i="45"/>
  <c r="K159" i="45"/>
  <c r="L158" i="45"/>
  <c r="M157" i="45"/>
  <c r="N157" i="45" s="1"/>
  <c r="B160" i="45"/>
  <c r="D160" i="45" s="1"/>
  <c r="A161" i="45"/>
  <c r="D159" i="44"/>
  <c r="B159" i="44"/>
  <c r="A160" i="44"/>
  <c r="L157" i="44"/>
  <c r="M156" i="44"/>
  <c r="N156" i="44" s="1"/>
  <c r="C158" i="44"/>
  <c r="K158" i="44"/>
  <c r="A160" i="43"/>
  <c r="B159" i="43"/>
  <c r="D159" i="43"/>
  <c r="M156" i="43"/>
  <c r="N156" i="43" s="1"/>
  <c r="L157" i="43"/>
  <c r="K158" i="43"/>
  <c r="C158" i="43"/>
  <c r="M156" i="42"/>
  <c r="N156" i="42" s="1"/>
  <c r="B158" i="42"/>
  <c r="A159" i="42"/>
  <c r="C157" i="42"/>
  <c r="K157" i="42"/>
  <c r="L157" i="42" s="1"/>
  <c r="D157" i="42"/>
  <c r="D158" i="42" s="1"/>
  <c r="M157" i="41"/>
  <c r="N157" i="41" s="1"/>
  <c r="B159" i="41"/>
  <c r="A160" i="41"/>
  <c r="C158" i="41"/>
  <c r="K158" i="41"/>
  <c r="L158" i="41" s="1"/>
  <c r="D158" i="41"/>
  <c r="D159" i="41" s="1"/>
  <c r="D158" i="39"/>
  <c r="B159" i="39"/>
  <c r="A159" i="59" l="1"/>
  <c r="A157" i="57"/>
  <c r="A156" i="56"/>
  <c r="A157" i="60"/>
  <c r="A156" i="58"/>
  <c r="A154" i="55"/>
  <c r="C159" i="39"/>
  <c r="K159" i="39"/>
  <c r="M158" i="48"/>
  <c r="N158" i="48" s="1"/>
  <c r="C159" i="48"/>
  <c r="K159" i="48"/>
  <c r="L159" i="48" s="1"/>
  <c r="B160" i="48"/>
  <c r="D160" i="48" s="1"/>
  <c r="A161" i="48"/>
  <c r="L159" i="45"/>
  <c r="M158" i="45"/>
  <c r="N158" i="45" s="1"/>
  <c r="A162" i="45"/>
  <c r="B161" i="45"/>
  <c r="D161" i="45" s="1"/>
  <c r="C160" i="45"/>
  <c r="K160" i="45"/>
  <c r="D160" i="44"/>
  <c r="M157" i="44"/>
  <c r="N157" i="44" s="1"/>
  <c r="L158" i="44"/>
  <c r="A161" i="44"/>
  <c r="B160" i="44"/>
  <c r="C159" i="44"/>
  <c r="K159" i="44"/>
  <c r="A161" i="43"/>
  <c r="B160" i="43"/>
  <c r="L158" i="43"/>
  <c r="M157" i="43"/>
  <c r="N157" i="43" s="1"/>
  <c r="D160" i="43"/>
  <c r="C159" i="43"/>
  <c r="K159" i="43"/>
  <c r="M157" i="42"/>
  <c r="N157" i="42" s="1"/>
  <c r="B159" i="42"/>
  <c r="A160" i="42"/>
  <c r="K158" i="42"/>
  <c r="L158" i="42" s="1"/>
  <c r="C158" i="42"/>
  <c r="M158" i="41"/>
  <c r="N158" i="41" s="1"/>
  <c r="C159" i="41"/>
  <c r="K159" i="41"/>
  <c r="L159" i="41" s="1"/>
  <c r="B160" i="41"/>
  <c r="A161" i="41"/>
  <c r="L158" i="39"/>
  <c r="B160" i="39"/>
  <c r="D159" i="39"/>
  <c r="A157" i="56" l="1"/>
  <c r="A157" i="58"/>
  <c r="A160" i="59"/>
  <c r="A158" i="57"/>
  <c r="A158" i="60"/>
  <c r="A155" i="55"/>
  <c r="D160" i="39"/>
  <c r="C160" i="39"/>
  <c r="K160" i="39"/>
  <c r="M159" i="48"/>
  <c r="N159" i="48" s="1"/>
  <c r="A162" i="48"/>
  <c r="B161" i="48"/>
  <c r="C160" i="48"/>
  <c r="K160" i="48"/>
  <c r="L160" i="48" s="1"/>
  <c r="B162" i="45"/>
  <c r="A163" i="45"/>
  <c r="C161" i="45"/>
  <c r="K161" i="45"/>
  <c r="L160" i="45"/>
  <c r="M159" i="45"/>
  <c r="N159" i="45" s="1"/>
  <c r="A162" i="44"/>
  <c r="B161" i="44"/>
  <c r="D161" i="44"/>
  <c r="M158" i="44"/>
  <c r="N158" i="44" s="1"/>
  <c r="L159" i="44"/>
  <c r="C160" i="44"/>
  <c r="K160" i="44"/>
  <c r="A162" i="43"/>
  <c r="B161" i="43"/>
  <c r="D161" i="43"/>
  <c r="M158" i="43"/>
  <c r="N158" i="43" s="1"/>
  <c r="L159" i="43"/>
  <c r="K160" i="43"/>
  <c r="C160" i="43"/>
  <c r="M158" i="42"/>
  <c r="N158" i="42" s="1"/>
  <c r="B160" i="42"/>
  <c r="A161" i="42"/>
  <c r="K159" i="42"/>
  <c r="L159" i="42" s="1"/>
  <c r="C159" i="42"/>
  <c r="D159" i="42"/>
  <c r="D160" i="42" s="1"/>
  <c r="M159" i="41"/>
  <c r="N159" i="41" s="1"/>
  <c r="B161" i="41"/>
  <c r="A162" i="41"/>
  <c r="C160" i="41"/>
  <c r="K160" i="41"/>
  <c r="L160" i="41" s="1"/>
  <c r="D160" i="41"/>
  <c r="D161" i="41" s="1"/>
  <c r="L159" i="39"/>
  <c r="M158" i="39"/>
  <c r="N158" i="39" s="1"/>
  <c r="B161" i="39"/>
  <c r="D161" i="39" s="1"/>
  <c r="A158" i="58" l="1"/>
  <c r="A158" i="56"/>
  <c r="A159" i="60"/>
  <c r="A161" i="59"/>
  <c r="A159" i="57"/>
  <c r="A156" i="55"/>
  <c r="C161" i="39"/>
  <c r="K161" i="39"/>
  <c r="M160" i="48"/>
  <c r="N160" i="48" s="1"/>
  <c r="K161" i="48"/>
  <c r="L161" i="48" s="1"/>
  <c r="C161" i="48"/>
  <c r="D161" i="48"/>
  <c r="A163" i="48"/>
  <c r="B162" i="48"/>
  <c r="C162" i="45"/>
  <c r="K162" i="45"/>
  <c r="D162" i="45"/>
  <c r="L161" i="45"/>
  <c r="M160" i="45"/>
  <c r="N160" i="45" s="1"/>
  <c r="A164" i="45"/>
  <c r="B163" i="45"/>
  <c r="B162" i="44"/>
  <c r="A163" i="44"/>
  <c r="M159" i="44"/>
  <c r="N159" i="44" s="1"/>
  <c r="L160" i="44"/>
  <c r="C161" i="44"/>
  <c r="K161" i="44"/>
  <c r="A163" i="43"/>
  <c r="B162" i="43"/>
  <c r="L160" i="43"/>
  <c r="M159" i="43"/>
  <c r="N159" i="43" s="1"/>
  <c r="D162" i="43"/>
  <c r="C161" i="43"/>
  <c r="K161" i="43"/>
  <c r="M159" i="42"/>
  <c r="N159" i="42" s="1"/>
  <c r="B161" i="42"/>
  <c r="D161" i="42" s="1"/>
  <c r="A162" i="42"/>
  <c r="K160" i="42"/>
  <c r="L160" i="42" s="1"/>
  <c r="C160" i="42"/>
  <c r="M160" i="41"/>
  <c r="N160" i="41" s="1"/>
  <c r="C161" i="41"/>
  <c r="K161" i="41"/>
  <c r="L161" i="41" s="1"/>
  <c r="B162" i="41"/>
  <c r="A163" i="41"/>
  <c r="M159" i="39"/>
  <c r="N159" i="39" s="1"/>
  <c r="L160" i="39"/>
  <c r="B162" i="39"/>
  <c r="A160" i="57" l="1"/>
  <c r="A159" i="58"/>
  <c r="A159" i="56"/>
  <c r="A160" i="60"/>
  <c r="A162" i="59"/>
  <c r="A157" i="55"/>
  <c r="C162" i="39"/>
  <c r="K162" i="39"/>
  <c r="M161" i="48"/>
  <c r="N161" i="48" s="1"/>
  <c r="C162" i="48"/>
  <c r="K162" i="48"/>
  <c r="L162" i="48" s="1"/>
  <c r="A164" i="48"/>
  <c r="B163" i="48"/>
  <c r="D162" i="48"/>
  <c r="D163" i="48" s="1"/>
  <c r="L162" i="45"/>
  <c r="M161" i="45"/>
  <c r="N161" i="45" s="1"/>
  <c r="C163" i="45"/>
  <c r="K163" i="45"/>
  <c r="B164" i="45"/>
  <c r="A165" i="45"/>
  <c r="D163" i="45"/>
  <c r="D164" i="45" s="1"/>
  <c r="C162" i="44"/>
  <c r="K162" i="44"/>
  <c r="D162" i="44"/>
  <c r="L161" i="44"/>
  <c r="M160" i="44"/>
  <c r="N160" i="44" s="1"/>
  <c r="B163" i="44"/>
  <c r="A164" i="44"/>
  <c r="M160" i="43"/>
  <c r="N160" i="43" s="1"/>
  <c r="L161" i="43"/>
  <c r="B163" i="43"/>
  <c r="A164" i="43"/>
  <c r="D163" i="43"/>
  <c r="K162" i="43"/>
  <c r="C162" i="43"/>
  <c r="M160" i="42"/>
  <c r="N160" i="42" s="1"/>
  <c r="A163" i="42"/>
  <c r="B162" i="42"/>
  <c r="C161" i="42"/>
  <c r="K161" i="42"/>
  <c r="L161" i="42" s="1"/>
  <c r="M161" i="41"/>
  <c r="N161" i="41" s="1"/>
  <c r="C162" i="41"/>
  <c r="K162" i="41"/>
  <c r="L162" i="41" s="1"/>
  <c r="D162" i="41"/>
  <c r="B163" i="41"/>
  <c r="A164" i="41"/>
  <c r="L161" i="39"/>
  <c r="M160" i="39"/>
  <c r="N160" i="39" s="1"/>
  <c r="D162" i="39"/>
  <c r="B163" i="39"/>
  <c r="A163" i="59" l="1"/>
  <c r="A161" i="60"/>
  <c r="A160" i="56"/>
  <c r="A161" i="57"/>
  <c r="A160" i="58"/>
  <c r="A158" i="55"/>
  <c r="C163" i="39"/>
  <c r="K163" i="39"/>
  <c r="M162" i="48"/>
  <c r="N162" i="48" s="1"/>
  <c r="C163" i="48"/>
  <c r="K163" i="48"/>
  <c r="L163" i="48" s="1"/>
  <c r="A165" i="48"/>
  <c r="B164" i="48"/>
  <c r="D164" i="48"/>
  <c r="L163" i="45"/>
  <c r="M162" i="45"/>
  <c r="N162" i="45" s="1"/>
  <c r="A166" i="45"/>
  <c r="B165" i="45"/>
  <c r="D165" i="45"/>
  <c r="C164" i="45"/>
  <c r="K164" i="45"/>
  <c r="A165" i="44"/>
  <c r="B164" i="44"/>
  <c r="M161" i="44"/>
  <c r="N161" i="44" s="1"/>
  <c r="L162" i="44"/>
  <c r="C163" i="44"/>
  <c r="K163" i="44"/>
  <c r="D163" i="44"/>
  <c r="D164" i="44" s="1"/>
  <c r="C163" i="43"/>
  <c r="K163" i="43"/>
  <c r="A165" i="43"/>
  <c r="B164" i="43"/>
  <c r="D164" i="43" s="1"/>
  <c r="L162" i="43"/>
  <c r="M161" i="43"/>
  <c r="N161" i="43" s="1"/>
  <c r="M161" i="42"/>
  <c r="N161" i="42" s="1"/>
  <c r="C162" i="42"/>
  <c r="K162" i="42"/>
  <c r="L162" i="42" s="1"/>
  <c r="A164" i="42"/>
  <c r="B163" i="42"/>
  <c r="D162" i="42"/>
  <c r="D163" i="42" s="1"/>
  <c r="M162" i="41"/>
  <c r="N162" i="41" s="1"/>
  <c r="B164" i="41"/>
  <c r="A165" i="41"/>
  <c r="D163" i="41"/>
  <c r="D164" i="41" s="1"/>
  <c r="C163" i="41"/>
  <c r="K163" i="41"/>
  <c r="L163" i="41" s="1"/>
  <c r="M161" i="39"/>
  <c r="N161" i="39" s="1"/>
  <c r="L162" i="39"/>
  <c r="D163" i="39"/>
  <c r="B164" i="39"/>
  <c r="A164" i="59" l="1"/>
  <c r="A161" i="56"/>
  <c r="A162" i="57"/>
  <c r="A162" i="60"/>
  <c r="A159" i="55"/>
  <c r="C164" i="39"/>
  <c r="K164" i="39"/>
  <c r="M163" i="48"/>
  <c r="N163" i="48" s="1"/>
  <c r="A166" i="48"/>
  <c r="B165" i="48"/>
  <c r="C164" i="48"/>
  <c r="K164" i="48"/>
  <c r="L164" i="48" s="1"/>
  <c r="D165" i="48"/>
  <c r="L164" i="45"/>
  <c r="M163" i="45"/>
  <c r="N163" i="45" s="1"/>
  <c r="C165" i="45"/>
  <c r="K165" i="45"/>
  <c r="B166" i="45"/>
  <c r="A167" i="45"/>
  <c r="D166" i="45"/>
  <c r="A166" i="44"/>
  <c r="B165" i="44"/>
  <c r="M162" i="44"/>
  <c r="N162" i="44" s="1"/>
  <c r="L163" i="44"/>
  <c r="D165" i="44"/>
  <c r="C164" i="44"/>
  <c r="K164" i="44"/>
  <c r="C164" i="43"/>
  <c r="K164" i="43"/>
  <c r="M162" i="43"/>
  <c r="N162" i="43" s="1"/>
  <c r="L163" i="43"/>
  <c r="B165" i="43"/>
  <c r="D165" i="43" s="1"/>
  <c r="A166" i="43"/>
  <c r="M162" i="42"/>
  <c r="N162" i="42" s="1"/>
  <c r="C163" i="42"/>
  <c r="K163" i="42"/>
  <c r="L163" i="42" s="1"/>
  <c r="A165" i="42"/>
  <c r="B164" i="42"/>
  <c r="M163" i="41"/>
  <c r="N163" i="41" s="1"/>
  <c r="B165" i="41"/>
  <c r="D165" i="41" s="1"/>
  <c r="A166" i="41"/>
  <c r="K164" i="41"/>
  <c r="L164" i="41" s="1"/>
  <c r="C164" i="41"/>
  <c r="M162" i="39"/>
  <c r="N162" i="39" s="1"/>
  <c r="L163" i="39"/>
  <c r="D164" i="39"/>
  <c r="B165" i="39"/>
  <c r="A163" i="60" l="1"/>
  <c r="A165" i="59"/>
  <c r="A162" i="56"/>
  <c r="A163" i="57"/>
  <c r="A160" i="55"/>
  <c r="C165" i="39"/>
  <c r="K165" i="39"/>
  <c r="M164" i="48"/>
  <c r="N164" i="48" s="1"/>
  <c r="C165" i="48"/>
  <c r="K165" i="48"/>
  <c r="L165" i="48" s="1"/>
  <c r="A167" i="48"/>
  <c r="B166" i="48"/>
  <c r="L165" i="45"/>
  <c r="M164" i="45"/>
  <c r="N164" i="45" s="1"/>
  <c r="A168" i="45"/>
  <c r="B167" i="45"/>
  <c r="D167" i="45"/>
  <c r="C166" i="45"/>
  <c r="K166" i="45"/>
  <c r="M163" i="44"/>
  <c r="N163" i="44" s="1"/>
  <c r="L164" i="44"/>
  <c r="A167" i="44"/>
  <c r="B166" i="44"/>
  <c r="C165" i="44"/>
  <c r="K165" i="44"/>
  <c r="A167" i="43"/>
  <c r="B166" i="43"/>
  <c r="D166" i="43" s="1"/>
  <c r="L164" i="43"/>
  <c r="M163" i="43"/>
  <c r="N163" i="43" s="1"/>
  <c r="C165" i="43"/>
  <c r="K165" i="43"/>
  <c r="M163" i="42"/>
  <c r="N163" i="42" s="1"/>
  <c r="C164" i="42"/>
  <c r="K164" i="42"/>
  <c r="L164" i="42" s="1"/>
  <c r="B165" i="42"/>
  <c r="A166" i="42"/>
  <c r="D164" i="42"/>
  <c r="D165" i="42" s="1"/>
  <c r="M164" i="41"/>
  <c r="N164" i="41" s="1"/>
  <c r="B166" i="41"/>
  <c r="A167" i="41"/>
  <c r="C165" i="41"/>
  <c r="K165" i="41"/>
  <c r="L165" i="41" s="1"/>
  <c r="M163" i="39"/>
  <c r="N163" i="39" s="1"/>
  <c r="L164" i="39"/>
  <c r="D165" i="39"/>
  <c r="B166" i="39"/>
  <c r="A166" i="59" l="1"/>
  <c r="A164" i="60"/>
  <c r="A163" i="56"/>
  <c r="A164" i="57"/>
  <c r="A161" i="55"/>
  <c r="C166" i="39"/>
  <c r="K166" i="39"/>
  <c r="M165" i="48"/>
  <c r="N165" i="48" s="1"/>
  <c r="C166" i="48"/>
  <c r="K166" i="48"/>
  <c r="L166" i="48" s="1"/>
  <c r="A168" i="48"/>
  <c r="B167" i="48"/>
  <c r="D166" i="48"/>
  <c r="D167" i="48" s="1"/>
  <c r="L166" i="45"/>
  <c r="M165" i="45"/>
  <c r="N165" i="45" s="1"/>
  <c r="C167" i="45"/>
  <c r="K167" i="45"/>
  <c r="B168" i="45"/>
  <c r="D168" i="45" s="1"/>
  <c r="A169" i="45"/>
  <c r="C166" i="44"/>
  <c r="K166" i="44"/>
  <c r="B167" i="44"/>
  <c r="A168" i="44"/>
  <c r="D166" i="44"/>
  <c r="D167" i="44" s="1"/>
  <c r="L165" i="44"/>
  <c r="M164" i="44"/>
  <c r="N164" i="44" s="1"/>
  <c r="C166" i="43"/>
  <c r="K166" i="43"/>
  <c r="M164" i="43"/>
  <c r="N164" i="43" s="1"/>
  <c r="L165" i="43"/>
  <c r="B167" i="43"/>
  <c r="D167" i="43" s="1"/>
  <c r="A168" i="43"/>
  <c r="M164" i="42"/>
  <c r="N164" i="42" s="1"/>
  <c r="B166" i="42"/>
  <c r="A167" i="42"/>
  <c r="D166" i="42"/>
  <c r="C165" i="42"/>
  <c r="K165" i="42"/>
  <c r="L165" i="42" s="1"/>
  <c r="M165" i="41"/>
  <c r="N165" i="41" s="1"/>
  <c r="K166" i="41"/>
  <c r="L166" i="41" s="1"/>
  <c r="C166" i="41"/>
  <c r="B167" i="41"/>
  <c r="A168" i="41"/>
  <c r="D166" i="41"/>
  <c r="D167" i="41" s="1"/>
  <c r="L165" i="39"/>
  <c r="M164" i="39"/>
  <c r="N164" i="39" s="1"/>
  <c r="D166" i="39"/>
  <c r="B167" i="39"/>
  <c r="A167" i="59" l="1"/>
  <c r="A164" i="56"/>
  <c r="A165" i="57"/>
  <c r="A165" i="60"/>
  <c r="A162" i="55"/>
  <c r="C167" i="39"/>
  <c r="K167" i="39"/>
  <c r="M166" i="48"/>
  <c r="N166" i="48" s="1"/>
  <c r="B168" i="48"/>
  <c r="D168" i="48" s="1"/>
  <c r="A169" i="48"/>
  <c r="C167" i="48"/>
  <c r="K167" i="48"/>
  <c r="L167" i="48" s="1"/>
  <c r="L167" i="45"/>
  <c r="M166" i="45"/>
  <c r="N166" i="45" s="1"/>
  <c r="A170" i="45"/>
  <c r="B169" i="45"/>
  <c r="D169" i="45" s="1"/>
  <c r="C168" i="45"/>
  <c r="K168" i="45"/>
  <c r="A169" i="44"/>
  <c r="B168" i="44"/>
  <c r="M165" i="44"/>
  <c r="N165" i="44" s="1"/>
  <c r="L166" i="44"/>
  <c r="C167" i="44"/>
  <c r="K167" i="44"/>
  <c r="D168" i="44"/>
  <c r="C167" i="43"/>
  <c r="K167" i="43"/>
  <c r="A169" i="43"/>
  <c r="B168" i="43"/>
  <c r="D168" i="43" s="1"/>
  <c r="L166" i="43"/>
  <c r="M165" i="43"/>
  <c r="N165" i="43" s="1"/>
  <c r="M165" i="42"/>
  <c r="N165" i="42" s="1"/>
  <c r="B167" i="42"/>
  <c r="A168" i="42"/>
  <c r="K166" i="42"/>
  <c r="L166" i="42" s="1"/>
  <c r="C166" i="42"/>
  <c r="M166" i="41"/>
  <c r="N166" i="41" s="1"/>
  <c r="C167" i="41"/>
  <c r="K167" i="41"/>
  <c r="L167" i="41" s="1"/>
  <c r="B168" i="41"/>
  <c r="A169" i="41"/>
  <c r="M165" i="39"/>
  <c r="N165" i="39" s="1"/>
  <c r="L166" i="39"/>
  <c r="B168" i="39"/>
  <c r="D167" i="39"/>
  <c r="A165" i="56" l="1"/>
  <c r="A168" i="59"/>
  <c r="A166" i="57"/>
  <c r="A166" i="60"/>
  <c r="A163" i="55"/>
  <c r="C168" i="39"/>
  <c r="C169" i="39" s="1"/>
  <c r="C170" i="39" s="1"/>
  <c r="C171" i="39" s="1"/>
  <c r="C172" i="39" s="1"/>
  <c r="C173" i="39" s="1"/>
  <c r="C174" i="39" s="1"/>
  <c r="C175" i="39" s="1"/>
  <c r="C176" i="39" s="1"/>
  <c r="C177" i="39" s="1"/>
  <c r="C178" i="39" s="1"/>
  <c r="C179" i="39" s="1"/>
  <c r="C180" i="39" s="1"/>
  <c r="C181" i="39" s="1"/>
  <c r="C182" i="39" s="1"/>
  <c r="C183" i="39" s="1"/>
  <c r="C184" i="39" s="1"/>
  <c r="C185" i="39" s="1"/>
  <c r="C186" i="39" s="1"/>
  <c r="C187" i="39" s="1"/>
  <c r="C188" i="39" s="1"/>
  <c r="C189" i="39" s="1"/>
  <c r="C190" i="39" s="1"/>
  <c r="C191" i="39" s="1"/>
  <c r="C192" i="39" s="1"/>
  <c r="C193" i="39" s="1"/>
  <c r="C194" i="39" s="1"/>
  <c r="C195" i="39" s="1"/>
  <c r="C196" i="39" s="1"/>
  <c r="K168" i="39"/>
  <c r="M167" i="48"/>
  <c r="N167" i="48" s="1"/>
  <c r="A170" i="48"/>
  <c r="B169" i="48"/>
  <c r="D169" i="48" s="1"/>
  <c r="C168" i="48"/>
  <c r="K168" i="48"/>
  <c r="L168" i="48" s="1"/>
  <c r="B170" i="45"/>
  <c r="A171" i="45"/>
  <c r="C169" i="45"/>
  <c r="K169" i="45"/>
  <c r="L168" i="45"/>
  <c r="M167" i="45"/>
  <c r="N167" i="45" s="1"/>
  <c r="M166" i="44"/>
  <c r="N166" i="44" s="1"/>
  <c r="L167" i="44"/>
  <c r="B169" i="44"/>
  <c r="A170" i="44"/>
  <c r="D169" i="44"/>
  <c r="C168" i="44"/>
  <c r="K168" i="44"/>
  <c r="K168" i="43"/>
  <c r="C168" i="43"/>
  <c r="L167" i="43"/>
  <c r="M166" i="43"/>
  <c r="N166" i="43" s="1"/>
  <c r="B169" i="43"/>
  <c r="M166" i="42"/>
  <c r="N166" i="42" s="1"/>
  <c r="A169" i="42"/>
  <c r="B168" i="42"/>
  <c r="K167" i="42"/>
  <c r="L167" i="42" s="1"/>
  <c r="D167" i="42"/>
  <c r="D168" i="42" s="1"/>
  <c r="C167" i="42"/>
  <c r="M167" i="41"/>
  <c r="N167" i="41" s="1"/>
  <c r="K168" i="41"/>
  <c r="L168" i="41" s="1"/>
  <c r="C168" i="41"/>
  <c r="D168" i="41"/>
  <c r="B169" i="41"/>
  <c r="A170" i="41"/>
  <c r="M166" i="39"/>
  <c r="N166" i="39" s="1"/>
  <c r="L167" i="39"/>
  <c r="D168" i="39"/>
  <c r="D169" i="39" s="1"/>
  <c r="D170" i="39" s="1"/>
  <c r="D171" i="39" s="1"/>
  <c r="D172" i="39" s="1"/>
  <c r="D173" i="39" s="1"/>
  <c r="D174" i="39" s="1"/>
  <c r="D175" i="39" s="1"/>
  <c r="D176" i="39" s="1"/>
  <c r="D177" i="39" s="1"/>
  <c r="D178" i="39" s="1"/>
  <c r="D179" i="39" s="1"/>
  <c r="D180" i="39" s="1"/>
  <c r="D181" i="39" s="1"/>
  <c r="D182" i="39" s="1"/>
  <c r="D183" i="39" s="1"/>
  <c r="D184" i="39" s="1"/>
  <c r="D185" i="39" s="1"/>
  <c r="D186" i="39" s="1"/>
  <c r="D187" i="39" s="1"/>
  <c r="D188" i="39" s="1"/>
  <c r="D189" i="39" s="1"/>
  <c r="D190" i="39" s="1"/>
  <c r="D191" i="39" s="1"/>
  <c r="D192" i="39" s="1"/>
  <c r="D193" i="39" s="1"/>
  <c r="D194" i="39" s="1"/>
  <c r="D195" i="39" s="1"/>
  <c r="D196" i="39" s="1"/>
  <c r="A166" i="56" l="1"/>
  <c r="A169" i="59"/>
  <c r="A167" i="57"/>
  <c r="A167" i="60"/>
  <c r="A164" i="55"/>
  <c r="M168" i="48"/>
  <c r="N168" i="48" s="1"/>
  <c r="K169" i="48"/>
  <c r="L169" i="48" s="1"/>
  <c r="C169" i="48"/>
  <c r="A171" i="48"/>
  <c r="B170" i="48"/>
  <c r="C170" i="45"/>
  <c r="K170" i="45"/>
  <c r="L169" i="45"/>
  <c r="M168" i="45"/>
  <c r="N168" i="45" s="1"/>
  <c r="D170" i="45"/>
  <c r="A172" i="45"/>
  <c r="B171" i="45"/>
  <c r="B170" i="44"/>
  <c r="A171" i="44"/>
  <c r="C169" i="44"/>
  <c r="K169" i="44"/>
  <c r="M167" i="44"/>
  <c r="N167" i="44" s="1"/>
  <c r="L168" i="44"/>
  <c r="C169" i="43"/>
  <c r="K169" i="43"/>
  <c r="D169" i="43"/>
  <c r="L168" i="43"/>
  <c r="M167" i="43"/>
  <c r="N167" i="43" s="1"/>
  <c r="M167" i="42"/>
  <c r="N167" i="42" s="1"/>
  <c r="C168" i="42"/>
  <c r="K168" i="42"/>
  <c r="L168" i="42" s="1"/>
  <c r="B169" i="42"/>
  <c r="A170" i="42"/>
  <c r="M168" i="41"/>
  <c r="N168" i="41" s="1"/>
  <c r="B170" i="41"/>
  <c r="A171" i="41"/>
  <c r="C169" i="41"/>
  <c r="K169" i="41"/>
  <c r="L169" i="41" s="1"/>
  <c r="D169" i="41"/>
  <c r="D170" i="41" s="1"/>
  <c r="M167" i="39"/>
  <c r="N167" i="39" s="1"/>
  <c r="L168" i="39"/>
  <c r="A167" i="56" l="1"/>
  <c r="A170" i="59"/>
  <c r="A168" i="57"/>
  <c r="A168" i="60"/>
  <c r="A165" i="55"/>
  <c r="M169" i="48"/>
  <c r="N169" i="48" s="1"/>
  <c r="C170" i="48"/>
  <c r="K170" i="48"/>
  <c r="L170" i="48" s="1"/>
  <c r="D170" i="48"/>
  <c r="B171" i="48"/>
  <c r="A172" i="48"/>
  <c r="C171" i="45"/>
  <c r="K171" i="45"/>
  <c r="B172" i="45"/>
  <c r="A173" i="45"/>
  <c r="L170" i="45"/>
  <c r="M169" i="45"/>
  <c r="N169" i="45" s="1"/>
  <c r="D171" i="45"/>
  <c r="D172" i="45" s="1"/>
  <c r="L169" i="44"/>
  <c r="M168" i="44"/>
  <c r="N168" i="44" s="1"/>
  <c r="C170" i="44"/>
  <c r="K170" i="44"/>
  <c r="D170" i="44"/>
  <c r="B171" i="44"/>
  <c r="A172" i="44"/>
  <c r="M168" i="43"/>
  <c r="N168" i="43" s="1"/>
  <c r="L169" i="43"/>
  <c r="M168" i="42"/>
  <c r="N168" i="42" s="1"/>
  <c r="K169" i="42"/>
  <c r="L169" i="42" s="1"/>
  <c r="C169" i="42"/>
  <c r="B170" i="42"/>
  <c r="A171" i="42"/>
  <c r="D169" i="42"/>
  <c r="D170" i="42" s="1"/>
  <c r="M169" i="41"/>
  <c r="N169" i="41" s="1"/>
  <c r="A172" i="41"/>
  <c r="B171" i="41"/>
  <c r="K170" i="41"/>
  <c r="L170" i="41" s="1"/>
  <c r="C170" i="41"/>
  <c r="L169" i="39"/>
  <c r="M168" i="39"/>
  <c r="N168" i="39" s="1"/>
  <c r="A168" i="56" l="1"/>
  <c r="A169" i="57"/>
  <c r="A169" i="60"/>
  <c r="A166" i="55"/>
  <c r="M170" i="48"/>
  <c r="N170" i="48" s="1"/>
  <c r="K171" i="48"/>
  <c r="L171" i="48" s="1"/>
  <c r="C171" i="48"/>
  <c r="B172" i="48"/>
  <c r="A173" i="48"/>
  <c r="D171" i="48"/>
  <c r="D172" i="48" s="1"/>
  <c r="A174" i="45"/>
  <c r="B173" i="45"/>
  <c r="D173" i="45" s="1"/>
  <c r="L171" i="45"/>
  <c r="M170" i="45"/>
  <c r="N170" i="45" s="1"/>
  <c r="C172" i="45"/>
  <c r="K172" i="45"/>
  <c r="M169" i="44"/>
  <c r="N169" i="44" s="1"/>
  <c r="L170" i="44"/>
  <c r="A173" i="44"/>
  <c r="B172" i="44"/>
  <c r="C171" i="44"/>
  <c r="K171" i="44"/>
  <c r="D171" i="44"/>
  <c r="D172" i="44" s="1"/>
  <c r="M169" i="43"/>
  <c r="N169" i="43" s="1"/>
  <c r="M169" i="42"/>
  <c r="N169" i="42" s="1"/>
  <c r="C170" i="42"/>
  <c r="K170" i="42"/>
  <c r="L170" i="42" s="1"/>
  <c r="B171" i="42"/>
  <c r="A172" i="42"/>
  <c r="M170" i="41"/>
  <c r="N170" i="41" s="1"/>
  <c r="C171" i="41"/>
  <c r="K171" i="41"/>
  <c r="L171" i="41" s="1"/>
  <c r="D171" i="41"/>
  <c r="B172" i="41"/>
  <c r="A173" i="41"/>
  <c r="M169" i="39"/>
  <c r="N169" i="39" s="1"/>
  <c r="L170" i="39"/>
  <c r="A169" i="56" l="1"/>
  <c r="A170" i="57"/>
  <c r="A170" i="60"/>
  <c r="A167" i="55"/>
  <c r="M171" i="48"/>
  <c r="N171" i="48" s="1"/>
  <c r="C172" i="48"/>
  <c r="K172" i="48"/>
  <c r="L172" i="48" s="1"/>
  <c r="B173" i="48"/>
  <c r="A174" i="48"/>
  <c r="L172" i="45"/>
  <c r="M171" i="45"/>
  <c r="N171" i="45" s="1"/>
  <c r="C173" i="45"/>
  <c r="K173" i="45"/>
  <c r="B174" i="45"/>
  <c r="A175" i="45"/>
  <c r="D173" i="44"/>
  <c r="A174" i="44"/>
  <c r="B173" i="44"/>
  <c r="C172" i="44"/>
  <c r="K172" i="44"/>
  <c r="L171" i="44"/>
  <c r="M170" i="44"/>
  <c r="N170" i="44" s="1"/>
  <c r="M170" i="42"/>
  <c r="N170" i="42" s="1"/>
  <c r="C171" i="42"/>
  <c r="K171" i="42"/>
  <c r="L171" i="42" s="1"/>
  <c r="A173" i="42"/>
  <c r="B172" i="42"/>
  <c r="D171" i="42"/>
  <c r="D172" i="42" s="1"/>
  <c r="M171" i="41"/>
  <c r="N171" i="41" s="1"/>
  <c r="B173" i="41"/>
  <c r="A174" i="41"/>
  <c r="D172" i="41"/>
  <c r="D173" i="41" s="1"/>
  <c r="C172" i="41"/>
  <c r="K172" i="41"/>
  <c r="L172" i="41" s="1"/>
  <c r="M170" i="39"/>
  <c r="N170" i="39" s="1"/>
  <c r="L171" i="39"/>
  <c r="A171" i="57" l="1"/>
  <c r="A170" i="56"/>
  <c r="A171" i="60"/>
  <c r="A168" i="55"/>
  <c r="M172" i="48"/>
  <c r="N172" i="48" s="1"/>
  <c r="K173" i="48"/>
  <c r="L173" i="48" s="1"/>
  <c r="C173" i="48"/>
  <c r="B174" i="48"/>
  <c r="A175" i="48"/>
  <c r="D173" i="48"/>
  <c r="D174" i="48" s="1"/>
  <c r="L173" i="45"/>
  <c r="M172" i="45"/>
  <c r="N172" i="45" s="1"/>
  <c r="C174" i="45"/>
  <c r="K174" i="45"/>
  <c r="A176" i="45"/>
  <c r="B175" i="45"/>
  <c r="D174" i="45"/>
  <c r="D175" i="45" s="1"/>
  <c r="D174" i="44"/>
  <c r="C173" i="44"/>
  <c r="K173" i="44"/>
  <c r="M171" i="44"/>
  <c r="N171" i="44" s="1"/>
  <c r="L172" i="44"/>
  <c r="A175" i="44"/>
  <c r="B174" i="44"/>
  <c r="M171" i="42"/>
  <c r="N171" i="42" s="1"/>
  <c r="C172" i="42"/>
  <c r="K172" i="42"/>
  <c r="L172" i="42" s="1"/>
  <c r="B173" i="42"/>
  <c r="A174" i="42"/>
  <c r="M172" i="41"/>
  <c r="N172" i="41" s="1"/>
  <c r="C173" i="41"/>
  <c r="K173" i="41"/>
  <c r="L173" i="41" s="1"/>
  <c r="B174" i="41"/>
  <c r="D174" i="41" s="1"/>
  <c r="A175" i="41"/>
  <c r="M171" i="39"/>
  <c r="N171" i="39" s="1"/>
  <c r="L172" i="39"/>
  <c r="A172" i="57" l="1"/>
  <c r="A172" i="60"/>
  <c r="A171" i="56"/>
  <c r="A169" i="55"/>
  <c r="M173" i="48"/>
  <c r="N173" i="48" s="1"/>
  <c r="B175" i="48"/>
  <c r="A176" i="48"/>
  <c r="D175" i="48"/>
  <c r="C174" i="48"/>
  <c r="K174" i="48"/>
  <c r="L174" i="48" s="1"/>
  <c r="L174" i="45"/>
  <c r="M173" i="45"/>
  <c r="N173" i="45" s="1"/>
  <c r="C175" i="45"/>
  <c r="K175" i="45"/>
  <c r="B176" i="45"/>
  <c r="D176" i="45" s="1"/>
  <c r="A177" i="45"/>
  <c r="C174" i="44"/>
  <c r="K174" i="44"/>
  <c r="L173" i="44"/>
  <c r="M172" i="44"/>
  <c r="N172" i="44" s="1"/>
  <c r="B175" i="44"/>
  <c r="A176" i="44"/>
  <c r="M172" i="42"/>
  <c r="N172" i="42" s="1"/>
  <c r="K173" i="42"/>
  <c r="L173" i="42" s="1"/>
  <c r="C173" i="42"/>
  <c r="A175" i="42"/>
  <c r="B174" i="42"/>
  <c r="D173" i="42"/>
  <c r="D174" i="42" s="1"/>
  <c r="M173" i="41"/>
  <c r="N173" i="41" s="1"/>
  <c r="B175" i="41"/>
  <c r="A176" i="41"/>
  <c r="C174" i="41"/>
  <c r="K174" i="41"/>
  <c r="L174" i="41" s="1"/>
  <c r="M172" i="39"/>
  <c r="N172" i="39" s="1"/>
  <c r="L173" i="39"/>
  <c r="A172" i="56" l="1"/>
  <c r="A173" i="60"/>
  <c r="A173" i="57"/>
  <c r="A170" i="55"/>
  <c r="M174" i="48"/>
  <c r="N174" i="48" s="1"/>
  <c r="C175" i="48"/>
  <c r="K175" i="48"/>
  <c r="L175" i="48" s="1"/>
  <c r="B176" i="48"/>
  <c r="D176" i="48" s="1"/>
  <c r="A177" i="48"/>
  <c r="C176" i="45"/>
  <c r="K176" i="45"/>
  <c r="A178" i="45"/>
  <c r="B177" i="45"/>
  <c r="D177" i="45" s="1"/>
  <c r="L175" i="45"/>
  <c r="M174" i="45"/>
  <c r="N174" i="45" s="1"/>
  <c r="C175" i="44"/>
  <c r="K175" i="44"/>
  <c r="M173" i="44"/>
  <c r="N173" i="44" s="1"/>
  <c r="L174" i="44"/>
  <c r="B176" i="44"/>
  <c r="A177" i="44"/>
  <c r="D175" i="44"/>
  <c r="D176" i="44" s="1"/>
  <c r="M173" i="42"/>
  <c r="N173" i="42" s="1"/>
  <c r="C174" i="42"/>
  <c r="K174" i="42"/>
  <c r="L174" i="42" s="1"/>
  <c r="A176" i="42"/>
  <c r="B175" i="42"/>
  <c r="M174" i="41"/>
  <c r="N174" i="41" s="1"/>
  <c r="B176" i="41"/>
  <c r="A177" i="41"/>
  <c r="C175" i="41"/>
  <c r="K175" i="41"/>
  <c r="L175" i="41" s="1"/>
  <c r="D175" i="41"/>
  <c r="D176" i="41" s="1"/>
  <c r="L174" i="39"/>
  <c r="M173" i="39"/>
  <c r="N173" i="39" s="1"/>
  <c r="A174" i="57" l="1"/>
  <c r="A173" i="56"/>
  <c r="A171" i="55"/>
  <c r="M175" i="48"/>
  <c r="N175" i="48" s="1"/>
  <c r="B177" i="48"/>
  <c r="A178" i="48"/>
  <c r="C176" i="48"/>
  <c r="K176" i="48"/>
  <c r="L176" i="48" s="1"/>
  <c r="C177" i="45"/>
  <c r="K177" i="45"/>
  <c r="B178" i="45"/>
  <c r="A179" i="45"/>
  <c r="D178" i="45"/>
  <c r="L176" i="45"/>
  <c r="M175" i="45"/>
  <c r="N175" i="45" s="1"/>
  <c r="M174" i="44"/>
  <c r="N174" i="44" s="1"/>
  <c r="L175" i="44"/>
  <c r="B177" i="44"/>
  <c r="A178" i="44"/>
  <c r="D177" i="44"/>
  <c r="C176" i="44"/>
  <c r="K176" i="44"/>
  <c r="M174" i="42"/>
  <c r="N174" i="42" s="1"/>
  <c r="C175" i="42"/>
  <c r="K175" i="42"/>
  <c r="L175" i="42" s="1"/>
  <c r="B176" i="42"/>
  <c r="A177" i="42"/>
  <c r="D175" i="42"/>
  <c r="D176" i="42" s="1"/>
  <c r="M175" i="41"/>
  <c r="N175" i="41" s="1"/>
  <c r="B177" i="41"/>
  <c r="D177" i="41" s="1"/>
  <c r="A178" i="41"/>
  <c r="C176" i="41"/>
  <c r="K176" i="41"/>
  <c r="L176" i="41" s="1"/>
  <c r="M174" i="39"/>
  <c r="N174" i="39" s="1"/>
  <c r="L175" i="39"/>
  <c r="A174" i="56" l="1"/>
  <c r="A175" i="57"/>
  <c r="A172" i="55"/>
  <c r="M176" i="48"/>
  <c r="N176" i="48" s="1"/>
  <c r="C177" i="48"/>
  <c r="K177" i="48"/>
  <c r="L177" i="48" s="1"/>
  <c r="B178" i="48"/>
  <c r="A179" i="48"/>
  <c r="D177" i="48"/>
  <c r="D178" i="48" s="1"/>
  <c r="A180" i="45"/>
  <c r="B179" i="45"/>
  <c r="D179" i="45"/>
  <c r="C178" i="45"/>
  <c r="K178" i="45"/>
  <c r="L177" i="45"/>
  <c r="M176" i="45"/>
  <c r="N176" i="45" s="1"/>
  <c r="B178" i="44"/>
  <c r="A179" i="44"/>
  <c r="C177" i="44"/>
  <c r="K177" i="44"/>
  <c r="L176" i="44"/>
  <c r="M175" i="44"/>
  <c r="N175" i="44" s="1"/>
  <c r="M175" i="42"/>
  <c r="N175" i="42" s="1"/>
  <c r="A178" i="42"/>
  <c r="B177" i="42"/>
  <c r="C176" i="42"/>
  <c r="K176" i="42"/>
  <c r="L176" i="42" s="1"/>
  <c r="M176" i="41"/>
  <c r="N176" i="41" s="1"/>
  <c r="B178" i="41"/>
  <c r="A179" i="41"/>
  <c r="C177" i="41"/>
  <c r="K177" i="41"/>
  <c r="L177" i="41" s="1"/>
  <c r="M175" i="39"/>
  <c r="N175" i="39" s="1"/>
  <c r="L176" i="39"/>
  <c r="A176" i="57" l="1"/>
  <c r="A175" i="56"/>
  <c r="M177" i="48"/>
  <c r="N177" i="48" s="1"/>
  <c r="B179" i="48"/>
  <c r="D179" i="48" s="1"/>
  <c r="A180" i="48"/>
  <c r="C178" i="48"/>
  <c r="K178" i="48"/>
  <c r="L178" i="48" s="1"/>
  <c r="B180" i="45"/>
  <c r="A181" i="45"/>
  <c r="L178" i="45"/>
  <c r="M177" i="45"/>
  <c r="N177" i="45" s="1"/>
  <c r="C179" i="45"/>
  <c r="K179" i="45"/>
  <c r="M176" i="44"/>
  <c r="N176" i="44" s="1"/>
  <c r="L177" i="44"/>
  <c r="C178" i="44"/>
  <c r="K178" i="44"/>
  <c r="D178" i="44"/>
  <c r="B179" i="44"/>
  <c r="M176" i="42"/>
  <c r="N176" i="42" s="1"/>
  <c r="K177" i="42"/>
  <c r="L177" i="42" s="1"/>
  <c r="C177" i="42"/>
  <c r="A179" i="42"/>
  <c r="B178" i="42"/>
  <c r="D177" i="42"/>
  <c r="D178" i="42" s="1"/>
  <c r="M177" i="41"/>
  <c r="N177" i="41" s="1"/>
  <c r="A180" i="41"/>
  <c r="B179" i="41"/>
  <c r="C178" i="41"/>
  <c r="K178" i="41"/>
  <c r="L178" i="41" s="1"/>
  <c r="D178" i="41"/>
  <c r="D179" i="41" s="1"/>
  <c r="M176" i="39"/>
  <c r="N176" i="39" s="1"/>
  <c r="L177" i="39"/>
  <c r="A177" i="57" l="1"/>
  <c r="A176" i="56"/>
  <c r="M178" i="48"/>
  <c r="N178" i="48" s="1"/>
  <c r="B180" i="48"/>
  <c r="K179" i="48"/>
  <c r="L179" i="48" s="1"/>
  <c r="C179" i="48"/>
  <c r="C180" i="45"/>
  <c r="K180" i="45"/>
  <c r="L179" i="45"/>
  <c r="M178" i="45"/>
  <c r="N178" i="45" s="1"/>
  <c r="D180" i="45"/>
  <c r="B181" i="45"/>
  <c r="A182" i="45"/>
  <c r="D179" i="44"/>
  <c r="C179" i="44"/>
  <c r="K179" i="44"/>
  <c r="L178" i="44"/>
  <c r="M177" i="44"/>
  <c r="N177" i="44" s="1"/>
  <c r="M177" i="42"/>
  <c r="N177" i="42" s="1"/>
  <c r="K178" i="42"/>
  <c r="L178" i="42" s="1"/>
  <c r="C178" i="42"/>
  <c r="B179" i="42"/>
  <c r="A180" i="42"/>
  <c r="M178" i="41"/>
  <c r="N178" i="41" s="1"/>
  <c r="B180" i="41"/>
  <c r="A181" i="41"/>
  <c r="C179" i="41"/>
  <c r="K179" i="41"/>
  <c r="L179" i="41" s="1"/>
  <c r="L178" i="39"/>
  <c r="M177" i="39"/>
  <c r="N177" i="39" s="1"/>
  <c r="A178" i="57" l="1"/>
  <c r="A177" i="56"/>
  <c r="M179" i="48"/>
  <c r="N179" i="48" s="1"/>
  <c r="C180" i="48"/>
  <c r="K180" i="48"/>
  <c r="L180" i="48" s="1"/>
  <c r="D180" i="48"/>
  <c r="C181" i="45"/>
  <c r="K181" i="45"/>
  <c r="L180" i="45"/>
  <c r="M179" i="45"/>
  <c r="N179" i="45" s="1"/>
  <c r="B182" i="45"/>
  <c r="D181" i="45"/>
  <c r="D182" i="45" s="1"/>
  <c r="M178" i="44"/>
  <c r="N178" i="44" s="1"/>
  <c r="L179" i="44"/>
  <c r="M178" i="42"/>
  <c r="N178" i="42" s="1"/>
  <c r="K179" i="42"/>
  <c r="L179" i="42" s="1"/>
  <c r="C179" i="42"/>
  <c r="A181" i="42"/>
  <c r="B180" i="42"/>
  <c r="D179" i="42"/>
  <c r="D180" i="42" s="1"/>
  <c r="M179" i="41"/>
  <c r="N179" i="41" s="1"/>
  <c r="A182" i="41"/>
  <c r="B181" i="41"/>
  <c r="C180" i="41"/>
  <c r="K180" i="41"/>
  <c r="L180" i="41" s="1"/>
  <c r="D180" i="41"/>
  <c r="D181" i="41" s="1"/>
  <c r="M178" i="39"/>
  <c r="N178" i="39" s="1"/>
  <c r="L179" i="39"/>
  <c r="A179" i="57" l="1"/>
  <c r="A178" i="56"/>
  <c r="M180" i="48"/>
  <c r="N180" i="48" s="1"/>
  <c r="L181" i="45"/>
  <c r="M180" i="45"/>
  <c r="N180" i="45" s="1"/>
  <c r="C182" i="45"/>
  <c r="K182" i="45"/>
  <c r="M179" i="44"/>
  <c r="N179" i="44" s="1"/>
  <c r="M179" i="42"/>
  <c r="N179" i="42" s="1"/>
  <c r="K180" i="42"/>
  <c r="L180" i="42" s="1"/>
  <c r="C180" i="42"/>
  <c r="A182" i="42"/>
  <c r="B181" i="42"/>
  <c r="M180" i="41"/>
  <c r="N180" i="41" s="1"/>
  <c r="B182" i="41"/>
  <c r="A183" i="41"/>
  <c r="C181" i="41"/>
  <c r="K181" i="41"/>
  <c r="L181" i="41" s="1"/>
  <c r="M179" i="39"/>
  <c r="N179" i="39" s="1"/>
  <c r="L180" i="39"/>
  <c r="A180" i="57" l="1"/>
  <c r="A179" i="56"/>
  <c r="L182" i="45"/>
  <c r="M181" i="45"/>
  <c r="N181" i="45" s="1"/>
  <c r="M180" i="42"/>
  <c r="N180" i="42" s="1"/>
  <c r="C181" i="42"/>
  <c r="K181" i="42"/>
  <c r="L181" i="42" s="1"/>
  <c r="B182" i="42"/>
  <c r="A183" i="42"/>
  <c r="D181" i="42"/>
  <c r="D182" i="42" s="1"/>
  <c r="M181" i="41"/>
  <c r="N181" i="41" s="1"/>
  <c r="A184" i="41"/>
  <c r="B183" i="41"/>
  <c r="C182" i="41"/>
  <c r="K182" i="41"/>
  <c r="L182" i="41" s="1"/>
  <c r="D182" i="41"/>
  <c r="D183" i="41" s="1"/>
  <c r="L181" i="39"/>
  <c r="M180" i="39"/>
  <c r="N180" i="39" s="1"/>
  <c r="A180" i="56" l="1"/>
  <c r="A181" i="57"/>
  <c r="M182" i="45"/>
  <c r="N182" i="45" s="1"/>
  <c r="M181" i="42"/>
  <c r="N181" i="42" s="1"/>
  <c r="A184" i="42"/>
  <c r="B183" i="42"/>
  <c r="K182" i="42"/>
  <c r="L182" i="42" s="1"/>
  <c r="C182" i="42"/>
  <c r="M182" i="41"/>
  <c r="N182" i="41" s="1"/>
  <c r="C183" i="41"/>
  <c r="K183" i="41"/>
  <c r="L183" i="41" s="1"/>
  <c r="B184" i="41"/>
  <c r="A185" i="41"/>
  <c r="M181" i="39"/>
  <c r="N181" i="39" s="1"/>
  <c r="L182" i="39"/>
  <c r="A182" i="57" l="1"/>
  <c r="A181" i="56"/>
  <c r="M182" i="42"/>
  <c r="N182" i="42" s="1"/>
  <c r="A185" i="42"/>
  <c r="B184" i="42"/>
  <c r="K183" i="42"/>
  <c r="L183" i="42" s="1"/>
  <c r="C183" i="42"/>
  <c r="D183" i="42"/>
  <c r="D184" i="42" s="1"/>
  <c r="M183" i="41"/>
  <c r="N183" i="41" s="1"/>
  <c r="A186" i="41"/>
  <c r="B185" i="41"/>
  <c r="C184" i="41"/>
  <c r="K184" i="41"/>
  <c r="L184" i="41" s="1"/>
  <c r="D184" i="41"/>
  <c r="D185" i="41" s="1"/>
  <c r="M182" i="39"/>
  <c r="N182" i="39" s="1"/>
  <c r="L183" i="39"/>
  <c r="A182" i="56" l="1"/>
  <c r="A183" i="57"/>
  <c r="M183" i="42"/>
  <c r="N183" i="42" s="1"/>
  <c r="C184" i="42"/>
  <c r="K184" i="42"/>
  <c r="L184" i="42" s="1"/>
  <c r="B185" i="42"/>
  <c r="A186" i="42"/>
  <c r="M184" i="41"/>
  <c r="N184" i="41" s="1"/>
  <c r="B186" i="41"/>
  <c r="D186" i="41" s="1"/>
  <c r="A187" i="41"/>
  <c r="C185" i="41"/>
  <c r="K185" i="41"/>
  <c r="L185" i="41" s="1"/>
  <c r="L184" i="39"/>
  <c r="M183" i="39"/>
  <c r="N183" i="39" s="1"/>
  <c r="A184" i="57" l="1"/>
  <c r="A183" i="56"/>
  <c r="M184" i="42"/>
  <c r="N184" i="42" s="1"/>
  <c r="A187" i="42"/>
  <c r="B186" i="42"/>
  <c r="C185" i="42"/>
  <c r="K185" i="42"/>
  <c r="L185" i="42" s="1"/>
  <c r="D185" i="42"/>
  <c r="D186" i="42" s="1"/>
  <c r="M185" i="41"/>
  <c r="N185" i="41" s="1"/>
  <c r="A188" i="41"/>
  <c r="B187" i="41"/>
  <c r="C186" i="41"/>
  <c r="K186" i="41"/>
  <c r="L186" i="41" s="1"/>
  <c r="M184" i="39"/>
  <c r="N184" i="39" s="1"/>
  <c r="L185" i="39"/>
  <c r="A185" i="57" l="1"/>
  <c r="A184" i="56"/>
  <c r="M185" i="42"/>
  <c r="N185" i="42" s="1"/>
  <c r="A188" i="42"/>
  <c r="B187" i="42"/>
  <c r="D187" i="42"/>
  <c r="K186" i="42"/>
  <c r="L186" i="42" s="1"/>
  <c r="C186" i="42"/>
  <c r="M186" i="41"/>
  <c r="N186" i="41" s="1"/>
  <c r="C187" i="41"/>
  <c r="K187" i="41"/>
  <c r="L187" i="41" s="1"/>
  <c r="D187" i="41"/>
  <c r="B188" i="41"/>
  <c r="A189" i="41"/>
  <c r="M185" i="39"/>
  <c r="N185" i="39" s="1"/>
  <c r="L186" i="39"/>
  <c r="A185" i="56" l="1"/>
  <c r="A186" i="57"/>
  <c r="M186" i="42"/>
  <c r="N186" i="42" s="1"/>
  <c r="A189" i="42"/>
  <c r="B188" i="42"/>
  <c r="K187" i="42"/>
  <c r="L187" i="42" s="1"/>
  <c r="C187" i="42"/>
  <c r="D188" i="41"/>
  <c r="M187" i="41"/>
  <c r="N187" i="41" s="1"/>
  <c r="A190" i="41"/>
  <c r="B189" i="41"/>
  <c r="C188" i="41"/>
  <c r="K188" i="41"/>
  <c r="L188" i="41" s="1"/>
  <c r="M186" i="39"/>
  <c r="N186" i="39" s="1"/>
  <c r="L187" i="39"/>
  <c r="A187" i="57" l="1"/>
  <c r="A186" i="56"/>
  <c r="M187" i="42"/>
  <c r="N187" i="42" s="1"/>
  <c r="K188" i="42"/>
  <c r="L188" i="42" s="1"/>
  <c r="D188" i="42"/>
  <c r="C188" i="42"/>
  <c r="B189" i="42"/>
  <c r="A190" i="42"/>
  <c r="M188" i="41"/>
  <c r="N188" i="41" s="1"/>
  <c r="C189" i="41"/>
  <c r="K189" i="41"/>
  <c r="L189" i="41" s="1"/>
  <c r="D189" i="41"/>
  <c r="B190" i="41"/>
  <c r="A191" i="41"/>
  <c r="L188" i="39"/>
  <c r="M187" i="39"/>
  <c r="N187" i="39" s="1"/>
  <c r="A187" i="56" l="1"/>
  <c r="A188" i="57"/>
  <c r="M188" i="42"/>
  <c r="N188" i="42" s="1"/>
  <c r="C189" i="42"/>
  <c r="K189" i="42"/>
  <c r="L189" i="42" s="1"/>
  <c r="A191" i="42"/>
  <c r="B190" i="42"/>
  <c r="D189" i="42"/>
  <c r="D190" i="42" s="1"/>
  <c r="M189" i="41"/>
  <c r="N189" i="41" s="1"/>
  <c r="A192" i="41"/>
  <c r="B191" i="41"/>
  <c r="D190" i="41"/>
  <c r="D191" i="41" s="1"/>
  <c r="C190" i="41"/>
  <c r="K190" i="41"/>
  <c r="L190" i="41" s="1"/>
  <c r="M188" i="39"/>
  <c r="N188" i="39" s="1"/>
  <c r="L189" i="39"/>
  <c r="A189" i="57" l="1"/>
  <c r="A188" i="56"/>
  <c r="M189" i="42"/>
  <c r="N189" i="42" s="1"/>
  <c r="A192" i="42"/>
  <c r="B191" i="42"/>
  <c r="K190" i="42"/>
  <c r="L190" i="42" s="1"/>
  <c r="C190" i="42"/>
  <c r="M190" i="41"/>
  <c r="N190" i="41" s="1"/>
  <c r="B192" i="41"/>
  <c r="A193" i="41"/>
  <c r="D192" i="41"/>
  <c r="C191" i="41"/>
  <c r="K191" i="41"/>
  <c r="L191" i="41" s="1"/>
  <c r="M189" i="39"/>
  <c r="N189" i="39" s="1"/>
  <c r="L190" i="39"/>
  <c r="A190" i="57" l="1"/>
  <c r="M190" i="42"/>
  <c r="N190" i="42" s="1"/>
  <c r="C191" i="42"/>
  <c r="K191" i="42"/>
  <c r="L191" i="42" s="1"/>
  <c r="D191" i="42"/>
  <c r="B192" i="42"/>
  <c r="A193" i="42"/>
  <c r="M191" i="41"/>
  <c r="N191" i="41" s="1"/>
  <c r="A194" i="41"/>
  <c r="B193" i="41"/>
  <c r="C192" i="41"/>
  <c r="K192" i="41"/>
  <c r="L192" i="41" s="1"/>
  <c r="L191" i="39"/>
  <c r="M190" i="39"/>
  <c r="N190" i="39" s="1"/>
  <c r="A191" i="57" l="1"/>
  <c r="M191" i="42"/>
  <c r="N191" i="42" s="1"/>
  <c r="K192" i="42"/>
  <c r="L192" i="42" s="1"/>
  <c r="C192" i="42"/>
  <c r="D192" i="42"/>
  <c r="B193" i="42"/>
  <c r="A194" i="42"/>
  <c r="M192" i="41"/>
  <c r="N192" i="41" s="1"/>
  <c r="C193" i="41"/>
  <c r="K193" i="41"/>
  <c r="L193" i="41" s="1"/>
  <c r="B194" i="41"/>
  <c r="A195" i="41"/>
  <c r="D193" i="41"/>
  <c r="D194" i="41" s="1"/>
  <c r="M191" i="39"/>
  <c r="N191" i="39" s="1"/>
  <c r="L192" i="39"/>
  <c r="A192" i="57" l="1"/>
  <c r="M192" i="42"/>
  <c r="N192" i="42" s="1"/>
  <c r="K193" i="42"/>
  <c r="L193" i="42" s="1"/>
  <c r="C193" i="42"/>
  <c r="A195" i="42"/>
  <c r="B194" i="42"/>
  <c r="D193" i="42"/>
  <c r="D194" i="42" s="1"/>
  <c r="M193" i="41"/>
  <c r="N193" i="41" s="1"/>
  <c r="A196" i="41"/>
  <c r="B195" i="41"/>
  <c r="D195" i="41" s="1"/>
  <c r="C194" i="41"/>
  <c r="K194" i="41"/>
  <c r="L194" i="41" s="1"/>
  <c r="M192" i="39"/>
  <c r="N192" i="39" s="1"/>
  <c r="L193" i="39"/>
  <c r="A193" i="57" l="1"/>
  <c r="M193" i="42"/>
  <c r="N193" i="42" s="1"/>
  <c r="K194" i="42"/>
  <c r="L194" i="42" s="1"/>
  <c r="C194" i="42"/>
  <c r="A196" i="42"/>
  <c r="B195" i="42"/>
  <c r="M194" i="41"/>
  <c r="N194" i="41" s="1"/>
  <c r="C195" i="41"/>
  <c r="K195" i="41"/>
  <c r="L195" i="41" s="1"/>
  <c r="B196" i="41"/>
  <c r="A198" i="41"/>
  <c r="A199" i="41" s="1"/>
  <c r="A200" i="41" s="1"/>
  <c r="A201" i="41" s="1"/>
  <c r="A202" i="41" s="1"/>
  <c r="A203" i="41" s="1"/>
  <c r="A204" i="41" s="1"/>
  <c r="A205" i="41" s="1"/>
  <c r="A206" i="41" s="1"/>
  <c r="A207" i="41" s="1"/>
  <c r="A208" i="41" s="1"/>
  <c r="A209" i="41" s="1"/>
  <c r="A210" i="41" s="1"/>
  <c r="A211" i="41" s="1"/>
  <c r="A212" i="41" s="1"/>
  <c r="A213" i="41" s="1"/>
  <c r="A214" i="41" s="1"/>
  <c r="A215" i="41" s="1"/>
  <c r="A216" i="41" s="1"/>
  <c r="A217" i="41" s="1"/>
  <c r="A218" i="41" s="1"/>
  <c r="A219" i="41" s="1"/>
  <c r="A220" i="41" s="1"/>
  <c r="A221" i="41" s="1"/>
  <c r="A222" i="41" s="1"/>
  <c r="M193" i="39"/>
  <c r="N193" i="39" s="1"/>
  <c r="L194" i="39"/>
  <c r="A194" i="57" l="1"/>
  <c r="M194" i="42"/>
  <c r="N194" i="42" s="1"/>
  <c r="C195" i="42"/>
  <c r="K195" i="42"/>
  <c r="L195" i="42" s="1"/>
  <c r="B196" i="42"/>
  <c r="A197" i="42"/>
  <c r="D195" i="42"/>
  <c r="D196" i="42" s="1"/>
  <c r="M195" i="41"/>
  <c r="N195" i="41" s="1"/>
  <c r="C196" i="41"/>
  <c r="C197" i="41" s="1"/>
  <c r="K196" i="41"/>
  <c r="L196" i="41" s="1"/>
  <c r="M196" i="41" s="1"/>
  <c r="N196" i="41" s="1"/>
  <c r="D196" i="41"/>
  <c r="D197" i="41" s="1"/>
  <c r="M194" i="39"/>
  <c r="N194" i="39" s="1"/>
  <c r="L195" i="39"/>
  <c r="A195" i="57" l="1"/>
  <c r="M195" i="42"/>
  <c r="N195" i="42" s="1"/>
  <c r="K196" i="42"/>
  <c r="L196" i="42" s="1"/>
  <c r="C196" i="42"/>
  <c r="A198" i="42"/>
  <c r="A199" i="42" s="1"/>
  <c r="A200" i="42" s="1"/>
  <c r="A201" i="42" s="1"/>
  <c r="A202" i="42" s="1"/>
  <c r="A203" i="42" s="1"/>
  <c r="A204" i="42" s="1"/>
  <c r="A205" i="42" s="1"/>
  <c r="A206" i="42" s="1"/>
  <c r="A207" i="42" s="1"/>
  <c r="A208" i="42" s="1"/>
  <c r="A209" i="42" s="1"/>
  <c r="A210" i="42" s="1"/>
  <c r="A211" i="42" s="1"/>
  <c r="A212" i="42" s="1"/>
  <c r="A213" i="42" s="1"/>
  <c r="A214" i="42" s="1"/>
  <c r="A215" i="42" s="1"/>
  <c r="A216" i="42" s="1"/>
  <c r="A217" i="42" s="1"/>
  <c r="A218" i="42" s="1"/>
  <c r="A219" i="42" s="1"/>
  <c r="A220" i="42" s="1"/>
  <c r="A221" i="42" s="1"/>
  <c r="A222" i="42" s="1"/>
  <c r="B197" i="42"/>
  <c r="L196" i="39"/>
  <c r="M196" i="39" s="1"/>
  <c r="N196" i="39" s="1"/>
  <c r="M195" i="39"/>
  <c r="N195" i="39" s="1"/>
  <c r="M196" i="42" l="1"/>
  <c r="N196" i="42" s="1"/>
  <c r="K197" i="42"/>
  <c r="L197" i="42" s="1"/>
  <c r="C197" i="42"/>
  <c r="C198" i="42" s="1"/>
  <c r="C199" i="42" s="1"/>
  <c r="C200" i="42" s="1"/>
  <c r="C201" i="42" s="1"/>
  <c r="C202" i="42" s="1"/>
  <c r="C203" i="42" s="1"/>
  <c r="C204" i="42" s="1"/>
  <c r="D197" i="42"/>
  <c r="M197" i="42" l="1"/>
  <c r="N197" i="42" s="1"/>
  <c r="L198" i="42"/>
  <c r="A205" i="43"/>
  <c r="A206" i="43" s="1"/>
  <c r="A207" i="43" s="1"/>
  <c r="A208" i="43" s="1"/>
  <c r="A209" i="43" s="1"/>
  <c r="A210" i="43" s="1"/>
  <c r="A211" i="43" s="1"/>
  <c r="A212" i="43" s="1"/>
  <c r="A213" i="43" s="1"/>
  <c r="A214" i="43" s="1"/>
  <c r="A215" i="43" s="1"/>
  <c r="A216" i="43" s="1"/>
  <c r="A217" i="43" s="1"/>
  <c r="A218" i="43" s="1"/>
  <c r="A219" i="43" s="1"/>
  <c r="A220" i="43" s="1"/>
  <c r="A221" i="43" s="1"/>
  <c r="A222" i="43" s="1"/>
  <c r="M198" i="42" l="1"/>
  <c r="N198" i="42" s="1"/>
  <c r="L199" i="42"/>
  <c r="A205" i="44"/>
  <c r="A206" i="44" s="1"/>
  <c r="A207" i="44" s="1"/>
  <c r="A208" i="44" s="1"/>
  <c r="A209" i="44" s="1"/>
  <c r="A210" i="44" s="1"/>
  <c r="A211" i="44" s="1"/>
  <c r="A212" i="44" s="1"/>
  <c r="A213" i="44" s="1"/>
  <c r="A214" i="44" s="1"/>
  <c r="A215" i="44" s="1"/>
  <c r="A216" i="44" s="1"/>
  <c r="A217" i="44" s="1"/>
  <c r="A218" i="44" s="1"/>
  <c r="A219" i="44" s="1"/>
  <c r="A220" i="44" s="1"/>
  <c r="A221" i="44" s="1"/>
  <c r="A222" i="44" s="1"/>
  <c r="L200" i="42" l="1"/>
  <c r="M199" i="42"/>
  <c r="N199" i="42" s="1"/>
  <c r="A205" i="45"/>
  <c r="A206" i="45" s="1"/>
  <c r="A207" i="45" s="1"/>
  <c r="A208" i="45" s="1"/>
  <c r="A209" i="45" s="1"/>
  <c r="A210" i="45" s="1"/>
  <c r="A211" i="45" s="1"/>
  <c r="A212" i="45" s="1"/>
  <c r="A213" i="45" s="1"/>
  <c r="A214" i="45" s="1"/>
  <c r="A215" i="45" s="1"/>
  <c r="A216" i="45" s="1"/>
  <c r="A217" i="45" s="1"/>
  <c r="A218" i="45" s="1"/>
  <c r="A219" i="45" s="1"/>
  <c r="A220" i="45" s="1"/>
  <c r="A221" i="45" s="1"/>
  <c r="A222" i="45" s="1"/>
  <c r="L201" i="42" l="1"/>
  <c r="M200" i="42"/>
  <c r="N200" i="42" s="1"/>
  <c r="A205" i="49"/>
  <c r="A206" i="49" s="1"/>
  <c r="A207" i="49" s="1"/>
  <c r="A208" i="49" s="1"/>
  <c r="A209" i="49" s="1"/>
  <c r="A210" i="49" s="1"/>
  <c r="A211" i="49" s="1"/>
  <c r="A212" i="49" s="1"/>
  <c r="A213" i="49" s="1"/>
  <c r="A214" i="49" s="1"/>
  <c r="A215" i="49" s="1"/>
  <c r="A216" i="49" s="1"/>
  <c r="A217" i="49" s="1"/>
  <c r="A218" i="49" s="1"/>
  <c r="A219" i="49" s="1"/>
  <c r="A220" i="49" s="1"/>
  <c r="A221" i="49" s="1"/>
  <c r="A222" i="49" s="1"/>
  <c r="A205" i="48"/>
  <c r="A206" i="48" s="1"/>
  <c r="A207" i="48" s="1"/>
  <c r="A208" i="48" s="1"/>
  <c r="A209" i="48" s="1"/>
  <c r="A210" i="48" s="1"/>
  <c r="A211" i="48" s="1"/>
  <c r="A212" i="48" s="1"/>
  <c r="A213" i="48" s="1"/>
  <c r="A214" i="48" s="1"/>
  <c r="A215" i="48" s="1"/>
  <c r="A216" i="48" s="1"/>
  <c r="A217" i="48" s="1"/>
  <c r="A218" i="48" s="1"/>
  <c r="A219" i="48" s="1"/>
  <c r="A220" i="48" s="1"/>
  <c r="A221" i="48" s="1"/>
  <c r="A222" i="48" s="1"/>
  <c r="M201" i="42" l="1"/>
  <c r="N201" i="42" s="1"/>
  <c r="L202" i="42"/>
  <c r="A206" i="50"/>
  <c r="A207" i="50" s="1"/>
  <c r="A208" i="50" s="1"/>
  <c r="A209" i="50" s="1"/>
  <c r="A210" i="50" s="1"/>
  <c r="A211" i="50" s="1"/>
  <c r="A212" i="50" s="1"/>
  <c r="A213" i="50" s="1"/>
  <c r="A214" i="50" s="1"/>
  <c r="A215" i="50" s="1"/>
  <c r="A216" i="50" s="1"/>
  <c r="A217" i="50" s="1"/>
  <c r="A218" i="50" s="1"/>
  <c r="A219" i="50" s="1"/>
  <c r="A220" i="50" s="1"/>
  <c r="A221" i="50" s="1"/>
  <c r="A222" i="50" s="1"/>
  <c r="L203" i="42" l="1"/>
  <c r="M202" i="42"/>
  <c r="N202" i="42" s="1"/>
  <c r="L204" i="42" l="1"/>
  <c r="M204" i="42" s="1"/>
  <c r="N204" i="42" s="1"/>
  <c r="M203" i="42"/>
  <c r="N203" i="42" s="1"/>
</calcChain>
</file>

<file path=xl/sharedStrings.xml><?xml version="1.0" encoding="utf-8"?>
<sst xmlns="http://schemas.openxmlformats.org/spreadsheetml/2006/main" count="1799" uniqueCount="59">
  <si>
    <t>f, кПа</t>
  </si>
  <si>
    <t>q, МПа</t>
  </si>
  <si>
    <t>сторона</t>
  </si>
  <si>
    <t>u</t>
  </si>
  <si>
    <t>A</t>
  </si>
  <si>
    <t>β1</t>
  </si>
  <si>
    <t>h</t>
  </si>
  <si>
    <t>βi</t>
  </si>
  <si>
    <t>q, кПа</t>
  </si>
  <si>
    <t>hi</t>
  </si>
  <si>
    <t>сумма по боковой</t>
  </si>
  <si>
    <t>RA</t>
  </si>
  <si>
    <t>длина сваи</t>
  </si>
  <si>
    <t>по боковой</t>
  </si>
  <si>
    <t>Fu, кН</t>
  </si>
  <si>
    <t>Коэффициент перехода от fsi к f для зонда типа II или III, βi</t>
  </si>
  <si>
    <t>Коэффициент перехода от qs к Rs, β1                                   (для забивных свай)</t>
  </si>
  <si>
    <t>при песчаных грунтах</t>
  </si>
  <si>
    <t>при глинистых грунтах</t>
  </si>
  <si>
    <t>Отметка верхней точки СЗ</t>
  </si>
  <si>
    <t>Отметка верха сваи</t>
  </si>
  <si>
    <t>N, kH</t>
  </si>
  <si>
    <t>абс. отм</t>
  </si>
  <si>
    <t>Отметка скважины</t>
  </si>
  <si>
    <t>ТСЗ.1/18</t>
  </si>
  <si>
    <t>Забивная свая 30х30</t>
  </si>
  <si>
    <t>ТСЗ.5/18</t>
  </si>
  <si>
    <t>ТСЗ.10/18</t>
  </si>
  <si>
    <t>ТСЗ.11/18</t>
  </si>
  <si>
    <t>ТСЗ.12/18</t>
  </si>
  <si>
    <t>ТСЗ.18/18</t>
  </si>
  <si>
    <t>ТСЗ.19/18</t>
  </si>
  <si>
    <t>ТСЗ.25/18</t>
  </si>
  <si>
    <t>sand</t>
  </si>
  <si>
    <t>clay</t>
  </si>
  <si>
    <t>B</t>
  </si>
  <si>
    <t>f_kPa</t>
  </si>
  <si>
    <t>B_1</t>
  </si>
  <si>
    <t>q_kPa</t>
  </si>
  <si>
    <t>depth_m</t>
  </si>
  <si>
    <t>q_MPa</t>
  </si>
  <si>
    <t>soil_type</t>
  </si>
  <si>
    <t>1_18</t>
  </si>
  <si>
    <t>5_18</t>
  </si>
  <si>
    <t>10_18</t>
  </si>
  <si>
    <t>11_18</t>
  </si>
  <si>
    <t>12_18</t>
  </si>
  <si>
    <t>15_18</t>
  </si>
  <si>
    <t>18_18</t>
  </si>
  <si>
    <t>19_18</t>
  </si>
  <si>
    <t>25_18</t>
  </si>
  <si>
    <t>CPT_label</t>
  </si>
  <si>
    <t>bore_elevation_m</t>
  </si>
  <si>
    <t>pile_top_elevation_m</t>
  </si>
  <si>
    <t>CPT_top_elevation_m</t>
  </si>
  <si>
    <t>type</t>
  </si>
  <si>
    <t>circular</t>
  </si>
  <si>
    <t>rectangular</t>
  </si>
  <si>
    <t>diameter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</si>
</sst>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5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0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</font>
    <font>
      <b/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b/>
      <i/>
      <sz val="10"/>
      <color theme="1"/>
      <name val="Calibri"/>
      <family val="2"/>
      <charset val="204"/>
      <scheme val="minor"/>
    </font>
    <font>
      <b/>
      <sz val="9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i/>
      <sz val="9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</font>
    <font>
      <sz val="18"/>
      <color theme="1"/>
      <name val="Calibri"/>
      <family val="2"/>
      <charset val="204"/>
      <scheme val="minor"/>
    </font>
    <font>
      <sz val="8"/>
      <color rgb="FF000000"/>
      <name val="Times New Roman"/>
      <family val="1"/>
      <charset val="204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24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0" fillId="3" borderId="0" xfId="0" applyFill="1"/>
    <xf numFmtId="2" fontId="0" fillId="0" borderId="0" xfId="0" applyNumberFormat="1"/>
    <xf numFmtId="164" fontId="0" fillId="0" borderId="0" xfId="0" applyNumberFormat="1"/>
    <xf numFmtId="0" fontId="0" fillId="4" borderId="0" xfId="0" applyFill="1"/>
    <xf numFmtId="0" fontId="0" fillId="2" borderId="0" xfId="0" applyFill="1"/>
    <xf numFmtId="0" fontId="2" fillId="2" borderId="0" xfId="0" applyFont="1" applyFill="1"/>
    <xf numFmtId="0" fontId="5" fillId="2" borderId="0" xfId="0" applyFont="1" applyFill="1"/>
    <xf numFmtId="0" fontId="3" fillId="2" borderId="0" xfId="0" applyFont="1" applyFill="1"/>
    <xf numFmtId="0" fontId="0" fillId="6" borderId="0" xfId="0" applyFill="1"/>
    <xf numFmtId="2" fontId="0" fillId="7" borderId="0" xfId="0" applyNumberFormat="1" applyFill="1"/>
    <xf numFmtId="0" fontId="0" fillId="0" borderId="0" xfId="0" applyFont="1"/>
    <xf numFmtId="2" fontId="0" fillId="4" borderId="0" xfId="0" applyNumberFormat="1" applyFill="1"/>
    <xf numFmtId="0" fontId="1" fillId="2" borderId="1" xfId="0" applyFont="1" applyFill="1" applyBorder="1"/>
    <xf numFmtId="0" fontId="0" fillId="2" borderId="1" xfId="0" applyFill="1" applyBorder="1"/>
    <xf numFmtId="0" fontId="0" fillId="0" borderId="0" xfId="0" applyNumberFormat="1"/>
    <xf numFmtId="0" fontId="1" fillId="0" borderId="0" xfId="0" applyFont="1" applyBorder="1"/>
    <xf numFmtId="0" fontId="0" fillId="0" borderId="0" xfId="0" applyBorder="1"/>
    <xf numFmtId="1" fontId="0" fillId="0" borderId="0" xfId="0" applyNumberFormat="1" applyBorder="1"/>
    <xf numFmtId="0" fontId="1" fillId="0" borderId="0" xfId="0" applyFont="1" applyFill="1" applyBorder="1"/>
    <xf numFmtId="0" fontId="0" fillId="0" borderId="0" xfId="0" applyFill="1" applyBorder="1"/>
    <xf numFmtId="164" fontId="0" fillId="0" borderId="0" xfId="0" applyNumberFormat="1" applyFill="1" applyBorder="1"/>
    <xf numFmtId="1" fontId="0" fillId="0" borderId="0" xfId="0" applyNumberFormat="1" applyFill="1" applyBorder="1"/>
    <xf numFmtId="0" fontId="0" fillId="0" borderId="4" xfId="0" applyNumberFormat="1" applyBorder="1"/>
    <xf numFmtId="0" fontId="0" fillId="0" borderId="5" xfId="0" applyNumberFormat="1" applyBorder="1"/>
    <xf numFmtId="0" fontId="1" fillId="0" borderId="4" xfId="0" applyNumberFormat="1" applyFont="1" applyBorder="1"/>
    <xf numFmtId="0" fontId="1" fillId="0" borderId="5" xfId="0" applyNumberFormat="1" applyFont="1" applyBorder="1"/>
    <xf numFmtId="0" fontId="1" fillId="0" borderId="6" xfId="0" applyNumberFormat="1" applyFont="1" applyBorder="1"/>
    <xf numFmtId="0" fontId="1" fillId="0" borderId="7" xfId="0" applyNumberFormat="1" applyFont="1" applyBorder="1"/>
    <xf numFmtId="164" fontId="0" fillId="2" borderId="1" xfId="0" applyNumberFormat="1" applyFill="1" applyBorder="1"/>
    <xf numFmtId="164" fontId="0" fillId="3" borderId="4" xfId="0" applyNumberFormat="1" applyFill="1" applyBorder="1"/>
    <xf numFmtId="0" fontId="0" fillId="3" borderId="5" xfId="0" applyFill="1" applyBorder="1"/>
    <xf numFmtId="0" fontId="1" fillId="3" borderId="4" xfId="0" applyFont="1" applyFill="1" applyBorder="1"/>
    <xf numFmtId="0" fontId="1" fillId="3" borderId="5" xfId="0" applyFont="1" applyFill="1" applyBorder="1"/>
    <xf numFmtId="0" fontId="0" fillId="3" borderId="4" xfId="0" applyFill="1" applyBorder="1"/>
    <xf numFmtId="0" fontId="1" fillId="3" borderId="6" xfId="0" applyFont="1" applyFill="1" applyBorder="1"/>
    <xf numFmtId="0" fontId="1" fillId="3" borderId="7" xfId="0" applyFont="1" applyFill="1" applyBorder="1"/>
    <xf numFmtId="0" fontId="0" fillId="2" borderId="4" xfId="0" applyFill="1" applyBorder="1"/>
    <xf numFmtId="0" fontId="0" fillId="2" borderId="5" xfId="0" applyFill="1" applyBorder="1"/>
    <xf numFmtId="0" fontId="1" fillId="2" borderId="4" xfId="0" applyFont="1" applyFill="1" applyBorder="1"/>
    <xf numFmtId="0" fontId="1" fillId="2" borderId="5" xfId="0" applyFont="1" applyFill="1" applyBorder="1"/>
    <xf numFmtId="164" fontId="0" fillId="2" borderId="4" xfId="0" applyNumberForma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7" fillId="0" borderId="0" xfId="0" applyFont="1" applyAlignment="1">
      <alignment horizontal="center" vertical="center"/>
    </xf>
    <xf numFmtId="0" fontId="1" fillId="3" borderId="14" xfId="0" applyFont="1" applyFill="1" applyBorder="1"/>
    <xf numFmtId="0" fontId="1" fillId="2" borderId="15" xfId="0" applyFont="1" applyFill="1" applyBorder="1"/>
    <xf numFmtId="0" fontId="1" fillId="0" borderId="14" xfId="0" applyNumberFormat="1" applyFont="1" applyBorder="1"/>
    <xf numFmtId="0" fontId="1" fillId="0" borderId="15" xfId="0" applyNumberFormat="1" applyFont="1" applyBorder="1"/>
    <xf numFmtId="0" fontId="1" fillId="2" borderId="8" xfId="0" applyFont="1" applyFill="1" applyBorder="1"/>
    <xf numFmtId="0" fontId="1" fillId="3" borderId="15" xfId="0" applyFont="1" applyFill="1" applyBorder="1"/>
    <xf numFmtId="2" fontId="4" fillId="0" borderId="2" xfId="0" applyNumberFormat="1" applyFont="1" applyBorder="1" applyAlignment="1">
      <alignment horizontal="right" vertical="center" wrapText="1"/>
    </xf>
    <xf numFmtId="2" fontId="9" fillId="0" borderId="3" xfId="0" applyNumberFormat="1" applyFont="1" applyBorder="1" applyAlignment="1">
      <alignment horizontal="right" vertical="center" wrapText="1"/>
    </xf>
    <xf numFmtId="2" fontId="4" fillId="0" borderId="3" xfId="0" applyNumberFormat="1" applyFont="1" applyBorder="1" applyAlignment="1">
      <alignment horizontal="right" vertical="center" wrapText="1"/>
    </xf>
    <xf numFmtId="2" fontId="4" fillId="0" borderId="8" xfId="0" applyNumberFormat="1" applyFont="1" applyBorder="1" applyAlignment="1">
      <alignment horizontal="right" vertical="center" wrapText="1"/>
    </xf>
    <xf numFmtId="2" fontId="4" fillId="0" borderId="9" xfId="0" applyNumberFormat="1" applyFont="1" applyBorder="1" applyAlignment="1">
      <alignment horizontal="right" vertical="center" wrapText="1"/>
    </xf>
    <xf numFmtId="0" fontId="12" fillId="8" borderId="0" xfId="0" applyFont="1" applyFill="1"/>
    <xf numFmtId="0" fontId="10" fillId="8" borderId="0" xfId="0" applyFont="1" applyFill="1"/>
    <xf numFmtId="0" fontId="12" fillId="8" borderId="10" xfId="0" applyFont="1" applyFill="1" applyBorder="1"/>
    <xf numFmtId="0" fontId="10" fillId="8" borderId="10" xfId="0" applyFont="1" applyFill="1" applyBorder="1"/>
    <xf numFmtId="0" fontId="0" fillId="2" borderId="0" xfId="0" applyFont="1" applyFill="1"/>
    <xf numFmtId="0" fontId="6" fillId="0" borderId="0" xfId="0" applyFont="1" applyFill="1" applyBorder="1"/>
    <xf numFmtId="2" fontId="0" fillId="10" borderId="0" xfId="0" applyNumberFormat="1" applyFill="1"/>
    <xf numFmtId="164" fontId="0" fillId="8" borderId="0" xfId="0" applyNumberFormat="1" applyFill="1"/>
    <xf numFmtId="0" fontId="1" fillId="9" borderId="0" xfId="0" applyFont="1" applyFill="1"/>
    <xf numFmtId="0" fontId="14" fillId="0" borderId="20" xfId="0" applyFont="1" applyBorder="1" applyAlignment="1">
      <alignment horizontal="center" vertical="center" wrapText="1"/>
    </xf>
    <xf numFmtId="0" fontId="14" fillId="0" borderId="23" xfId="0" applyFont="1" applyBorder="1" applyAlignment="1">
      <alignment horizontal="center" vertical="center" wrapText="1"/>
    </xf>
    <xf numFmtId="0" fontId="14" fillId="0" borderId="22" xfId="0" applyFont="1" applyBorder="1" applyAlignment="1">
      <alignment horizontal="center" vertical="center" wrapText="1"/>
    </xf>
    <xf numFmtId="0" fontId="14" fillId="0" borderId="21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wrapText="1"/>
    </xf>
    <xf numFmtId="0" fontId="8" fillId="0" borderId="16" xfId="0" applyFont="1" applyBorder="1" applyAlignment="1">
      <alignment horizontal="center" wrapText="1"/>
    </xf>
    <xf numFmtId="0" fontId="8" fillId="0" borderId="3" xfId="0" applyFont="1" applyBorder="1" applyAlignment="1">
      <alignment horizont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0" fontId="1" fillId="5" borderId="0" xfId="0" applyFont="1" applyFill="1" applyAlignment="1">
      <alignment horizontal="center"/>
    </xf>
    <xf numFmtId="0" fontId="13" fillId="0" borderId="18" xfId="0" applyFont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13" fillId="0" borderId="20" xfId="0" applyFont="1" applyBorder="1" applyAlignment="1">
      <alignment horizontal="center" vertical="center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9"/>
    </mc:Choice>
    <mc:Fallback>
      <c:style val="29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240955624216943"/>
          <c:y val="1.4295683133176711E-2"/>
          <c:w val="0.70978368328958885"/>
          <c:h val="0.97251146424841417"/>
        </c:manualLayout>
      </c:layout>
      <c:barChart>
        <c:barDir val="bar"/>
        <c:grouping val="clustered"/>
        <c:varyColors val="0"/>
        <c:ser>
          <c:idx val="0"/>
          <c:order val="0"/>
          <c:tx>
            <c:v>Fu, kH</c:v>
          </c:tx>
          <c:spPr>
            <a:gradFill rotWithShape="1">
              <a:gsLst>
                <a:gs pos="0">
                  <a:schemeClr val="accent6">
                    <a:shade val="51000"/>
                    <a:satMod val="130000"/>
                  </a:schemeClr>
                </a:gs>
                <a:gs pos="80000">
                  <a:schemeClr val="accent6">
                    <a:shade val="93000"/>
                    <a:satMod val="130000"/>
                  </a:schemeClr>
                </a:gs>
                <a:gs pos="100000">
                  <a:schemeClr val="accent6">
                    <a:shade val="94000"/>
                    <a:satMod val="135000"/>
                  </a:schemeClr>
                </a:gs>
              </a:gsLst>
              <a:lin ang="16200000" scaled="0"/>
            </a:gradFill>
            <a:ln w="9525" cap="flat" cmpd="sng" algn="ctr">
              <a:solidFill>
                <a:schemeClr val="accent6">
                  <a:shade val="95000"/>
                  <a:satMod val="105000"/>
                </a:schemeClr>
              </a:solidFill>
              <a:prstDash val="solid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Pt>
            <c:idx val="28"/>
            <c:invertIfNegative val="0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flat" cmpd="sng" algn="ctr">
                <a:solidFill>
                  <a:schemeClr val="accent6">
                    <a:shade val="95000"/>
                    <a:satMod val="105000"/>
                  </a:schemeClr>
                </a:solidFill>
                <a:prstDash val="solid"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D17-4B6E-835E-120F08D8F162}"/>
              </c:ext>
            </c:extLst>
          </c:dPt>
          <c:cat>
            <c:numRef>
              <c:f>'30х30_тсз.1_18'!$C$11:$C$196</c:f>
              <c:numCache>
                <c:formatCode>General</c:formatCode>
                <c:ptCount val="186"/>
                <c:pt idx="0">
                  <c:v>1.8999999999999986</c:v>
                </c:pt>
                <c:pt idx="1">
                  <c:v>1.9999999999999987</c:v>
                </c:pt>
                <c:pt idx="2">
                  <c:v>2.0999999999999988</c:v>
                </c:pt>
                <c:pt idx="3" formatCode="0.00">
                  <c:v>2.1999999999999988</c:v>
                </c:pt>
                <c:pt idx="4">
                  <c:v>2.2999999999999989</c:v>
                </c:pt>
                <c:pt idx="5">
                  <c:v>2.399999999999999</c:v>
                </c:pt>
                <c:pt idx="6" formatCode="0.00">
                  <c:v>2.4999999999999991</c:v>
                </c:pt>
                <c:pt idx="7">
                  <c:v>2.5999999999999992</c:v>
                </c:pt>
                <c:pt idx="8">
                  <c:v>2.6999999999999993</c:v>
                </c:pt>
                <c:pt idx="9" formatCode="0.00">
                  <c:v>2.7999999999999994</c:v>
                </c:pt>
                <c:pt idx="10">
                  <c:v>2.8999999999999995</c:v>
                </c:pt>
                <c:pt idx="11">
                  <c:v>2.9999999999999996</c:v>
                </c:pt>
                <c:pt idx="12" formatCode="0.00">
                  <c:v>3.0999999999999996</c:v>
                </c:pt>
                <c:pt idx="13">
                  <c:v>3.1999999999999997</c:v>
                </c:pt>
                <c:pt idx="14">
                  <c:v>3.3</c:v>
                </c:pt>
                <c:pt idx="15" formatCode="0.00">
                  <c:v>3.4</c:v>
                </c:pt>
                <c:pt idx="16">
                  <c:v>3.5</c:v>
                </c:pt>
                <c:pt idx="17">
                  <c:v>3.5999999999999996</c:v>
                </c:pt>
                <c:pt idx="18" formatCode="0.00">
                  <c:v>3.6999999999999993</c:v>
                </c:pt>
                <c:pt idx="19">
                  <c:v>3.7999999999999989</c:v>
                </c:pt>
                <c:pt idx="20">
                  <c:v>3.8999999999999986</c:v>
                </c:pt>
                <c:pt idx="21" formatCode="0.00">
                  <c:v>3.9999999999999982</c:v>
                </c:pt>
                <c:pt idx="22">
                  <c:v>4.0999999999999979</c:v>
                </c:pt>
                <c:pt idx="23">
                  <c:v>4.1999999999999975</c:v>
                </c:pt>
                <c:pt idx="24" formatCode="0.00">
                  <c:v>4.2999999999999972</c:v>
                </c:pt>
                <c:pt idx="25">
                  <c:v>4.3999999999999968</c:v>
                </c:pt>
                <c:pt idx="26">
                  <c:v>4.4999999999999964</c:v>
                </c:pt>
                <c:pt idx="27" formatCode="0.00">
                  <c:v>4.5999999999999961</c:v>
                </c:pt>
                <c:pt idx="28">
                  <c:v>4.6999999999999957</c:v>
                </c:pt>
                <c:pt idx="29">
                  <c:v>4.7999999999999954</c:v>
                </c:pt>
                <c:pt idx="30" formatCode="0.00">
                  <c:v>4.899999999999995</c:v>
                </c:pt>
                <c:pt idx="31">
                  <c:v>4.9999999999999947</c:v>
                </c:pt>
                <c:pt idx="32">
                  <c:v>5.0999999999999943</c:v>
                </c:pt>
                <c:pt idx="33" formatCode="0.00">
                  <c:v>5.199999999999994</c:v>
                </c:pt>
                <c:pt idx="34">
                  <c:v>5.2999999999999936</c:v>
                </c:pt>
                <c:pt idx="35">
                  <c:v>5.3999999999999932</c:v>
                </c:pt>
                <c:pt idx="36" formatCode="0.00">
                  <c:v>5.4999999999999929</c:v>
                </c:pt>
                <c:pt idx="37">
                  <c:v>5.5999999999999925</c:v>
                </c:pt>
                <c:pt idx="38">
                  <c:v>5.6999999999999922</c:v>
                </c:pt>
                <c:pt idx="39" formatCode="0.00">
                  <c:v>5.7999999999999918</c:v>
                </c:pt>
                <c:pt idx="40">
                  <c:v>5.8999999999999915</c:v>
                </c:pt>
                <c:pt idx="41">
                  <c:v>5.9999999999999911</c:v>
                </c:pt>
                <c:pt idx="42" formatCode="0.00">
                  <c:v>6.0999999999999908</c:v>
                </c:pt>
                <c:pt idx="43">
                  <c:v>6.1999999999999904</c:v>
                </c:pt>
                <c:pt idx="44">
                  <c:v>6.2999999999999901</c:v>
                </c:pt>
                <c:pt idx="45" formatCode="0.00">
                  <c:v>6.3999999999999897</c:v>
                </c:pt>
                <c:pt idx="46">
                  <c:v>6.4999999999999893</c:v>
                </c:pt>
                <c:pt idx="47">
                  <c:v>6.599999999999989</c:v>
                </c:pt>
                <c:pt idx="48" formatCode="0.00">
                  <c:v>6.6999999999999886</c:v>
                </c:pt>
                <c:pt idx="49">
                  <c:v>6.7999999999999883</c:v>
                </c:pt>
                <c:pt idx="50">
                  <c:v>6.8999999999999879</c:v>
                </c:pt>
                <c:pt idx="51" formatCode="0.00">
                  <c:v>6.9999999999999876</c:v>
                </c:pt>
                <c:pt idx="52">
                  <c:v>7.0999999999999872</c:v>
                </c:pt>
                <c:pt idx="53">
                  <c:v>7.1999999999999869</c:v>
                </c:pt>
                <c:pt idx="54" formatCode="0.00">
                  <c:v>7.2999999999999865</c:v>
                </c:pt>
                <c:pt idx="55">
                  <c:v>7.3999999999999861</c:v>
                </c:pt>
                <c:pt idx="56">
                  <c:v>7.4999999999999858</c:v>
                </c:pt>
                <c:pt idx="57" formatCode="0.00">
                  <c:v>7.5999999999999854</c:v>
                </c:pt>
                <c:pt idx="58" formatCode="0.00">
                  <c:v>7.699999999999986</c:v>
                </c:pt>
                <c:pt idx="59">
                  <c:v>7.7999999999999856</c:v>
                </c:pt>
                <c:pt idx="60">
                  <c:v>7.8999999999999853</c:v>
                </c:pt>
                <c:pt idx="61" formatCode="0.00">
                  <c:v>7.9999999999999849</c:v>
                </c:pt>
                <c:pt idx="62">
                  <c:v>8.0999999999999837</c:v>
                </c:pt>
                <c:pt idx="63" formatCode="0.00">
                  <c:v>8.1999999999999833</c:v>
                </c:pt>
                <c:pt idx="64" formatCode="0.00">
                  <c:v>8.2999999999999829</c:v>
                </c:pt>
                <c:pt idx="65">
                  <c:v>8.3999999999999826</c:v>
                </c:pt>
                <c:pt idx="66">
                  <c:v>8.4999999999999822</c:v>
                </c:pt>
                <c:pt idx="67" formatCode="0.00">
                  <c:v>8.5999999999999819</c:v>
                </c:pt>
                <c:pt idx="68">
                  <c:v>8.6999999999999815</c:v>
                </c:pt>
                <c:pt idx="69" formatCode="0.00">
                  <c:v>8.7999999999999812</c:v>
                </c:pt>
                <c:pt idx="70" formatCode="0.00">
                  <c:v>8.8999999999999808</c:v>
                </c:pt>
                <c:pt idx="71">
                  <c:v>8.9999999999999805</c:v>
                </c:pt>
                <c:pt idx="72">
                  <c:v>9.0999999999999801</c:v>
                </c:pt>
                <c:pt idx="73" formatCode="0.00">
                  <c:v>9.1999999999999797</c:v>
                </c:pt>
                <c:pt idx="74">
                  <c:v>9.2999999999999794</c:v>
                </c:pt>
                <c:pt idx="75" formatCode="0.00">
                  <c:v>9.399999999999979</c:v>
                </c:pt>
                <c:pt idx="76" formatCode="0.00">
                  <c:v>9.4999999999999787</c:v>
                </c:pt>
                <c:pt idx="77">
                  <c:v>9.5999999999999783</c:v>
                </c:pt>
                <c:pt idx="78">
                  <c:v>9.699999999999978</c:v>
                </c:pt>
                <c:pt idx="79" formatCode="0.00">
                  <c:v>9.7999999999999776</c:v>
                </c:pt>
                <c:pt idx="80">
                  <c:v>9.8999999999999773</c:v>
                </c:pt>
                <c:pt idx="81" formatCode="0.00">
                  <c:v>9.9999999999999769</c:v>
                </c:pt>
                <c:pt idx="82" formatCode="0.00">
                  <c:v>10.099999999999977</c:v>
                </c:pt>
                <c:pt idx="83">
                  <c:v>10.199999999999976</c:v>
                </c:pt>
                <c:pt idx="84">
                  <c:v>10.299999999999976</c:v>
                </c:pt>
                <c:pt idx="85" formatCode="0.00">
                  <c:v>10.399999999999975</c:v>
                </c:pt>
                <c:pt idx="86">
                  <c:v>10.499999999999975</c:v>
                </c:pt>
                <c:pt idx="87" formatCode="0.00">
                  <c:v>10.599999999999975</c:v>
                </c:pt>
                <c:pt idx="88" formatCode="0.00">
                  <c:v>10.699999999999974</c:v>
                </c:pt>
                <c:pt idx="89">
                  <c:v>10.799999999999974</c:v>
                </c:pt>
                <c:pt idx="90">
                  <c:v>10.899999999999974</c:v>
                </c:pt>
                <c:pt idx="91" formatCode="0.00">
                  <c:v>10.999999999999973</c:v>
                </c:pt>
                <c:pt idx="92">
                  <c:v>11.099999999999973</c:v>
                </c:pt>
                <c:pt idx="93" formatCode="0.00">
                  <c:v>11.199999999999973</c:v>
                </c:pt>
                <c:pt idx="94" formatCode="0.00">
                  <c:v>11.299999999999972</c:v>
                </c:pt>
                <c:pt idx="95">
                  <c:v>11.399999999999972</c:v>
                </c:pt>
                <c:pt idx="96">
                  <c:v>11.499999999999972</c:v>
                </c:pt>
                <c:pt idx="97" formatCode="0.00">
                  <c:v>11.599999999999971</c:v>
                </c:pt>
                <c:pt idx="98">
                  <c:v>11.699999999999971</c:v>
                </c:pt>
                <c:pt idx="99" formatCode="0.00">
                  <c:v>11.799999999999971</c:v>
                </c:pt>
                <c:pt idx="100" formatCode="0.00">
                  <c:v>11.89999999999997</c:v>
                </c:pt>
                <c:pt idx="101">
                  <c:v>11.99999999999997</c:v>
                </c:pt>
                <c:pt idx="102">
                  <c:v>12.099999999999969</c:v>
                </c:pt>
                <c:pt idx="103" formatCode="0.00">
                  <c:v>12.199999999999969</c:v>
                </c:pt>
                <c:pt idx="104">
                  <c:v>12.299999999999969</c:v>
                </c:pt>
                <c:pt idx="105" formatCode="0.00">
                  <c:v>12.399999999999968</c:v>
                </c:pt>
                <c:pt idx="106">
                  <c:v>12.499999999999968</c:v>
                </c:pt>
                <c:pt idx="107" formatCode="0.00">
                  <c:v>12.599999999999968</c:v>
                </c:pt>
                <c:pt idx="108" formatCode="0.00">
                  <c:v>12.699999999999967</c:v>
                </c:pt>
                <c:pt idx="109">
                  <c:v>12.799999999999967</c:v>
                </c:pt>
                <c:pt idx="110">
                  <c:v>12.899999999999967</c:v>
                </c:pt>
                <c:pt idx="111" formatCode="0.00">
                  <c:v>12.999999999999966</c:v>
                </c:pt>
                <c:pt idx="112">
                  <c:v>13.099999999999966</c:v>
                </c:pt>
                <c:pt idx="113" formatCode="0.00">
                  <c:v>13.199999999999966</c:v>
                </c:pt>
                <c:pt idx="114">
                  <c:v>13.299999999999965</c:v>
                </c:pt>
                <c:pt idx="115" formatCode="0.00">
                  <c:v>13.399999999999965</c:v>
                </c:pt>
                <c:pt idx="116" formatCode="0.00">
                  <c:v>13.499999999999964</c:v>
                </c:pt>
                <c:pt idx="117">
                  <c:v>13.599999999999964</c:v>
                </c:pt>
                <c:pt idx="118">
                  <c:v>13.699999999999964</c:v>
                </c:pt>
                <c:pt idx="119" formatCode="0.00">
                  <c:v>13.799999999999963</c:v>
                </c:pt>
                <c:pt idx="120">
                  <c:v>13.899999999999963</c:v>
                </c:pt>
                <c:pt idx="121" formatCode="0.00">
                  <c:v>13.999999999999963</c:v>
                </c:pt>
                <c:pt idx="122">
                  <c:v>14.099999999999962</c:v>
                </c:pt>
                <c:pt idx="123" formatCode="0.00">
                  <c:v>14.199999999999962</c:v>
                </c:pt>
                <c:pt idx="124" formatCode="0.00">
                  <c:v>14.299999999999962</c:v>
                </c:pt>
                <c:pt idx="125">
                  <c:v>14.399999999999961</c:v>
                </c:pt>
                <c:pt idx="126">
                  <c:v>14.499999999999961</c:v>
                </c:pt>
                <c:pt idx="127" formatCode="0.00">
                  <c:v>14.599999999999961</c:v>
                </c:pt>
                <c:pt idx="128">
                  <c:v>14.69999999999996</c:v>
                </c:pt>
                <c:pt idx="129" formatCode="0.00">
                  <c:v>14.79999999999996</c:v>
                </c:pt>
                <c:pt idx="130">
                  <c:v>14.899999999999959</c:v>
                </c:pt>
                <c:pt idx="131" formatCode="0.00">
                  <c:v>14.999999999999959</c:v>
                </c:pt>
                <c:pt idx="132" formatCode="0.00">
                  <c:v>15.099999999999959</c:v>
                </c:pt>
                <c:pt idx="133">
                  <c:v>15.199999999999958</c:v>
                </c:pt>
                <c:pt idx="134">
                  <c:v>15.299999999999958</c:v>
                </c:pt>
                <c:pt idx="135" formatCode="0.00">
                  <c:v>15.399999999999958</c:v>
                </c:pt>
                <c:pt idx="136">
                  <c:v>15.499999999999957</c:v>
                </c:pt>
                <c:pt idx="137" formatCode="0.00">
                  <c:v>15.599999999999957</c:v>
                </c:pt>
                <c:pt idx="138">
                  <c:v>15.699999999999957</c:v>
                </c:pt>
                <c:pt idx="139" formatCode="0.00">
                  <c:v>15.799999999999958</c:v>
                </c:pt>
                <c:pt idx="140" formatCode="0.00">
                  <c:v>15.899999999999959</c:v>
                </c:pt>
                <c:pt idx="141">
                  <c:v>15.999999999999961</c:v>
                </c:pt>
                <c:pt idx="142">
                  <c:v>16.099999999999962</c:v>
                </c:pt>
                <c:pt idx="143" formatCode="0.00">
                  <c:v>16.199999999999964</c:v>
                </c:pt>
                <c:pt idx="144">
                  <c:v>16.299999999999965</c:v>
                </c:pt>
                <c:pt idx="145" formatCode="0.00">
                  <c:v>16.399999999999967</c:v>
                </c:pt>
                <c:pt idx="146">
                  <c:v>16.499999999999968</c:v>
                </c:pt>
                <c:pt idx="147" formatCode="0.00">
                  <c:v>16.599999999999969</c:v>
                </c:pt>
                <c:pt idx="148" formatCode="0.00">
                  <c:v>16.699999999999971</c:v>
                </c:pt>
                <c:pt idx="149">
                  <c:v>16.799999999999972</c:v>
                </c:pt>
                <c:pt idx="150">
                  <c:v>16.899999999999974</c:v>
                </c:pt>
                <c:pt idx="151" formatCode="0.00">
                  <c:v>16.999999999999975</c:v>
                </c:pt>
                <c:pt idx="152">
                  <c:v>17.099999999999977</c:v>
                </c:pt>
                <c:pt idx="153" formatCode="0.00">
                  <c:v>17.199999999999978</c:v>
                </c:pt>
                <c:pt idx="154">
                  <c:v>17.299999999999979</c:v>
                </c:pt>
                <c:pt idx="155" formatCode="0.00">
                  <c:v>17.399999999999981</c:v>
                </c:pt>
                <c:pt idx="156" formatCode="0.00">
                  <c:v>17.499999999999982</c:v>
                </c:pt>
                <c:pt idx="157">
                  <c:v>17.599999999999984</c:v>
                </c:pt>
                <c:pt idx="158">
                  <c:v>17.699999999999985</c:v>
                </c:pt>
                <c:pt idx="159" formatCode="0.00">
                  <c:v>17.799999999999986</c:v>
                </c:pt>
                <c:pt idx="160">
                  <c:v>17.899999999999988</c:v>
                </c:pt>
                <c:pt idx="161" formatCode="0.00">
                  <c:v>17.999999999999989</c:v>
                </c:pt>
                <c:pt idx="162" formatCode="0.00">
                  <c:v>18.099999999999991</c:v>
                </c:pt>
                <c:pt idx="163">
                  <c:v>18.199999999999992</c:v>
                </c:pt>
                <c:pt idx="164">
                  <c:v>18.299999999999994</c:v>
                </c:pt>
                <c:pt idx="165" formatCode="0.00">
                  <c:v>18.399999999999995</c:v>
                </c:pt>
                <c:pt idx="166">
                  <c:v>18.499999999999996</c:v>
                </c:pt>
                <c:pt idx="167" formatCode="0.00">
                  <c:v>18.599999999999998</c:v>
                </c:pt>
                <c:pt idx="168" formatCode="0.00">
                  <c:v>18.7</c:v>
                </c:pt>
                <c:pt idx="169">
                  <c:v>18.8</c:v>
                </c:pt>
                <c:pt idx="170">
                  <c:v>18.900000000000002</c:v>
                </c:pt>
                <c:pt idx="171" formatCode="0.00">
                  <c:v>19.000000000000004</c:v>
                </c:pt>
                <c:pt idx="172">
                  <c:v>19.100000000000005</c:v>
                </c:pt>
                <c:pt idx="173" formatCode="0.00">
                  <c:v>19.200000000000006</c:v>
                </c:pt>
                <c:pt idx="174" formatCode="0.00">
                  <c:v>19.300000000000008</c:v>
                </c:pt>
                <c:pt idx="175">
                  <c:v>19.400000000000009</c:v>
                </c:pt>
                <c:pt idx="176">
                  <c:v>19.500000000000011</c:v>
                </c:pt>
                <c:pt idx="177" formatCode="0.00">
                  <c:v>19.600000000000012</c:v>
                </c:pt>
                <c:pt idx="178">
                  <c:v>19.700000000000014</c:v>
                </c:pt>
                <c:pt idx="179" formatCode="0.00">
                  <c:v>19.800000000000015</c:v>
                </c:pt>
                <c:pt idx="180" formatCode="0.00">
                  <c:v>19.900000000000016</c:v>
                </c:pt>
                <c:pt idx="181">
                  <c:v>20.000000000000018</c:v>
                </c:pt>
                <c:pt idx="182">
                  <c:v>20.100000000000019</c:v>
                </c:pt>
                <c:pt idx="183" formatCode="0.00">
                  <c:v>20.200000000000021</c:v>
                </c:pt>
                <c:pt idx="184">
                  <c:v>20.300000000000022</c:v>
                </c:pt>
                <c:pt idx="185" formatCode="0.00">
                  <c:v>20.400000000000023</c:v>
                </c:pt>
              </c:numCache>
            </c:numRef>
          </c:cat>
          <c:val>
            <c:numRef>
              <c:f>'30х30_тсз.1_18'!$M$11:$M$196</c:f>
              <c:numCache>
                <c:formatCode>0.00</c:formatCode>
                <c:ptCount val="186"/>
                <c:pt idx="0">
                  <c:v>199.07999999999998</c:v>
                </c:pt>
                <c:pt idx="1">
                  <c:v>473.76</c:v>
                </c:pt>
                <c:pt idx="2">
                  <c:v>447.012</c:v>
                </c:pt>
                <c:pt idx="3">
                  <c:v>497.67959999999999</c:v>
                </c:pt>
                <c:pt idx="4">
                  <c:v>531.23999999999842</c:v>
                </c:pt>
                <c:pt idx="5">
                  <c:v>536.31959999999845</c:v>
                </c:pt>
                <c:pt idx="6">
                  <c:v>542.54039999999839</c:v>
                </c:pt>
                <c:pt idx="7">
                  <c:v>563.14799999999821</c:v>
                </c:pt>
                <c:pt idx="8">
                  <c:v>584.37119999999811</c:v>
                </c:pt>
                <c:pt idx="9">
                  <c:v>593.43119999999794</c:v>
                </c:pt>
                <c:pt idx="10">
                  <c:v>604.68839999999807</c:v>
                </c:pt>
                <c:pt idx="11">
                  <c:v>606.23399999999788</c:v>
                </c:pt>
                <c:pt idx="12">
                  <c:v>611.14919999999802</c:v>
                </c:pt>
                <c:pt idx="13">
                  <c:v>587.57399999999825</c:v>
                </c:pt>
                <c:pt idx="14">
                  <c:v>534.78359999999998</c:v>
                </c:pt>
                <c:pt idx="15">
                  <c:v>502.55160000000006</c:v>
                </c:pt>
                <c:pt idx="16">
                  <c:v>456.53280000000007</c:v>
                </c:pt>
                <c:pt idx="17">
                  <c:v>412.99080000000004</c:v>
                </c:pt>
                <c:pt idx="18">
                  <c:v>410.53560000000004</c:v>
                </c:pt>
                <c:pt idx="19">
                  <c:v>434.18040000000002</c:v>
                </c:pt>
                <c:pt idx="20">
                  <c:v>429.84839999999997</c:v>
                </c:pt>
                <c:pt idx="21">
                  <c:v>463.77840000000003</c:v>
                </c:pt>
                <c:pt idx="22">
                  <c:v>493.51319999999998</c:v>
                </c:pt>
                <c:pt idx="23">
                  <c:v>525.98160000000007</c:v>
                </c:pt>
                <c:pt idx="24">
                  <c:v>528.11279999999999</c:v>
                </c:pt>
                <c:pt idx="25">
                  <c:v>584.7912</c:v>
                </c:pt>
                <c:pt idx="26">
                  <c:v>460.66919999999993</c:v>
                </c:pt>
                <c:pt idx="27">
                  <c:v>263.61119999999994</c:v>
                </c:pt>
                <c:pt idx="28">
                  <c:v>225.63119999999992</c:v>
                </c:pt>
                <c:pt idx="29">
                  <c:v>196.14119999999991</c:v>
                </c:pt>
                <c:pt idx="30">
                  <c:v>168.8591999999999</c:v>
                </c:pt>
                <c:pt idx="31">
                  <c:v>148.16279999999989</c:v>
                </c:pt>
                <c:pt idx="32">
                  <c:v>143.1203999999999</c:v>
                </c:pt>
                <c:pt idx="33">
                  <c:v>137.42039999999989</c:v>
                </c:pt>
                <c:pt idx="34">
                  <c:v>139.22039999999987</c:v>
                </c:pt>
                <c:pt idx="35">
                  <c:v>140.78039999999987</c:v>
                </c:pt>
                <c:pt idx="36">
                  <c:v>134.12039999999988</c:v>
                </c:pt>
                <c:pt idx="37">
                  <c:v>135.44039999999987</c:v>
                </c:pt>
                <c:pt idx="38">
                  <c:v>144.86039999999986</c:v>
                </c:pt>
                <c:pt idx="39">
                  <c:v>162.26039999999983</c:v>
                </c:pt>
                <c:pt idx="40">
                  <c:v>171.56039999999982</c:v>
                </c:pt>
                <c:pt idx="41">
                  <c:v>165.86039999999983</c:v>
                </c:pt>
                <c:pt idx="42">
                  <c:v>168.26039999999981</c:v>
                </c:pt>
                <c:pt idx="43">
                  <c:v>178.5203999999998</c:v>
                </c:pt>
                <c:pt idx="44">
                  <c:v>163.88039999999978</c:v>
                </c:pt>
                <c:pt idx="45">
                  <c:v>165.44039999999978</c:v>
                </c:pt>
                <c:pt idx="46">
                  <c:v>167.00039999999979</c:v>
                </c:pt>
                <c:pt idx="47">
                  <c:v>168.44039999999978</c:v>
                </c:pt>
                <c:pt idx="48">
                  <c:v>177.86039999999977</c:v>
                </c:pt>
                <c:pt idx="49">
                  <c:v>179.06039999999976</c:v>
                </c:pt>
                <c:pt idx="50">
                  <c:v>180.26039999999975</c:v>
                </c:pt>
                <c:pt idx="51">
                  <c:v>190.28039999999973</c:v>
                </c:pt>
                <c:pt idx="52">
                  <c:v>208.04039999999975</c:v>
                </c:pt>
                <c:pt idx="53">
                  <c:v>201.50039999999973</c:v>
                </c:pt>
                <c:pt idx="54">
                  <c:v>194.84039999999973</c:v>
                </c:pt>
                <c:pt idx="55">
                  <c:v>392.90039999999976</c:v>
                </c:pt>
                <c:pt idx="56">
                  <c:v>404.93519999999972</c:v>
                </c:pt>
                <c:pt idx="57">
                  <c:v>451.52759999999967</c:v>
                </c:pt>
                <c:pt idx="58">
                  <c:v>439.29119999999972</c:v>
                </c:pt>
                <c:pt idx="59">
                  <c:v>442.79879999999969</c:v>
                </c:pt>
                <c:pt idx="60">
                  <c:v>446.65319999999974</c:v>
                </c:pt>
                <c:pt idx="61">
                  <c:v>375.34559999999965</c:v>
                </c:pt>
                <c:pt idx="62">
                  <c:v>523.21919999999966</c:v>
                </c:pt>
                <c:pt idx="63">
                  <c:v>577.93679999999972</c:v>
                </c:pt>
                <c:pt idx="64">
                  <c:v>621.48119999999972</c:v>
                </c:pt>
                <c:pt idx="65">
                  <c:v>638.10359999999969</c:v>
                </c:pt>
                <c:pt idx="66">
                  <c:v>628.70279999999968</c:v>
                </c:pt>
                <c:pt idx="67">
                  <c:v>583.85519999999963</c:v>
                </c:pt>
                <c:pt idx="68">
                  <c:v>569.33159999999964</c:v>
                </c:pt>
                <c:pt idx="69">
                  <c:v>579.69959999999958</c:v>
                </c:pt>
                <c:pt idx="70">
                  <c:v>547.2311999999996</c:v>
                </c:pt>
                <c:pt idx="71">
                  <c:v>577.80119999999965</c:v>
                </c:pt>
                <c:pt idx="72">
                  <c:v>493.65119999999956</c:v>
                </c:pt>
                <c:pt idx="73">
                  <c:v>486.90119999999956</c:v>
                </c:pt>
                <c:pt idx="74">
                  <c:v>479.61119999999954</c:v>
                </c:pt>
                <c:pt idx="75">
                  <c:v>494.82119999999952</c:v>
                </c:pt>
                <c:pt idx="76">
                  <c:v>514.44119999999953</c:v>
                </c:pt>
                <c:pt idx="77">
                  <c:v>552.60119999999949</c:v>
                </c:pt>
                <c:pt idx="78">
                  <c:v>544.50119999999947</c:v>
                </c:pt>
                <c:pt idx="79">
                  <c:v>523.80119999999954</c:v>
                </c:pt>
                <c:pt idx="80">
                  <c:v>524.34119999999962</c:v>
                </c:pt>
                <c:pt idx="81">
                  <c:v>659.9711999999995</c:v>
                </c:pt>
                <c:pt idx="82">
                  <c:v>714.96119999999803</c:v>
                </c:pt>
                <c:pt idx="83">
                  <c:v>750.85919999999783</c:v>
                </c:pt>
                <c:pt idx="84">
                  <c:v>751.57679999999777</c:v>
                </c:pt>
                <c:pt idx="85">
                  <c:v>735.44279999999787</c:v>
                </c:pt>
                <c:pt idx="86">
                  <c:v>740.84279999999796</c:v>
                </c:pt>
                <c:pt idx="87">
                  <c:v>723.13079999999945</c:v>
                </c:pt>
                <c:pt idx="88">
                  <c:v>708.38879999999949</c:v>
                </c:pt>
                <c:pt idx="89">
                  <c:v>709.9235999999994</c:v>
                </c:pt>
                <c:pt idx="90">
                  <c:v>726.75719999999956</c:v>
                </c:pt>
                <c:pt idx="91">
                  <c:v>745.81919999999946</c:v>
                </c:pt>
                <c:pt idx="92">
                  <c:v>731.28959999999938</c:v>
                </c:pt>
                <c:pt idx="93">
                  <c:v>756.48959999999784</c:v>
                </c:pt>
                <c:pt idx="94">
                  <c:v>754.89119999999787</c:v>
                </c:pt>
                <c:pt idx="95">
                  <c:v>765.6911999999993</c:v>
                </c:pt>
                <c:pt idx="96">
                  <c:v>725.79119999999932</c:v>
                </c:pt>
                <c:pt idx="97">
                  <c:v>706.50239999999928</c:v>
                </c:pt>
                <c:pt idx="98">
                  <c:v>685.53959999999927</c:v>
                </c:pt>
                <c:pt idx="99">
                  <c:v>678.02639999999928</c:v>
                </c:pt>
                <c:pt idx="100">
                  <c:v>675.56159999999932</c:v>
                </c:pt>
                <c:pt idx="101">
                  <c:v>677.24639999999931</c:v>
                </c:pt>
                <c:pt idx="102">
                  <c:v>669.04439999999931</c:v>
                </c:pt>
                <c:pt idx="103">
                  <c:v>667.15799999999922</c:v>
                </c:pt>
                <c:pt idx="104">
                  <c:v>677.04599999999925</c:v>
                </c:pt>
                <c:pt idx="105">
                  <c:v>677.06759999999917</c:v>
                </c:pt>
                <c:pt idx="106">
                  <c:v>679.89479999999924</c:v>
                </c:pt>
                <c:pt idx="107">
                  <c:v>687.42959999999925</c:v>
                </c:pt>
                <c:pt idx="108">
                  <c:v>685.57679999999925</c:v>
                </c:pt>
                <c:pt idx="109">
                  <c:v>681.42479999999921</c:v>
                </c:pt>
                <c:pt idx="110">
                  <c:v>699.37679999999921</c:v>
                </c:pt>
                <c:pt idx="111">
                  <c:v>775.46879999999919</c:v>
                </c:pt>
                <c:pt idx="112">
                  <c:v>772.64399999999921</c:v>
                </c:pt>
                <c:pt idx="113">
                  <c:v>765.6743999999992</c:v>
                </c:pt>
                <c:pt idx="114">
                  <c:v>780.43439999999919</c:v>
                </c:pt>
                <c:pt idx="115">
                  <c:v>776.23199999999929</c:v>
                </c:pt>
                <c:pt idx="116">
                  <c:v>790.02959999999916</c:v>
                </c:pt>
                <c:pt idx="117">
                  <c:v>792.9755999999993</c:v>
                </c:pt>
                <c:pt idx="118">
                  <c:v>789.0815999999993</c:v>
                </c:pt>
                <c:pt idx="119">
                  <c:v>741.72479999999928</c:v>
                </c:pt>
                <c:pt idx="120">
                  <c:v>679.32479999999919</c:v>
                </c:pt>
                <c:pt idx="121">
                  <c:v>743.83679999999913</c:v>
                </c:pt>
                <c:pt idx="122">
                  <c:v>787.1915999999992</c:v>
                </c:pt>
                <c:pt idx="123">
                  <c:v>818.5991999999992</c:v>
                </c:pt>
                <c:pt idx="124">
                  <c:v>817.14119999999912</c:v>
                </c:pt>
                <c:pt idx="125">
                  <c:v>848.57879999999932</c:v>
                </c:pt>
                <c:pt idx="126">
                  <c:v>864.58079999999916</c:v>
                </c:pt>
                <c:pt idx="127">
                  <c:v>822.83159999999918</c:v>
                </c:pt>
                <c:pt idx="128">
                  <c:v>787.54919999999913</c:v>
                </c:pt>
                <c:pt idx="129">
                  <c:v>779.31119999999919</c:v>
                </c:pt>
                <c:pt idx="130">
                  <c:v>777.52919999999904</c:v>
                </c:pt>
                <c:pt idx="131">
                  <c:v>769.98359999999911</c:v>
                </c:pt>
                <c:pt idx="132">
                  <c:v>767.52479999999912</c:v>
                </c:pt>
                <c:pt idx="133">
                  <c:v>760.25279999999907</c:v>
                </c:pt>
                <c:pt idx="134">
                  <c:v>780.30119999999908</c:v>
                </c:pt>
                <c:pt idx="135">
                  <c:v>816.81239999999912</c:v>
                </c:pt>
                <c:pt idx="136">
                  <c:v>868.74599999999907</c:v>
                </c:pt>
                <c:pt idx="137">
                  <c:v>890.77799999999911</c:v>
                </c:pt>
                <c:pt idx="138">
                  <c:v>865.20839999999907</c:v>
                </c:pt>
                <c:pt idx="139">
                  <c:v>877.85519999999906</c:v>
                </c:pt>
                <c:pt idx="140">
                  <c:v>939.38519999999744</c:v>
                </c:pt>
                <c:pt idx="141">
                  <c:v>961.26599999999735</c:v>
                </c:pt>
                <c:pt idx="142">
                  <c:v>926.68799999999771</c:v>
                </c:pt>
                <c:pt idx="143">
                  <c:v>406.93799999999931</c:v>
                </c:pt>
                <c:pt idx="144">
                  <c:v>406.93799999999931</c:v>
                </c:pt>
                <c:pt idx="145">
                  <c:v>406.93799999999931</c:v>
                </c:pt>
                <c:pt idx="146">
                  <c:v>406.93799999999931</c:v>
                </c:pt>
                <c:pt idx="147">
                  <c:v>859.97279999999932</c:v>
                </c:pt>
                <c:pt idx="148">
                  <c:v>854.93279999999936</c:v>
                </c:pt>
                <c:pt idx="149">
                  <c:v>865.52759999999944</c:v>
                </c:pt>
                <c:pt idx="150">
                  <c:v>883.4747999999995</c:v>
                </c:pt>
                <c:pt idx="151">
                  <c:v>848.86199999999963</c:v>
                </c:pt>
                <c:pt idx="152">
                  <c:v>829.69919999999956</c:v>
                </c:pt>
                <c:pt idx="153">
                  <c:v>846.39119999999969</c:v>
                </c:pt>
                <c:pt idx="154">
                  <c:v>920.64479999999969</c:v>
                </c:pt>
                <c:pt idx="155">
                  <c:v>948.87719999999968</c:v>
                </c:pt>
                <c:pt idx="156">
                  <c:v>880.62839999999983</c:v>
                </c:pt>
                <c:pt idx="157">
                  <c:v>841.38839999999982</c:v>
                </c:pt>
                <c:pt idx="158">
                  <c:v>894.66839999999979</c:v>
                </c:pt>
                <c:pt idx="159">
                  <c:v>903.57839999999987</c:v>
                </c:pt>
                <c:pt idx="160">
                  <c:v>971.61839999999825</c:v>
                </c:pt>
                <c:pt idx="161">
                  <c:v>923.82839999999987</c:v>
                </c:pt>
                <c:pt idx="162">
                  <c:v>988.64639999999815</c:v>
                </c:pt>
                <c:pt idx="163">
                  <c:v>1008.5783999999981</c:v>
                </c:pt>
                <c:pt idx="164">
                  <c:v>982.17959999999835</c:v>
                </c:pt>
                <c:pt idx="165">
                  <c:v>1015.1411999999975</c:v>
                </c:pt>
                <c:pt idx="166">
                  <c:v>1016.9579999999977</c:v>
                </c:pt>
                <c:pt idx="167">
                  <c:v>1036.2251999999976</c:v>
                </c:pt>
                <c:pt idx="168">
                  <c:v>1012.1051999999975</c:v>
                </c:pt>
                <c:pt idx="169">
                  <c:v>1027.6331999999975</c:v>
                </c:pt>
                <c:pt idx="170">
                  <c:v>1032.9311999999977</c:v>
                </c:pt>
                <c:pt idx="171">
                  <c:v>479.16120000000041</c:v>
                </c:pt>
                <c:pt idx="172">
                  <c:v>479.16120000000041</c:v>
                </c:pt>
                <c:pt idx="173">
                  <c:v>479.16120000000041</c:v>
                </c:pt>
                <c:pt idx="174">
                  <c:v>479.16120000000041</c:v>
                </c:pt>
                <c:pt idx="175">
                  <c:v>479.16120000000041</c:v>
                </c:pt>
                <c:pt idx="176">
                  <c:v>479.16120000000041</c:v>
                </c:pt>
                <c:pt idx="177">
                  <c:v>479.16120000000041</c:v>
                </c:pt>
                <c:pt idx="178">
                  <c:v>479.16120000000041</c:v>
                </c:pt>
                <c:pt idx="179">
                  <c:v>479.16120000000041</c:v>
                </c:pt>
                <c:pt idx="180">
                  <c:v>479.16120000000041</c:v>
                </c:pt>
                <c:pt idx="181">
                  <c:v>479.16120000000041</c:v>
                </c:pt>
                <c:pt idx="182">
                  <c:v>479.16120000000041</c:v>
                </c:pt>
                <c:pt idx="183">
                  <c:v>479.16120000000041</c:v>
                </c:pt>
                <c:pt idx="184">
                  <c:v>479.16120000000041</c:v>
                </c:pt>
                <c:pt idx="185">
                  <c:v>479.16120000000041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D17-4B6E-835E-120F08D8F1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2481024"/>
        <c:axId val="112482560"/>
      </c:barChart>
      <c:catAx>
        <c:axId val="112481024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crossAx val="112482560"/>
        <c:crosses val="autoZero"/>
        <c:auto val="1"/>
        <c:lblAlgn val="ctr"/>
        <c:lblOffset val="100"/>
        <c:noMultiLvlLbl val="0"/>
      </c:catAx>
      <c:valAx>
        <c:axId val="112482560"/>
        <c:scaling>
          <c:orientation val="minMax"/>
          <c:max val="1200"/>
          <c:min val="0"/>
        </c:scaling>
        <c:delete val="0"/>
        <c:axPos val="t"/>
        <c:majorGridlines/>
        <c:numFmt formatCode="0" sourceLinked="0"/>
        <c:majorTickMark val="out"/>
        <c:minorTickMark val="none"/>
        <c:tickLblPos val="nextTo"/>
        <c:crossAx val="112481024"/>
        <c:crosses val="autoZero"/>
        <c:crossBetween val="between"/>
        <c:majorUnit val="100"/>
        <c:minorUnit val="100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9"/>
    </mc:Choice>
    <mc:Fallback>
      <c:style val="29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383298226823258"/>
          <c:y val="1.0682080457636535E-2"/>
          <c:w val="0.70978368328958885"/>
          <c:h val="0.98042257412862965"/>
        </c:manualLayout>
      </c:layout>
      <c:barChart>
        <c:barDir val="bar"/>
        <c:grouping val="clustered"/>
        <c:varyColors val="0"/>
        <c:ser>
          <c:idx val="1"/>
          <c:order val="0"/>
          <c:tx>
            <c:v>N</c:v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 w="9525" cap="flat" cmpd="sng" algn="ctr">
              <a:solidFill>
                <a:schemeClr val="accent3">
                  <a:shade val="95000"/>
                  <a:satMod val="105000"/>
                </a:schemeClr>
              </a:solidFill>
              <a:prstDash val="solid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numRef>
              <c:f>'30х30_тсз.12_18'!$C$11:$C$204</c:f>
              <c:numCache>
                <c:formatCode>General</c:formatCode>
                <c:ptCount val="194"/>
                <c:pt idx="0">
                  <c:v>2.0999999999999943</c:v>
                </c:pt>
                <c:pt idx="1">
                  <c:v>2.1999999999999944</c:v>
                </c:pt>
                <c:pt idx="2">
                  <c:v>2.2999999999999945</c:v>
                </c:pt>
                <c:pt idx="3" formatCode="0.00">
                  <c:v>2.3999999999999946</c:v>
                </c:pt>
                <c:pt idx="4">
                  <c:v>2.4999999999999947</c:v>
                </c:pt>
                <c:pt idx="5">
                  <c:v>2.5999999999999948</c:v>
                </c:pt>
                <c:pt idx="6" formatCode="0.00">
                  <c:v>2.6999999999999948</c:v>
                </c:pt>
                <c:pt idx="7">
                  <c:v>2.7999999999999949</c:v>
                </c:pt>
                <c:pt idx="8">
                  <c:v>2.899999999999995</c:v>
                </c:pt>
                <c:pt idx="9" formatCode="0.00">
                  <c:v>2.9999999999999951</c:v>
                </c:pt>
                <c:pt idx="10">
                  <c:v>3.0999999999999952</c:v>
                </c:pt>
                <c:pt idx="11">
                  <c:v>3.1999999999999953</c:v>
                </c:pt>
                <c:pt idx="12" formatCode="0.00">
                  <c:v>3.2999999999999954</c:v>
                </c:pt>
                <c:pt idx="13">
                  <c:v>3.3999999999999955</c:v>
                </c:pt>
                <c:pt idx="14">
                  <c:v>3.4999999999999956</c:v>
                </c:pt>
                <c:pt idx="15" formatCode="0.00">
                  <c:v>3.5999999999999956</c:v>
                </c:pt>
                <c:pt idx="16">
                  <c:v>3.6999999999999957</c:v>
                </c:pt>
                <c:pt idx="17">
                  <c:v>3.7999999999999958</c:v>
                </c:pt>
                <c:pt idx="18" formatCode="0.00">
                  <c:v>3.8999999999999959</c:v>
                </c:pt>
                <c:pt idx="19">
                  <c:v>3.999999999999996</c:v>
                </c:pt>
                <c:pt idx="20">
                  <c:v>4.0999999999999961</c:v>
                </c:pt>
                <c:pt idx="21" formatCode="0.00">
                  <c:v>4.1999999999999957</c:v>
                </c:pt>
                <c:pt idx="22">
                  <c:v>4.2999999999999954</c:v>
                </c:pt>
                <c:pt idx="23">
                  <c:v>4.399999999999995</c:v>
                </c:pt>
                <c:pt idx="24" formatCode="0.00">
                  <c:v>4.4999999999999947</c:v>
                </c:pt>
                <c:pt idx="25">
                  <c:v>4.5999999999999943</c:v>
                </c:pt>
                <c:pt idx="26">
                  <c:v>4.699999999999994</c:v>
                </c:pt>
                <c:pt idx="27" formatCode="0.00">
                  <c:v>4.7999999999999936</c:v>
                </c:pt>
                <c:pt idx="28">
                  <c:v>4.8999999999999932</c:v>
                </c:pt>
                <c:pt idx="29">
                  <c:v>4.9999999999999929</c:v>
                </c:pt>
                <c:pt idx="30" formatCode="0.00">
                  <c:v>5.0999999999999925</c:v>
                </c:pt>
                <c:pt idx="31">
                  <c:v>5.1999999999999922</c:v>
                </c:pt>
                <c:pt idx="32">
                  <c:v>5.2999999999999918</c:v>
                </c:pt>
                <c:pt idx="33" formatCode="0.00">
                  <c:v>5.3999999999999915</c:v>
                </c:pt>
                <c:pt idx="34">
                  <c:v>5.4999999999999911</c:v>
                </c:pt>
                <c:pt idx="35">
                  <c:v>5.5999999999999908</c:v>
                </c:pt>
                <c:pt idx="36" formatCode="0.00">
                  <c:v>5.6999999999999904</c:v>
                </c:pt>
                <c:pt idx="37">
                  <c:v>5.7999999999999901</c:v>
                </c:pt>
                <c:pt idx="38">
                  <c:v>5.8999999999999897</c:v>
                </c:pt>
                <c:pt idx="39" formatCode="0.00">
                  <c:v>5.9999999999999893</c:v>
                </c:pt>
                <c:pt idx="40">
                  <c:v>6.099999999999989</c:v>
                </c:pt>
                <c:pt idx="41">
                  <c:v>6.1999999999999886</c:v>
                </c:pt>
                <c:pt idx="42" formatCode="0.00">
                  <c:v>6.2999999999999883</c:v>
                </c:pt>
                <c:pt idx="43">
                  <c:v>6.3999999999999879</c:v>
                </c:pt>
                <c:pt idx="44">
                  <c:v>6.4999999999999876</c:v>
                </c:pt>
                <c:pt idx="45" formatCode="0.00">
                  <c:v>6.5999999999999872</c:v>
                </c:pt>
                <c:pt idx="46">
                  <c:v>6.6999999999999869</c:v>
                </c:pt>
                <c:pt idx="47">
                  <c:v>6.7999999999999865</c:v>
                </c:pt>
                <c:pt idx="48" formatCode="0.00">
                  <c:v>6.8999999999999861</c:v>
                </c:pt>
                <c:pt idx="49">
                  <c:v>6.9999999999999858</c:v>
                </c:pt>
                <c:pt idx="50">
                  <c:v>7.0999999999999854</c:v>
                </c:pt>
                <c:pt idx="51" formatCode="0.00">
                  <c:v>7.1999999999999851</c:v>
                </c:pt>
                <c:pt idx="52">
                  <c:v>7.2999999999999847</c:v>
                </c:pt>
                <c:pt idx="53">
                  <c:v>7.3999999999999844</c:v>
                </c:pt>
                <c:pt idx="54" formatCode="0.00">
                  <c:v>7.499999999999984</c:v>
                </c:pt>
                <c:pt idx="55">
                  <c:v>7.5999999999999837</c:v>
                </c:pt>
                <c:pt idx="56">
                  <c:v>7.6999999999999833</c:v>
                </c:pt>
                <c:pt idx="57" formatCode="0.00">
                  <c:v>7.7999999999999829</c:v>
                </c:pt>
                <c:pt idx="58" formatCode="0.00">
                  <c:v>7.8999999999999826</c:v>
                </c:pt>
                <c:pt idx="59">
                  <c:v>7.9999999999999822</c:v>
                </c:pt>
                <c:pt idx="60">
                  <c:v>8.0999999999999819</c:v>
                </c:pt>
                <c:pt idx="61" formatCode="0.00">
                  <c:v>8.1999999999999815</c:v>
                </c:pt>
                <c:pt idx="62">
                  <c:v>8.2999999999999812</c:v>
                </c:pt>
                <c:pt idx="63" formatCode="0.00">
                  <c:v>8.3999999999999808</c:v>
                </c:pt>
                <c:pt idx="64" formatCode="0.00">
                  <c:v>8.4999999999999805</c:v>
                </c:pt>
                <c:pt idx="65">
                  <c:v>8.5999999999999801</c:v>
                </c:pt>
                <c:pt idx="66">
                  <c:v>8.6999999999999797</c:v>
                </c:pt>
                <c:pt idx="67" formatCode="0.00">
                  <c:v>8.7999999999999794</c:v>
                </c:pt>
                <c:pt idx="68">
                  <c:v>8.899999999999979</c:v>
                </c:pt>
                <c:pt idx="69" formatCode="0.00">
                  <c:v>8.9999999999999787</c:v>
                </c:pt>
                <c:pt idx="70" formatCode="0.00">
                  <c:v>9.0999999999999783</c:v>
                </c:pt>
                <c:pt idx="71">
                  <c:v>9.199999999999978</c:v>
                </c:pt>
                <c:pt idx="72">
                  <c:v>9.2999999999999776</c:v>
                </c:pt>
                <c:pt idx="73" formatCode="0.00">
                  <c:v>9.3999999999999773</c:v>
                </c:pt>
                <c:pt idx="74">
                  <c:v>9.4999999999999769</c:v>
                </c:pt>
                <c:pt idx="75" formatCode="0.00">
                  <c:v>9.5999999999999766</c:v>
                </c:pt>
                <c:pt idx="76" formatCode="0.00">
                  <c:v>9.6999999999999762</c:v>
                </c:pt>
                <c:pt idx="77">
                  <c:v>9.7999999999999758</c:v>
                </c:pt>
                <c:pt idx="78">
                  <c:v>9.8999999999999755</c:v>
                </c:pt>
                <c:pt idx="79" formatCode="0.00">
                  <c:v>9.9999999999999751</c:v>
                </c:pt>
                <c:pt idx="80">
                  <c:v>10.099999999999975</c:v>
                </c:pt>
                <c:pt idx="81" formatCode="0.00">
                  <c:v>10.199999999999974</c:v>
                </c:pt>
                <c:pt idx="82" formatCode="0.00">
                  <c:v>10.299999999999974</c:v>
                </c:pt>
                <c:pt idx="83">
                  <c:v>10.399999999999974</c:v>
                </c:pt>
                <c:pt idx="84">
                  <c:v>10.499999999999973</c:v>
                </c:pt>
                <c:pt idx="85" formatCode="0.00">
                  <c:v>10.599999999999973</c:v>
                </c:pt>
                <c:pt idx="86">
                  <c:v>10.699999999999973</c:v>
                </c:pt>
                <c:pt idx="87" formatCode="0.00">
                  <c:v>10.799999999999972</c:v>
                </c:pt>
                <c:pt idx="88" formatCode="0.00">
                  <c:v>10.899999999999972</c:v>
                </c:pt>
                <c:pt idx="89">
                  <c:v>10.999999999999972</c:v>
                </c:pt>
                <c:pt idx="90">
                  <c:v>11.099999999999971</c:v>
                </c:pt>
                <c:pt idx="91" formatCode="0.00">
                  <c:v>11.199999999999971</c:v>
                </c:pt>
                <c:pt idx="92">
                  <c:v>11.299999999999971</c:v>
                </c:pt>
                <c:pt idx="93" formatCode="0.00">
                  <c:v>11.39999999999997</c:v>
                </c:pt>
                <c:pt idx="94" formatCode="0.00">
                  <c:v>11.49999999999997</c:v>
                </c:pt>
                <c:pt idx="95">
                  <c:v>11.599999999999969</c:v>
                </c:pt>
                <c:pt idx="96">
                  <c:v>11.699999999999969</c:v>
                </c:pt>
                <c:pt idx="97" formatCode="0.00">
                  <c:v>11.799999999999969</c:v>
                </c:pt>
                <c:pt idx="98">
                  <c:v>11.899999999999968</c:v>
                </c:pt>
                <c:pt idx="99" formatCode="0.00">
                  <c:v>11.999999999999968</c:v>
                </c:pt>
                <c:pt idx="100" formatCode="0.00">
                  <c:v>12.099999999999968</c:v>
                </c:pt>
                <c:pt idx="101">
                  <c:v>12.199999999999967</c:v>
                </c:pt>
                <c:pt idx="102">
                  <c:v>12.299999999999967</c:v>
                </c:pt>
                <c:pt idx="103" formatCode="0.00">
                  <c:v>12.399999999999967</c:v>
                </c:pt>
                <c:pt idx="104">
                  <c:v>12.499999999999966</c:v>
                </c:pt>
                <c:pt idx="105" formatCode="0.00">
                  <c:v>12.599999999999966</c:v>
                </c:pt>
                <c:pt idx="106">
                  <c:v>12.699999999999966</c:v>
                </c:pt>
                <c:pt idx="107" formatCode="0.00">
                  <c:v>12.799999999999965</c:v>
                </c:pt>
                <c:pt idx="108" formatCode="0.00">
                  <c:v>12.899999999999965</c:v>
                </c:pt>
                <c:pt idx="109">
                  <c:v>12.999999999999964</c:v>
                </c:pt>
                <c:pt idx="110">
                  <c:v>13.099999999999964</c:v>
                </c:pt>
                <c:pt idx="111" formatCode="0.00">
                  <c:v>13.199999999999964</c:v>
                </c:pt>
                <c:pt idx="112">
                  <c:v>13.299999999999963</c:v>
                </c:pt>
                <c:pt idx="113" formatCode="0.00">
                  <c:v>13.399999999999963</c:v>
                </c:pt>
                <c:pt idx="114">
                  <c:v>13.499999999999963</c:v>
                </c:pt>
                <c:pt idx="115" formatCode="0.00">
                  <c:v>13.599999999999962</c:v>
                </c:pt>
                <c:pt idx="116" formatCode="0.00">
                  <c:v>13.699999999999962</c:v>
                </c:pt>
                <c:pt idx="117">
                  <c:v>13.799999999999962</c:v>
                </c:pt>
                <c:pt idx="118">
                  <c:v>13.899999999999961</c:v>
                </c:pt>
                <c:pt idx="119" formatCode="0.00">
                  <c:v>13.999999999999961</c:v>
                </c:pt>
                <c:pt idx="120">
                  <c:v>14.099999999999961</c:v>
                </c:pt>
                <c:pt idx="121" formatCode="0.00">
                  <c:v>14.19999999999996</c:v>
                </c:pt>
                <c:pt idx="122">
                  <c:v>14.29999999999996</c:v>
                </c:pt>
                <c:pt idx="123" formatCode="0.00">
                  <c:v>14.399999999999959</c:v>
                </c:pt>
                <c:pt idx="124" formatCode="0.00">
                  <c:v>14.499999999999959</c:v>
                </c:pt>
                <c:pt idx="125">
                  <c:v>14.599999999999959</c:v>
                </c:pt>
                <c:pt idx="126">
                  <c:v>14.699999999999958</c:v>
                </c:pt>
                <c:pt idx="127" formatCode="0.00">
                  <c:v>14.799999999999958</c:v>
                </c:pt>
                <c:pt idx="128">
                  <c:v>14.899999999999958</c:v>
                </c:pt>
                <c:pt idx="129" formatCode="0.00">
                  <c:v>14.999999999999957</c:v>
                </c:pt>
                <c:pt idx="130">
                  <c:v>15.099999999999957</c:v>
                </c:pt>
                <c:pt idx="131" formatCode="0.00">
                  <c:v>15.199999999999957</c:v>
                </c:pt>
                <c:pt idx="132" formatCode="0.00">
                  <c:v>15.299999999999956</c:v>
                </c:pt>
                <c:pt idx="133">
                  <c:v>15.399999999999956</c:v>
                </c:pt>
                <c:pt idx="134">
                  <c:v>15.499999999999956</c:v>
                </c:pt>
                <c:pt idx="135" formatCode="0.00">
                  <c:v>15.599999999999955</c:v>
                </c:pt>
                <c:pt idx="136">
                  <c:v>15.699999999999955</c:v>
                </c:pt>
                <c:pt idx="137" formatCode="0.00">
                  <c:v>15.799999999999955</c:v>
                </c:pt>
                <c:pt idx="138">
                  <c:v>15.899999999999954</c:v>
                </c:pt>
                <c:pt idx="139" formatCode="0.00">
                  <c:v>15.999999999999954</c:v>
                </c:pt>
                <c:pt idx="140" formatCode="0.00">
                  <c:v>16.099999999999952</c:v>
                </c:pt>
                <c:pt idx="141">
                  <c:v>16.199999999999953</c:v>
                </c:pt>
                <c:pt idx="142">
                  <c:v>16.299999999999955</c:v>
                </c:pt>
                <c:pt idx="143" formatCode="0.00">
                  <c:v>16.399999999999956</c:v>
                </c:pt>
                <c:pt idx="144">
                  <c:v>16.499999999999957</c:v>
                </c:pt>
                <c:pt idx="145" formatCode="0.00">
                  <c:v>16.599999999999959</c:v>
                </c:pt>
                <c:pt idx="146">
                  <c:v>16.69999999999996</c:v>
                </c:pt>
                <c:pt idx="147" formatCode="0.00">
                  <c:v>16.799999999999962</c:v>
                </c:pt>
                <c:pt idx="148" formatCode="0.00">
                  <c:v>16.899999999999963</c:v>
                </c:pt>
                <c:pt idx="149">
                  <c:v>16.999999999999964</c:v>
                </c:pt>
                <c:pt idx="150">
                  <c:v>17.099999999999966</c:v>
                </c:pt>
                <c:pt idx="151" formatCode="0.00">
                  <c:v>17.199999999999967</c:v>
                </c:pt>
                <c:pt idx="152">
                  <c:v>17.299999999999969</c:v>
                </c:pt>
                <c:pt idx="153" formatCode="0.00">
                  <c:v>17.39999999999997</c:v>
                </c:pt>
                <c:pt idx="154">
                  <c:v>17.499999999999972</c:v>
                </c:pt>
                <c:pt idx="155" formatCode="0.00">
                  <c:v>17.599999999999973</c:v>
                </c:pt>
                <c:pt idx="156" formatCode="0.00">
                  <c:v>17.699999999999974</c:v>
                </c:pt>
                <c:pt idx="157">
                  <c:v>17.799999999999976</c:v>
                </c:pt>
                <c:pt idx="158">
                  <c:v>17.899999999999977</c:v>
                </c:pt>
                <c:pt idx="159" formatCode="0.00">
                  <c:v>17.999999999999979</c:v>
                </c:pt>
                <c:pt idx="160">
                  <c:v>18.09999999999998</c:v>
                </c:pt>
                <c:pt idx="161" formatCode="0.00">
                  <c:v>18.199999999999982</c:v>
                </c:pt>
                <c:pt idx="162" formatCode="0.00">
                  <c:v>18.299999999999983</c:v>
                </c:pt>
                <c:pt idx="163">
                  <c:v>18.399999999999984</c:v>
                </c:pt>
                <c:pt idx="164">
                  <c:v>18.499999999999986</c:v>
                </c:pt>
                <c:pt idx="165" formatCode="0.00">
                  <c:v>18.599999999999987</c:v>
                </c:pt>
                <c:pt idx="166">
                  <c:v>18.699999999999989</c:v>
                </c:pt>
                <c:pt idx="167" formatCode="0.00">
                  <c:v>18.79999999999999</c:v>
                </c:pt>
                <c:pt idx="168" formatCode="0.00">
                  <c:v>18.899999999999991</c:v>
                </c:pt>
              </c:numCache>
            </c:numRef>
          </c:cat>
          <c:val>
            <c:numRef>
              <c:f>'30х30_тсз.12_18'!$N$11:$N$204</c:f>
              <c:numCache>
                <c:formatCode>0.0</c:formatCode>
                <c:ptCount val="194"/>
                <c:pt idx="0">
                  <c:v>356.83199999999999</c:v>
                </c:pt>
                <c:pt idx="1">
                  <c:v>326.99519999999995</c:v>
                </c:pt>
                <c:pt idx="2">
                  <c:v>345.93407999999999</c:v>
                </c:pt>
                <c:pt idx="3">
                  <c:v>333.06815999999998</c:v>
                </c:pt>
                <c:pt idx="4">
                  <c:v>270.57216</c:v>
                </c:pt>
                <c:pt idx="5">
                  <c:v>214.17215999999999</c:v>
                </c:pt>
                <c:pt idx="6">
                  <c:v>196.74816000000001</c:v>
                </c:pt>
                <c:pt idx="7">
                  <c:v>186.09216000000001</c:v>
                </c:pt>
                <c:pt idx="8">
                  <c:v>162.90816000000001</c:v>
                </c:pt>
                <c:pt idx="9">
                  <c:v>164.20416</c:v>
                </c:pt>
                <c:pt idx="10">
                  <c:v>171.26015999999998</c:v>
                </c:pt>
                <c:pt idx="11">
                  <c:v>181.84416000000002</c:v>
                </c:pt>
                <c:pt idx="12">
                  <c:v>182.85216</c:v>
                </c:pt>
                <c:pt idx="13">
                  <c:v>219.14016000000001</c:v>
                </c:pt>
                <c:pt idx="14">
                  <c:v>206.46816000000004</c:v>
                </c:pt>
                <c:pt idx="15">
                  <c:v>186.38015999999999</c:v>
                </c:pt>
                <c:pt idx="16">
                  <c:v>187.46016</c:v>
                </c:pt>
                <c:pt idx="17">
                  <c:v>287.90016000000003</c:v>
                </c:pt>
                <c:pt idx="18">
                  <c:v>387.83616000000001</c:v>
                </c:pt>
                <c:pt idx="19">
                  <c:v>395.66112000000004</c:v>
                </c:pt>
                <c:pt idx="20">
                  <c:v>359.28384</c:v>
                </c:pt>
                <c:pt idx="21">
                  <c:v>333.14784000000003</c:v>
                </c:pt>
                <c:pt idx="22">
                  <c:v>344.81184000000002</c:v>
                </c:pt>
                <c:pt idx="23">
                  <c:v>326.16383999999999</c:v>
                </c:pt>
                <c:pt idx="24">
                  <c:v>264.17183999999997</c:v>
                </c:pt>
                <c:pt idx="25">
                  <c:v>211.69728000000001</c:v>
                </c:pt>
                <c:pt idx="26">
                  <c:v>167.62943999999999</c:v>
                </c:pt>
                <c:pt idx="27">
                  <c:v>144.15455999999998</c:v>
                </c:pt>
                <c:pt idx="28">
                  <c:v>118.49663999999999</c:v>
                </c:pt>
                <c:pt idx="29">
                  <c:v>102.32063999999995</c:v>
                </c:pt>
                <c:pt idx="30">
                  <c:v>98.48255999999995</c:v>
                </c:pt>
                <c:pt idx="31">
                  <c:v>93.922559999999947</c:v>
                </c:pt>
                <c:pt idx="32">
                  <c:v>95.266559999999942</c:v>
                </c:pt>
                <c:pt idx="33">
                  <c:v>102.99455999999994</c:v>
                </c:pt>
                <c:pt idx="34">
                  <c:v>104.24255999999991</c:v>
                </c:pt>
                <c:pt idx="35">
                  <c:v>105.58655999999992</c:v>
                </c:pt>
                <c:pt idx="36">
                  <c:v>113.21855999999991</c:v>
                </c:pt>
                <c:pt idx="37">
                  <c:v>107.7945599999999</c:v>
                </c:pt>
                <c:pt idx="38">
                  <c:v>108.8505599999999</c:v>
                </c:pt>
                <c:pt idx="39">
                  <c:v>109.8105599999999</c:v>
                </c:pt>
                <c:pt idx="40">
                  <c:v>123.73055999999988</c:v>
                </c:pt>
                <c:pt idx="41">
                  <c:v>124.69055999999986</c:v>
                </c:pt>
                <c:pt idx="42">
                  <c:v>119.26655999999987</c:v>
                </c:pt>
                <c:pt idx="43">
                  <c:v>120.32255999999987</c:v>
                </c:pt>
                <c:pt idx="44">
                  <c:v>121.47455999999985</c:v>
                </c:pt>
                <c:pt idx="45">
                  <c:v>129.01055999999986</c:v>
                </c:pt>
                <c:pt idx="46">
                  <c:v>136.73855999999984</c:v>
                </c:pt>
                <c:pt idx="47">
                  <c:v>144.27455999999984</c:v>
                </c:pt>
                <c:pt idx="48">
                  <c:v>138.85055999999983</c:v>
                </c:pt>
                <c:pt idx="49">
                  <c:v>133.33055999999982</c:v>
                </c:pt>
                <c:pt idx="50">
                  <c:v>133.90655999999984</c:v>
                </c:pt>
                <c:pt idx="51">
                  <c:v>134.48255999999984</c:v>
                </c:pt>
                <c:pt idx="52">
                  <c:v>141.53855999999982</c:v>
                </c:pt>
                <c:pt idx="53">
                  <c:v>172.57055999999983</c:v>
                </c:pt>
                <c:pt idx="54">
                  <c:v>178.76255999999984</c:v>
                </c:pt>
                <c:pt idx="55">
                  <c:v>288.49055999999985</c:v>
                </c:pt>
                <c:pt idx="56">
                  <c:v>342.5683199999998</c:v>
                </c:pt>
                <c:pt idx="57">
                  <c:v>349.65311999999983</c:v>
                </c:pt>
                <c:pt idx="58">
                  <c:v>215.01599999999979</c:v>
                </c:pt>
                <c:pt idx="59">
                  <c:v>399.5817599999998</c:v>
                </c:pt>
                <c:pt idx="60">
                  <c:v>395.13215999999977</c:v>
                </c:pt>
                <c:pt idx="61">
                  <c:v>404.86655999999977</c:v>
                </c:pt>
                <c:pt idx="62">
                  <c:v>350.86655999999977</c:v>
                </c:pt>
                <c:pt idx="63">
                  <c:v>239.09951999999976</c:v>
                </c:pt>
                <c:pt idx="64">
                  <c:v>258.65567999999973</c:v>
                </c:pt>
                <c:pt idx="65">
                  <c:v>370.55807999999968</c:v>
                </c:pt>
                <c:pt idx="66">
                  <c:v>456.16607999999979</c:v>
                </c:pt>
                <c:pt idx="67">
                  <c:v>463.94207999999969</c:v>
                </c:pt>
                <c:pt idx="68">
                  <c:v>475.25759999999974</c:v>
                </c:pt>
                <c:pt idx="69">
                  <c:v>462.20543999999973</c:v>
                </c:pt>
                <c:pt idx="70">
                  <c:v>464.48927999999967</c:v>
                </c:pt>
                <c:pt idx="71">
                  <c:v>435.52319999999975</c:v>
                </c:pt>
                <c:pt idx="72">
                  <c:v>445.24607999999972</c:v>
                </c:pt>
                <c:pt idx="73">
                  <c:v>410.0889599999997</c:v>
                </c:pt>
                <c:pt idx="74">
                  <c:v>367.53695999999968</c:v>
                </c:pt>
                <c:pt idx="75">
                  <c:v>326.78495999999967</c:v>
                </c:pt>
                <c:pt idx="76">
                  <c:v>300.72095999999971</c:v>
                </c:pt>
                <c:pt idx="77">
                  <c:v>251.97695999999968</c:v>
                </c:pt>
                <c:pt idx="78">
                  <c:v>232.89695999999967</c:v>
                </c:pt>
                <c:pt idx="79">
                  <c:v>331.72991999999965</c:v>
                </c:pt>
                <c:pt idx="80">
                  <c:v>399.28031999999968</c:v>
                </c:pt>
                <c:pt idx="81">
                  <c:v>405.30047999999965</c:v>
                </c:pt>
                <c:pt idx="82">
                  <c:v>336.97535999999963</c:v>
                </c:pt>
                <c:pt idx="83">
                  <c:v>360.08735999999965</c:v>
                </c:pt>
                <c:pt idx="84">
                  <c:v>386.79935999999964</c:v>
                </c:pt>
                <c:pt idx="85">
                  <c:v>346.19135999999963</c:v>
                </c:pt>
                <c:pt idx="86">
                  <c:v>364.62335999999959</c:v>
                </c:pt>
                <c:pt idx="87">
                  <c:v>372.61535999999961</c:v>
                </c:pt>
                <c:pt idx="88">
                  <c:v>363.75935999999956</c:v>
                </c:pt>
                <c:pt idx="89">
                  <c:v>384.06335999999959</c:v>
                </c:pt>
                <c:pt idx="90">
                  <c:v>367.86335999999955</c:v>
                </c:pt>
                <c:pt idx="91">
                  <c:v>405.01535999999959</c:v>
                </c:pt>
                <c:pt idx="92">
                  <c:v>440.58335999999963</c:v>
                </c:pt>
                <c:pt idx="93">
                  <c:v>460.45535999999959</c:v>
                </c:pt>
                <c:pt idx="94">
                  <c:v>515.46335999999951</c:v>
                </c:pt>
                <c:pt idx="95">
                  <c:v>528.42335999999955</c:v>
                </c:pt>
                <c:pt idx="96">
                  <c:v>525.90623999999957</c:v>
                </c:pt>
                <c:pt idx="97">
                  <c:v>510.0585599999996</c:v>
                </c:pt>
                <c:pt idx="98">
                  <c:v>488.8559999999996</c:v>
                </c:pt>
                <c:pt idx="99">
                  <c:v>489.43007999999952</c:v>
                </c:pt>
                <c:pt idx="100">
                  <c:v>482.8780799999995</c:v>
                </c:pt>
                <c:pt idx="101">
                  <c:v>492.8044799999995</c:v>
                </c:pt>
                <c:pt idx="102">
                  <c:v>542.8060799999995</c:v>
                </c:pt>
                <c:pt idx="103">
                  <c:v>551.15615999999955</c:v>
                </c:pt>
                <c:pt idx="104">
                  <c:v>540.57023999999944</c:v>
                </c:pt>
                <c:pt idx="105">
                  <c:v>524.68991999999957</c:v>
                </c:pt>
                <c:pt idx="106">
                  <c:v>564.62207999999941</c:v>
                </c:pt>
                <c:pt idx="107">
                  <c:v>584.2761599999983</c:v>
                </c:pt>
                <c:pt idx="108">
                  <c:v>556.6137599999995</c:v>
                </c:pt>
                <c:pt idx="109">
                  <c:v>549.3014399999995</c:v>
                </c:pt>
                <c:pt idx="110">
                  <c:v>589.87103999999829</c:v>
                </c:pt>
                <c:pt idx="111">
                  <c:v>576.43679999999938</c:v>
                </c:pt>
                <c:pt idx="112">
                  <c:v>564.28223999999932</c:v>
                </c:pt>
                <c:pt idx="113">
                  <c:v>600.15839999999935</c:v>
                </c:pt>
                <c:pt idx="114">
                  <c:v>572.67455999999936</c:v>
                </c:pt>
                <c:pt idx="115">
                  <c:v>570.26687999999945</c:v>
                </c:pt>
                <c:pt idx="116">
                  <c:v>559.81247999999937</c:v>
                </c:pt>
                <c:pt idx="117">
                  <c:v>551.5439999999993</c:v>
                </c:pt>
                <c:pt idx="118">
                  <c:v>544.37759999999935</c:v>
                </c:pt>
                <c:pt idx="119">
                  <c:v>541.88735999999938</c:v>
                </c:pt>
                <c:pt idx="120">
                  <c:v>536.27135999999939</c:v>
                </c:pt>
                <c:pt idx="121">
                  <c:v>532.10111999999936</c:v>
                </c:pt>
                <c:pt idx="122">
                  <c:v>537.34751999999935</c:v>
                </c:pt>
                <c:pt idx="123">
                  <c:v>535.94111999999927</c:v>
                </c:pt>
                <c:pt idx="124">
                  <c:v>538.03199999999924</c:v>
                </c:pt>
                <c:pt idx="125">
                  <c:v>546.25151999999923</c:v>
                </c:pt>
                <c:pt idx="126">
                  <c:v>575.27903999999921</c:v>
                </c:pt>
                <c:pt idx="127">
                  <c:v>565.4207999999993</c:v>
                </c:pt>
                <c:pt idx="128">
                  <c:v>545.98079999999925</c:v>
                </c:pt>
                <c:pt idx="129">
                  <c:v>540.77663999999936</c:v>
                </c:pt>
                <c:pt idx="130">
                  <c:v>533.27903999999921</c:v>
                </c:pt>
                <c:pt idx="131">
                  <c:v>529.13663999999926</c:v>
                </c:pt>
                <c:pt idx="132">
                  <c:v>541.28255999999931</c:v>
                </c:pt>
                <c:pt idx="133">
                  <c:v>579.78047999999922</c:v>
                </c:pt>
                <c:pt idx="134">
                  <c:v>595.60031999999921</c:v>
                </c:pt>
                <c:pt idx="135">
                  <c:v>565.93439999999919</c:v>
                </c:pt>
                <c:pt idx="136">
                  <c:v>559.52447999999913</c:v>
                </c:pt>
                <c:pt idx="137">
                  <c:v>570.01631999999915</c:v>
                </c:pt>
                <c:pt idx="138">
                  <c:v>639.78719999999907</c:v>
                </c:pt>
                <c:pt idx="139">
                  <c:v>665.66687999999783</c:v>
                </c:pt>
                <c:pt idx="140">
                  <c:v>679.56863999999791</c:v>
                </c:pt>
                <c:pt idx="141">
                  <c:v>631.49855999999909</c:v>
                </c:pt>
                <c:pt idx="142">
                  <c:v>612.18815999999913</c:v>
                </c:pt>
                <c:pt idx="143">
                  <c:v>621.02015999999912</c:v>
                </c:pt>
                <c:pt idx="144">
                  <c:v>647.55935999999906</c:v>
                </c:pt>
                <c:pt idx="145">
                  <c:v>677.58335999999804</c:v>
                </c:pt>
                <c:pt idx="146">
                  <c:v>659.41055999999912</c:v>
                </c:pt>
                <c:pt idx="147">
                  <c:v>665.42975999999931</c:v>
                </c:pt>
                <c:pt idx="148">
                  <c:v>635.87135999999941</c:v>
                </c:pt>
                <c:pt idx="149">
                  <c:v>643.40351999999928</c:v>
                </c:pt>
                <c:pt idx="150">
                  <c:v>683.07551999999816</c:v>
                </c:pt>
                <c:pt idx="151">
                  <c:v>649.8115199999994</c:v>
                </c:pt>
                <c:pt idx="152">
                  <c:v>641.96351999999945</c:v>
                </c:pt>
                <c:pt idx="153">
                  <c:v>659.76191999999935</c:v>
                </c:pt>
                <c:pt idx="154">
                  <c:v>655.20287999999948</c:v>
                </c:pt>
                <c:pt idx="155">
                  <c:v>606.81887999999947</c:v>
                </c:pt>
                <c:pt idx="156">
                  <c:v>613.51487999999949</c:v>
                </c:pt>
                <c:pt idx="157">
                  <c:v>670.7548799999995</c:v>
                </c:pt>
                <c:pt idx="158">
                  <c:v>708.77087999999833</c:v>
                </c:pt>
                <c:pt idx="159">
                  <c:v>695.7388799999984</c:v>
                </c:pt>
                <c:pt idx="160">
                  <c:v>679.53887999999961</c:v>
                </c:pt>
                <c:pt idx="161">
                  <c:v>670.17887999999959</c:v>
                </c:pt>
                <c:pt idx="162">
                  <c:v>693.50687999999957</c:v>
                </c:pt>
                <c:pt idx="163">
                  <c:v>705.31487999999831</c:v>
                </c:pt>
                <c:pt idx="164">
                  <c:v>731.64959999999826</c:v>
                </c:pt>
                <c:pt idx="165">
                  <c:v>753.32447999999772</c:v>
                </c:pt>
                <c:pt idx="166">
                  <c:v>758.8089599999978</c:v>
                </c:pt>
                <c:pt idx="167">
                  <c:v>1476.3609599999941</c:v>
                </c:pt>
                <c:pt idx="168">
                  <c:v>835.40735999999742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68-4577-8D55-C9071A3F02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2506368"/>
        <c:axId val="112507904"/>
      </c:barChart>
      <c:catAx>
        <c:axId val="112506368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crossAx val="112507904"/>
        <c:crosses val="autoZero"/>
        <c:auto val="1"/>
        <c:lblAlgn val="ctr"/>
        <c:lblOffset val="100"/>
        <c:noMultiLvlLbl val="0"/>
      </c:catAx>
      <c:valAx>
        <c:axId val="112507904"/>
        <c:scaling>
          <c:orientation val="minMax"/>
          <c:max val="1000"/>
          <c:min val="0"/>
        </c:scaling>
        <c:delete val="0"/>
        <c:axPos val="t"/>
        <c:majorGridlines/>
        <c:numFmt formatCode="0" sourceLinked="0"/>
        <c:majorTickMark val="out"/>
        <c:minorTickMark val="none"/>
        <c:tickLblPos val="nextTo"/>
        <c:crossAx val="112506368"/>
        <c:crosses val="autoZero"/>
        <c:crossBetween val="between"/>
        <c:majorUnit val="100"/>
        <c:minorUnit val="100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9"/>
    </mc:Choice>
    <mc:Fallback>
      <c:style val="29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240955624216943"/>
          <c:y val="1.4295683133176711E-2"/>
          <c:w val="0.70978368328958885"/>
          <c:h val="0.98198631670062242"/>
        </c:manualLayout>
      </c:layout>
      <c:barChart>
        <c:barDir val="bar"/>
        <c:grouping val="clustered"/>
        <c:varyColors val="0"/>
        <c:ser>
          <c:idx val="0"/>
          <c:order val="0"/>
          <c:tx>
            <c:v>Fu, kH</c:v>
          </c:tx>
          <c:spPr>
            <a:gradFill rotWithShape="1">
              <a:gsLst>
                <a:gs pos="0">
                  <a:schemeClr val="accent6">
                    <a:shade val="51000"/>
                    <a:satMod val="130000"/>
                  </a:schemeClr>
                </a:gs>
                <a:gs pos="80000">
                  <a:schemeClr val="accent6">
                    <a:shade val="93000"/>
                    <a:satMod val="130000"/>
                  </a:schemeClr>
                </a:gs>
                <a:gs pos="100000">
                  <a:schemeClr val="accent6">
                    <a:shade val="94000"/>
                    <a:satMod val="135000"/>
                  </a:schemeClr>
                </a:gs>
              </a:gsLst>
              <a:lin ang="16200000" scaled="0"/>
            </a:gradFill>
            <a:ln w="9525" cap="flat" cmpd="sng" algn="ctr">
              <a:solidFill>
                <a:schemeClr val="accent6">
                  <a:shade val="95000"/>
                  <a:satMod val="105000"/>
                </a:schemeClr>
              </a:solidFill>
              <a:prstDash val="solid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Pt>
            <c:idx val="28"/>
            <c:invertIfNegative val="0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flat" cmpd="sng" algn="ctr">
                <a:solidFill>
                  <a:schemeClr val="accent6">
                    <a:shade val="95000"/>
                    <a:satMod val="105000"/>
                  </a:schemeClr>
                </a:solidFill>
                <a:prstDash val="solid"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A9C-4775-AC77-E7FA7C2607D2}"/>
              </c:ext>
            </c:extLst>
          </c:dPt>
          <c:cat>
            <c:numRef>
              <c:f>'30х30_тсз.15_18'!$C$11:$C$204</c:f>
              <c:numCache>
                <c:formatCode>General</c:formatCode>
                <c:ptCount val="194"/>
                <c:pt idx="0">
                  <c:v>2</c:v>
                </c:pt>
                <c:pt idx="1">
                  <c:v>2.1</c:v>
                </c:pt>
                <c:pt idx="2">
                  <c:v>2.2000000000000002</c:v>
                </c:pt>
                <c:pt idx="3" formatCode="0.00">
                  <c:v>2.3000000000000003</c:v>
                </c:pt>
                <c:pt idx="4">
                  <c:v>2.4000000000000004</c:v>
                </c:pt>
                <c:pt idx="5">
                  <c:v>2.5000000000000004</c:v>
                </c:pt>
                <c:pt idx="6" formatCode="0.00">
                  <c:v>2.6000000000000005</c:v>
                </c:pt>
                <c:pt idx="7">
                  <c:v>2.7</c:v>
                </c:pt>
                <c:pt idx="8">
                  <c:v>2.8000000000000003</c:v>
                </c:pt>
                <c:pt idx="9" formatCode="0.00">
                  <c:v>2.9000000000000004</c:v>
                </c:pt>
                <c:pt idx="10">
                  <c:v>3.0000000000000004</c:v>
                </c:pt>
                <c:pt idx="11">
                  <c:v>3.1000000000000005</c:v>
                </c:pt>
                <c:pt idx="12" formatCode="0.00">
                  <c:v>3.2000000000000006</c:v>
                </c:pt>
                <c:pt idx="13">
                  <c:v>3.3000000000000007</c:v>
                </c:pt>
                <c:pt idx="14">
                  <c:v>3.4000000000000008</c:v>
                </c:pt>
                <c:pt idx="15" formatCode="0.00">
                  <c:v>3.5000000000000009</c:v>
                </c:pt>
                <c:pt idx="16">
                  <c:v>3.600000000000001</c:v>
                </c:pt>
                <c:pt idx="17">
                  <c:v>3.7000000000000011</c:v>
                </c:pt>
                <c:pt idx="18" formatCode="0.00">
                  <c:v>3.8000000000000012</c:v>
                </c:pt>
                <c:pt idx="19">
                  <c:v>3.9000000000000012</c:v>
                </c:pt>
                <c:pt idx="20">
                  <c:v>4.0000000000000018</c:v>
                </c:pt>
                <c:pt idx="21" formatCode="0.00">
                  <c:v>4.1000000000000014</c:v>
                </c:pt>
                <c:pt idx="22">
                  <c:v>4.2000000000000011</c:v>
                </c:pt>
                <c:pt idx="23">
                  <c:v>4.3000000000000007</c:v>
                </c:pt>
                <c:pt idx="24" formatCode="0.00">
                  <c:v>4.4000000000000004</c:v>
                </c:pt>
                <c:pt idx="25">
                  <c:v>4.5</c:v>
                </c:pt>
                <c:pt idx="26">
                  <c:v>4.5999999999999996</c:v>
                </c:pt>
                <c:pt idx="27" formatCode="0.00">
                  <c:v>4.6999999999999993</c:v>
                </c:pt>
                <c:pt idx="28">
                  <c:v>4.7999999999999989</c:v>
                </c:pt>
                <c:pt idx="29">
                  <c:v>4.8999999999999986</c:v>
                </c:pt>
                <c:pt idx="30" formatCode="0.00">
                  <c:v>4.9999999999999982</c:v>
                </c:pt>
                <c:pt idx="31">
                  <c:v>5.0999999999999979</c:v>
                </c:pt>
                <c:pt idx="32">
                  <c:v>5.1999999999999975</c:v>
                </c:pt>
                <c:pt idx="33" formatCode="0.00">
                  <c:v>5.2999999999999972</c:v>
                </c:pt>
                <c:pt idx="34">
                  <c:v>5.3999999999999968</c:v>
                </c:pt>
                <c:pt idx="35">
                  <c:v>5.4999999999999964</c:v>
                </c:pt>
                <c:pt idx="36" formatCode="0.00">
                  <c:v>5.5999999999999961</c:v>
                </c:pt>
                <c:pt idx="37">
                  <c:v>5.6999999999999957</c:v>
                </c:pt>
                <c:pt idx="38">
                  <c:v>5.7999999999999954</c:v>
                </c:pt>
                <c:pt idx="39" formatCode="0.00">
                  <c:v>5.899999999999995</c:v>
                </c:pt>
                <c:pt idx="40">
                  <c:v>5.9999999999999947</c:v>
                </c:pt>
                <c:pt idx="41">
                  <c:v>6.0999999999999943</c:v>
                </c:pt>
                <c:pt idx="42" formatCode="0.00">
                  <c:v>6.199999999999994</c:v>
                </c:pt>
                <c:pt idx="43">
                  <c:v>6.2999999999999936</c:v>
                </c:pt>
                <c:pt idx="44">
                  <c:v>6.3999999999999932</c:v>
                </c:pt>
                <c:pt idx="45" formatCode="0.00">
                  <c:v>6.4999999999999929</c:v>
                </c:pt>
                <c:pt idx="46">
                  <c:v>6.5999999999999925</c:v>
                </c:pt>
                <c:pt idx="47">
                  <c:v>6.6999999999999922</c:v>
                </c:pt>
                <c:pt idx="48" formatCode="0.00">
                  <c:v>6.7999999999999918</c:v>
                </c:pt>
                <c:pt idx="49">
                  <c:v>6.8999999999999915</c:v>
                </c:pt>
                <c:pt idx="50">
                  <c:v>6.9999999999999911</c:v>
                </c:pt>
                <c:pt idx="51" formatCode="0.00">
                  <c:v>7.0999999999999908</c:v>
                </c:pt>
                <c:pt idx="52">
                  <c:v>7.1999999999999904</c:v>
                </c:pt>
                <c:pt idx="53">
                  <c:v>7.2999999999999901</c:v>
                </c:pt>
                <c:pt idx="54" formatCode="0.00">
                  <c:v>7.3999999999999897</c:v>
                </c:pt>
                <c:pt idx="55">
                  <c:v>7.4999999999999893</c:v>
                </c:pt>
                <c:pt idx="56">
                  <c:v>7.599999999999989</c:v>
                </c:pt>
                <c:pt idx="57" formatCode="0.00">
                  <c:v>7.6999999999999886</c:v>
                </c:pt>
                <c:pt idx="58" formatCode="0.00">
                  <c:v>7.7999999999999883</c:v>
                </c:pt>
                <c:pt idx="59">
                  <c:v>7.8999999999999879</c:v>
                </c:pt>
                <c:pt idx="60">
                  <c:v>7.9999999999999876</c:v>
                </c:pt>
                <c:pt idx="61" formatCode="0.00">
                  <c:v>8.0999999999999872</c:v>
                </c:pt>
                <c:pt idx="62">
                  <c:v>8.1999999999999869</c:v>
                </c:pt>
                <c:pt idx="63" formatCode="0.00">
                  <c:v>8.2999999999999865</c:v>
                </c:pt>
                <c:pt idx="64" formatCode="0.00">
                  <c:v>8.3999999999999861</c:v>
                </c:pt>
                <c:pt idx="65">
                  <c:v>8.4999999999999858</c:v>
                </c:pt>
                <c:pt idx="66">
                  <c:v>8.5999999999999854</c:v>
                </c:pt>
                <c:pt idx="67" formatCode="0.00">
                  <c:v>8.6999999999999851</c:v>
                </c:pt>
                <c:pt idx="68">
                  <c:v>8.7999999999999847</c:v>
                </c:pt>
                <c:pt idx="69" formatCode="0.00">
                  <c:v>8.8999999999999844</c:v>
                </c:pt>
                <c:pt idx="70" formatCode="0.00">
                  <c:v>8.999999999999984</c:v>
                </c:pt>
                <c:pt idx="71">
                  <c:v>9.0999999999999837</c:v>
                </c:pt>
                <c:pt idx="72">
                  <c:v>9.1999999999999833</c:v>
                </c:pt>
                <c:pt idx="73" formatCode="0.00">
                  <c:v>9.2999999999999829</c:v>
                </c:pt>
                <c:pt idx="74">
                  <c:v>9.3999999999999826</c:v>
                </c:pt>
                <c:pt idx="75" formatCode="0.00">
                  <c:v>9.4999999999999822</c:v>
                </c:pt>
                <c:pt idx="76" formatCode="0.00">
                  <c:v>9.5999999999999819</c:v>
                </c:pt>
                <c:pt idx="77">
                  <c:v>9.6999999999999815</c:v>
                </c:pt>
                <c:pt idx="78">
                  <c:v>9.7999999999999812</c:v>
                </c:pt>
                <c:pt idx="79" formatCode="0.00">
                  <c:v>9.8999999999999808</c:v>
                </c:pt>
                <c:pt idx="80">
                  <c:v>9.9999999999999805</c:v>
                </c:pt>
                <c:pt idx="81" formatCode="0.00">
                  <c:v>10.09999999999998</c:v>
                </c:pt>
                <c:pt idx="82" formatCode="0.00">
                  <c:v>10.19999999999998</c:v>
                </c:pt>
                <c:pt idx="83">
                  <c:v>10.299999999999979</c:v>
                </c:pt>
                <c:pt idx="84">
                  <c:v>10.399999999999979</c:v>
                </c:pt>
                <c:pt idx="85" formatCode="0.00">
                  <c:v>10.499999999999979</c:v>
                </c:pt>
                <c:pt idx="86">
                  <c:v>10.599999999999978</c:v>
                </c:pt>
                <c:pt idx="87" formatCode="0.00">
                  <c:v>10.699999999999978</c:v>
                </c:pt>
                <c:pt idx="88" formatCode="0.00">
                  <c:v>10.799999999999978</c:v>
                </c:pt>
                <c:pt idx="89">
                  <c:v>10.899999999999977</c:v>
                </c:pt>
                <c:pt idx="90">
                  <c:v>10.999999999999977</c:v>
                </c:pt>
                <c:pt idx="91" formatCode="0.00">
                  <c:v>11.099999999999977</c:v>
                </c:pt>
                <c:pt idx="92">
                  <c:v>11.199999999999976</c:v>
                </c:pt>
                <c:pt idx="93" formatCode="0.00">
                  <c:v>11.299999999999976</c:v>
                </c:pt>
                <c:pt idx="94" formatCode="0.00">
                  <c:v>11.399999999999975</c:v>
                </c:pt>
                <c:pt idx="95">
                  <c:v>11.499999999999975</c:v>
                </c:pt>
                <c:pt idx="96">
                  <c:v>11.599999999999975</c:v>
                </c:pt>
                <c:pt idx="97" formatCode="0.00">
                  <c:v>11.699999999999974</c:v>
                </c:pt>
                <c:pt idx="98">
                  <c:v>11.799999999999974</c:v>
                </c:pt>
                <c:pt idx="99" formatCode="0.00">
                  <c:v>11.899999999999974</c:v>
                </c:pt>
                <c:pt idx="100" formatCode="0.00">
                  <c:v>11.999999999999973</c:v>
                </c:pt>
                <c:pt idx="101">
                  <c:v>12.099999999999973</c:v>
                </c:pt>
                <c:pt idx="102">
                  <c:v>12.199999999999973</c:v>
                </c:pt>
                <c:pt idx="103" formatCode="0.00">
                  <c:v>12.299999999999972</c:v>
                </c:pt>
                <c:pt idx="104">
                  <c:v>12.399999999999972</c:v>
                </c:pt>
                <c:pt idx="105" formatCode="0.00">
                  <c:v>12.499999999999972</c:v>
                </c:pt>
                <c:pt idx="106">
                  <c:v>12.599999999999971</c:v>
                </c:pt>
                <c:pt idx="107" formatCode="0.00">
                  <c:v>12.699999999999971</c:v>
                </c:pt>
                <c:pt idx="108" formatCode="0.00">
                  <c:v>12.799999999999971</c:v>
                </c:pt>
                <c:pt idx="109">
                  <c:v>12.89999999999997</c:v>
                </c:pt>
                <c:pt idx="110">
                  <c:v>12.99999999999997</c:v>
                </c:pt>
                <c:pt idx="111" formatCode="0.00">
                  <c:v>13.099999999999969</c:v>
                </c:pt>
                <c:pt idx="112">
                  <c:v>13.199999999999969</c:v>
                </c:pt>
                <c:pt idx="113" formatCode="0.00">
                  <c:v>13.299999999999969</c:v>
                </c:pt>
                <c:pt idx="114">
                  <c:v>13.399999999999968</c:v>
                </c:pt>
                <c:pt idx="115" formatCode="0.00">
                  <c:v>13.499999999999968</c:v>
                </c:pt>
                <c:pt idx="116" formatCode="0.00">
                  <c:v>13.599999999999968</c:v>
                </c:pt>
                <c:pt idx="117">
                  <c:v>13.699999999999967</c:v>
                </c:pt>
                <c:pt idx="118">
                  <c:v>13.799999999999967</c:v>
                </c:pt>
                <c:pt idx="119" formatCode="0.00">
                  <c:v>13.899999999999967</c:v>
                </c:pt>
                <c:pt idx="120">
                  <c:v>13.999999999999966</c:v>
                </c:pt>
                <c:pt idx="121" formatCode="0.00">
                  <c:v>14.099999999999966</c:v>
                </c:pt>
                <c:pt idx="122">
                  <c:v>14.199999999999966</c:v>
                </c:pt>
                <c:pt idx="123" formatCode="0.00">
                  <c:v>14.299999999999965</c:v>
                </c:pt>
                <c:pt idx="124" formatCode="0.00">
                  <c:v>14.399999999999965</c:v>
                </c:pt>
                <c:pt idx="125">
                  <c:v>14.499999999999964</c:v>
                </c:pt>
                <c:pt idx="126">
                  <c:v>14.599999999999964</c:v>
                </c:pt>
                <c:pt idx="127" formatCode="0.00">
                  <c:v>14.699999999999964</c:v>
                </c:pt>
                <c:pt idx="128">
                  <c:v>14.799999999999963</c:v>
                </c:pt>
                <c:pt idx="129" formatCode="0.00">
                  <c:v>14.899999999999963</c:v>
                </c:pt>
                <c:pt idx="130">
                  <c:v>14.999999999999963</c:v>
                </c:pt>
                <c:pt idx="131" formatCode="0.00">
                  <c:v>15.099999999999962</c:v>
                </c:pt>
                <c:pt idx="132" formatCode="0.00">
                  <c:v>15.199999999999962</c:v>
                </c:pt>
                <c:pt idx="133">
                  <c:v>15.299999999999962</c:v>
                </c:pt>
                <c:pt idx="134">
                  <c:v>15.399999999999961</c:v>
                </c:pt>
                <c:pt idx="135" formatCode="0.00">
                  <c:v>15.499999999999961</c:v>
                </c:pt>
                <c:pt idx="136">
                  <c:v>15.599999999999961</c:v>
                </c:pt>
                <c:pt idx="137" formatCode="0.00">
                  <c:v>15.69999999999996</c:v>
                </c:pt>
                <c:pt idx="138">
                  <c:v>15.79999999999996</c:v>
                </c:pt>
                <c:pt idx="139" formatCode="0.00">
                  <c:v>15.899999999999959</c:v>
                </c:pt>
                <c:pt idx="140" formatCode="0.00">
                  <c:v>15.999999999999959</c:v>
                </c:pt>
                <c:pt idx="141">
                  <c:v>16.099999999999959</c:v>
                </c:pt>
                <c:pt idx="142">
                  <c:v>16.19999999999996</c:v>
                </c:pt>
                <c:pt idx="143" formatCode="0.00">
                  <c:v>16.299999999999962</c:v>
                </c:pt>
                <c:pt idx="144">
                  <c:v>16.399999999999963</c:v>
                </c:pt>
                <c:pt idx="145" formatCode="0.00">
                  <c:v>16.499999999999964</c:v>
                </c:pt>
                <c:pt idx="146">
                  <c:v>16.599999999999966</c:v>
                </c:pt>
                <c:pt idx="147" formatCode="0.00">
                  <c:v>16.699999999999967</c:v>
                </c:pt>
                <c:pt idx="148" formatCode="0.00">
                  <c:v>16.799999999999969</c:v>
                </c:pt>
                <c:pt idx="149">
                  <c:v>16.89999999999997</c:v>
                </c:pt>
                <c:pt idx="150">
                  <c:v>16.999999999999972</c:v>
                </c:pt>
                <c:pt idx="151" formatCode="0.00">
                  <c:v>17.099999999999973</c:v>
                </c:pt>
                <c:pt idx="152">
                  <c:v>17.199999999999974</c:v>
                </c:pt>
                <c:pt idx="153" formatCode="0.00">
                  <c:v>17.299999999999976</c:v>
                </c:pt>
                <c:pt idx="154">
                  <c:v>17.399999999999977</c:v>
                </c:pt>
                <c:pt idx="155" formatCode="0.00">
                  <c:v>17.499999999999979</c:v>
                </c:pt>
                <c:pt idx="156" formatCode="0.00">
                  <c:v>17.59999999999998</c:v>
                </c:pt>
                <c:pt idx="157">
                  <c:v>17.699999999999982</c:v>
                </c:pt>
                <c:pt idx="158">
                  <c:v>17.799999999999983</c:v>
                </c:pt>
                <c:pt idx="159" formatCode="0.00">
                  <c:v>17.899999999999984</c:v>
                </c:pt>
                <c:pt idx="160">
                  <c:v>17.999999999999986</c:v>
                </c:pt>
                <c:pt idx="161" formatCode="0.00">
                  <c:v>18.099999999999987</c:v>
                </c:pt>
                <c:pt idx="162" formatCode="0.00">
                  <c:v>18.199999999999989</c:v>
                </c:pt>
                <c:pt idx="163">
                  <c:v>18.29999999999999</c:v>
                </c:pt>
                <c:pt idx="164">
                  <c:v>18.399999999999991</c:v>
                </c:pt>
                <c:pt idx="165" formatCode="0.00">
                  <c:v>18.499999999999993</c:v>
                </c:pt>
                <c:pt idx="166">
                  <c:v>18.599999999999994</c:v>
                </c:pt>
                <c:pt idx="167" formatCode="0.00">
                  <c:v>18.699999999999996</c:v>
                </c:pt>
                <c:pt idx="168" formatCode="0.00">
                  <c:v>18.799999999999997</c:v>
                </c:pt>
                <c:pt idx="169">
                  <c:v>18.899999999999999</c:v>
                </c:pt>
                <c:pt idx="170">
                  <c:v>19</c:v>
                </c:pt>
                <c:pt idx="171" formatCode="0.00">
                  <c:v>19.100000000000001</c:v>
                </c:pt>
              </c:numCache>
            </c:numRef>
          </c:cat>
          <c:val>
            <c:numRef>
              <c:f>'30х30_тсз.15_18'!$M$11:$M$204</c:f>
              <c:numCache>
                <c:formatCode>0.00</c:formatCode>
                <c:ptCount val="194"/>
                <c:pt idx="0">
                  <c:v>405.71999999999997</c:v>
                </c:pt>
                <c:pt idx="1">
                  <c:v>475.3272</c:v>
                </c:pt>
                <c:pt idx="2">
                  <c:v>456.30720000000002</c:v>
                </c:pt>
                <c:pt idx="3">
                  <c:v>407.0376</c:v>
                </c:pt>
                <c:pt idx="4">
                  <c:v>400.89600000000002</c:v>
                </c:pt>
                <c:pt idx="5">
                  <c:v>432.30599999999998</c:v>
                </c:pt>
                <c:pt idx="6">
                  <c:v>418.86600000000004</c:v>
                </c:pt>
                <c:pt idx="7">
                  <c:v>498.49200000000002</c:v>
                </c:pt>
                <c:pt idx="8">
                  <c:v>413.65800000000002</c:v>
                </c:pt>
                <c:pt idx="9">
                  <c:v>383.40000000000003</c:v>
                </c:pt>
                <c:pt idx="10">
                  <c:v>429.73200000000003</c:v>
                </c:pt>
                <c:pt idx="11">
                  <c:v>201.7296</c:v>
                </c:pt>
                <c:pt idx="12">
                  <c:v>216.94320000000005</c:v>
                </c:pt>
                <c:pt idx="13">
                  <c:v>200.57040000000001</c:v>
                </c:pt>
                <c:pt idx="14">
                  <c:v>452.72040000000004</c:v>
                </c:pt>
                <c:pt idx="15">
                  <c:v>344.06640000000004</c:v>
                </c:pt>
                <c:pt idx="16">
                  <c:v>343.12440000000004</c:v>
                </c:pt>
                <c:pt idx="17">
                  <c:v>444.59039999999999</c:v>
                </c:pt>
                <c:pt idx="18">
                  <c:v>626.90999999999849</c:v>
                </c:pt>
                <c:pt idx="19">
                  <c:v>590.12160000000006</c:v>
                </c:pt>
                <c:pt idx="20">
                  <c:v>555.9384</c:v>
                </c:pt>
                <c:pt idx="21">
                  <c:v>480.31320000000005</c:v>
                </c:pt>
                <c:pt idx="22">
                  <c:v>466.65840000000003</c:v>
                </c:pt>
                <c:pt idx="23">
                  <c:v>522.6708000000001</c:v>
                </c:pt>
                <c:pt idx="24">
                  <c:v>574.78440000000012</c:v>
                </c:pt>
                <c:pt idx="25">
                  <c:v>426.29520000000002</c:v>
                </c:pt>
                <c:pt idx="26">
                  <c:v>288.37200000000007</c:v>
                </c:pt>
                <c:pt idx="27">
                  <c:v>223.85880000000009</c:v>
                </c:pt>
                <c:pt idx="28">
                  <c:v>186.47400000000007</c:v>
                </c:pt>
                <c:pt idx="29">
                  <c:v>173.10120000000006</c:v>
                </c:pt>
                <c:pt idx="30">
                  <c:v>175.75320000000005</c:v>
                </c:pt>
                <c:pt idx="31">
                  <c:v>186.06840000000003</c:v>
                </c:pt>
                <c:pt idx="32">
                  <c:v>179.98320000000001</c:v>
                </c:pt>
                <c:pt idx="33">
                  <c:v>173.83680000000001</c:v>
                </c:pt>
                <c:pt idx="34">
                  <c:v>183.73679999999999</c:v>
                </c:pt>
                <c:pt idx="35">
                  <c:v>185.4468</c:v>
                </c:pt>
                <c:pt idx="36">
                  <c:v>187.0668</c:v>
                </c:pt>
                <c:pt idx="37">
                  <c:v>180.49680000000001</c:v>
                </c:pt>
                <c:pt idx="38">
                  <c:v>198.4068</c:v>
                </c:pt>
                <c:pt idx="39">
                  <c:v>224.32679999999999</c:v>
                </c:pt>
                <c:pt idx="40">
                  <c:v>201.73680000000002</c:v>
                </c:pt>
                <c:pt idx="41">
                  <c:v>203.89680000000001</c:v>
                </c:pt>
                <c:pt idx="42">
                  <c:v>205.91159999999999</c:v>
                </c:pt>
                <c:pt idx="43">
                  <c:v>207.6216</c:v>
                </c:pt>
                <c:pt idx="44">
                  <c:v>209.24160000000001</c:v>
                </c:pt>
                <c:pt idx="45">
                  <c:v>218.8716</c:v>
                </c:pt>
                <c:pt idx="46">
                  <c:v>212.2116</c:v>
                </c:pt>
                <c:pt idx="47">
                  <c:v>213.6516</c:v>
                </c:pt>
                <c:pt idx="48">
                  <c:v>223.19159999999999</c:v>
                </c:pt>
                <c:pt idx="49">
                  <c:v>224.7216</c:v>
                </c:pt>
                <c:pt idx="50">
                  <c:v>218.1516</c:v>
                </c:pt>
                <c:pt idx="51">
                  <c:v>220.04159999999999</c:v>
                </c:pt>
                <c:pt idx="52">
                  <c:v>307.40879999999999</c:v>
                </c:pt>
                <c:pt idx="53">
                  <c:v>395.22359999999998</c:v>
                </c:pt>
                <c:pt idx="54">
                  <c:v>477.50759999999997</c:v>
                </c:pt>
                <c:pt idx="55">
                  <c:v>463.02479999999991</c:v>
                </c:pt>
                <c:pt idx="56">
                  <c:v>415.43999999999994</c:v>
                </c:pt>
                <c:pt idx="57">
                  <c:v>592.10639999999989</c:v>
                </c:pt>
                <c:pt idx="58">
                  <c:v>638.61839999999995</c:v>
                </c:pt>
                <c:pt idx="59">
                  <c:v>634.79759999999987</c:v>
                </c:pt>
                <c:pt idx="60">
                  <c:v>477.46439999999984</c:v>
                </c:pt>
                <c:pt idx="61">
                  <c:v>509.68439999999987</c:v>
                </c:pt>
                <c:pt idx="62">
                  <c:v>637.16519999999991</c:v>
                </c:pt>
                <c:pt idx="63">
                  <c:v>604.21199999999988</c:v>
                </c:pt>
                <c:pt idx="64">
                  <c:v>679.3295999999998</c:v>
                </c:pt>
                <c:pt idx="65">
                  <c:v>703.90679999999975</c:v>
                </c:pt>
                <c:pt idx="66">
                  <c:v>713.81399999999985</c:v>
                </c:pt>
                <c:pt idx="67">
                  <c:v>758.65199999999982</c:v>
                </c:pt>
                <c:pt idx="68">
                  <c:v>746.54279999999972</c:v>
                </c:pt>
                <c:pt idx="69">
                  <c:v>738.16679999999974</c:v>
                </c:pt>
                <c:pt idx="70">
                  <c:v>723.74759999999969</c:v>
                </c:pt>
                <c:pt idx="71">
                  <c:v>700.90559999999982</c:v>
                </c:pt>
                <c:pt idx="72">
                  <c:v>602.93759999999975</c:v>
                </c:pt>
                <c:pt idx="73">
                  <c:v>596.24519999999973</c:v>
                </c:pt>
                <c:pt idx="74">
                  <c:v>594.60479999999973</c:v>
                </c:pt>
                <c:pt idx="75">
                  <c:v>620.8847999999997</c:v>
                </c:pt>
                <c:pt idx="76">
                  <c:v>726.54359999999974</c:v>
                </c:pt>
                <c:pt idx="77">
                  <c:v>759.62279999999964</c:v>
                </c:pt>
                <c:pt idx="78">
                  <c:v>757.81799999999976</c:v>
                </c:pt>
                <c:pt idx="79">
                  <c:v>682.82279999999969</c:v>
                </c:pt>
                <c:pt idx="80">
                  <c:v>601.46639999999968</c:v>
                </c:pt>
                <c:pt idx="81">
                  <c:v>527.45759999999973</c:v>
                </c:pt>
                <c:pt idx="82">
                  <c:v>470.46239999999966</c:v>
                </c:pt>
                <c:pt idx="83">
                  <c:v>382.97039999999964</c:v>
                </c:pt>
                <c:pt idx="84">
                  <c:v>438.07199999999966</c:v>
                </c:pt>
                <c:pt idx="85">
                  <c:v>768.98039999999969</c:v>
                </c:pt>
                <c:pt idx="86">
                  <c:v>782.63159999999971</c:v>
                </c:pt>
                <c:pt idx="87">
                  <c:v>781.40759999999955</c:v>
                </c:pt>
                <c:pt idx="88">
                  <c:v>781.92959999999971</c:v>
                </c:pt>
                <c:pt idx="89">
                  <c:v>759.9743999999996</c:v>
                </c:pt>
                <c:pt idx="90">
                  <c:v>728.29439999999954</c:v>
                </c:pt>
                <c:pt idx="91">
                  <c:v>738.23639999999955</c:v>
                </c:pt>
                <c:pt idx="92">
                  <c:v>804.26639999999952</c:v>
                </c:pt>
                <c:pt idx="93">
                  <c:v>826.18319999999949</c:v>
                </c:pt>
                <c:pt idx="94">
                  <c:v>826.90319999999952</c:v>
                </c:pt>
                <c:pt idx="95">
                  <c:v>833.49119999999948</c:v>
                </c:pt>
                <c:pt idx="96">
                  <c:v>813.42599999999948</c:v>
                </c:pt>
                <c:pt idx="97">
                  <c:v>783.79799999999943</c:v>
                </c:pt>
                <c:pt idx="98">
                  <c:v>805.22279999999944</c:v>
                </c:pt>
                <c:pt idx="99">
                  <c:v>843.45479999999941</c:v>
                </c:pt>
                <c:pt idx="100">
                  <c:v>837.76679999999942</c:v>
                </c:pt>
                <c:pt idx="101">
                  <c:v>821.69879999999944</c:v>
                </c:pt>
                <c:pt idx="102">
                  <c:v>849.73559999999929</c:v>
                </c:pt>
                <c:pt idx="103">
                  <c:v>833.41559999999936</c:v>
                </c:pt>
                <c:pt idx="104">
                  <c:v>820.33559999999932</c:v>
                </c:pt>
                <c:pt idx="105">
                  <c:v>821.41559999999936</c:v>
                </c:pt>
                <c:pt idx="106">
                  <c:v>834.83279999999922</c:v>
                </c:pt>
                <c:pt idx="107">
                  <c:v>801.10079999999925</c:v>
                </c:pt>
                <c:pt idx="108">
                  <c:v>799.18199999999933</c:v>
                </c:pt>
                <c:pt idx="109">
                  <c:v>808.96439999999927</c:v>
                </c:pt>
                <c:pt idx="110">
                  <c:v>807.60239999999931</c:v>
                </c:pt>
                <c:pt idx="111">
                  <c:v>837.26639999999929</c:v>
                </c:pt>
                <c:pt idx="112">
                  <c:v>836.78639999999928</c:v>
                </c:pt>
                <c:pt idx="113">
                  <c:v>854.25119999999924</c:v>
                </c:pt>
                <c:pt idx="114">
                  <c:v>850.60319999999911</c:v>
                </c:pt>
                <c:pt idx="115">
                  <c:v>886.04519999999911</c:v>
                </c:pt>
                <c:pt idx="116">
                  <c:v>903.85559999999919</c:v>
                </c:pt>
                <c:pt idx="117">
                  <c:v>903.39599999999905</c:v>
                </c:pt>
                <c:pt idx="118">
                  <c:v>910.95959999999911</c:v>
                </c:pt>
                <c:pt idx="119">
                  <c:v>965.36999999999739</c:v>
                </c:pt>
                <c:pt idx="120">
                  <c:v>975.16199999999753</c:v>
                </c:pt>
                <c:pt idx="121">
                  <c:v>955.11959999999908</c:v>
                </c:pt>
                <c:pt idx="122">
                  <c:v>918.34199999999908</c:v>
                </c:pt>
                <c:pt idx="123">
                  <c:v>928.51679999999908</c:v>
                </c:pt>
                <c:pt idx="124">
                  <c:v>926.69279999999912</c:v>
                </c:pt>
                <c:pt idx="125">
                  <c:v>937.49999999999909</c:v>
                </c:pt>
                <c:pt idx="126">
                  <c:v>915.69839999999908</c:v>
                </c:pt>
                <c:pt idx="127">
                  <c:v>912.71039999999903</c:v>
                </c:pt>
                <c:pt idx="128">
                  <c:v>908.23559999999907</c:v>
                </c:pt>
                <c:pt idx="129">
                  <c:v>918.05639999999903</c:v>
                </c:pt>
                <c:pt idx="130">
                  <c:v>947.1167999999991</c:v>
                </c:pt>
                <c:pt idx="131">
                  <c:v>956.47439999999892</c:v>
                </c:pt>
                <c:pt idx="132">
                  <c:v>936.94199999999898</c:v>
                </c:pt>
                <c:pt idx="133">
                  <c:v>1020.4871999999973</c:v>
                </c:pt>
                <c:pt idx="134">
                  <c:v>1074.9647999999968</c:v>
                </c:pt>
                <c:pt idx="135">
                  <c:v>1071.5267999999969</c:v>
                </c:pt>
                <c:pt idx="136">
                  <c:v>1067.3627999999962</c:v>
                </c:pt>
                <c:pt idx="137">
                  <c:v>985.98479999999904</c:v>
                </c:pt>
                <c:pt idx="138">
                  <c:v>1064.627999999997</c:v>
                </c:pt>
                <c:pt idx="139">
                  <c:v>1051.8131999999973</c:v>
                </c:pt>
                <c:pt idx="140">
                  <c:v>1067.2391999999973</c:v>
                </c:pt>
                <c:pt idx="141">
                  <c:v>1065.3191999999972</c:v>
                </c:pt>
                <c:pt idx="142">
                  <c:v>1060.2791999999972</c:v>
                </c:pt>
                <c:pt idx="143">
                  <c:v>1033.657199999999</c:v>
                </c:pt>
                <c:pt idx="144">
                  <c:v>1074.4739999999972</c:v>
                </c:pt>
                <c:pt idx="145">
                  <c:v>1076.3675999999973</c:v>
                </c:pt>
                <c:pt idx="146">
                  <c:v>1067.9495999999974</c:v>
                </c:pt>
                <c:pt idx="147">
                  <c:v>1021.8743999999989</c:v>
                </c:pt>
                <c:pt idx="148">
                  <c:v>1032.241199999999</c:v>
                </c:pt>
                <c:pt idx="149">
                  <c:v>1069.0883999999974</c:v>
                </c:pt>
                <c:pt idx="150">
                  <c:v>1116.9563999999968</c:v>
                </c:pt>
                <c:pt idx="151">
                  <c:v>1136.2163999999968</c:v>
                </c:pt>
                <c:pt idx="152">
                  <c:v>1136.7311999999968</c:v>
                </c:pt>
                <c:pt idx="153">
                  <c:v>1139.5583999999967</c:v>
                </c:pt>
                <c:pt idx="154">
                  <c:v>1136.102399999997</c:v>
                </c:pt>
                <c:pt idx="155">
                  <c:v>1077.799199999999</c:v>
                </c:pt>
                <c:pt idx="156">
                  <c:v>1055.9399999999991</c:v>
                </c:pt>
                <c:pt idx="157">
                  <c:v>1098.7799999999975</c:v>
                </c:pt>
                <c:pt idx="158">
                  <c:v>1086.4643999999976</c:v>
                </c:pt>
                <c:pt idx="159">
                  <c:v>1062.7043999999992</c:v>
                </c:pt>
                <c:pt idx="160">
                  <c:v>998.50799999999936</c:v>
                </c:pt>
                <c:pt idx="161">
                  <c:v>963.40799999999922</c:v>
                </c:pt>
                <c:pt idx="162">
                  <c:v>909.13799999999924</c:v>
                </c:pt>
                <c:pt idx="163">
                  <c:v>1025.3315999999993</c:v>
                </c:pt>
                <c:pt idx="164">
                  <c:v>1031.3615999999995</c:v>
                </c:pt>
                <c:pt idx="165">
                  <c:v>991.67159999999944</c:v>
                </c:pt>
                <c:pt idx="166">
                  <c:v>928.67159999999956</c:v>
                </c:pt>
                <c:pt idx="167">
                  <c:v>972.24959999999965</c:v>
                </c:pt>
                <c:pt idx="168">
                  <c:v>1070.9975999999997</c:v>
                </c:pt>
                <c:pt idx="169">
                  <c:v>1171.0751999999975</c:v>
                </c:pt>
                <c:pt idx="170">
                  <c:v>1182.6371999999974</c:v>
                </c:pt>
                <c:pt idx="171">
                  <c:v>1188.905999999997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A9C-4775-AC77-E7FA7C2607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2481024"/>
        <c:axId val="112482560"/>
      </c:barChart>
      <c:catAx>
        <c:axId val="112481024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crossAx val="112482560"/>
        <c:crosses val="autoZero"/>
        <c:auto val="1"/>
        <c:lblAlgn val="ctr"/>
        <c:lblOffset val="100"/>
        <c:noMultiLvlLbl val="0"/>
      </c:catAx>
      <c:valAx>
        <c:axId val="112482560"/>
        <c:scaling>
          <c:orientation val="minMax"/>
          <c:max val="1200"/>
          <c:min val="0"/>
        </c:scaling>
        <c:delete val="0"/>
        <c:axPos val="t"/>
        <c:majorGridlines/>
        <c:numFmt formatCode="0" sourceLinked="0"/>
        <c:majorTickMark val="out"/>
        <c:minorTickMark val="none"/>
        <c:tickLblPos val="nextTo"/>
        <c:crossAx val="112481024"/>
        <c:crosses val="autoZero"/>
        <c:crossBetween val="between"/>
        <c:majorUnit val="100"/>
        <c:minorUnit val="100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9"/>
    </mc:Choice>
    <mc:Fallback>
      <c:style val="29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383298226823258"/>
          <c:y val="1.0682080457636535E-2"/>
          <c:w val="0.70978368328958885"/>
          <c:h val="0.98042257412862965"/>
        </c:manualLayout>
      </c:layout>
      <c:barChart>
        <c:barDir val="bar"/>
        <c:grouping val="clustered"/>
        <c:varyColors val="0"/>
        <c:ser>
          <c:idx val="1"/>
          <c:order val="0"/>
          <c:tx>
            <c:v>N</c:v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 w="9525" cap="flat" cmpd="sng" algn="ctr">
              <a:solidFill>
                <a:schemeClr val="accent3">
                  <a:shade val="95000"/>
                  <a:satMod val="105000"/>
                </a:schemeClr>
              </a:solidFill>
              <a:prstDash val="solid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numRef>
              <c:f>'30х30_тсз.15_18'!$C$11:$C$204</c:f>
              <c:numCache>
                <c:formatCode>General</c:formatCode>
                <c:ptCount val="194"/>
                <c:pt idx="0">
                  <c:v>2</c:v>
                </c:pt>
                <c:pt idx="1">
                  <c:v>2.1</c:v>
                </c:pt>
                <c:pt idx="2">
                  <c:v>2.2000000000000002</c:v>
                </c:pt>
                <c:pt idx="3" formatCode="0.00">
                  <c:v>2.3000000000000003</c:v>
                </c:pt>
                <c:pt idx="4">
                  <c:v>2.4000000000000004</c:v>
                </c:pt>
                <c:pt idx="5">
                  <c:v>2.5000000000000004</c:v>
                </c:pt>
                <c:pt idx="6" formatCode="0.00">
                  <c:v>2.6000000000000005</c:v>
                </c:pt>
                <c:pt idx="7">
                  <c:v>2.7</c:v>
                </c:pt>
                <c:pt idx="8">
                  <c:v>2.8000000000000003</c:v>
                </c:pt>
                <c:pt idx="9" formatCode="0.00">
                  <c:v>2.9000000000000004</c:v>
                </c:pt>
                <c:pt idx="10">
                  <c:v>3.0000000000000004</c:v>
                </c:pt>
                <c:pt idx="11">
                  <c:v>3.1000000000000005</c:v>
                </c:pt>
                <c:pt idx="12" formatCode="0.00">
                  <c:v>3.2000000000000006</c:v>
                </c:pt>
                <c:pt idx="13">
                  <c:v>3.3000000000000007</c:v>
                </c:pt>
                <c:pt idx="14">
                  <c:v>3.4000000000000008</c:v>
                </c:pt>
                <c:pt idx="15" formatCode="0.00">
                  <c:v>3.5000000000000009</c:v>
                </c:pt>
                <c:pt idx="16">
                  <c:v>3.600000000000001</c:v>
                </c:pt>
                <c:pt idx="17">
                  <c:v>3.7000000000000011</c:v>
                </c:pt>
                <c:pt idx="18" formatCode="0.00">
                  <c:v>3.8000000000000012</c:v>
                </c:pt>
                <c:pt idx="19">
                  <c:v>3.9000000000000012</c:v>
                </c:pt>
                <c:pt idx="20">
                  <c:v>4.0000000000000018</c:v>
                </c:pt>
                <c:pt idx="21" formatCode="0.00">
                  <c:v>4.1000000000000014</c:v>
                </c:pt>
                <c:pt idx="22">
                  <c:v>4.2000000000000011</c:v>
                </c:pt>
                <c:pt idx="23">
                  <c:v>4.3000000000000007</c:v>
                </c:pt>
                <c:pt idx="24" formatCode="0.00">
                  <c:v>4.4000000000000004</c:v>
                </c:pt>
                <c:pt idx="25">
                  <c:v>4.5</c:v>
                </c:pt>
                <c:pt idx="26">
                  <c:v>4.5999999999999996</c:v>
                </c:pt>
                <c:pt idx="27" formatCode="0.00">
                  <c:v>4.6999999999999993</c:v>
                </c:pt>
                <c:pt idx="28">
                  <c:v>4.7999999999999989</c:v>
                </c:pt>
                <c:pt idx="29">
                  <c:v>4.8999999999999986</c:v>
                </c:pt>
                <c:pt idx="30" formatCode="0.00">
                  <c:v>4.9999999999999982</c:v>
                </c:pt>
                <c:pt idx="31">
                  <c:v>5.0999999999999979</c:v>
                </c:pt>
                <c:pt idx="32">
                  <c:v>5.1999999999999975</c:v>
                </c:pt>
                <c:pt idx="33" formatCode="0.00">
                  <c:v>5.2999999999999972</c:v>
                </c:pt>
                <c:pt idx="34">
                  <c:v>5.3999999999999968</c:v>
                </c:pt>
                <c:pt idx="35">
                  <c:v>5.4999999999999964</c:v>
                </c:pt>
                <c:pt idx="36" formatCode="0.00">
                  <c:v>5.5999999999999961</c:v>
                </c:pt>
                <c:pt idx="37">
                  <c:v>5.6999999999999957</c:v>
                </c:pt>
                <c:pt idx="38">
                  <c:v>5.7999999999999954</c:v>
                </c:pt>
                <c:pt idx="39" formatCode="0.00">
                  <c:v>5.899999999999995</c:v>
                </c:pt>
                <c:pt idx="40">
                  <c:v>5.9999999999999947</c:v>
                </c:pt>
                <c:pt idx="41">
                  <c:v>6.0999999999999943</c:v>
                </c:pt>
                <c:pt idx="42" formatCode="0.00">
                  <c:v>6.199999999999994</c:v>
                </c:pt>
                <c:pt idx="43">
                  <c:v>6.2999999999999936</c:v>
                </c:pt>
                <c:pt idx="44">
                  <c:v>6.3999999999999932</c:v>
                </c:pt>
                <c:pt idx="45" formatCode="0.00">
                  <c:v>6.4999999999999929</c:v>
                </c:pt>
                <c:pt idx="46">
                  <c:v>6.5999999999999925</c:v>
                </c:pt>
                <c:pt idx="47">
                  <c:v>6.6999999999999922</c:v>
                </c:pt>
                <c:pt idx="48" formatCode="0.00">
                  <c:v>6.7999999999999918</c:v>
                </c:pt>
                <c:pt idx="49">
                  <c:v>6.8999999999999915</c:v>
                </c:pt>
                <c:pt idx="50">
                  <c:v>6.9999999999999911</c:v>
                </c:pt>
                <c:pt idx="51" formatCode="0.00">
                  <c:v>7.0999999999999908</c:v>
                </c:pt>
                <c:pt idx="52">
                  <c:v>7.1999999999999904</c:v>
                </c:pt>
                <c:pt idx="53">
                  <c:v>7.2999999999999901</c:v>
                </c:pt>
                <c:pt idx="54" formatCode="0.00">
                  <c:v>7.3999999999999897</c:v>
                </c:pt>
                <c:pt idx="55">
                  <c:v>7.4999999999999893</c:v>
                </c:pt>
                <c:pt idx="56">
                  <c:v>7.599999999999989</c:v>
                </c:pt>
                <c:pt idx="57" formatCode="0.00">
                  <c:v>7.6999999999999886</c:v>
                </c:pt>
                <c:pt idx="58" formatCode="0.00">
                  <c:v>7.7999999999999883</c:v>
                </c:pt>
                <c:pt idx="59">
                  <c:v>7.8999999999999879</c:v>
                </c:pt>
                <c:pt idx="60">
                  <c:v>7.9999999999999876</c:v>
                </c:pt>
                <c:pt idx="61" formatCode="0.00">
                  <c:v>8.0999999999999872</c:v>
                </c:pt>
                <c:pt idx="62">
                  <c:v>8.1999999999999869</c:v>
                </c:pt>
                <c:pt idx="63" formatCode="0.00">
                  <c:v>8.2999999999999865</c:v>
                </c:pt>
                <c:pt idx="64" formatCode="0.00">
                  <c:v>8.3999999999999861</c:v>
                </c:pt>
                <c:pt idx="65">
                  <c:v>8.4999999999999858</c:v>
                </c:pt>
                <c:pt idx="66">
                  <c:v>8.5999999999999854</c:v>
                </c:pt>
                <c:pt idx="67" formatCode="0.00">
                  <c:v>8.6999999999999851</c:v>
                </c:pt>
                <c:pt idx="68">
                  <c:v>8.7999999999999847</c:v>
                </c:pt>
                <c:pt idx="69" formatCode="0.00">
                  <c:v>8.8999999999999844</c:v>
                </c:pt>
                <c:pt idx="70" formatCode="0.00">
                  <c:v>8.999999999999984</c:v>
                </c:pt>
                <c:pt idx="71">
                  <c:v>9.0999999999999837</c:v>
                </c:pt>
                <c:pt idx="72">
                  <c:v>9.1999999999999833</c:v>
                </c:pt>
                <c:pt idx="73" formatCode="0.00">
                  <c:v>9.2999999999999829</c:v>
                </c:pt>
                <c:pt idx="74">
                  <c:v>9.3999999999999826</c:v>
                </c:pt>
                <c:pt idx="75" formatCode="0.00">
                  <c:v>9.4999999999999822</c:v>
                </c:pt>
                <c:pt idx="76" formatCode="0.00">
                  <c:v>9.5999999999999819</c:v>
                </c:pt>
                <c:pt idx="77">
                  <c:v>9.6999999999999815</c:v>
                </c:pt>
                <c:pt idx="78">
                  <c:v>9.7999999999999812</c:v>
                </c:pt>
                <c:pt idx="79" formatCode="0.00">
                  <c:v>9.8999999999999808</c:v>
                </c:pt>
                <c:pt idx="80">
                  <c:v>9.9999999999999805</c:v>
                </c:pt>
                <c:pt idx="81" formatCode="0.00">
                  <c:v>10.09999999999998</c:v>
                </c:pt>
                <c:pt idx="82" formatCode="0.00">
                  <c:v>10.19999999999998</c:v>
                </c:pt>
                <c:pt idx="83">
                  <c:v>10.299999999999979</c:v>
                </c:pt>
                <c:pt idx="84">
                  <c:v>10.399999999999979</c:v>
                </c:pt>
                <c:pt idx="85" formatCode="0.00">
                  <c:v>10.499999999999979</c:v>
                </c:pt>
                <c:pt idx="86">
                  <c:v>10.599999999999978</c:v>
                </c:pt>
                <c:pt idx="87" formatCode="0.00">
                  <c:v>10.699999999999978</c:v>
                </c:pt>
                <c:pt idx="88" formatCode="0.00">
                  <c:v>10.799999999999978</c:v>
                </c:pt>
                <c:pt idx="89">
                  <c:v>10.899999999999977</c:v>
                </c:pt>
                <c:pt idx="90">
                  <c:v>10.999999999999977</c:v>
                </c:pt>
                <c:pt idx="91" formatCode="0.00">
                  <c:v>11.099999999999977</c:v>
                </c:pt>
                <c:pt idx="92">
                  <c:v>11.199999999999976</c:v>
                </c:pt>
                <c:pt idx="93" formatCode="0.00">
                  <c:v>11.299999999999976</c:v>
                </c:pt>
                <c:pt idx="94" formatCode="0.00">
                  <c:v>11.399999999999975</c:v>
                </c:pt>
                <c:pt idx="95">
                  <c:v>11.499999999999975</c:v>
                </c:pt>
                <c:pt idx="96">
                  <c:v>11.599999999999975</c:v>
                </c:pt>
                <c:pt idx="97" formatCode="0.00">
                  <c:v>11.699999999999974</c:v>
                </c:pt>
                <c:pt idx="98">
                  <c:v>11.799999999999974</c:v>
                </c:pt>
                <c:pt idx="99" formatCode="0.00">
                  <c:v>11.899999999999974</c:v>
                </c:pt>
                <c:pt idx="100" formatCode="0.00">
                  <c:v>11.999999999999973</c:v>
                </c:pt>
                <c:pt idx="101">
                  <c:v>12.099999999999973</c:v>
                </c:pt>
                <c:pt idx="102">
                  <c:v>12.199999999999973</c:v>
                </c:pt>
                <c:pt idx="103" formatCode="0.00">
                  <c:v>12.299999999999972</c:v>
                </c:pt>
                <c:pt idx="104">
                  <c:v>12.399999999999972</c:v>
                </c:pt>
                <c:pt idx="105" formatCode="0.00">
                  <c:v>12.499999999999972</c:v>
                </c:pt>
                <c:pt idx="106">
                  <c:v>12.599999999999971</c:v>
                </c:pt>
                <c:pt idx="107" formatCode="0.00">
                  <c:v>12.699999999999971</c:v>
                </c:pt>
                <c:pt idx="108" formatCode="0.00">
                  <c:v>12.799999999999971</c:v>
                </c:pt>
                <c:pt idx="109">
                  <c:v>12.89999999999997</c:v>
                </c:pt>
                <c:pt idx="110">
                  <c:v>12.99999999999997</c:v>
                </c:pt>
                <c:pt idx="111" formatCode="0.00">
                  <c:v>13.099999999999969</c:v>
                </c:pt>
                <c:pt idx="112">
                  <c:v>13.199999999999969</c:v>
                </c:pt>
                <c:pt idx="113" formatCode="0.00">
                  <c:v>13.299999999999969</c:v>
                </c:pt>
                <c:pt idx="114">
                  <c:v>13.399999999999968</c:v>
                </c:pt>
                <c:pt idx="115" formatCode="0.00">
                  <c:v>13.499999999999968</c:v>
                </c:pt>
                <c:pt idx="116" formatCode="0.00">
                  <c:v>13.599999999999968</c:v>
                </c:pt>
                <c:pt idx="117">
                  <c:v>13.699999999999967</c:v>
                </c:pt>
                <c:pt idx="118">
                  <c:v>13.799999999999967</c:v>
                </c:pt>
                <c:pt idx="119" formatCode="0.00">
                  <c:v>13.899999999999967</c:v>
                </c:pt>
                <c:pt idx="120">
                  <c:v>13.999999999999966</c:v>
                </c:pt>
                <c:pt idx="121" formatCode="0.00">
                  <c:v>14.099999999999966</c:v>
                </c:pt>
                <c:pt idx="122">
                  <c:v>14.199999999999966</c:v>
                </c:pt>
                <c:pt idx="123" formatCode="0.00">
                  <c:v>14.299999999999965</c:v>
                </c:pt>
                <c:pt idx="124" formatCode="0.00">
                  <c:v>14.399999999999965</c:v>
                </c:pt>
                <c:pt idx="125">
                  <c:v>14.499999999999964</c:v>
                </c:pt>
                <c:pt idx="126">
                  <c:v>14.599999999999964</c:v>
                </c:pt>
                <c:pt idx="127" formatCode="0.00">
                  <c:v>14.699999999999964</c:v>
                </c:pt>
                <c:pt idx="128">
                  <c:v>14.799999999999963</c:v>
                </c:pt>
                <c:pt idx="129" formatCode="0.00">
                  <c:v>14.899999999999963</c:v>
                </c:pt>
                <c:pt idx="130">
                  <c:v>14.999999999999963</c:v>
                </c:pt>
                <c:pt idx="131" formatCode="0.00">
                  <c:v>15.099999999999962</c:v>
                </c:pt>
                <c:pt idx="132" formatCode="0.00">
                  <c:v>15.199999999999962</c:v>
                </c:pt>
                <c:pt idx="133">
                  <c:v>15.299999999999962</c:v>
                </c:pt>
                <c:pt idx="134">
                  <c:v>15.399999999999961</c:v>
                </c:pt>
                <c:pt idx="135" formatCode="0.00">
                  <c:v>15.499999999999961</c:v>
                </c:pt>
                <c:pt idx="136">
                  <c:v>15.599999999999961</c:v>
                </c:pt>
                <c:pt idx="137" formatCode="0.00">
                  <c:v>15.69999999999996</c:v>
                </c:pt>
                <c:pt idx="138">
                  <c:v>15.79999999999996</c:v>
                </c:pt>
                <c:pt idx="139" formatCode="0.00">
                  <c:v>15.899999999999959</c:v>
                </c:pt>
                <c:pt idx="140" formatCode="0.00">
                  <c:v>15.999999999999959</c:v>
                </c:pt>
                <c:pt idx="141">
                  <c:v>16.099999999999959</c:v>
                </c:pt>
                <c:pt idx="142">
                  <c:v>16.19999999999996</c:v>
                </c:pt>
                <c:pt idx="143" formatCode="0.00">
                  <c:v>16.299999999999962</c:v>
                </c:pt>
                <c:pt idx="144">
                  <c:v>16.399999999999963</c:v>
                </c:pt>
                <c:pt idx="145" formatCode="0.00">
                  <c:v>16.499999999999964</c:v>
                </c:pt>
                <c:pt idx="146">
                  <c:v>16.599999999999966</c:v>
                </c:pt>
                <c:pt idx="147" formatCode="0.00">
                  <c:v>16.699999999999967</c:v>
                </c:pt>
                <c:pt idx="148" formatCode="0.00">
                  <c:v>16.799999999999969</c:v>
                </c:pt>
                <c:pt idx="149">
                  <c:v>16.89999999999997</c:v>
                </c:pt>
                <c:pt idx="150">
                  <c:v>16.999999999999972</c:v>
                </c:pt>
                <c:pt idx="151" formatCode="0.00">
                  <c:v>17.099999999999973</c:v>
                </c:pt>
                <c:pt idx="152">
                  <c:v>17.199999999999974</c:v>
                </c:pt>
                <c:pt idx="153" formatCode="0.00">
                  <c:v>17.299999999999976</c:v>
                </c:pt>
                <c:pt idx="154">
                  <c:v>17.399999999999977</c:v>
                </c:pt>
                <c:pt idx="155" formatCode="0.00">
                  <c:v>17.499999999999979</c:v>
                </c:pt>
                <c:pt idx="156" formatCode="0.00">
                  <c:v>17.59999999999998</c:v>
                </c:pt>
                <c:pt idx="157">
                  <c:v>17.699999999999982</c:v>
                </c:pt>
                <c:pt idx="158">
                  <c:v>17.799999999999983</c:v>
                </c:pt>
                <c:pt idx="159" formatCode="0.00">
                  <c:v>17.899999999999984</c:v>
                </c:pt>
                <c:pt idx="160">
                  <c:v>17.999999999999986</c:v>
                </c:pt>
                <c:pt idx="161" formatCode="0.00">
                  <c:v>18.099999999999987</c:v>
                </c:pt>
                <c:pt idx="162" formatCode="0.00">
                  <c:v>18.199999999999989</c:v>
                </c:pt>
                <c:pt idx="163">
                  <c:v>18.29999999999999</c:v>
                </c:pt>
                <c:pt idx="164">
                  <c:v>18.399999999999991</c:v>
                </c:pt>
                <c:pt idx="165" formatCode="0.00">
                  <c:v>18.499999999999993</c:v>
                </c:pt>
                <c:pt idx="166">
                  <c:v>18.599999999999994</c:v>
                </c:pt>
                <c:pt idx="167" formatCode="0.00">
                  <c:v>18.699999999999996</c:v>
                </c:pt>
                <c:pt idx="168" formatCode="0.00">
                  <c:v>18.799999999999997</c:v>
                </c:pt>
                <c:pt idx="169">
                  <c:v>18.899999999999999</c:v>
                </c:pt>
                <c:pt idx="170">
                  <c:v>19</c:v>
                </c:pt>
                <c:pt idx="171" formatCode="0.00">
                  <c:v>19.100000000000001</c:v>
                </c:pt>
              </c:numCache>
            </c:numRef>
          </c:cat>
          <c:val>
            <c:numRef>
              <c:f>'30х30_тсз.15_18'!$N$11:$N$204</c:f>
              <c:numCache>
                <c:formatCode>0.0</c:formatCode>
                <c:ptCount val="194"/>
                <c:pt idx="0">
                  <c:v>324.57599999999996</c:v>
                </c:pt>
                <c:pt idx="1">
                  <c:v>380.26175999999998</c:v>
                </c:pt>
                <c:pt idx="2">
                  <c:v>365.04576000000003</c:v>
                </c:pt>
                <c:pt idx="3">
                  <c:v>325.63008000000002</c:v>
                </c:pt>
                <c:pt idx="4">
                  <c:v>320.71680000000003</c:v>
                </c:pt>
                <c:pt idx="5">
                  <c:v>345.84479999999996</c:v>
                </c:pt>
                <c:pt idx="6">
                  <c:v>335.09280000000001</c:v>
                </c:pt>
                <c:pt idx="7">
                  <c:v>398.79360000000003</c:v>
                </c:pt>
                <c:pt idx="8">
                  <c:v>330.9264</c:v>
                </c:pt>
                <c:pt idx="9">
                  <c:v>306.72000000000003</c:v>
                </c:pt>
                <c:pt idx="10">
                  <c:v>343.78560000000004</c:v>
                </c:pt>
                <c:pt idx="11">
                  <c:v>161.38368</c:v>
                </c:pt>
                <c:pt idx="12">
                  <c:v>173.55456000000004</c:v>
                </c:pt>
                <c:pt idx="13">
                  <c:v>160.45632000000001</c:v>
                </c:pt>
                <c:pt idx="14">
                  <c:v>362.17632000000003</c:v>
                </c:pt>
                <c:pt idx="15">
                  <c:v>275.25312000000002</c:v>
                </c:pt>
                <c:pt idx="16">
                  <c:v>274.49952000000002</c:v>
                </c:pt>
                <c:pt idx="17">
                  <c:v>355.67232000000001</c:v>
                </c:pt>
                <c:pt idx="18">
                  <c:v>501.52799999999877</c:v>
                </c:pt>
                <c:pt idx="19">
                  <c:v>472.09728000000007</c:v>
                </c:pt>
                <c:pt idx="20">
                  <c:v>444.75072</c:v>
                </c:pt>
                <c:pt idx="21">
                  <c:v>384.25056000000006</c:v>
                </c:pt>
                <c:pt idx="22">
                  <c:v>373.32672000000002</c:v>
                </c:pt>
                <c:pt idx="23">
                  <c:v>418.13664000000006</c:v>
                </c:pt>
                <c:pt idx="24">
                  <c:v>459.82752000000011</c:v>
                </c:pt>
                <c:pt idx="25">
                  <c:v>341.03616</c:v>
                </c:pt>
                <c:pt idx="26">
                  <c:v>230.69760000000005</c:v>
                </c:pt>
                <c:pt idx="27">
                  <c:v>179.08704000000006</c:v>
                </c:pt>
                <c:pt idx="28">
                  <c:v>149.17920000000007</c:v>
                </c:pt>
                <c:pt idx="29">
                  <c:v>138.48096000000004</c:v>
                </c:pt>
                <c:pt idx="30">
                  <c:v>140.60256000000004</c:v>
                </c:pt>
                <c:pt idx="31">
                  <c:v>148.85472000000001</c:v>
                </c:pt>
                <c:pt idx="32">
                  <c:v>143.98656</c:v>
                </c:pt>
                <c:pt idx="33">
                  <c:v>139.06944000000001</c:v>
                </c:pt>
                <c:pt idx="34">
                  <c:v>146.98944</c:v>
                </c:pt>
                <c:pt idx="35">
                  <c:v>148.35744</c:v>
                </c:pt>
                <c:pt idx="36">
                  <c:v>149.65343999999999</c:v>
                </c:pt>
                <c:pt idx="37">
                  <c:v>144.39744000000002</c:v>
                </c:pt>
                <c:pt idx="38">
                  <c:v>158.72543999999999</c:v>
                </c:pt>
                <c:pt idx="39">
                  <c:v>179.46143999999998</c:v>
                </c:pt>
                <c:pt idx="40">
                  <c:v>161.38944000000001</c:v>
                </c:pt>
                <c:pt idx="41">
                  <c:v>163.11744000000002</c:v>
                </c:pt>
                <c:pt idx="42">
                  <c:v>164.72927999999999</c:v>
                </c:pt>
                <c:pt idx="43">
                  <c:v>166.09728000000001</c:v>
                </c:pt>
                <c:pt idx="44">
                  <c:v>167.39328</c:v>
                </c:pt>
                <c:pt idx="45">
                  <c:v>175.09728000000001</c:v>
                </c:pt>
                <c:pt idx="46">
                  <c:v>169.76928000000001</c:v>
                </c:pt>
                <c:pt idx="47">
                  <c:v>170.92128</c:v>
                </c:pt>
                <c:pt idx="48">
                  <c:v>178.55328</c:v>
                </c:pt>
                <c:pt idx="49">
                  <c:v>179.77727999999999</c:v>
                </c:pt>
                <c:pt idx="50">
                  <c:v>174.52127999999999</c:v>
                </c:pt>
                <c:pt idx="51">
                  <c:v>176.03327999999999</c:v>
                </c:pt>
                <c:pt idx="52">
                  <c:v>245.92703999999998</c:v>
                </c:pt>
                <c:pt idx="53">
                  <c:v>316.17887999999999</c:v>
                </c:pt>
                <c:pt idx="54">
                  <c:v>382.00608</c:v>
                </c:pt>
                <c:pt idx="55">
                  <c:v>370.41983999999991</c:v>
                </c:pt>
                <c:pt idx="56">
                  <c:v>332.35199999999998</c:v>
                </c:pt>
                <c:pt idx="57">
                  <c:v>473.68511999999993</c:v>
                </c:pt>
                <c:pt idx="58">
                  <c:v>510.89471999999995</c:v>
                </c:pt>
                <c:pt idx="59">
                  <c:v>507.83807999999988</c:v>
                </c:pt>
                <c:pt idx="60">
                  <c:v>381.97151999999988</c:v>
                </c:pt>
                <c:pt idx="61">
                  <c:v>407.74751999999989</c:v>
                </c:pt>
                <c:pt idx="62">
                  <c:v>509.73215999999991</c:v>
                </c:pt>
                <c:pt idx="63">
                  <c:v>483.36959999999988</c:v>
                </c:pt>
                <c:pt idx="64">
                  <c:v>543.46367999999984</c:v>
                </c:pt>
                <c:pt idx="65">
                  <c:v>563.1254399999998</c:v>
                </c:pt>
                <c:pt idx="66">
                  <c:v>571.05119999999988</c:v>
                </c:pt>
                <c:pt idx="67">
                  <c:v>606.9215999999999</c:v>
                </c:pt>
                <c:pt idx="68">
                  <c:v>597.23423999999977</c:v>
                </c:pt>
                <c:pt idx="69">
                  <c:v>590.53343999999981</c:v>
                </c:pt>
                <c:pt idx="70">
                  <c:v>578.99807999999973</c:v>
                </c:pt>
                <c:pt idx="71">
                  <c:v>560.72447999999986</c:v>
                </c:pt>
                <c:pt idx="72">
                  <c:v>482.35007999999982</c:v>
                </c:pt>
                <c:pt idx="73">
                  <c:v>476.9961599999998</c:v>
                </c:pt>
                <c:pt idx="74">
                  <c:v>475.6838399999998</c:v>
                </c:pt>
                <c:pt idx="75">
                  <c:v>496.70783999999975</c:v>
                </c:pt>
                <c:pt idx="76">
                  <c:v>581.23487999999975</c:v>
                </c:pt>
                <c:pt idx="77">
                  <c:v>607.69823999999971</c:v>
                </c:pt>
                <c:pt idx="78">
                  <c:v>606.25439999999981</c:v>
                </c:pt>
                <c:pt idx="79">
                  <c:v>546.25823999999977</c:v>
                </c:pt>
                <c:pt idx="80">
                  <c:v>481.17311999999976</c:v>
                </c:pt>
                <c:pt idx="81">
                  <c:v>421.96607999999981</c:v>
                </c:pt>
                <c:pt idx="82">
                  <c:v>376.36991999999975</c:v>
                </c:pt>
                <c:pt idx="83">
                  <c:v>306.37631999999974</c:v>
                </c:pt>
                <c:pt idx="84">
                  <c:v>350.45759999999973</c:v>
                </c:pt>
                <c:pt idx="85">
                  <c:v>615.18431999999973</c:v>
                </c:pt>
                <c:pt idx="86">
                  <c:v>626.10527999999977</c:v>
                </c:pt>
                <c:pt idx="87">
                  <c:v>625.12607999999966</c:v>
                </c:pt>
                <c:pt idx="88">
                  <c:v>625.54367999999977</c:v>
                </c:pt>
                <c:pt idx="89">
                  <c:v>607.97951999999964</c:v>
                </c:pt>
                <c:pt idx="90">
                  <c:v>582.63551999999959</c:v>
                </c:pt>
                <c:pt idx="91">
                  <c:v>590.58911999999964</c:v>
                </c:pt>
                <c:pt idx="92">
                  <c:v>643.41311999999959</c:v>
                </c:pt>
                <c:pt idx="93">
                  <c:v>660.94655999999964</c:v>
                </c:pt>
                <c:pt idx="94">
                  <c:v>661.52255999999966</c:v>
                </c:pt>
                <c:pt idx="95">
                  <c:v>666.79295999999954</c:v>
                </c:pt>
                <c:pt idx="96">
                  <c:v>650.74079999999958</c:v>
                </c:pt>
                <c:pt idx="97">
                  <c:v>627.03839999999957</c:v>
                </c:pt>
                <c:pt idx="98">
                  <c:v>644.17823999999951</c:v>
                </c:pt>
                <c:pt idx="99">
                  <c:v>674.7638399999995</c:v>
                </c:pt>
                <c:pt idx="100">
                  <c:v>670.21343999999954</c:v>
                </c:pt>
                <c:pt idx="101">
                  <c:v>657.3590399999996</c:v>
                </c:pt>
                <c:pt idx="102">
                  <c:v>679.78847999999948</c:v>
                </c:pt>
                <c:pt idx="103">
                  <c:v>666.73247999999944</c:v>
                </c:pt>
                <c:pt idx="104">
                  <c:v>656.2684799999995</c:v>
                </c:pt>
                <c:pt idx="105">
                  <c:v>657.13247999999953</c:v>
                </c:pt>
                <c:pt idx="106">
                  <c:v>667.86623999999938</c:v>
                </c:pt>
                <c:pt idx="107">
                  <c:v>640.8806399999994</c:v>
                </c:pt>
                <c:pt idx="108">
                  <c:v>639.34559999999942</c:v>
                </c:pt>
                <c:pt idx="109">
                  <c:v>647.17151999999942</c:v>
                </c:pt>
                <c:pt idx="110">
                  <c:v>646.0819199999994</c:v>
                </c:pt>
                <c:pt idx="111">
                  <c:v>669.81311999999946</c:v>
                </c:pt>
                <c:pt idx="112">
                  <c:v>669.42911999999944</c:v>
                </c:pt>
                <c:pt idx="113">
                  <c:v>683.40095999999937</c:v>
                </c:pt>
                <c:pt idx="114">
                  <c:v>680.48255999999924</c:v>
                </c:pt>
                <c:pt idx="115">
                  <c:v>708.83615999999927</c:v>
                </c:pt>
                <c:pt idx="116">
                  <c:v>723.0844799999993</c:v>
                </c:pt>
                <c:pt idx="117">
                  <c:v>722.71679999999924</c:v>
                </c:pt>
                <c:pt idx="118">
                  <c:v>728.76767999999925</c:v>
                </c:pt>
                <c:pt idx="119">
                  <c:v>772.29599999999789</c:v>
                </c:pt>
                <c:pt idx="120">
                  <c:v>780.12959999999805</c:v>
                </c:pt>
                <c:pt idx="121">
                  <c:v>764.09567999999922</c:v>
                </c:pt>
                <c:pt idx="122">
                  <c:v>734.67359999999928</c:v>
                </c:pt>
                <c:pt idx="123">
                  <c:v>742.81343999999922</c:v>
                </c:pt>
                <c:pt idx="124">
                  <c:v>741.35423999999932</c:v>
                </c:pt>
                <c:pt idx="125">
                  <c:v>749.99999999999932</c:v>
                </c:pt>
                <c:pt idx="126">
                  <c:v>732.55871999999931</c:v>
                </c:pt>
                <c:pt idx="127">
                  <c:v>730.1683199999992</c:v>
                </c:pt>
                <c:pt idx="128">
                  <c:v>726.58847999999921</c:v>
                </c:pt>
                <c:pt idx="129">
                  <c:v>734.44511999999918</c:v>
                </c:pt>
                <c:pt idx="130">
                  <c:v>757.69343999999933</c:v>
                </c:pt>
                <c:pt idx="131">
                  <c:v>765.17951999999912</c:v>
                </c:pt>
                <c:pt idx="132">
                  <c:v>749.55359999999916</c:v>
                </c:pt>
                <c:pt idx="133">
                  <c:v>816.38975999999786</c:v>
                </c:pt>
                <c:pt idx="134">
                  <c:v>859.97183999999743</c:v>
                </c:pt>
                <c:pt idx="135">
                  <c:v>857.22143999999753</c:v>
                </c:pt>
                <c:pt idx="136">
                  <c:v>853.89023999999699</c:v>
                </c:pt>
                <c:pt idx="137">
                  <c:v>788.78783999999928</c:v>
                </c:pt>
                <c:pt idx="138">
                  <c:v>851.70239999999762</c:v>
                </c:pt>
                <c:pt idx="139">
                  <c:v>841.45055999999784</c:v>
                </c:pt>
                <c:pt idx="140">
                  <c:v>853.79135999999778</c:v>
                </c:pt>
                <c:pt idx="141">
                  <c:v>852.25535999999772</c:v>
                </c:pt>
                <c:pt idx="142">
                  <c:v>848.2233599999978</c:v>
                </c:pt>
                <c:pt idx="143">
                  <c:v>826.92575999999917</c:v>
                </c:pt>
                <c:pt idx="144">
                  <c:v>859.57919999999774</c:v>
                </c:pt>
                <c:pt idx="145">
                  <c:v>861.0940799999978</c:v>
                </c:pt>
                <c:pt idx="146">
                  <c:v>854.35967999999798</c:v>
                </c:pt>
                <c:pt idx="147">
                  <c:v>817.49951999999917</c:v>
                </c:pt>
                <c:pt idx="148">
                  <c:v>825.7929599999992</c:v>
                </c:pt>
                <c:pt idx="149">
                  <c:v>855.27071999999794</c:v>
                </c:pt>
                <c:pt idx="150">
                  <c:v>893.56511999999748</c:v>
                </c:pt>
                <c:pt idx="151">
                  <c:v>908.97311999999749</c:v>
                </c:pt>
                <c:pt idx="152">
                  <c:v>909.38495999999736</c:v>
                </c:pt>
                <c:pt idx="153">
                  <c:v>911.64671999999734</c:v>
                </c:pt>
                <c:pt idx="154">
                  <c:v>908.88191999999765</c:v>
                </c:pt>
                <c:pt idx="155">
                  <c:v>862.23935999999924</c:v>
                </c:pt>
                <c:pt idx="156">
                  <c:v>844.75199999999927</c:v>
                </c:pt>
                <c:pt idx="157">
                  <c:v>879.02399999999795</c:v>
                </c:pt>
                <c:pt idx="158">
                  <c:v>869.17151999999805</c:v>
                </c:pt>
                <c:pt idx="159">
                  <c:v>850.16351999999938</c:v>
                </c:pt>
                <c:pt idx="160">
                  <c:v>798.80639999999948</c:v>
                </c:pt>
                <c:pt idx="161">
                  <c:v>770.72639999999933</c:v>
                </c:pt>
                <c:pt idx="162">
                  <c:v>727.31039999999939</c:v>
                </c:pt>
                <c:pt idx="163">
                  <c:v>820.26527999999939</c:v>
                </c:pt>
                <c:pt idx="164">
                  <c:v>825.08927999999958</c:v>
                </c:pt>
                <c:pt idx="165">
                  <c:v>793.33727999999951</c:v>
                </c:pt>
                <c:pt idx="166">
                  <c:v>742.93727999999965</c:v>
                </c:pt>
                <c:pt idx="167">
                  <c:v>777.79967999999974</c:v>
                </c:pt>
                <c:pt idx="168">
                  <c:v>856.7980799999998</c:v>
                </c:pt>
                <c:pt idx="169">
                  <c:v>936.86015999999802</c:v>
                </c:pt>
                <c:pt idx="170">
                  <c:v>946.10975999999789</c:v>
                </c:pt>
                <c:pt idx="171">
                  <c:v>951.12479999999755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04-47D9-9A21-9989F8814A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2506368"/>
        <c:axId val="112507904"/>
      </c:barChart>
      <c:catAx>
        <c:axId val="112506368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crossAx val="112507904"/>
        <c:crosses val="autoZero"/>
        <c:auto val="1"/>
        <c:lblAlgn val="ctr"/>
        <c:lblOffset val="100"/>
        <c:noMultiLvlLbl val="0"/>
      </c:catAx>
      <c:valAx>
        <c:axId val="112507904"/>
        <c:scaling>
          <c:orientation val="minMax"/>
          <c:max val="1000"/>
          <c:min val="0"/>
        </c:scaling>
        <c:delete val="0"/>
        <c:axPos val="t"/>
        <c:majorGridlines/>
        <c:numFmt formatCode="0" sourceLinked="0"/>
        <c:majorTickMark val="out"/>
        <c:minorTickMark val="none"/>
        <c:tickLblPos val="nextTo"/>
        <c:crossAx val="112506368"/>
        <c:crosses val="autoZero"/>
        <c:crossBetween val="between"/>
        <c:majorUnit val="100"/>
        <c:minorUnit val="100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9"/>
    </mc:Choice>
    <mc:Fallback>
      <c:style val="29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240955624216943"/>
          <c:y val="1.4295683133176711E-2"/>
          <c:w val="0.70978368328958885"/>
          <c:h val="0.98198631670062242"/>
        </c:manualLayout>
      </c:layout>
      <c:barChart>
        <c:barDir val="bar"/>
        <c:grouping val="clustered"/>
        <c:varyColors val="0"/>
        <c:ser>
          <c:idx val="0"/>
          <c:order val="0"/>
          <c:tx>
            <c:v>Fu, kH</c:v>
          </c:tx>
          <c:spPr>
            <a:gradFill rotWithShape="1">
              <a:gsLst>
                <a:gs pos="0">
                  <a:schemeClr val="accent6">
                    <a:shade val="51000"/>
                    <a:satMod val="130000"/>
                  </a:schemeClr>
                </a:gs>
                <a:gs pos="80000">
                  <a:schemeClr val="accent6">
                    <a:shade val="93000"/>
                    <a:satMod val="130000"/>
                  </a:schemeClr>
                </a:gs>
                <a:gs pos="100000">
                  <a:schemeClr val="accent6">
                    <a:shade val="94000"/>
                    <a:satMod val="135000"/>
                  </a:schemeClr>
                </a:gs>
              </a:gsLst>
              <a:lin ang="16200000" scaled="0"/>
            </a:gradFill>
            <a:ln w="9525" cap="flat" cmpd="sng" algn="ctr">
              <a:solidFill>
                <a:schemeClr val="accent6">
                  <a:shade val="95000"/>
                  <a:satMod val="105000"/>
                </a:schemeClr>
              </a:solidFill>
              <a:prstDash val="solid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Pt>
            <c:idx val="28"/>
            <c:invertIfNegative val="0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flat" cmpd="sng" algn="ctr">
                <a:solidFill>
                  <a:schemeClr val="accent6">
                    <a:shade val="95000"/>
                    <a:satMod val="105000"/>
                  </a:schemeClr>
                </a:solidFill>
                <a:prstDash val="solid"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E15-4500-ACC0-BD94C02D88FF}"/>
              </c:ext>
            </c:extLst>
          </c:dPt>
          <c:cat>
            <c:numRef>
              <c:f>'30х30_тсз.18_18'!$C$11:$C$204</c:f>
              <c:numCache>
                <c:formatCode>General</c:formatCode>
                <c:ptCount val="194"/>
                <c:pt idx="0">
                  <c:v>3</c:v>
                </c:pt>
                <c:pt idx="1">
                  <c:v>3.1</c:v>
                </c:pt>
                <c:pt idx="2">
                  <c:v>3.2</c:v>
                </c:pt>
                <c:pt idx="3" formatCode="0.00">
                  <c:v>3.3000000000000003</c:v>
                </c:pt>
                <c:pt idx="4">
                  <c:v>3.4000000000000004</c:v>
                </c:pt>
                <c:pt idx="5">
                  <c:v>3.5000000000000004</c:v>
                </c:pt>
                <c:pt idx="6" formatCode="0.00">
                  <c:v>3.6000000000000005</c:v>
                </c:pt>
                <c:pt idx="7">
                  <c:v>3.7000000000000006</c:v>
                </c:pt>
                <c:pt idx="8">
                  <c:v>3.8000000000000007</c:v>
                </c:pt>
                <c:pt idx="9" formatCode="0.00">
                  <c:v>3.9000000000000008</c:v>
                </c:pt>
                <c:pt idx="10">
                  <c:v>4.0000000000000009</c:v>
                </c:pt>
                <c:pt idx="11">
                  <c:v>4.1000000000000014</c:v>
                </c:pt>
                <c:pt idx="12" formatCode="0.00">
                  <c:v>4.2000000000000011</c:v>
                </c:pt>
                <c:pt idx="13">
                  <c:v>4.3000000000000007</c:v>
                </c:pt>
                <c:pt idx="14">
                  <c:v>4.4000000000000004</c:v>
                </c:pt>
                <c:pt idx="15" formatCode="0.00">
                  <c:v>4.5</c:v>
                </c:pt>
                <c:pt idx="16">
                  <c:v>4.5999999999999996</c:v>
                </c:pt>
                <c:pt idx="17">
                  <c:v>4.6999999999999993</c:v>
                </c:pt>
                <c:pt idx="18" formatCode="0.00">
                  <c:v>4.7999999999999989</c:v>
                </c:pt>
                <c:pt idx="19">
                  <c:v>4.8999999999999986</c:v>
                </c:pt>
                <c:pt idx="20">
                  <c:v>4.9999999999999982</c:v>
                </c:pt>
                <c:pt idx="21" formatCode="0.00">
                  <c:v>5.0999999999999979</c:v>
                </c:pt>
                <c:pt idx="22">
                  <c:v>5.1999999999999975</c:v>
                </c:pt>
                <c:pt idx="23">
                  <c:v>5.2999999999999972</c:v>
                </c:pt>
                <c:pt idx="24" formatCode="0.00">
                  <c:v>5.3999999999999968</c:v>
                </c:pt>
                <c:pt idx="25">
                  <c:v>5.4999999999999964</c:v>
                </c:pt>
                <c:pt idx="26">
                  <c:v>5.5999999999999961</c:v>
                </c:pt>
                <c:pt idx="27" formatCode="0.00">
                  <c:v>5.6999999999999957</c:v>
                </c:pt>
                <c:pt idx="28">
                  <c:v>5.7999999999999954</c:v>
                </c:pt>
                <c:pt idx="29">
                  <c:v>5.899999999999995</c:v>
                </c:pt>
                <c:pt idx="30" formatCode="0.00">
                  <c:v>5.9999999999999947</c:v>
                </c:pt>
                <c:pt idx="31">
                  <c:v>6.0999999999999943</c:v>
                </c:pt>
                <c:pt idx="32">
                  <c:v>6.199999999999994</c:v>
                </c:pt>
                <c:pt idx="33" formatCode="0.00">
                  <c:v>6.2999999999999936</c:v>
                </c:pt>
                <c:pt idx="34">
                  <c:v>6.3999999999999932</c:v>
                </c:pt>
                <c:pt idx="35">
                  <c:v>6.4999999999999929</c:v>
                </c:pt>
                <c:pt idx="36" formatCode="0.00">
                  <c:v>6.5999999999999925</c:v>
                </c:pt>
                <c:pt idx="37">
                  <c:v>6.6999999999999922</c:v>
                </c:pt>
                <c:pt idx="38">
                  <c:v>6.7999999999999918</c:v>
                </c:pt>
                <c:pt idx="39" formatCode="0.00">
                  <c:v>6.8999999999999915</c:v>
                </c:pt>
                <c:pt idx="40">
                  <c:v>6.9999999999999911</c:v>
                </c:pt>
                <c:pt idx="41">
                  <c:v>7.0999999999999908</c:v>
                </c:pt>
                <c:pt idx="42" formatCode="0.00">
                  <c:v>7.1999999999999904</c:v>
                </c:pt>
                <c:pt idx="43">
                  <c:v>7.2999999999999901</c:v>
                </c:pt>
                <c:pt idx="44">
                  <c:v>7.3999999999999897</c:v>
                </c:pt>
                <c:pt idx="45" formatCode="0.00">
                  <c:v>7.4999999999999893</c:v>
                </c:pt>
                <c:pt idx="46">
                  <c:v>7.599999999999989</c:v>
                </c:pt>
                <c:pt idx="47">
                  <c:v>7.6999999999999886</c:v>
                </c:pt>
                <c:pt idx="48" formatCode="0.00">
                  <c:v>7.7999999999999883</c:v>
                </c:pt>
                <c:pt idx="49">
                  <c:v>7.8999999999999879</c:v>
                </c:pt>
                <c:pt idx="50">
                  <c:v>7.9999999999999876</c:v>
                </c:pt>
                <c:pt idx="51" formatCode="0.00">
                  <c:v>8.0999999999999872</c:v>
                </c:pt>
                <c:pt idx="52">
                  <c:v>8.1999999999999869</c:v>
                </c:pt>
                <c:pt idx="53">
                  <c:v>8.2999999999999865</c:v>
                </c:pt>
                <c:pt idx="54" formatCode="0.00">
                  <c:v>8.3999999999999861</c:v>
                </c:pt>
                <c:pt idx="55">
                  <c:v>8.4999999999999858</c:v>
                </c:pt>
                <c:pt idx="56">
                  <c:v>8.5999999999999854</c:v>
                </c:pt>
                <c:pt idx="57" formatCode="0.00">
                  <c:v>8.6999999999999851</c:v>
                </c:pt>
                <c:pt idx="58" formatCode="0.00">
                  <c:v>8.7999999999999847</c:v>
                </c:pt>
                <c:pt idx="59">
                  <c:v>8.8999999999999844</c:v>
                </c:pt>
                <c:pt idx="60">
                  <c:v>8.999999999999984</c:v>
                </c:pt>
                <c:pt idx="61" formatCode="0.00">
                  <c:v>9.0999999999999837</c:v>
                </c:pt>
                <c:pt idx="62">
                  <c:v>9.1999999999999833</c:v>
                </c:pt>
                <c:pt idx="63" formatCode="0.00">
                  <c:v>9.2999999999999829</c:v>
                </c:pt>
                <c:pt idx="64" formatCode="0.00">
                  <c:v>9.3999999999999826</c:v>
                </c:pt>
                <c:pt idx="65">
                  <c:v>9.4999999999999822</c:v>
                </c:pt>
                <c:pt idx="66">
                  <c:v>9.5999999999999819</c:v>
                </c:pt>
                <c:pt idx="67" formatCode="0.00">
                  <c:v>9.6999999999999815</c:v>
                </c:pt>
                <c:pt idx="68">
                  <c:v>9.7999999999999812</c:v>
                </c:pt>
                <c:pt idx="69" formatCode="0.00">
                  <c:v>9.8999999999999808</c:v>
                </c:pt>
                <c:pt idx="70" formatCode="0.00">
                  <c:v>9.9999999999999805</c:v>
                </c:pt>
                <c:pt idx="71">
                  <c:v>10.09999999999998</c:v>
                </c:pt>
                <c:pt idx="72">
                  <c:v>10.19999999999998</c:v>
                </c:pt>
                <c:pt idx="73" formatCode="0.00">
                  <c:v>10.299999999999979</c:v>
                </c:pt>
                <c:pt idx="74">
                  <c:v>10.399999999999979</c:v>
                </c:pt>
                <c:pt idx="75" formatCode="0.00">
                  <c:v>10.499999999999979</c:v>
                </c:pt>
                <c:pt idx="76" formatCode="0.00">
                  <c:v>10.599999999999978</c:v>
                </c:pt>
                <c:pt idx="77">
                  <c:v>10.699999999999978</c:v>
                </c:pt>
                <c:pt idx="78">
                  <c:v>10.799999999999978</c:v>
                </c:pt>
                <c:pt idx="79" formatCode="0.00">
                  <c:v>10.899999999999977</c:v>
                </c:pt>
                <c:pt idx="80">
                  <c:v>10.999999999999977</c:v>
                </c:pt>
                <c:pt idx="81" formatCode="0.00">
                  <c:v>11.099999999999977</c:v>
                </c:pt>
                <c:pt idx="82" formatCode="0.00">
                  <c:v>11.199999999999976</c:v>
                </c:pt>
                <c:pt idx="83">
                  <c:v>11.299999999999976</c:v>
                </c:pt>
                <c:pt idx="84">
                  <c:v>11.399999999999975</c:v>
                </c:pt>
                <c:pt idx="85" formatCode="0.00">
                  <c:v>11.499999999999975</c:v>
                </c:pt>
                <c:pt idx="86">
                  <c:v>11.599999999999975</c:v>
                </c:pt>
                <c:pt idx="87" formatCode="0.00">
                  <c:v>11.699999999999974</c:v>
                </c:pt>
                <c:pt idx="88" formatCode="0.00">
                  <c:v>11.799999999999974</c:v>
                </c:pt>
                <c:pt idx="89">
                  <c:v>11.899999999999974</c:v>
                </c:pt>
                <c:pt idx="90">
                  <c:v>11.999999999999973</c:v>
                </c:pt>
                <c:pt idx="91" formatCode="0.00">
                  <c:v>12.099999999999973</c:v>
                </c:pt>
                <c:pt idx="92">
                  <c:v>12.199999999999973</c:v>
                </c:pt>
                <c:pt idx="93" formatCode="0.00">
                  <c:v>12.299999999999972</c:v>
                </c:pt>
                <c:pt idx="94" formatCode="0.00">
                  <c:v>12.399999999999972</c:v>
                </c:pt>
                <c:pt idx="95">
                  <c:v>12.499999999999972</c:v>
                </c:pt>
                <c:pt idx="96">
                  <c:v>12.599999999999971</c:v>
                </c:pt>
                <c:pt idx="97" formatCode="0.00">
                  <c:v>12.699999999999971</c:v>
                </c:pt>
                <c:pt idx="98">
                  <c:v>12.799999999999971</c:v>
                </c:pt>
                <c:pt idx="99" formatCode="0.00">
                  <c:v>12.89999999999997</c:v>
                </c:pt>
                <c:pt idx="100" formatCode="0.00">
                  <c:v>12.99999999999997</c:v>
                </c:pt>
                <c:pt idx="101">
                  <c:v>13.099999999999969</c:v>
                </c:pt>
                <c:pt idx="102">
                  <c:v>13.199999999999969</c:v>
                </c:pt>
                <c:pt idx="103" formatCode="0.00">
                  <c:v>13.299999999999969</c:v>
                </c:pt>
                <c:pt idx="104">
                  <c:v>13.399999999999968</c:v>
                </c:pt>
                <c:pt idx="105" formatCode="0.00">
                  <c:v>13.499999999999968</c:v>
                </c:pt>
                <c:pt idx="106">
                  <c:v>13.599999999999968</c:v>
                </c:pt>
                <c:pt idx="107" formatCode="0.00">
                  <c:v>13.699999999999967</c:v>
                </c:pt>
                <c:pt idx="108" formatCode="0.00">
                  <c:v>13.799999999999967</c:v>
                </c:pt>
                <c:pt idx="109">
                  <c:v>13.899999999999967</c:v>
                </c:pt>
                <c:pt idx="110">
                  <c:v>13.999999999999966</c:v>
                </c:pt>
                <c:pt idx="111" formatCode="0.00">
                  <c:v>14.099999999999966</c:v>
                </c:pt>
                <c:pt idx="112">
                  <c:v>14.199999999999966</c:v>
                </c:pt>
                <c:pt idx="113" formatCode="0.00">
                  <c:v>14.299999999999965</c:v>
                </c:pt>
                <c:pt idx="114">
                  <c:v>14.399999999999965</c:v>
                </c:pt>
                <c:pt idx="115" formatCode="0.00">
                  <c:v>14.499999999999964</c:v>
                </c:pt>
                <c:pt idx="116" formatCode="0.00">
                  <c:v>14.599999999999964</c:v>
                </c:pt>
                <c:pt idx="117">
                  <c:v>14.699999999999964</c:v>
                </c:pt>
                <c:pt idx="118">
                  <c:v>14.799999999999963</c:v>
                </c:pt>
                <c:pt idx="119" formatCode="0.00">
                  <c:v>14.899999999999963</c:v>
                </c:pt>
                <c:pt idx="120">
                  <c:v>14.999999999999963</c:v>
                </c:pt>
                <c:pt idx="121" formatCode="0.00">
                  <c:v>15.099999999999962</c:v>
                </c:pt>
                <c:pt idx="122">
                  <c:v>15.199999999999962</c:v>
                </c:pt>
                <c:pt idx="123" formatCode="0.00">
                  <c:v>15.299999999999962</c:v>
                </c:pt>
                <c:pt idx="124" formatCode="0.00">
                  <c:v>15.399999999999961</c:v>
                </c:pt>
                <c:pt idx="125">
                  <c:v>15.499999999999961</c:v>
                </c:pt>
                <c:pt idx="126">
                  <c:v>15.599999999999961</c:v>
                </c:pt>
                <c:pt idx="127" formatCode="0.00">
                  <c:v>15.69999999999996</c:v>
                </c:pt>
                <c:pt idx="128">
                  <c:v>15.79999999999996</c:v>
                </c:pt>
                <c:pt idx="129" formatCode="0.00">
                  <c:v>15.899999999999959</c:v>
                </c:pt>
                <c:pt idx="130">
                  <c:v>15.999999999999959</c:v>
                </c:pt>
                <c:pt idx="131" formatCode="0.00">
                  <c:v>16.099999999999959</c:v>
                </c:pt>
                <c:pt idx="132" formatCode="0.00">
                  <c:v>16.19999999999996</c:v>
                </c:pt>
                <c:pt idx="133">
                  <c:v>16.299999999999962</c:v>
                </c:pt>
                <c:pt idx="134">
                  <c:v>16.399999999999963</c:v>
                </c:pt>
                <c:pt idx="135" formatCode="0.00">
                  <c:v>16.499999999999964</c:v>
                </c:pt>
                <c:pt idx="136">
                  <c:v>16.599999999999966</c:v>
                </c:pt>
                <c:pt idx="137" formatCode="0.00">
                  <c:v>16.699999999999967</c:v>
                </c:pt>
                <c:pt idx="138">
                  <c:v>16.799999999999969</c:v>
                </c:pt>
                <c:pt idx="139" formatCode="0.00">
                  <c:v>16.89999999999997</c:v>
                </c:pt>
                <c:pt idx="140" formatCode="0.00">
                  <c:v>16.999999999999972</c:v>
                </c:pt>
                <c:pt idx="141">
                  <c:v>17.099999999999973</c:v>
                </c:pt>
                <c:pt idx="142">
                  <c:v>17.199999999999974</c:v>
                </c:pt>
                <c:pt idx="143" formatCode="0.00">
                  <c:v>17.299999999999976</c:v>
                </c:pt>
                <c:pt idx="144">
                  <c:v>17.399999999999977</c:v>
                </c:pt>
                <c:pt idx="145" formatCode="0.00">
                  <c:v>17.499999999999979</c:v>
                </c:pt>
                <c:pt idx="146">
                  <c:v>17.59999999999998</c:v>
                </c:pt>
                <c:pt idx="147" formatCode="0.00">
                  <c:v>17.699999999999982</c:v>
                </c:pt>
                <c:pt idx="148" formatCode="0.00">
                  <c:v>17.799999999999983</c:v>
                </c:pt>
                <c:pt idx="149">
                  <c:v>17.899999999999984</c:v>
                </c:pt>
                <c:pt idx="150">
                  <c:v>17.999999999999986</c:v>
                </c:pt>
                <c:pt idx="151" formatCode="0.00">
                  <c:v>18.099999999999987</c:v>
                </c:pt>
                <c:pt idx="152">
                  <c:v>18.199999999999989</c:v>
                </c:pt>
                <c:pt idx="153" formatCode="0.00">
                  <c:v>18.29999999999999</c:v>
                </c:pt>
                <c:pt idx="154">
                  <c:v>18.399999999999991</c:v>
                </c:pt>
                <c:pt idx="155" formatCode="0.00">
                  <c:v>18.499999999999993</c:v>
                </c:pt>
                <c:pt idx="156" formatCode="0.00">
                  <c:v>18.599999999999994</c:v>
                </c:pt>
                <c:pt idx="157">
                  <c:v>18.699999999999996</c:v>
                </c:pt>
                <c:pt idx="158">
                  <c:v>18.799999999999997</c:v>
                </c:pt>
                <c:pt idx="159" formatCode="0.00">
                  <c:v>18.899999999999999</c:v>
                </c:pt>
                <c:pt idx="160">
                  <c:v>19</c:v>
                </c:pt>
                <c:pt idx="161" formatCode="0.00">
                  <c:v>19.100000000000001</c:v>
                </c:pt>
                <c:pt idx="162" formatCode="0.00">
                  <c:v>19.200000000000003</c:v>
                </c:pt>
                <c:pt idx="163">
                  <c:v>19.300000000000004</c:v>
                </c:pt>
                <c:pt idx="164">
                  <c:v>19.400000000000006</c:v>
                </c:pt>
                <c:pt idx="165" formatCode="0.00">
                  <c:v>19.500000000000007</c:v>
                </c:pt>
                <c:pt idx="166">
                  <c:v>19.600000000000009</c:v>
                </c:pt>
                <c:pt idx="167" formatCode="0.00">
                  <c:v>19.70000000000001</c:v>
                </c:pt>
                <c:pt idx="168" formatCode="0.00">
                  <c:v>19.800000000000011</c:v>
                </c:pt>
                <c:pt idx="169">
                  <c:v>19.900000000000013</c:v>
                </c:pt>
              </c:numCache>
            </c:numRef>
          </c:cat>
          <c:val>
            <c:numRef>
              <c:f>'30х30_тсз.18_18'!$M$11:$M$204</c:f>
              <c:numCache>
                <c:formatCode>0.00</c:formatCode>
                <c:ptCount val="194"/>
                <c:pt idx="0">
                  <c:v>471.96</c:v>
                </c:pt>
                <c:pt idx="1">
                  <c:v>445.21199999999999</c:v>
                </c:pt>
                <c:pt idx="2">
                  <c:v>495.87959999999998</c:v>
                </c:pt>
                <c:pt idx="3">
                  <c:v>529.43999999999846</c:v>
                </c:pt>
                <c:pt idx="4">
                  <c:v>534.51959999999838</c:v>
                </c:pt>
                <c:pt idx="5">
                  <c:v>540.74039999999843</c:v>
                </c:pt>
                <c:pt idx="6">
                  <c:v>561.34799999999825</c:v>
                </c:pt>
                <c:pt idx="7">
                  <c:v>582.57119999999804</c:v>
                </c:pt>
                <c:pt idx="8">
                  <c:v>591.63119999999799</c:v>
                </c:pt>
                <c:pt idx="9">
                  <c:v>602.888399999998</c:v>
                </c:pt>
                <c:pt idx="10">
                  <c:v>604.43399999999792</c:v>
                </c:pt>
                <c:pt idx="11">
                  <c:v>609.34919999999806</c:v>
                </c:pt>
                <c:pt idx="12">
                  <c:v>585.7739999999983</c:v>
                </c:pt>
                <c:pt idx="13">
                  <c:v>532.98360000000002</c:v>
                </c:pt>
                <c:pt idx="14">
                  <c:v>500.75160000000005</c:v>
                </c:pt>
                <c:pt idx="15">
                  <c:v>454.73280000000005</c:v>
                </c:pt>
                <c:pt idx="16">
                  <c:v>411.19080000000002</c:v>
                </c:pt>
                <c:pt idx="17">
                  <c:v>408.73560000000003</c:v>
                </c:pt>
                <c:pt idx="18">
                  <c:v>432.38040000000001</c:v>
                </c:pt>
                <c:pt idx="19">
                  <c:v>428.04839999999996</c:v>
                </c:pt>
                <c:pt idx="20">
                  <c:v>461.97840000000002</c:v>
                </c:pt>
                <c:pt idx="21">
                  <c:v>491.71319999999997</c:v>
                </c:pt>
                <c:pt idx="22">
                  <c:v>524.1816</c:v>
                </c:pt>
                <c:pt idx="23">
                  <c:v>526.31279999999992</c:v>
                </c:pt>
                <c:pt idx="24">
                  <c:v>582.99119999999994</c:v>
                </c:pt>
                <c:pt idx="25">
                  <c:v>458.86919999999998</c:v>
                </c:pt>
                <c:pt idx="26">
                  <c:v>261.81119999999999</c:v>
                </c:pt>
                <c:pt idx="27">
                  <c:v>223.47119999999993</c:v>
                </c:pt>
                <c:pt idx="28">
                  <c:v>193.38119999999992</c:v>
                </c:pt>
                <c:pt idx="29">
                  <c:v>165.47879999999992</c:v>
                </c:pt>
                <c:pt idx="30">
                  <c:v>144.03359999999989</c:v>
                </c:pt>
                <c:pt idx="31">
                  <c:v>138.2519999999999</c:v>
                </c:pt>
                <c:pt idx="32">
                  <c:v>131.95199999999988</c:v>
                </c:pt>
                <c:pt idx="33">
                  <c:v>133.7519999999999</c:v>
                </c:pt>
                <c:pt idx="34">
                  <c:v>135.31199999999987</c:v>
                </c:pt>
                <c:pt idx="35">
                  <c:v>128.65199999999987</c:v>
                </c:pt>
                <c:pt idx="36">
                  <c:v>129.97199999999987</c:v>
                </c:pt>
                <c:pt idx="37">
                  <c:v>139.39199999999985</c:v>
                </c:pt>
                <c:pt idx="38">
                  <c:v>156.79199999999986</c:v>
                </c:pt>
                <c:pt idx="39">
                  <c:v>166.09199999999984</c:v>
                </c:pt>
                <c:pt idx="40">
                  <c:v>160.39199999999985</c:v>
                </c:pt>
                <c:pt idx="41">
                  <c:v>162.79199999999983</c:v>
                </c:pt>
                <c:pt idx="42">
                  <c:v>173.05199999999982</c:v>
                </c:pt>
                <c:pt idx="43">
                  <c:v>158.41199999999981</c:v>
                </c:pt>
                <c:pt idx="44">
                  <c:v>159.58199999999982</c:v>
                </c:pt>
                <c:pt idx="45">
                  <c:v>160.75199999999984</c:v>
                </c:pt>
                <c:pt idx="46">
                  <c:v>161.83199999999982</c:v>
                </c:pt>
                <c:pt idx="47">
                  <c:v>170.92199999999983</c:v>
                </c:pt>
                <c:pt idx="48">
                  <c:v>171.8219999999998</c:v>
                </c:pt>
                <c:pt idx="49">
                  <c:v>172.72199999999981</c:v>
                </c:pt>
                <c:pt idx="50">
                  <c:v>182.2619999999998</c:v>
                </c:pt>
                <c:pt idx="51">
                  <c:v>199.63199999999978</c:v>
                </c:pt>
                <c:pt idx="52">
                  <c:v>192.7019999999998</c:v>
                </c:pt>
                <c:pt idx="53">
                  <c:v>185.68199999999979</c:v>
                </c:pt>
                <c:pt idx="54">
                  <c:v>383.2319999999998</c:v>
                </c:pt>
                <c:pt idx="55">
                  <c:v>394.57559999999978</c:v>
                </c:pt>
                <c:pt idx="56">
                  <c:v>440.39999999999975</c:v>
                </c:pt>
                <c:pt idx="57">
                  <c:v>427.41479999999979</c:v>
                </c:pt>
                <c:pt idx="58">
                  <c:v>430.21199999999976</c:v>
                </c:pt>
                <c:pt idx="59">
                  <c:v>433.32719999999978</c:v>
                </c:pt>
                <c:pt idx="60">
                  <c:v>361.25159999999977</c:v>
                </c:pt>
                <c:pt idx="61">
                  <c:v>508.37639999999976</c:v>
                </c:pt>
                <c:pt idx="62">
                  <c:v>562.38359999999977</c:v>
                </c:pt>
                <c:pt idx="63">
                  <c:v>605.18879999999979</c:v>
                </c:pt>
                <c:pt idx="64">
                  <c:v>621.04319999999973</c:v>
                </c:pt>
                <c:pt idx="65">
                  <c:v>610.97999999999979</c:v>
                </c:pt>
                <c:pt idx="66">
                  <c:v>565.3643999999997</c:v>
                </c:pt>
                <c:pt idx="67">
                  <c:v>550.10639999999967</c:v>
                </c:pt>
                <c:pt idx="68">
                  <c:v>559.75439999999969</c:v>
                </c:pt>
                <c:pt idx="69">
                  <c:v>526.59959999999967</c:v>
                </c:pt>
                <c:pt idx="70">
                  <c:v>556.5695999999997</c:v>
                </c:pt>
                <c:pt idx="71">
                  <c:v>472.05959999999959</c:v>
                </c:pt>
                <c:pt idx="72">
                  <c:v>465.30959999999965</c:v>
                </c:pt>
                <c:pt idx="73">
                  <c:v>458.01959999999963</c:v>
                </c:pt>
                <c:pt idx="74">
                  <c:v>473.22959999999961</c:v>
                </c:pt>
                <c:pt idx="75">
                  <c:v>492.84959999999961</c:v>
                </c:pt>
                <c:pt idx="76">
                  <c:v>531.00959999999952</c:v>
                </c:pt>
                <c:pt idx="77">
                  <c:v>522.90959999999961</c:v>
                </c:pt>
                <c:pt idx="78">
                  <c:v>502.20959999999957</c:v>
                </c:pt>
                <c:pt idx="79">
                  <c:v>502.74959999999965</c:v>
                </c:pt>
                <c:pt idx="80">
                  <c:v>638.37959999999964</c:v>
                </c:pt>
                <c:pt idx="81">
                  <c:v>693.36959999999806</c:v>
                </c:pt>
                <c:pt idx="82">
                  <c:v>729.26759999999786</c:v>
                </c:pt>
                <c:pt idx="83">
                  <c:v>729.9851999999978</c:v>
                </c:pt>
                <c:pt idx="84">
                  <c:v>713.85119999999802</c:v>
                </c:pt>
                <c:pt idx="85">
                  <c:v>719.25119999999799</c:v>
                </c:pt>
                <c:pt idx="86">
                  <c:v>701.53919999999948</c:v>
                </c:pt>
                <c:pt idx="87">
                  <c:v>686.79719999999952</c:v>
                </c:pt>
                <c:pt idx="88">
                  <c:v>688.33199999999954</c:v>
                </c:pt>
                <c:pt idx="89">
                  <c:v>705.16559999999959</c:v>
                </c:pt>
                <c:pt idx="90">
                  <c:v>724.22759999999948</c:v>
                </c:pt>
                <c:pt idx="91">
                  <c:v>709.69799999999941</c:v>
                </c:pt>
                <c:pt idx="92">
                  <c:v>734.89799999999786</c:v>
                </c:pt>
                <c:pt idx="93">
                  <c:v>733.29959999999801</c:v>
                </c:pt>
                <c:pt idx="94">
                  <c:v>744.09959999999944</c:v>
                </c:pt>
                <c:pt idx="95">
                  <c:v>704.19959999999946</c:v>
                </c:pt>
                <c:pt idx="96">
                  <c:v>684.91079999999943</c:v>
                </c:pt>
                <c:pt idx="97">
                  <c:v>663.94799999999941</c:v>
                </c:pt>
                <c:pt idx="98">
                  <c:v>656.43479999999931</c:v>
                </c:pt>
                <c:pt idx="99">
                  <c:v>653.96999999999935</c:v>
                </c:pt>
                <c:pt idx="100">
                  <c:v>655.65479999999934</c:v>
                </c:pt>
                <c:pt idx="101">
                  <c:v>647.45279999999934</c:v>
                </c:pt>
                <c:pt idx="102">
                  <c:v>645.56639999999925</c:v>
                </c:pt>
                <c:pt idx="103">
                  <c:v>655.45439999999928</c:v>
                </c:pt>
                <c:pt idx="104">
                  <c:v>655.4759999999992</c:v>
                </c:pt>
                <c:pt idx="105">
                  <c:v>658.30319999999926</c:v>
                </c:pt>
                <c:pt idx="106">
                  <c:v>665.83799999999928</c:v>
                </c:pt>
                <c:pt idx="107">
                  <c:v>663.98519999999928</c:v>
                </c:pt>
                <c:pt idx="108">
                  <c:v>659.83319999999924</c:v>
                </c:pt>
                <c:pt idx="109">
                  <c:v>677.78519999999924</c:v>
                </c:pt>
                <c:pt idx="110">
                  <c:v>753.87719999999922</c:v>
                </c:pt>
                <c:pt idx="111">
                  <c:v>751.05239999999924</c:v>
                </c:pt>
                <c:pt idx="112">
                  <c:v>744.08279999999922</c:v>
                </c:pt>
                <c:pt idx="113">
                  <c:v>758.84279999999922</c:v>
                </c:pt>
                <c:pt idx="114">
                  <c:v>754.64039999999932</c:v>
                </c:pt>
                <c:pt idx="115">
                  <c:v>768.43799999999919</c:v>
                </c:pt>
                <c:pt idx="116">
                  <c:v>771.38399999999933</c:v>
                </c:pt>
                <c:pt idx="117">
                  <c:v>767.48999999999933</c:v>
                </c:pt>
                <c:pt idx="118">
                  <c:v>720.13319999999931</c:v>
                </c:pt>
                <c:pt idx="119">
                  <c:v>657.73319999999921</c:v>
                </c:pt>
                <c:pt idx="120">
                  <c:v>722.24519999999916</c:v>
                </c:pt>
                <c:pt idx="121">
                  <c:v>765.59999999999923</c:v>
                </c:pt>
                <c:pt idx="122">
                  <c:v>797.00759999999923</c:v>
                </c:pt>
                <c:pt idx="123">
                  <c:v>795.54959999999915</c:v>
                </c:pt>
                <c:pt idx="124">
                  <c:v>826.98719999999935</c:v>
                </c:pt>
                <c:pt idx="125">
                  <c:v>842.98919999999919</c:v>
                </c:pt>
                <c:pt idx="126">
                  <c:v>801.23999999999921</c:v>
                </c:pt>
                <c:pt idx="127">
                  <c:v>765.95759999999916</c:v>
                </c:pt>
                <c:pt idx="128">
                  <c:v>757.71959999999922</c:v>
                </c:pt>
                <c:pt idx="129">
                  <c:v>755.93759999999907</c:v>
                </c:pt>
                <c:pt idx="130">
                  <c:v>748.39199999999914</c:v>
                </c:pt>
                <c:pt idx="131">
                  <c:v>745.93319999999915</c:v>
                </c:pt>
                <c:pt idx="132">
                  <c:v>738.6611999999991</c:v>
                </c:pt>
                <c:pt idx="133">
                  <c:v>758.70959999999911</c:v>
                </c:pt>
                <c:pt idx="134">
                  <c:v>795.22079999999914</c:v>
                </c:pt>
                <c:pt idx="135">
                  <c:v>847.1543999999991</c:v>
                </c:pt>
                <c:pt idx="136">
                  <c:v>869.18639999999914</c:v>
                </c:pt>
                <c:pt idx="137">
                  <c:v>843.6167999999991</c:v>
                </c:pt>
                <c:pt idx="138">
                  <c:v>856.26359999999909</c:v>
                </c:pt>
                <c:pt idx="139">
                  <c:v>917.79359999999747</c:v>
                </c:pt>
                <c:pt idx="140">
                  <c:v>939.67439999999738</c:v>
                </c:pt>
                <c:pt idx="141">
                  <c:v>905.09639999999774</c:v>
                </c:pt>
                <c:pt idx="142">
                  <c:v>859.26479999999935</c:v>
                </c:pt>
                <c:pt idx="143">
                  <c:v>857.0195999999994</c:v>
                </c:pt>
                <c:pt idx="144">
                  <c:v>853.25639999999953</c:v>
                </c:pt>
                <c:pt idx="145">
                  <c:v>863.15639999999962</c:v>
                </c:pt>
                <c:pt idx="146">
                  <c:v>852.87119999999959</c:v>
                </c:pt>
                <c:pt idx="147">
                  <c:v>847.83119999999963</c:v>
                </c:pt>
                <c:pt idx="148">
                  <c:v>858.4259999999997</c:v>
                </c:pt>
                <c:pt idx="149">
                  <c:v>876.37319999999977</c:v>
                </c:pt>
                <c:pt idx="150">
                  <c:v>841.76039999999989</c:v>
                </c:pt>
                <c:pt idx="151">
                  <c:v>822.59759999999983</c:v>
                </c:pt>
                <c:pt idx="152">
                  <c:v>839.28959999999995</c:v>
                </c:pt>
                <c:pt idx="153">
                  <c:v>913.54319999999996</c:v>
                </c:pt>
                <c:pt idx="154">
                  <c:v>941.77559999999994</c:v>
                </c:pt>
                <c:pt idx="155">
                  <c:v>873.52680000000009</c:v>
                </c:pt>
                <c:pt idx="156">
                  <c:v>834.28680000000008</c:v>
                </c:pt>
                <c:pt idx="157">
                  <c:v>887.56680000000006</c:v>
                </c:pt>
                <c:pt idx="158">
                  <c:v>896.47680000000014</c:v>
                </c:pt>
                <c:pt idx="159">
                  <c:v>964.51679999999851</c:v>
                </c:pt>
                <c:pt idx="160">
                  <c:v>916.72680000000014</c:v>
                </c:pt>
                <c:pt idx="161">
                  <c:v>981.54479999999842</c:v>
                </c:pt>
                <c:pt idx="162">
                  <c:v>1001.4767999999983</c:v>
                </c:pt>
                <c:pt idx="163">
                  <c:v>975.07799999999861</c:v>
                </c:pt>
                <c:pt idx="164">
                  <c:v>1008.0395999999978</c:v>
                </c:pt>
                <c:pt idx="165">
                  <c:v>1009.856399999998</c:v>
                </c:pt>
                <c:pt idx="166">
                  <c:v>1029.1235999999979</c:v>
                </c:pt>
                <c:pt idx="167">
                  <c:v>1005.0035999999977</c:v>
                </c:pt>
                <c:pt idx="168">
                  <c:v>1020.5315999999978</c:v>
                </c:pt>
                <c:pt idx="169">
                  <c:v>1025.829599999998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15-4500-ACC0-BD94C02D88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2481024"/>
        <c:axId val="112482560"/>
      </c:barChart>
      <c:catAx>
        <c:axId val="112481024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crossAx val="112482560"/>
        <c:crosses val="autoZero"/>
        <c:auto val="1"/>
        <c:lblAlgn val="ctr"/>
        <c:lblOffset val="100"/>
        <c:noMultiLvlLbl val="0"/>
      </c:catAx>
      <c:valAx>
        <c:axId val="112482560"/>
        <c:scaling>
          <c:orientation val="minMax"/>
          <c:max val="1200"/>
          <c:min val="0"/>
        </c:scaling>
        <c:delete val="0"/>
        <c:axPos val="t"/>
        <c:majorGridlines/>
        <c:numFmt formatCode="0" sourceLinked="0"/>
        <c:majorTickMark val="out"/>
        <c:minorTickMark val="none"/>
        <c:tickLblPos val="nextTo"/>
        <c:crossAx val="112481024"/>
        <c:crosses val="autoZero"/>
        <c:crossBetween val="between"/>
        <c:majorUnit val="100"/>
        <c:minorUnit val="100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9"/>
    </mc:Choice>
    <mc:Fallback>
      <c:style val="29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383298226823258"/>
          <c:y val="1.0682080457636535E-2"/>
          <c:w val="0.70978368328958885"/>
          <c:h val="0.98042257412862965"/>
        </c:manualLayout>
      </c:layout>
      <c:barChart>
        <c:barDir val="bar"/>
        <c:grouping val="clustered"/>
        <c:varyColors val="0"/>
        <c:ser>
          <c:idx val="1"/>
          <c:order val="0"/>
          <c:tx>
            <c:v>N</c:v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 w="9525" cap="flat" cmpd="sng" algn="ctr">
              <a:solidFill>
                <a:schemeClr val="accent3">
                  <a:shade val="95000"/>
                  <a:satMod val="105000"/>
                </a:schemeClr>
              </a:solidFill>
              <a:prstDash val="solid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numRef>
              <c:f>'30х30_тсз.18_18'!$C$11:$C$204</c:f>
              <c:numCache>
                <c:formatCode>General</c:formatCode>
                <c:ptCount val="194"/>
                <c:pt idx="0">
                  <c:v>3</c:v>
                </c:pt>
                <c:pt idx="1">
                  <c:v>3.1</c:v>
                </c:pt>
                <c:pt idx="2">
                  <c:v>3.2</c:v>
                </c:pt>
                <c:pt idx="3" formatCode="0.00">
                  <c:v>3.3000000000000003</c:v>
                </c:pt>
                <c:pt idx="4">
                  <c:v>3.4000000000000004</c:v>
                </c:pt>
                <c:pt idx="5">
                  <c:v>3.5000000000000004</c:v>
                </c:pt>
                <c:pt idx="6" formatCode="0.00">
                  <c:v>3.6000000000000005</c:v>
                </c:pt>
                <c:pt idx="7">
                  <c:v>3.7000000000000006</c:v>
                </c:pt>
                <c:pt idx="8">
                  <c:v>3.8000000000000007</c:v>
                </c:pt>
                <c:pt idx="9" formatCode="0.00">
                  <c:v>3.9000000000000008</c:v>
                </c:pt>
                <c:pt idx="10">
                  <c:v>4.0000000000000009</c:v>
                </c:pt>
                <c:pt idx="11">
                  <c:v>4.1000000000000014</c:v>
                </c:pt>
                <c:pt idx="12" formatCode="0.00">
                  <c:v>4.2000000000000011</c:v>
                </c:pt>
                <c:pt idx="13">
                  <c:v>4.3000000000000007</c:v>
                </c:pt>
                <c:pt idx="14">
                  <c:v>4.4000000000000004</c:v>
                </c:pt>
                <c:pt idx="15" formatCode="0.00">
                  <c:v>4.5</c:v>
                </c:pt>
                <c:pt idx="16">
                  <c:v>4.5999999999999996</c:v>
                </c:pt>
                <c:pt idx="17">
                  <c:v>4.6999999999999993</c:v>
                </c:pt>
                <c:pt idx="18" formatCode="0.00">
                  <c:v>4.7999999999999989</c:v>
                </c:pt>
                <c:pt idx="19">
                  <c:v>4.8999999999999986</c:v>
                </c:pt>
                <c:pt idx="20">
                  <c:v>4.9999999999999982</c:v>
                </c:pt>
                <c:pt idx="21" formatCode="0.00">
                  <c:v>5.0999999999999979</c:v>
                </c:pt>
                <c:pt idx="22">
                  <c:v>5.1999999999999975</c:v>
                </c:pt>
                <c:pt idx="23">
                  <c:v>5.2999999999999972</c:v>
                </c:pt>
                <c:pt idx="24" formatCode="0.00">
                  <c:v>5.3999999999999968</c:v>
                </c:pt>
                <c:pt idx="25">
                  <c:v>5.4999999999999964</c:v>
                </c:pt>
                <c:pt idx="26">
                  <c:v>5.5999999999999961</c:v>
                </c:pt>
                <c:pt idx="27" formatCode="0.00">
                  <c:v>5.6999999999999957</c:v>
                </c:pt>
                <c:pt idx="28">
                  <c:v>5.7999999999999954</c:v>
                </c:pt>
                <c:pt idx="29">
                  <c:v>5.899999999999995</c:v>
                </c:pt>
                <c:pt idx="30" formatCode="0.00">
                  <c:v>5.9999999999999947</c:v>
                </c:pt>
                <c:pt idx="31">
                  <c:v>6.0999999999999943</c:v>
                </c:pt>
                <c:pt idx="32">
                  <c:v>6.199999999999994</c:v>
                </c:pt>
                <c:pt idx="33" formatCode="0.00">
                  <c:v>6.2999999999999936</c:v>
                </c:pt>
                <c:pt idx="34">
                  <c:v>6.3999999999999932</c:v>
                </c:pt>
                <c:pt idx="35">
                  <c:v>6.4999999999999929</c:v>
                </c:pt>
                <c:pt idx="36" formatCode="0.00">
                  <c:v>6.5999999999999925</c:v>
                </c:pt>
                <c:pt idx="37">
                  <c:v>6.6999999999999922</c:v>
                </c:pt>
                <c:pt idx="38">
                  <c:v>6.7999999999999918</c:v>
                </c:pt>
                <c:pt idx="39" formatCode="0.00">
                  <c:v>6.8999999999999915</c:v>
                </c:pt>
                <c:pt idx="40">
                  <c:v>6.9999999999999911</c:v>
                </c:pt>
                <c:pt idx="41">
                  <c:v>7.0999999999999908</c:v>
                </c:pt>
                <c:pt idx="42" formatCode="0.00">
                  <c:v>7.1999999999999904</c:v>
                </c:pt>
                <c:pt idx="43">
                  <c:v>7.2999999999999901</c:v>
                </c:pt>
                <c:pt idx="44">
                  <c:v>7.3999999999999897</c:v>
                </c:pt>
                <c:pt idx="45" formatCode="0.00">
                  <c:v>7.4999999999999893</c:v>
                </c:pt>
                <c:pt idx="46">
                  <c:v>7.599999999999989</c:v>
                </c:pt>
                <c:pt idx="47">
                  <c:v>7.6999999999999886</c:v>
                </c:pt>
                <c:pt idx="48" formatCode="0.00">
                  <c:v>7.7999999999999883</c:v>
                </c:pt>
                <c:pt idx="49">
                  <c:v>7.8999999999999879</c:v>
                </c:pt>
                <c:pt idx="50">
                  <c:v>7.9999999999999876</c:v>
                </c:pt>
                <c:pt idx="51" formatCode="0.00">
                  <c:v>8.0999999999999872</c:v>
                </c:pt>
                <c:pt idx="52">
                  <c:v>8.1999999999999869</c:v>
                </c:pt>
                <c:pt idx="53">
                  <c:v>8.2999999999999865</c:v>
                </c:pt>
                <c:pt idx="54" formatCode="0.00">
                  <c:v>8.3999999999999861</c:v>
                </c:pt>
                <c:pt idx="55">
                  <c:v>8.4999999999999858</c:v>
                </c:pt>
                <c:pt idx="56">
                  <c:v>8.5999999999999854</c:v>
                </c:pt>
                <c:pt idx="57" formatCode="0.00">
                  <c:v>8.6999999999999851</c:v>
                </c:pt>
                <c:pt idx="58" formatCode="0.00">
                  <c:v>8.7999999999999847</c:v>
                </c:pt>
                <c:pt idx="59">
                  <c:v>8.8999999999999844</c:v>
                </c:pt>
                <c:pt idx="60">
                  <c:v>8.999999999999984</c:v>
                </c:pt>
                <c:pt idx="61" formatCode="0.00">
                  <c:v>9.0999999999999837</c:v>
                </c:pt>
                <c:pt idx="62">
                  <c:v>9.1999999999999833</c:v>
                </c:pt>
                <c:pt idx="63" formatCode="0.00">
                  <c:v>9.2999999999999829</c:v>
                </c:pt>
                <c:pt idx="64" formatCode="0.00">
                  <c:v>9.3999999999999826</c:v>
                </c:pt>
                <c:pt idx="65">
                  <c:v>9.4999999999999822</c:v>
                </c:pt>
                <c:pt idx="66">
                  <c:v>9.5999999999999819</c:v>
                </c:pt>
                <c:pt idx="67" formatCode="0.00">
                  <c:v>9.6999999999999815</c:v>
                </c:pt>
                <c:pt idx="68">
                  <c:v>9.7999999999999812</c:v>
                </c:pt>
                <c:pt idx="69" formatCode="0.00">
                  <c:v>9.8999999999999808</c:v>
                </c:pt>
                <c:pt idx="70" formatCode="0.00">
                  <c:v>9.9999999999999805</c:v>
                </c:pt>
                <c:pt idx="71">
                  <c:v>10.09999999999998</c:v>
                </c:pt>
                <c:pt idx="72">
                  <c:v>10.19999999999998</c:v>
                </c:pt>
                <c:pt idx="73" formatCode="0.00">
                  <c:v>10.299999999999979</c:v>
                </c:pt>
                <c:pt idx="74">
                  <c:v>10.399999999999979</c:v>
                </c:pt>
                <c:pt idx="75" formatCode="0.00">
                  <c:v>10.499999999999979</c:v>
                </c:pt>
                <c:pt idx="76" formatCode="0.00">
                  <c:v>10.599999999999978</c:v>
                </c:pt>
                <c:pt idx="77">
                  <c:v>10.699999999999978</c:v>
                </c:pt>
                <c:pt idx="78">
                  <c:v>10.799999999999978</c:v>
                </c:pt>
                <c:pt idx="79" formatCode="0.00">
                  <c:v>10.899999999999977</c:v>
                </c:pt>
                <c:pt idx="80">
                  <c:v>10.999999999999977</c:v>
                </c:pt>
                <c:pt idx="81" formatCode="0.00">
                  <c:v>11.099999999999977</c:v>
                </c:pt>
                <c:pt idx="82" formatCode="0.00">
                  <c:v>11.199999999999976</c:v>
                </c:pt>
                <c:pt idx="83">
                  <c:v>11.299999999999976</c:v>
                </c:pt>
                <c:pt idx="84">
                  <c:v>11.399999999999975</c:v>
                </c:pt>
                <c:pt idx="85" formatCode="0.00">
                  <c:v>11.499999999999975</c:v>
                </c:pt>
                <c:pt idx="86">
                  <c:v>11.599999999999975</c:v>
                </c:pt>
                <c:pt idx="87" formatCode="0.00">
                  <c:v>11.699999999999974</c:v>
                </c:pt>
                <c:pt idx="88" formatCode="0.00">
                  <c:v>11.799999999999974</c:v>
                </c:pt>
                <c:pt idx="89">
                  <c:v>11.899999999999974</c:v>
                </c:pt>
                <c:pt idx="90">
                  <c:v>11.999999999999973</c:v>
                </c:pt>
                <c:pt idx="91" formatCode="0.00">
                  <c:v>12.099999999999973</c:v>
                </c:pt>
                <c:pt idx="92">
                  <c:v>12.199999999999973</c:v>
                </c:pt>
                <c:pt idx="93" formatCode="0.00">
                  <c:v>12.299999999999972</c:v>
                </c:pt>
                <c:pt idx="94" formatCode="0.00">
                  <c:v>12.399999999999972</c:v>
                </c:pt>
                <c:pt idx="95">
                  <c:v>12.499999999999972</c:v>
                </c:pt>
                <c:pt idx="96">
                  <c:v>12.599999999999971</c:v>
                </c:pt>
                <c:pt idx="97" formatCode="0.00">
                  <c:v>12.699999999999971</c:v>
                </c:pt>
                <c:pt idx="98">
                  <c:v>12.799999999999971</c:v>
                </c:pt>
                <c:pt idx="99" formatCode="0.00">
                  <c:v>12.89999999999997</c:v>
                </c:pt>
                <c:pt idx="100" formatCode="0.00">
                  <c:v>12.99999999999997</c:v>
                </c:pt>
                <c:pt idx="101">
                  <c:v>13.099999999999969</c:v>
                </c:pt>
                <c:pt idx="102">
                  <c:v>13.199999999999969</c:v>
                </c:pt>
                <c:pt idx="103" formatCode="0.00">
                  <c:v>13.299999999999969</c:v>
                </c:pt>
                <c:pt idx="104">
                  <c:v>13.399999999999968</c:v>
                </c:pt>
                <c:pt idx="105" formatCode="0.00">
                  <c:v>13.499999999999968</c:v>
                </c:pt>
                <c:pt idx="106">
                  <c:v>13.599999999999968</c:v>
                </c:pt>
                <c:pt idx="107" formatCode="0.00">
                  <c:v>13.699999999999967</c:v>
                </c:pt>
                <c:pt idx="108" formatCode="0.00">
                  <c:v>13.799999999999967</c:v>
                </c:pt>
                <c:pt idx="109">
                  <c:v>13.899999999999967</c:v>
                </c:pt>
                <c:pt idx="110">
                  <c:v>13.999999999999966</c:v>
                </c:pt>
                <c:pt idx="111" formatCode="0.00">
                  <c:v>14.099999999999966</c:v>
                </c:pt>
                <c:pt idx="112">
                  <c:v>14.199999999999966</c:v>
                </c:pt>
                <c:pt idx="113" formatCode="0.00">
                  <c:v>14.299999999999965</c:v>
                </c:pt>
                <c:pt idx="114">
                  <c:v>14.399999999999965</c:v>
                </c:pt>
                <c:pt idx="115" formatCode="0.00">
                  <c:v>14.499999999999964</c:v>
                </c:pt>
                <c:pt idx="116" formatCode="0.00">
                  <c:v>14.599999999999964</c:v>
                </c:pt>
                <c:pt idx="117">
                  <c:v>14.699999999999964</c:v>
                </c:pt>
                <c:pt idx="118">
                  <c:v>14.799999999999963</c:v>
                </c:pt>
                <c:pt idx="119" formatCode="0.00">
                  <c:v>14.899999999999963</c:v>
                </c:pt>
                <c:pt idx="120">
                  <c:v>14.999999999999963</c:v>
                </c:pt>
                <c:pt idx="121" formatCode="0.00">
                  <c:v>15.099999999999962</c:v>
                </c:pt>
                <c:pt idx="122">
                  <c:v>15.199999999999962</c:v>
                </c:pt>
                <c:pt idx="123" formatCode="0.00">
                  <c:v>15.299999999999962</c:v>
                </c:pt>
                <c:pt idx="124" formatCode="0.00">
                  <c:v>15.399999999999961</c:v>
                </c:pt>
                <c:pt idx="125">
                  <c:v>15.499999999999961</c:v>
                </c:pt>
                <c:pt idx="126">
                  <c:v>15.599999999999961</c:v>
                </c:pt>
                <c:pt idx="127" formatCode="0.00">
                  <c:v>15.69999999999996</c:v>
                </c:pt>
                <c:pt idx="128">
                  <c:v>15.79999999999996</c:v>
                </c:pt>
                <c:pt idx="129" formatCode="0.00">
                  <c:v>15.899999999999959</c:v>
                </c:pt>
                <c:pt idx="130">
                  <c:v>15.999999999999959</c:v>
                </c:pt>
                <c:pt idx="131" formatCode="0.00">
                  <c:v>16.099999999999959</c:v>
                </c:pt>
                <c:pt idx="132" formatCode="0.00">
                  <c:v>16.19999999999996</c:v>
                </c:pt>
                <c:pt idx="133">
                  <c:v>16.299999999999962</c:v>
                </c:pt>
                <c:pt idx="134">
                  <c:v>16.399999999999963</c:v>
                </c:pt>
                <c:pt idx="135" formatCode="0.00">
                  <c:v>16.499999999999964</c:v>
                </c:pt>
                <c:pt idx="136">
                  <c:v>16.599999999999966</c:v>
                </c:pt>
                <c:pt idx="137" formatCode="0.00">
                  <c:v>16.699999999999967</c:v>
                </c:pt>
                <c:pt idx="138">
                  <c:v>16.799999999999969</c:v>
                </c:pt>
                <c:pt idx="139" formatCode="0.00">
                  <c:v>16.89999999999997</c:v>
                </c:pt>
                <c:pt idx="140" formatCode="0.00">
                  <c:v>16.999999999999972</c:v>
                </c:pt>
                <c:pt idx="141">
                  <c:v>17.099999999999973</c:v>
                </c:pt>
                <c:pt idx="142">
                  <c:v>17.199999999999974</c:v>
                </c:pt>
                <c:pt idx="143" formatCode="0.00">
                  <c:v>17.299999999999976</c:v>
                </c:pt>
                <c:pt idx="144">
                  <c:v>17.399999999999977</c:v>
                </c:pt>
                <c:pt idx="145" formatCode="0.00">
                  <c:v>17.499999999999979</c:v>
                </c:pt>
                <c:pt idx="146">
                  <c:v>17.59999999999998</c:v>
                </c:pt>
                <c:pt idx="147" formatCode="0.00">
                  <c:v>17.699999999999982</c:v>
                </c:pt>
                <c:pt idx="148" formatCode="0.00">
                  <c:v>17.799999999999983</c:v>
                </c:pt>
                <c:pt idx="149">
                  <c:v>17.899999999999984</c:v>
                </c:pt>
                <c:pt idx="150">
                  <c:v>17.999999999999986</c:v>
                </c:pt>
                <c:pt idx="151" formatCode="0.00">
                  <c:v>18.099999999999987</c:v>
                </c:pt>
                <c:pt idx="152">
                  <c:v>18.199999999999989</c:v>
                </c:pt>
                <c:pt idx="153" formatCode="0.00">
                  <c:v>18.29999999999999</c:v>
                </c:pt>
                <c:pt idx="154">
                  <c:v>18.399999999999991</c:v>
                </c:pt>
                <c:pt idx="155" formatCode="0.00">
                  <c:v>18.499999999999993</c:v>
                </c:pt>
                <c:pt idx="156" formatCode="0.00">
                  <c:v>18.599999999999994</c:v>
                </c:pt>
                <c:pt idx="157">
                  <c:v>18.699999999999996</c:v>
                </c:pt>
                <c:pt idx="158">
                  <c:v>18.799999999999997</c:v>
                </c:pt>
                <c:pt idx="159" formatCode="0.00">
                  <c:v>18.899999999999999</c:v>
                </c:pt>
                <c:pt idx="160">
                  <c:v>19</c:v>
                </c:pt>
                <c:pt idx="161" formatCode="0.00">
                  <c:v>19.100000000000001</c:v>
                </c:pt>
                <c:pt idx="162" formatCode="0.00">
                  <c:v>19.200000000000003</c:v>
                </c:pt>
                <c:pt idx="163">
                  <c:v>19.300000000000004</c:v>
                </c:pt>
                <c:pt idx="164">
                  <c:v>19.400000000000006</c:v>
                </c:pt>
                <c:pt idx="165" formatCode="0.00">
                  <c:v>19.500000000000007</c:v>
                </c:pt>
                <c:pt idx="166">
                  <c:v>19.600000000000009</c:v>
                </c:pt>
                <c:pt idx="167" formatCode="0.00">
                  <c:v>19.70000000000001</c:v>
                </c:pt>
                <c:pt idx="168" formatCode="0.00">
                  <c:v>19.800000000000011</c:v>
                </c:pt>
                <c:pt idx="169">
                  <c:v>19.900000000000013</c:v>
                </c:pt>
              </c:numCache>
            </c:numRef>
          </c:cat>
          <c:val>
            <c:numRef>
              <c:f>'30х30_тсз.18_18'!$N$11:$N$204</c:f>
              <c:numCache>
                <c:formatCode>0.0</c:formatCode>
                <c:ptCount val="194"/>
                <c:pt idx="0">
                  <c:v>377.56799999999998</c:v>
                </c:pt>
                <c:pt idx="1">
                  <c:v>356.1696</c:v>
                </c:pt>
                <c:pt idx="2">
                  <c:v>396.70367999999996</c:v>
                </c:pt>
                <c:pt idx="3">
                  <c:v>423.55199999999877</c:v>
                </c:pt>
                <c:pt idx="4">
                  <c:v>427.61567999999869</c:v>
                </c:pt>
                <c:pt idx="5">
                  <c:v>432.59231999999872</c:v>
                </c:pt>
                <c:pt idx="6">
                  <c:v>449.07839999999862</c:v>
                </c:pt>
                <c:pt idx="7">
                  <c:v>466.05695999999841</c:v>
                </c:pt>
                <c:pt idx="8">
                  <c:v>473.3049599999984</c:v>
                </c:pt>
                <c:pt idx="9">
                  <c:v>482.31071999999841</c:v>
                </c:pt>
                <c:pt idx="10">
                  <c:v>483.54719999999833</c:v>
                </c:pt>
                <c:pt idx="11">
                  <c:v>487.47935999999845</c:v>
                </c:pt>
                <c:pt idx="12">
                  <c:v>468.61919999999861</c:v>
                </c:pt>
                <c:pt idx="13">
                  <c:v>426.38688000000002</c:v>
                </c:pt>
                <c:pt idx="14">
                  <c:v>400.60128000000003</c:v>
                </c:pt>
                <c:pt idx="15">
                  <c:v>363.78624000000002</c:v>
                </c:pt>
                <c:pt idx="16">
                  <c:v>328.95264000000003</c:v>
                </c:pt>
                <c:pt idx="17">
                  <c:v>326.98848000000004</c:v>
                </c:pt>
                <c:pt idx="18">
                  <c:v>345.90431999999998</c:v>
                </c:pt>
                <c:pt idx="19">
                  <c:v>342.43871999999999</c:v>
                </c:pt>
                <c:pt idx="20">
                  <c:v>369.58271999999999</c:v>
                </c:pt>
                <c:pt idx="21">
                  <c:v>393.37055999999995</c:v>
                </c:pt>
                <c:pt idx="22">
                  <c:v>419.34528</c:v>
                </c:pt>
                <c:pt idx="23">
                  <c:v>421.05023999999992</c:v>
                </c:pt>
                <c:pt idx="24">
                  <c:v>466.39295999999996</c:v>
                </c:pt>
                <c:pt idx="25">
                  <c:v>367.09535999999997</c:v>
                </c:pt>
                <c:pt idx="26">
                  <c:v>209.44896</c:v>
                </c:pt>
                <c:pt idx="27">
                  <c:v>178.77695999999995</c:v>
                </c:pt>
                <c:pt idx="28">
                  <c:v>154.70495999999994</c:v>
                </c:pt>
                <c:pt idx="29">
                  <c:v>132.38303999999994</c:v>
                </c:pt>
                <c:pt idx="30">
                  <c:v>115.22687999999991</c:v>
                </c:pt>
                <c:pt idx="31">
                  <c:v>110.60159999999992</c:v>
                </c:pt>
                <c:pt idx="32">
                  <c:v>105.56159999999991</c:v>
                </c:pt>
                <c:pt idx="33">
                  <c:v>107.00159999999991</c:v>
                </c:pt>
                <c:pt idx="34">
                  <c:v>108.2495999999999</c:v>
                </c:pt>
                <c:pt idx="35">
                  <c:v>102.9215999999999</c:v>
                </c:pt>
                <c:pt idx="36">
                  <c:v>103.9775999999999</c:v>
                </c:pt>
                <c:pt idx="37">
                  <c:v>111.51359999999988</c:v>
                </c:pt>
                <c:pt idx="38">
                  <c:v>125.43359999999988</c:v>
                </c:pt>
                <c:pt idx="39">
                  <c:v>132.87359999999987</c:v>
                </c:pt>
                <c:pt idx="40">
                  <c:v>128.31359999999989</c:v>
                </c:pt>
                <c:pt idx="41">
                  <c:v>130.23359999999985</c:v>
                </c:pt>
                <c:pt idx="42">
                  <c:v>138.44159999999985</c:v>
                </c:pt>
                <c:pt idx="43">
                  <c:v>126.72959999999985</c:v>
                </c:pt>
                <c:pt idx="44">
                  <c:v>127.66559999999986</c:v>
                </c:pt>
                <c:pt idx="45">
                  <c:v>128.60159999999988</c:v>
                </c:pt>
                <c:pt idx="46">
                  <c:v>129.46559999999985</c:v>
                </c:pt>
                <c:pt idx="47">
                  <c:v>136.73759999999987</c:v>
                </c:pt>
                <c:pt idx="48">
                  <c:v>137.45759999999984</c:v>
                </c:pt>
                <c:pt idx="49">
                  <c:v>138.17759999999984</c:v>
                </c:pt>
                <c:pt idx="50">
                  <c:v>145.80959999999985</c:v>
                </c:pt>
                <c:pt idx="51">
                  <c:v>159.70559999999983</c:v>
                </c:pt>
                <c:pt idx="52">
                  <c:v>154.16159999999985</c:v>
                </c:pt>
                <c:pt idx="53">
                  <c:v>148.54559999999984</c:v>
                </c:pt>
                <c:pt idx="54">
                  <c:v>306.58559999999983</c:v>
                </c:pt>
                <c:pt idx="55">
                  <c:v>315.66047999999984</c:v>
                </c:pt>
                <c:pt idx="56">
                  <c:v>352.31999999999982</c:v>
                </c:pt>
                <c:pt idx="57">
                  <c:v>341.93183999999985</c:v>
                </c:pt>
                <c:pt idx="58">
                  <c:v>344.16959999999983</c:v>
                </c:pt>
                <c:pt idx="59">
                  <c:v>346.66175999999984</c:v>
                </c:pt>
                <c:pt idx="60">
                  <c:v>289.00127999999984</c:v>
                </c:pt>
                <c:pt idx="61">
                  <c:v>406.70111999999983</c:v>
                </c:pt>
                <c:pt idx="62">
                  <c:v>449.90687999999983</c:v>
                </c:pt>
                <c:pt idx="63">
                  <c:v>484.15103999999985</c:v>
                </c:pt>
                <c:pt idx="64">
                  <c:v>496.83455999999978</c:v>
                </c:pt>
                <c:pt idx="65">
                  <c:v>488.78399999999982</c:v>
                </c:pt>
                <c:pt idx="66">
                  <c:v>452.29151999999976</c:v>
                </c:pt>
                <c:pt idx="67">
                  <c:v>440.08511999999973</c:v>
                </c:pt>
                <c:pt idx="68">
                  <c:v>447.80351999999976</c:v>
                </c:pt>
                <c:pt idx="69">
                  <c:v>421.27967999999976</c:v>
                </c:pt>
                <c:pt idx="70">
                  <c:v>445.25567999999976</c:v>
                </c:pt>
                <c:pt idx="71">
                  <c:v>377.6476799999997</c:v>
                </c:pt>
                <c:pt idx="72">
                  <c:v>372.24767999999972</c:v>
                </c:pt>
                <c:pt idx="73">
                  <c:v>366.41567999999972</c:v>
                </c:pt>
                <c:pt idx="74">
                  <c:v>378.58367999999967</c:v>
                </c:pt>
                <c:pt idx="75">
                  <c:v>394.2796799999997</c:v>
                </c:pt>
                <c:pt idx="76">
                  <c:v>424.80767999999961</c:v>
                </c:pt>
                <c:pt idx="77">
                  <c:v>418.3276799999997</c:v>
                </c:pt>
                <c:pt idx="78">
                  <c:v>401.76767999999964</c:v>
                </c:pt>
                <c:pt idx="79">
                  <c:v>402.19967999999972</c:v>
                </c:pt>
                <c:pt idx="80">
                  <c:v>510.70367999999974</c:v>
                </c:pt>
                <c:pt idx="81">
                  <c:v>554.69567999999845</c:v>
                </c:pt>
                <c:pt idx="82">
                  <c:v>583.41407999999831</c:v>
                </c:pt>
                <c:pt idx="83">
                  <c:v>583.98815999999829</c:v>
                </c:pt>
                <c:pt idx="84">
                  <c:v>571.08095999999841</c:v>
                </c:pt>
                <c:pt idx="85">
                  <c:v>575.40095999999835</c:v>
                </c:pt>
                <c:pt idx="86">
                  <c:v>561.23135999999954</c:v>
                </c:pt>
                <c:pt idx="87">
                  <c:v>549.43775999999957</c:v>
                </c:pt>
                <c:pt idx="88">
                  <c:v>550.66559999999959</c:v>
                </c:pt>
                <c:pt idx="89">
                  <c:v>564.13247999999965</c:v>
                </c:pt>
                <c:pt idx="90">
                  <c:v>579.38207999999963</c:v>
                </c:pt>
                <c:pt idx="91">
                  <c:v>567.75839999999948</c:v>
                </c:pt>
                <c:pt idx="92">
                  <c:v>587.91839999999831</c:v>
                </c:pt>
                <c:pt idx="93">
                  <c:v>586.63967999999841</c:v>
                </c:pt>
                <c:pt idx="94">
                  <c:v>595.27967999999953</c:v>
                </c:pt>
                <c:pt idx="95">
                  <c:v>563.35967999999957</c:v>
                </c:pt>
                <c:pt idx="96">
                  <c:v>547.92863999999952</c:v>
                </c:pt>
                <c:pt idx="97">
                  <c:v>531.15839999999957</c:v>
                </c:pt>
                <c:pt idx="98">
                  <c:v>525.14783999999941</c:v>
                </c:pt>
                <c:pt idx="99">
                  <c:v>523.17599999999948</c:v>
                </c:pt>
                <c:pt idx="100">
                  <c:v>524.5238399999995</c:v>
                </c:pt>
                <c:pt idx="101">
                  <c:v>517.9622399999995</c:v>
                </c:pt>
                <c:pt idx="102">
                  <c:v>516.45311999999944</c:v>
                </c:pt>
                <c:pt idx="103">
                  <c:v>524.36351999999943</c:v>
                </c:pt>
                <c:pt idx="104">
                  <c:v>524.38079999999934</c:v>
                </c:pt>
                <c:pt idx="105">
                  <c:v>526.64255999999943</c:v>
                </c:pt>
                <c:pt idx="106">
                  <c:v>532.6703999999994</c:v>
                </c:pt>
                <c:pt idx="107">
                  <c:v>531.18815999999947</c:v>
                </c:pt>
                <c:pt idx="108">
                  <c:v>527.86655999999937</c:v>
                </c:pt>
                <c:pt idx="109">
                  <c:v>542.22815999999943</c:v>
                </c:pt>
                <c:pt idx="110">
                  <c:v>603.10175999999933</c:v>
                </c:pt>
                <c:pt idx="111">
                  <c:v>600.84191999999939</c:v>
                </c:pt>
                <c:pt idx="112">
                  <c:v>595.26623999999936</c:v>
                </c:pt>
                <c:pt idx="113">
                  <c:v>607.07423999999935</c:v>
                </c:pt>
                <c:pt idx="114">
                  <c:v>603.71231999999941</c:v>
                </c:pt>
                <c:pt idx="115">
                  <c:v>614.75039999999933</c:v>
                </c:pt>
                <c:pt idx="116">
                  <c:v>617.10719999999947</c:v>
                </c:pt>
                <c:pt idx="117">
                  <c:v>613.99199999999951</c:v>
                </c:pt>
                <c:pt idx="118">
                  <c:v>576.10655999999949</c:v>
                </c:pt>
                <c:pt idx="119">
                  <c:v>526.18655999999942</c:v>
                </c:pt>
                <c:pt idx="120">
                  <c:v>577.7961599999993</c:v>
                </c:pt>
                <c:pt idx="121">
                  <c:v>612.47999999999934</c:v>
                </c:pt>
                <c:pt idx="122">
                  <c:v>637.60607999999934</c:v>
                </c:pt>
                <c:pt idx="123">
                  <c:v>636.43967999999927</c:v>
                </c:pt>
                <c:pt idx="124">
                  <c:v>661.5897599999995</c:v>
                </c:pt>
                <c:pt idx="125">
                  <c:v>674.39135999999939</c:v>
                </c:pt>
                <c:pt idx="126">
                  <c:v>640.99199999999939</c:v>
                </c:pt>
                <c:pt idx="127">
                  <c:v>612.76607999999931</c:v>
                </c:pt>
                <c:pt idx="128">
                  <c:v>606.17567999999937</c:v>
                </c:pt>
                <c:pt idx="129">
                  <c:v>604.75007999999923</c:v>
                </c:pt>
                <c:pt idx="130">
                  <c:v>598.71359999999936</c:v>
                </c:pt>
                <c:pt idx="131">
                  <c:v>596.74655999999936</c:v>
                </c:pt>
                <c:pt idx="132">
                  <c:v>590.92895999999928</c:v>
                </c:pt>
                <c:pt idx="133">
                  <c:v>606.96767999999929</c:v>
                </c:pt>
                <c:pt idx="134">
                  <c:v>636.17663999999934</c:v>
                </c:pt>
                <c:pt idx="135">
                  <c:v>677.72351999999933</c:v>
                </c:pt>
                <c:pt idx="136">
                  <c:v>695.34911999999929</c:v>
                </c:pt>
                <c:pt idx="137">
                  <c:v>674.89343999999926</c:v>
                </c:pt>
                <c:pt idx="138">
                  <c:v>685.01087999999925</c:v>
                </c:pt>
                <c:pt idx="139">
                  <c:v>734.23487999999793</c:v>
                </c:pt>
                <c:pt idx="140">
                  <c:v>751.73951999999792</c:v>
                </c:pt>
                <c:pt idx="141">
                  <c:v>724.07711999999822</c:v>
                </c:pt>
                <c:pt idx="142">
                  <c:v>687.41183999999953</c:v>
                </c:pt>
                <c:pt idx="143">
                  <c:v>685.61567999999954</c:v>
                </c:pt>
                <c:pt idx="144">
                  <c:v>682.6051199999996</c:v>
                </c:pt>
                <c:pt idx="145">
                  <c:v>690.52511999999967</c:v>
                </c:pt>
                <c:pt idx="146">
                  <c:v>682.29695999999967</c:v>
                </c:pt>
                <c:pt idx="147">
                  <c:v>678.26495999999975</c:v>
                </c:pt>
                <c:pt idx="148">
                  <c:v>686.74079999999981</c:v>
                </c:pt>
                <c:pt idx="149">
                  <c:v>701.09855999999979</c:v>
                </c:pt>
                <c:pt idx="150">
                  <c:v>673.40831999999989</c:v>
                </c:pt>
                <c:pt idx="151">
                  <c:v>658.07807999999989</c:v>
                </c:pt>
                <c:pt idx="152">
                  <c:v>671.43167999999991</c:v>
                </c:pt>
                <c:pt idx="153">
                  <c:v>730.83456000000001</c:v>
                </c:pt>
                <c:pt idx="154">
                  <c:v>753.42048</c:v>
                </c:pt>
                <c:pt idx="155">
                  <c:v>698.82144000000005</c:v>
                </c:pt>
                <c:pt idx="156">
                  <c:v>667.42944000000011</c:v>
                </c:pt>
                <c:pt idx="157">
                  <c:v>710.05344000000002</c:v>
                </c:pt>
                <c:pt idx="158">
                  <c:v>717.18144000000007</c:v>
                </c:pt>
                <c:pt idx="159">
                  <c:v>771.61343999999883</c:v>
                </c:pt>
                <c:pt idx="160">
                  <c:v>733.38144000000011</c:v>
                </c:pt>
                <c:pt idx="161">
                  <c:v>785.23583999999869</c:v>
                </c:pt>
                <c:pt idx="162">
                  <c:v>801.1814399999987</c:v>
                </c:pt>
                <c:pt idx="163">
                  <c:v>780.06239999999889</c:v>
                </c:pt>
                <c:pt idx="164">
                  <c:v>806.43167999999821</c:v>
                </c:pt>
                <c:pt idx="165">
                  <c:v>807.88511999999832</c:v>
                </c:pt>
                <c:pt idx="166">
                  <c:v>823.29887999999823</c:v>
                </c:pt>
                <c:pt idx="167">
                  <c:v>804.00287999999819</c:v>
                </c:pt>
                <c:pt idx="168">
                  <c:v>816.42527999999822</c:v>
                </c:pt>
                <c:pt idx="169">
                  <c:v>820.66367999999841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05-4755-98BE-FBF13AF955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2506368"/>
        <c:axId val="112507904"/>
      </c:barChart>
      <c:catAx>
        <c:axId val="112506368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crossAx val="112507904"/>
        <c:crosses val="autoZero"/>
        <c:auto val="1"/>
        <c:lblAlgn val="ctr"/>
        <c:lblOffset val="100"/>
        <c:noMultiLvlLbl val="0"/>
      </c:catAx>
      <c:valAx>
        <c:axId val="112507904"/>
        <c:scaling>
          <c:orientation val="minMax"/>
          <c:max val="1000"/>
          <c:min val="0"/>
        </c:scaling>
        <c:delete val="0"/>
        <c:axPos val="t"/>
        <c:majorGridlines/>
        <c:numFmt formatCode="0" sourceLinked="0"/>
        <c:majorTickMark val="out"/>
        <c:minorTickMark val="none"/>
        <c:tickLblPos val="nextTo"/>
        <c:crossAx val="112506368"/>
        <c:crosses val="autoZero"/>
        <c:crossBetween val="between"/>
        <c:majorUnit val="100"/>
        <c:minorUnit val="100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9"/>
    </mc:Choice>
    <mc:Fallback>
      <c:style val="29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240955624216943"/>
          <c:y val="1.4295683133176711E-2"/>
          <c:w val="0.70978368328958885"/>
          <c:h val="0.98198631670062242"/>
        </c:manualLayout>
      </c:layout>
      <c:barChart>
        <c:barDir val="bar"/>
        <c:grouping val="clustered"/>
        <c:varyColors val="0"/>
        <c:ser>
          <c:idx val="0"/>
          <c:order val="0"/>
          <c:tx>
            <c:v>Fu, kH</c:v>
          </c:tx>
          <c:spPr>
            <a:gradFill rotWithShape="1">
              <a:gsLst>
                <a:gs pos="0">
                  <a:schemeClr val="accent6">
                    <a:shade val="51000"/>
                    <a:satMod val="130000"/>
                  </a:schemeClr>
                </a:gs>
                <a:gs pos="80000">
                  <a:schemeClr val="accent6">
                    <a:shade val="93000"/>
                    <a:satMod val="130000"/>
                  </a:schemeClr>
                </a:gs>
                <a:gs pos="100000">
                  <a:schemeClr val="accent6">
                    <a:shade val="94000"/>
                    <a:satMod val="135000"/>
                  </a:schemeClr>
                </a:gs>
              </a:gsLst>
              <a:lin ang="16200000" scaled="0"/>
            </a:gradFill>
            <a:ln w="9525" cap="flat" cmpd="sng" algn="ctr">
              <a:solidFill>
                <a:schemeClr val="accent6">
                  <a:shade val="95000"/>
                  <a:satMod val="105000"/>
                </a:schemeClr>
              </a:solidFill>
              <a:prstDash val="solid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Pt>
            <c:idx val="28"/>
            <c:invertIfNegative val="0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flat" cmpd="sng" algn="ctr">
                <a:solidFill>
                  <a:schemeClr val="accent6">
                    <a:shade val="95000"/>
                    <a:satMod val="105000"/>
                  </a:schemeClr>
                </a:solidFill>
                <a:prstDash val="solid"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838-4CFF-806E-7E7417B25DB9}"/>
              </c:ext>
            </c:extLst>
          </c:dPt>
          <c:cat>
            <c:numRef>
              <c:f>'30х30_тсз.19_18'!$C$11:$C$204</c:f>
              <c:numCache>
                <c:formatCode>General</c:formatCode>
                <c:ptCount val="194"/>
                <c:pt idx="0">
                  <c:v>4.6000000000000014</c:v>
                </c:pt>
                <c:pt idx="1">
                  <c:v>4.7000000000000011</c:v>
                </c:pt>
                <c:pt idx="2">
                  <c:v>4.8000000000000007</c:v>
                </c:pt>
                <c:pt idx="3" formatCode="0.00">
                  <c:v>4.9000000000000004</c:v>
                </c:pt>
                <c:pt idx="4">
                  <c:v>5</c:v>
                </c:pt>
                <c:pt idx="5">
                  <c:v>5.0999999999999996</c:v>
                </c:pt>
                <c:pt idx="6" formatCode="0.00">
                  <c:v>5.1999999999999993</c:v>
                </c:pt>
                <c:pt idx="7">
                  <c:v>5.2999999999999989</c:v>
                </c:pt>
                <c:pt idx="8">
                  <c:v>5.3999999999999986</c:v>
                </c:pt>
                <c:pt idx="9" formatCode="0.00">
                  <c:v>5.4999999999999982</c:v>
                </c:pt>
                <c:pt idx="10">
                  <c:v>5.5999999999999979</c:v>
                </c:pt>
                <c:pt idx="11">
                  <c:v>5.6999999999999975</c:v>
                </c:pt>
                <c:pt idx="12" formatCode="0.00">
                  <c:v>5.7999999999999972</c:v>
                </c:pt>
                <c:pt idx="13">
                  <c:v>5.8999999999999968</c:v>
                </c:pt>
                <c:pt idx="14">
                  <c:v>5.9999999999999964</c:v>
                </c:pt>
                <c:pt idx="15" formatCode="0.00">
                  <c:v>6.0999999999999961</c:v>
                </c:pt>
                <c:pt idx="16">
                  <c:v>6.1999999999999957</c:v>
                </c:pt>
                <c:pt idx="17">
                  <c:v>6.2999999999999954</c:v>
                </c:pt>
                <c:pt idx="18" formatCode="0.00">
                  <c:v>6.399999999999995</c:v>
                </c:pt>
                <c:pt idx="19">
                  <c:v>6.4999999999999947</c:v>
                </c:pt>
                <c:pt idx="20">
                  <c:v>6.5999999999999943</c:v>
                </c:pt>
                <c:pt idx="21" formatCode="0.00">
                  <c:v>6.699999999999994</c:v>
                </c:pt>
                <c:pt idx="22">
                  <c:v>6.7999999999999936</c:v>
                </c:pt>
                <c:pt idx="23">
                  <c:v>6.8999999999999932</c:v>
                </c:pt>
                <c:pt idx="24" formatCode="0.00">
                  <c:v>6.9999999999999929</c:v>
                </c:pt>
                <c:pt idx="25">
                  <c:v>7.0999999999999925</c:v>
                </c:pt>
                <c:pt idx="26">
                  <c:v>7.1999999999999922</c:v>
                </c:pt>
                <c:pt idx="27" formatCode="0.00">
                  <c:v>7.2999999999999918</c:v>
                </c:pt>
                <c:pt idx="28">
                  <c:v>7.3999999999999915</c:v>
                </c:pt>
                <c:pt idx="29">
                  <c:v>7.4999999999999911</c:v>
                </c:pt>
                <c:pt idx="30" formatCode="0.00">
                  <c:v>7.5999999999999908</c:v>
                </c:pt>
                <c:pt idx="31">
                  <c:v>7.6999999999999904</c:v>
                </c:pt>
                <c:pt idx="32">
                  <c:v>7.7999999999999901</c:v>
                </c:pt>
                <c:pt idx="33" formatCode="0.00">
                  <c:v>7.8999999999999897</c:v>
                </c:pt>
                <c:pt idx="34">
                  <c:v>7.9999999999999893</c:v>
                </c:pt>
                <c:pt idx="35">
                  <c:v>8.099999999999989</c:v>
                </c:pt>
                <c:pt idx="36" formatCode="0.00">
                  <c:v>8.1999999999999886</c:v>
                </c:pt>
                <c:pt idx="37">
                  <c:v>8.2999999999999883</c:v>
                </c:pt>
                <c:pt idx="38">
                  <c:v>8.3999999999999879</c:v>
                </c:pt>
                <c:pt idx="39" formatCode="0.00">
                  <c:v>8.4999999999999876</c:v>
                </c:pt>
                <c:pt idx="40">
                  <c:v>8.5999999999999872</c:v>
                </c:pt>
                <c:pt idx="41">
                  <c:v>8.6999999999999869</c:v>
                </c:pt>
                <c:pt idx="42" formatCode="0.00">
                  <c:v>8.7999999999999865</c:v>
                </c:pt>
                <c:pt idx="43">
                  <c:v>8.8999999999999861</c:v>
                </c:pt>
                <c:pt idx="44">
                  <c:v>8.9999999999999858</c:v>
                </c:pt>
                <c:pt idx="45" formatCode="0.00">
                  <c:v>9.0999999999999854</c:v>
                </c:pt>
                <c:pt idx="46">
                  <c:v>9.1999999999999851</c:v>
                </c:pt>
                <c:pt idx="47">
                  <c:v>9.2999999999999847</c:v>
                </c:pt>
                <c:pt idx="48" formatCode="0.00">
                  <c:v>9.3999999999999844</c:v>
                </c:pt>
                <c:pt idx="49">
                  <c:v>9.499999999999984</c:v>
                </c:pt>
                <c:pt idx="50">
                  <c:v>9.5999999999999837</c:v>
                </c:pt>
                <c:pt idx="51" formatCode="0.00">
                  <c:v>9.6999999999999833</c:v>
                </c:pt>
                <c:pt idx="52">
                  <c:v>9.7999999999999829</c:v>
                </c:pt>
                <c:pt idx="53">
                  <c:v>9.8999999999999826</c:v>
                </c:pt>
                <c:pt idx="54" formatCode="0.00">
                  <c:v>9.9999999999999822</c:v>
                </c:pt>
                <c:pt idx="55">
                  <c:v>10.099999999999982</c:v>
                </c:pt>
                <c:pt idx="56">
                  <c:v>10.199999999999982</c:v>
                </c:pt>
                <c:pt idx="57" formatCode="0.00">
                  <c:v>10.299999999999981</c:v>
                </c:pt>
                <c:pt idx="58" formatCode="0.00">
                  <c:v>10.399999999999981</c:v>
                </c:pt>
                <c:pt idx="59">
                  <c:v>10.49999999999998</c:v>
                </c:pt>
                <c:pt idx="60">
                  <c:v>10.59999999999998</c:v>
                </c:pt>
                <c:pt idx="61" formatCode="0.00">
                  <c:v>10.69999999999998</c:v>
                </c:pt>
                <c:pt idx="62">
                  <c:v>10.799999999999979</c:v>
                </c:pt>
                <c:pt idx="63" formatCode="0.00">
                  <c:v>10.899999999999979</c:v>
                </c:pt>
                <c:pt idx="64" formatCode="0.00">
                  <c:v>10.999999999999979</c:v>
                </c:pt>
                <c:pt idx="65">
                  <c:v>11.099999999999978</c:v>
                </c:pt>
                <c:pt idx="66">
                  <c:v>11.199999999999978</c:v>
                </c:pt>
                <c:pt idx="67" formatCode="0.00">
                  <c:v>11.299999999999978</c:v>
                </c:pt>
                <c:pt idx="68">
                  <c:v>11.399999999999977</c:v>
                </c:pt>
                <c:pt idx="69" formatCode="0.00">
                  <c:v>11.499999999999977</c:v>
                </c:pt>
                <c:pt idx="70" formatCode="0.00">
                  <c:v>11.599999999999977</c:v>
                </c:pt>
                <c:pt idx="71">
                  <c:v>11.699999999999976</c:v>
                </c:pt>
                <c:pt idx="72">
                  <c:v>11.799999999999976</c:v>
                </c:pt>
                <c:pt idx="73" formatCode="0.00">
                  <c:v>11.899999999999975</c:v>
                </c:pt>
                <c:pt idx="74">
                  <c:v>11.999999999999975</c:v>
                </c:pt>
                <c:pt idx="75" formatCode="0.00">
                  <c:v>12.099999999999975</c:v>
                </c:pt>
                <c:pt idx="76" formatCode="0.00">
                  <c:v>12.199999999999974</c:v>
                </c:pt>
                <c:pt idx="77">
                  <c:v>12.299999999999974</c:v>
                </c:pt>
                <c:pt idx="78">
                  <c:v>12.399999999999974</c:v>
                </c:pt>
                <c:pt idx="79" formatCode="0.00">
                  <c:v>12.499999999999973</c:v>
                </c:pt>
                <c:pt idx="80">
                  <c:v>12.599999999999973</c:v>
                </c:pt>
                <c:pt idx="81" formatCode="0.00">
                  <c:v>12.699999999999973</c:v>
                </c:pt>
                <c:pt idx="82" formatCode="0.00">
                  <c:v>12.799999999999972</c:v>
                </c:pt>
                <c:pt idx="83">
                  <c:v>12.899999999999972</c:v>
                </c:pt>
                <c:pt idx="84">
                  <c:v>12.999999999999972</c:v>
                </c:pt>
                <c:pt idx="85" formatCode="0.00">
                  <c:v>13.099999999999971</c:v>
                </c:pt>
                <c:pt idx="86">
                  <c:v>13.199999999999971</c:v>
                </c:pt>
                <c:pt idx="87" formatCode="0.00">
                  <c:v>13.299999999999971</c:v>
                </c:pt>
                <c:pt idx="88" formatCode="0.00">
                  <c:v>13.39999999999997</c:v>
                </c:pt>
                <c:pt idx="89">
                  <c:v>13.49999999999997</c:v>
                </c:pt>
                <c:pt idx="90">
                  <c:v>13.599999999999969</c:v>
                </c:pt>
                <c:pt idx="91" formatCode="0.00">
                  <c:v>13.699999999999969</c:v>
                </c:pt>
                <c:pt idx="92">
                  <c:v>13.799999999999969</c:v>
                </c:pt>
                <c:pt idx="93" formatCode="0.00">
                  <c:v>13.899999999999968</c:v>
                </c:pt>
                <c:pt idx="94" formatCode="0.00">
                  <c:v>13.999999999999968</c:v>
                </c:pt>
                <c:pt idx="95">
                  <c:v>14.099999999999968</c:v>
                </c:pt>
                <c:pt idx="96">
                  <c:v>14.199999999999967</c:v>
                </c:pt>
                <c:pt idx="97" formatCode="0.00">
                  <c:v>14.299999999999967</c:v>
                </c:pt>
                <c:pt idx="98">
                  <c:v>14.399999999999967</c:v>
                </c:pt>
                <c:pt idx="99" formatCode="0.00">
                  <c:v>14.499999999999966</c:v>
                </c:pt>
                <c:pt idx="100" formatCode="0.00">
                  <c:v>14.599999999999966</c:v>
                </c:pt>
                <c:pt idx="101">
                  <c:v>14.699999999999966</c:v>
                </c:pt>
                <c:pt idx="102">
                  <c:v>14.799999999999965</c:v>
                </c:pt>
                <c:pt idx="103" formatCode="0.00">
                  <c:v>14.899999999999965</c:v>
                </c:pt>
                <c:pt idx="104">
                  <c:v>14.999999999999964</c:v>
                </c:pt>
                <c:pt idx="105" formatCode="0.00">
                  <c:v>15.099999999999964</c:v>
                </c:pt>
                <c:pt idx="106">
                  <c:v>15.199999999999964</c:v>
                </c:pt>
                <c:pt idx="107" formatCode="0.00">
                  <c:v>15.299999999999963</c:v>
                </c:pt>
                <c:pt idx="108" formatCode="0.00">
                  <c:v>15.399999999999963</c:v>
                </c:pt>
                <c:pt idx="109">
                  <c:v>15.499999999999963</c:v>
                </c:pt>
                <c:pt idx="110">
                  <c:v>15.599999999999962</c:v>
                </c:pt>
                <c:pt idx="111" formatCode="0.00">
                  <c:v>15.699999999999962</c:v>
                </c:pt>
                <c:pt idx="112">
                  <c:v>15.799999999999962</c:v>
                </c:pt>
                <c:pt idx="113" formatCode="0.00">
                  <c:v>15.899999999999961</c:v>
                </c:pt>
                <c:pt idx="114">
                  <c:v>15.999999999999961</c:v>
                </c:pt>
                <c:pt idx="115" formatCode="0.00">
                  <c:v>16.099999999999959</c:v>
                </c:pt>
                <c:pt idx="116" formatCode="0.00">
                  <c:v>16.19999999999996</c:v>
                </c:pt>
                <c:pt idx="117">
                  <c:v>16.299999999999962</c:v>
                </c:pt>
                <c:pt idx="118">
                  <c:v>16.399999999999963</c:v>
                </c:pt>
                <c:pt idx="119" formatCode="0.00">
                  <c:v>16.499999999999964</c:v>
                </c:pt>
                <c:pt idx="120">
                  <c:v>16.599999999999966</c:v>
                </c:pt>
                <c:pt idx="121" formatCode="0.00">
                  <c:v>16.699999999999967</c:v>
                </c:pt>
                <c:pt idx="122">
                  <c:v>16.799999999999969</c:v>
                </c:pt>
                <c:pt idx="123" formatCode="0.00">
                  <c:v>16.89999999999997</c:v>
                </c:pt>
                <c:pt idx="124" formatCode="0.00">
                  <c:v>16.999999999999972</c:v>
                </c:pt>
                <c:pt idx="125">
                  <c:v>17.099999999999973</c:v>
                </c:pt>
                <c:pt idx="126">
                  <c:v>17.199999999999974</c:v>
                </c:pt>
                <c:pt idx="127" formatCode="0.00">
                  <c:v>17.299999999999976</c:v>
                </c:pt>
                <c:pt idx="128">
                  <c:v>17.399999999999977</c:v>
                </c:pt>
                <c:pt idx="129" formatCode="0.00">
                  <c:v>17.499999999999979</c:v>
                </c:pt>
                <c:pt idx="130">
                  <c:v>17.59999999999998</c:v>
                </c:pt>
                <c:pt idx="131" formatCode="0.00">
                  <c:v>17.699999999999982</c:v>
                </c:pt>
                <c:pt idx="132" formatCode="0.00">
                  <c:v>17.799999999999983</c:v>
                </c:pt>
                <c:pt idx="133">
                  <c:v>17.899999999999984</c:v>
                </c:pt>
                <c:pt idx="134">
                  <c:v>17.999999999999986</c:v>
                </c:pt>
                <c:pt idx="135" formatCode="0.00">
                  <c:v>18.099999999999987</c:v>
                </c:pt>
                <c:pt idx="136">
                  <c:v>18.199999999999989</c:v>
                </c:pt>
                <c:pt idx="137" formatCode="0.00">
                  <c:v>18.29999999999999</c:v>
                </c:pt>
                <c:pt idx="138">
                  <c:v>18.399999999999991</c:v>
                </c:pt>
                <c:pt idx="139" formatCode="0.00">
                  <c:v>18.499999999999993</c:v>
                </c:pt>
                <c:pt idx="140" formatCode="0.00">
                  <c:v>18.599999999999994</c:v>
                </c:pt>
                <c:pt idx="141">
                  <c:v>18.699999999999996</c:v>
                </c:pt>
                <c:pt idx="142">
                  <c:v>18.799999999999997</c:v>
                </c:pt>
                <c:pt idx="143" formatCode="0.00">
                  <c:v>18.899999999999999</c:v>
                </c:pt>
                <c:pt idx="144">
                  <c:v>19</c:v>
                </c:pt>
                <c:pt idx="145" formatCode="0.00">
                  <c:v>19.100000000000001</c:v>
                </c:pt>
                <c:pt idx="146">
                  <c:v>19.200000000000003</c:v>
                </c:pt>
              </c:numCache>
            </c:numRef>
          </c:cat>
          <c:val>
            <c:numRef>
              <c:f>'30х30_тсз.19_18'!$M$11:$M$204</c:f>
              <c:numCache>
                <c:formatCode>0.00</c:formatCode>
                <c:ptCount val="194"/>
                <c:pt idx="0">
                  <c:v>376.2</c:v>
                </c:pt>
                <c:pt idx="1">
                  <c:v>408.87719999999996</c:v>
                </c:pt>
                <c:pt idx="2">
                  <c:v>193.02119999999999</c:v>
                </c:pt>
                <c:pt idx="3">
                  <c:v>66.547199999999989</c:v>
                </c:pt>
                <c:pt idx="4">
                  <c:v>318.00719999999995</c:v>
                </c:pt>
                <c:pt idx="5">
                  <c:v>277.43879999999996</c:v>
                </c:pt>
                <c:pt idx="6">
                  <c:v>149.71679999999995</c:v>
                </c:pt>
                <c:pt idx="7">
                  <c:v>77.371199999999945</c:v>
                </c:pt>
                <c:pt idx="8">
                  <c:v>55.144799999999947</c:v>
                </c:pt>
                <c:pt idx="9">
                  <c:v>48.664799999999943</c:v>
                </c:pt>
                <c:pt idx="10">
                  <c:v>50.19479999999993</c:v>
                </c:pt>
                <c:pt idx="11">
                  <c:v>51.544799999999924</c:v>
                </c:pt>
                <c:pt idx="12">
                  <c:v>53.104799999999926</c:v>
                </c:pt>
                <c:pt idx="13">
                  <c:v>54.424799999999919</c:v>
                </c:pt>
                <c:pt idx="14">
                  <c:v>55.624799999999915</c:v>
                </c:pt>
                <c:pt idx="15">
                  <c:v>64.924799999999919</c:v>
                </c:pt>
                <c:pt idx="16">
                  <c:v>66.124799999999908</c:v>
                </c:pt>
                <c:pt idx="17">
                  <c:v>99.964799999999912</c:v>
                </c:pt>
                <c:pt idx="18">
                  <c:v>93.784799999999905</c:v>
                </c:pt>
                <c:pt idx="19">
                  <c:v>87.244799999999898</c:v>
                </c:pt>
                <c:pt idx="20">
                  <c:v>129.42479999999989</c:v>
                </c:pt>
                <c:pt idx="21">
                  <c:v>83.104799999999884</c:v>
                </c:pt>
                <c:pt idx="22">
                  <c:v>77.044799999999867</c:v>
                </c:pt>
                <c:pt idx="23">
                  <c:v>78.724799999999874</c:v>
                </c:pt>
                <c:pt idx="24">
                  <c:v>88.024799999999857</c:v>
                </c:pt>
                <c:pt idx="25">
                  <c:v>97.204799999999864</c:v>
                </c:pt>
                <c:pt idx="26">
                  <c:v>106.38479999999986</c:v>
                </c:pt>
                <c:pt idx="27">
                  <c:v>124.14479999999985</c:v>
                </c:pt>
                <c:pt idx="28">
                  <c:v>101.40479999999985</c:v>
                </c:pt>
                <c:pt idx="29">
                  <c:v>110.76479999999984</c:v>
                </c:pt>
                <c:pt idx="30">
                  <c:v>230.82479999999987</c:v>
                </c:pt>
                <c:pt idx="31">
                  <c:v>363.59279999999978</c:v>
                </c:pt>
                <c:pt idx="32">
                  <c:v>503.36999999999983</c:v>
                </c:pt>
                <c:pt idx="33">
                  <c:v>88.264799999999823</c:v>
                </c:pt>
                <c:pt idx="34">
                  <c:v>439.77959999999979</c:v>
                </c:pt>
                <c:pt idx="35">
                  <c:v>393.14759999999978</c:v>
                </c:pt>
                <c:pt idx="36">
                  <c:v>460.82759999999979</c:v>
                </c:pt>
                <c:pt idx="37">
                  <c:v>484.6943999999998</c:v>
                </c:pt>
                <c:pt idx="38">
                  <c:v>533.20439999999974</c:v>
                </c:pt>
                <c:pt idx="39">
                  <c:v>553.55159999999967</c:v>
                </c:pt>
                <c:pt idx="40">
                  <c:v>573.34439999999972</c:v>
                </c:pt>
                <c:pt idx="41">
                  <c:v>565.06439999999964</c:v>
                </c:pt>
                <c:pt idx="42">
                  <c:v>628.62959999999805</c:v>
                </c:pt>
                <c:pt idx="43">
                  <c:v>640.81919999999786</c:v>
                </c:pt>
                <c:pt idx="44">
                  <c:v>588.62639999999965</c:v>
                </c:pt>
                <c:pt idx="45">
                  <c:v>564.28319999999962</c:v>
                </c:pt>
                <c:pt idx="46">
                  <c:v>511.8131999999996</c:v>
                </c:pt>
                <c:pt idx="47">
                  <c:v>509.31119999999964</c:v>
                </c:pt>
                <c:pt idx="48">
                  <c:v>482.82359999999966</c:v>
                </c:pt>
                <c:pt idx="49">
                  <c:v>510.42479999999961</c:v>
                </c:pt>
                <c:pt idx="50">
                  <c:v>510.33479999999957</c:v>
                </c:pt>
                <c:pt idx="51">
                  <c:v>502.35959999999955</c:v>
                </c:pt>
                <c:pt idx="52">
                  <c:v>478.48799999999949</c:v>
                </c:pt>
                <c:pt idx="53">
                  <c:v>485.02919999999955</c:v>
                </c:pt>
                <c:pt idx="54">
                  <c:v>419.48159999999962</c:v>
                </c:pt>
                <c:pt idx="55">
                  <c:v>504.10319999999956</c:v>
                </c:pt>
                <c:pt idx="56">
                  <c:v>512.67119999999954</c:v>
                </c:pt>
                <c:pt idx="57">
                  <c:v>475.95119999999952</c:v>
                </c:pt>
                <c:pt idx="58">
                  <c:v>461.01479999999958</c:v>
                </c:pt>
                <c:pt idx="59">
                  <c:v>405.07679999999948</c:v>
                </c:pt>
                <c:pt idx="60">
                  <c:v>454.05119999999948</c:v>
                </c:pt>
                <c:pt idx="61">
                  <c:v>509.50919999999951</c:v>
                </c:pt>
                <c:pt idx="62">
                  <c:v>542.03399999999954</c:v>
                </c:pt>
                <c:pt idx="63">
                  <c:v>534.83399999999949</c:v>
                </c:pt>
                <c:pt idx="64">
                  <c:v>533.39399999999955</c:v>
                </c:pt>
                <c:pt idx="65">
                  <c:v>509.27399999999943</c:v>
                </c:pt>
                <c:pt idx="66">
                  <c:v>440.42399999999952</c:v>
                </c:pt>
                <c:pt idx="67">
                  <c:v>456.08399999999949</c:v>
                </c:pt>
                <c:pt idx="68">
                  <c:v>476.60399999999947</c:v>
                </c:pt>
                <c:pt idx="69">
                  <c:v>488.93399999999946</c:v>
                </c:pt>
                <c:pt idx="70">
                  <c:v>484.61399999999946</c:v>
                </c:pt>
                <c:pt idx="71">
                  <c:v>566.87399999999946</c:v>
                </c:pt>
                <c:pt idx="72">
                  <c:v>559.58399999999949</c:v>
                </c:pt>
                <c:pt idx="73">
                  <c:v>588.35519999999951</c:v>
                </c:pt>
                <c:pt idx="74">
                  <c:v>633.19679999999937</c:v>
                </c:pt>
                <c:pt idx="75">
                  <c:v>655.94879999999944</c:v>
                </c:pt>
                <c:pt idx="76">
                  <c:v>677.768399999998</c:v>
                </c:pt>
                <c:pt idx="77">
                  <c:v>646.71839999999941</c:v>
                </c:pt>
                <c:pt idx="78">
                  <c:v>603.10799999999938</c:v>
                </c:pt>
                <c:pt idx="79">
                  <c:v>630.41519999999946</c:v>
                </c:pt>
                <c:pt idx="80">
                  <c:v>652.59239999999932</c:v>
                </c:pt>
                <c:pt idx="81">
                  <c:v>633.1775999999993</c:v>
                </c:pt>
                <c:pt idx="82">
                  <c:v>652.28519999999935</c:v>
                </c:pt>
                <c:pt idx="83">
                  <c:v>653.87519999999927</c:v>
                </c:pt>
                <c:pt idx="84">
                  <c:v>614.54279999999926</c:v>
                </c:pt>
                <c:pt idx="85">
                  <c:v>599.83799999999928</c:v>
                </c:pt>
                <c:pt idx="86">
                  <c:v>668.96879999999931</c:v>
                </c:pt>
                <c:pt idx="87">
                  <c:v>697.97039999999924</c:v>
                </c:pt>
                <c:pt idx="88">
                  <c:v>702.34559999999942</c:v>
                </c:pt>
                <c:pt idx="89">
                  <c:v>689.51519999999925</c:v>
                </c:pt>
                <c:pt idx="90">
                  <c:v>683.26559999999927</c:v>
                </c:pt>
                <c:pt idx="91">
                  <c:v>684.28319999999928</c:v>
                </c:pt>
                <c:pt idx="92">
                  <c:v>665.97359999999924</c:v>
                </c:pt>
                <c:pt idx="93">
                  <c:v>649.55039999999917</c:v>
                </c:pt>
                <c:pt idx="94">
                  <c:v>272.03639999999922</c:v>
                </c:pt>
                <c:pt idx="95">
                  <c:v>636.41039999999919</c:v>
                </c:pt>
                <c:pt idx="96">
                  <c:v>647.69759999999917</c:v>
                </c:pt>
                <c:pt idx="97">
                  <c:v>657.33479999999918</c:v>
                </c:pt>
                <c:pt idx="98">
                  <c:v>664.71239999999921</c:v>
                </c:pt>
                <c:pt idx="99">
                  <c:v>652.68839999999909</c:v>
                </c:pt>
                <c:pt idx="100">
                  <c:v>662.66039999999907</c:v>
                </c:pt>
                <c:pt idx="101">
                  <c:v>653.6675999999992</c:v>
                </c:pt>
                <c:pt idx="102">
                  <c:v>649.89479999999912</c:v>
                </c:pt>
                <c:pt idx="103">
                  <c:v>654.93479999999909</c:v>
                </c:pt>
                <c:pt idx="104">
                  <c:v>666.4763999999991</c:v>
                </c:pt>
                <c:pt idx="105">
                  <c:v>713.73359999999911</c:v>
                </c:pt>
                <c:pt idx="106">
                  <c:v>722.87759999999912</c:v>
                </c:pt>
                <c:pt idx="107">
                  <c:v>741.72359999999912</c:v>
                </c:pt>
                <c:pt idx="108">
                  <c:v>745.60439999999903</c:v>
                </c:pt>
                <c:pt idx="109">
                  <c:v>740.945999999999</c:v>
                </c:pt>
                <c:pt idx="110">
                  <c:v>728.04719999999907</c:v>
                </c:pt>
                <c:pt idx="111">
                  <c:v>651.367199999999</c:v>
                </c:pt>
                <c:pt idx="112">
                  <c:v>641.37719999999899</c:v>
                </c:pt>
                <c:pt idx="113">
                  <c:v>657.95879999999897</c:v>
                </c:pt>
                <c:pt idx="114">
                  <c:v>711.37079999999901</c:v>
                </c:pt>
                <c:pt idx="115">
                  <c:v>757.16879999999901</c:v>
                </c:pt>
                <c:pt idx="116">
                  <c:v>768.16679999999894</c:v>
                </c:pt>
                <c:pt idx="117">
                  <c:v>791.36159999999893</c:v>
                </c:pt>
                <c:pt idx="118">
                  <c:v>793.51919999999882</c:v>
                </c:pt>
                <c:pt idx="119">
                  <c:v>760.06679999999892</c:v>
                </c:pt>
                <c:pt idx="120">
                  <c:v>762.92999999999893</c:v>
                </c:pt>
                <c:pt idx="121">
                  <c:v>775.07759999999894</c:v>
                </c:pt>
                <c:pt idx="122">
                  <c:v>802.58159999999884</c:v>
                </c:pt>
                <c:pt idx="123">
                  <c:v>785.83919999999875</c:v>
                </c:pt>
                <c:pt idx="124">
                  <c:v>779.37599999999884</c:v>
                </c:pt>
                <c:pt idx="125">
                  <c:v>760.99799999999891</c:v>
                </c:pt>
                <c:pt idx="126">
                  <c:v>795.54599999999891</c:v>
                </c:pt>
                <c:pt idx="127">
                  <c:v>819.25799999999902</c:v>
                </c:pt>
                <c:pt idx="128">
                  <c:v>821.79239999999913</c:v>
                </c:pt>
                <c:pt idx="129">
                  <c:v>837.61079999999765</c:v>
                </c:pt>
                <c:pt idx="130">
                  <c:v>899.27879999999732</c:v>
                </c:pt>
                <c:pt idx="131">
                  <c:v>900.95399999999722</c:v>
                </c:pt>
                <c:pt idx="132">
                  <c:v>887.69519999999739</c:v>
                </c:pt>
                <c:pt idx="133">
                  <c:v>833.68319999999926</c:v>
                </c:pt>
                <c:pt idx="134">
                  <c:v>750.32159999999931</c:v>
                </c:pt>
                <c:pt idx="135">
                  <c:v>747.98159999999939</c:v>
                </c:pt>
                <c:pt idx="136">
                  <c:v>768.59159999999929</c:v>
                </c:pt>
                <c:pt idx="137">
                  <c:v>799.64519999999948</c:v>
                </c:pt>
                <c:pt idx="138">
                  <c:v>753.23999999999944</c:v>
                </c:pt>
                <c:pt idx="139">
                  <c:v>744.57359999999949</c:v>
                </c:pt>
                <c:pt idx="140">
                  <c:v>775.08359999999948</c:v>
                </c:pt>
                <c:pt idx="141">
                  <c:v>758.25359999999955</c:v>
                </c:pt>
                <c:pt idx="142">
                  <c:v>764.73719999999958</c:v>
                </c:pt>
                <c:pt idx="143">
                  <c:v>917.90519999999776</c:v>
                </c:pt>
                <c:pt idx="144">
                  <c:v>905.25479999999698</c:v>
                </c:pt>
                <c:pt idx="145">
                  <c:v>916.06439999999702</c:v>
                </c:pt>
                <c:pt idx="146">
                  <c:v>929.43239999999719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838-4CFF-806E-7E7417B25D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2481024"/>
        <c:axId val="112482560"/>
      </c:barChart>
      <c:catAx>
        <c:axId val="112481024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crossAx val="112482560"/>
        <c:crosses val="autoZero"/>
        <c:auto val="1"/>
        <c:lblAlgn val="ctr"/>
        <c:lblOffset val="100"/>
        <c:noMultiLvlLbl val="0"/>
      </c:catAx>
      <c:valAx>
        <c:axId val="112482560"/>
        <c:scaling>
          <c:orientation val="minMax"/>
          <c:max val="1200"/>
          <c:min val="0"/>
        </c:scaling>
        <c:delete val="0"/>
        <c:axPos val="t"/>
        <c:majorGridlines/>
        <c:numFmt formatCode="0" sourceLinked="0"/>
        <c:majorTickMark val="out"/>
        <c:minorTickMark val="none"/>
        <c:tickLblPos val="nextTo"/>
        <c:crossAx val="112481024"/>
        <c:crosses val="autoZero"/>
        <c:crossBetween val="between"/>
        <c:majorUnit val="100"/>
        <c:minorUnit val="100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9"/>
    </mc:Choice>
    <mc:Fallback>
      <c:style val="29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383298226823258"/>
          <c:y val="1.0682080457636535E-2"/>
          <c:w val="0.70978368328958885"/>
          <c:h val="0.98042257412862965"/>
        </c:manualLayout>
      </c:layout>
      <c:barChart>
        <c:barDir val="bar"/>
        <c:grouping val="clustered"/>
        <c:varyColors val="0"/>
        <c:ser>
          <c:idx val="1"/>
          <c:order val="0"/>
          <c:tx>
            <c:v>N</c:v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 w="9525" cap="flat" cmpd="sng" algn="ctr">
              <a:solidFill>
                <a:schemeClr val="accent3">
                  <a:shade val="95000"/>
                  <a:satMod val="105000"/>
                </a:schemeClr>
              </a:solidFill>
              <a:prstDash val="solid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numRef>
              <c:f>'30х30_тсз.19_18'!$C$11:$C$204</c:f>
              <c:numCache>
                <c:formatCode>General</c:formatCode>
                <c:ptCount val="194"/>
                <c:pt idx="0">
                  <c:v>4.6000000000000014</c:v>
                </c:pt>
                <c:pt idx="1">
                  <c:v>4.7000000000000011</c:v>
                </c:pt>
                <c:pt idx="2">
                  <c:v>4.8000000000000007</c:v>
                </c:pt>
                <c:pt idx="3" formatCode="0.00">
                  <c:v>4.9000000000000004</c:v>
                </c:pt>
                <c:pt idx="4">
                  <c:v>5</c:v>
                </c:pt>
                <c:pt idx="5">
                  <c:v>5.0999999999999996</c:v>
                </c:pt>
                <c:pt idx="6" formatCode="0.00">
                  <c:v>5.1999999999999993</c:v>
                </c:pt>
                <c:pt idx="7">
                  <c:v>5.2999999999999989</c:v>
                </c:pt>
                <c:pt idx="8">
                  <c:v>5.3999999999999986</c:v>
                </c:pt>
                <c:pt idx="9" formatCode="0.00">
                  <c:v>5.4999999999999982</c:v>
                </c:pt>
                <c:pt idx="10">
                  <c:v>5.5999999999999979</c:v>
                </c:pt>
                <c:pt idx="11">
                  <c:v>5.6999999999999975</c:v>
                </c:pt>
                <c:pt idx="12" formatCode="0.00">
                  <c:v>5.7999999999999972</c:v>
                </c:pt>
                <c:pt idx="13">
                  <c:v>5.8999999999999968</c:v>
                </c:pt>
                <c:pt idx="14">
                  <c:v>5.9999999999999964</c:v>
                </c:pt>
                <c:pt idx="15" formatCode="0.00">
                  <c:v>6.0999999999999961</c:v>
                </c:pt>
                <c:pt idx="16">
                  <c:v>6.1999999999999957</c:v>
                </c:pt>
                <c:pt idx="17">
                  <c:v>6.2999999999999954</c:v>
                </c:pt>
                <c:pt idx="18" formatCode="0.00">
                  <c:v>6.399999999999995</c:v>
                </c:pt>
                <c:pt idx="19">
                  <c:v>6.4999999999999947</c:v>
                </c:pt>
                <c:pt idx="20">
                  <c:v>6.5999999999999943</c:v>
                </c:pt>
                <c:pt idx="21" formatCode="0.00">
                  <c:v>6.699999999999994</c:v>
                </c:pt>
                <c:pt idx="22">
                  <c:v>6.7999999999999936</c:v>
                </c:pt>
                <c:pt idx="23">
                  <c:v>6.8999999999999932</c:v>
                </c:pt>
                <c:pt idx="24" formatCode="0.00">
                  <c:v>6.9999999999999929</c:v>
                </c:pt>
                <c:pt idx="25">
                  <c:v>7.0999999999999925</c:v>
                </c:pt>
                <c:pt idx="26">
                  <c:v>7.1999999999999922</c:v>
                </c:pt>
                <c:pt idx="27" formatCode="0.00">
                  <c:v>7.2999999999999918</c:v>
                </c:pt>
                <c:pt idx="28">
                  <c:v>7.3999999999999915</c:v>
                </c:pt>
                <c:pt idx="29">
                  <c:v>7.4999999999999911</c:v>
                </c:pt>
                <c:pt idx="30" formatCode="0.00">
                  <c:v>7.5999999999999908</c:v>
                </c:pt>
                <c:pt idx="31">
                  <c:v>7.6999999999999904</c:v>
                </c:pt>
                <c:pt idx="32">
                  <c:v>7.7999999999999901</c:v>
                </c:pt>
                <c:pt idx="33" formatCode="0.00">
                  <c:v>7.8999999999999897</c:v>
                </c:pt>
                <c:pt idx="34">
                  <c:v>7.9999999999999893</c:v>
                </c:pt>
                <c:pt idx="35">
                  <c:v>8.099999999999989</c:v>
                </c:pt>
                <c:pt idx="36" formatCode="0.00">
                  <c:v>8.1999999999999886</c:v>
                </c:pt>
                <c:pt idx="37">
                  <c:v>8.2999999999999883</c:v>
                </c:pt>
                <c:pt idx="38">
                  <c:v>8.3999999999999879</c:v>
                </c:pt>
                <c:pt idx="39" formatCode="0.00">
                  <c:v>8.4999999999999876</c:v>
                </c:pt>
                <c:pt idx="40">
                  <c:v>8.5999999999999872</c:v>
                </c:pt>
                <c:pt idx="41">
                  <c:v>8.6999999999999869</c:v>
                </c:pt>
                <c:pt idx="42" formatCode="0.00">
                  <c:v>8.7999999999999865</c:v>
                </c:pt>
                <c:pt idx="43">
                  <c:v>8.8999999999999861</c:v>
                </c:pt>
                <c:pt idx="44">
                  <c:v>8.9999999999999858</c:v>
                </c:pt>
                <c:pt idx="45" formatCode="0.00">
                  <c:v>9.0999999999999854</c:v>
                </c:pt>
                <c:pt idx="46">
                  <c:v>9.1999999999999851</c:v>
                </c:pt>
                <c:pt idx="47">
                  <c:v>9.2999999999999847</c:v>
                </c:pt>
                <c:pt idx="48" formatCode="0.00">
                  <c:v>9.3999999999999844</c:v>
                </c:pt>
                <c:pt idx="49">
                  <c:v>9.499999999999984</c:v>
                </c:pt>
                <c:pt idx="50">
                  <c:v>9.5999999999999837</c:v>
                </c:pt>
                <c:pt idx="51" formatCode="0.00">
                  <c:v>9.6999999999999833</c:v>
                </c:pt>
                <c:pt idx="52">
                  <c:v>9.7999999999999829</c:v>
                </c:pt>
                <c:pt idx="53">
                  <c:v>9.8999999999999826</c:v>
                </c:pt>
                <c:pt idx="54" formatCode="0.00">
                  <c:v>9.9999999999999822</c:v>
                </c:pt>
                <c:pt idx="55">
                  <c:v>10.099999999999982</c:v>
                </c:pt>
                <c:pt idx="56">
                  <c:v>10.199999999999982</c:v>
                </c:pt>
                <c:pt idx="57" formatCode="0.00">
                  <c:v>10.299999999999981</c:v>
                </c:pt>
                <c:pt idx="58" formatCode="0.00">
                  <c:v>10.399999999999981</c:v>
                </c:pt>
                <c:pt idx="59">
                  <c:v>10.49999999999998</c:v>
                </c:pt>
                <c:pt idx="60">
                  <c:v>10.59999999999998</c:v>
                </c:pt>
                <c:pt idx="61" formatCode="0.00">
                  <c:v>10.69999999999998</c:v>
                </c:pt>
                <c:pt idx="62">
                  <c:v>10.799999999999979</c:v>
                </c:pt>
                <c:pt idx="63" formatCode="0.00">
                  <c:v>10.899999999999979</c:v>
                </c:pt>
                <c:pt idx="64" formatCode="0.00">
                  <c:v>10.999999999999979</c:v>
                </c:pt>
                <c:pt idx="65">
                  <c:v>11.099999999999978</c:v>
                </c:pt>
                <c:pt idx="66">
                  <c:v>11.199999999999978</c:v>
                </c:pt>
                <c:pt idx="67" formatCode="0.00">
                  <c:v>11.299999999999978</c:v>
                </c:pt>
                <c:pt idx="68">
                  <c:v>11.399999999999977</c:v>
                </c:pt>
                <c:pt idx="69" formatCode="0.00">
                  <c:v>11.499999999999977</c:v>
                </c:pt>
                <c:pt idx="70" formatCode="0.00">
                  <c:v>11.599999999999977</c:v>
                </c:pt>
                <c:pt idx="71">
                  <c:v>11.699999999999976</c:v>
                </c:pt>
                <c:pt idx="72">
                  <c:v>11.799999999999976</c:v>
                </c:pt>
                <c:pt idx="73" formatCode="0.00">
                  <c:v>11.899999999999975</c:v>
                </c:pt>
                <c:pt idx="74">
                  <c:v>11.999999999999975</c:v>
                </c:pt>
                <c:pt idx="75" formatCode="0.00">
                  <c:v>12.099999999999975</c:v>
                </c:pt>
                <c:pt idx="76" formatCode="0.00">
                  <c:v>12.199999999999974</c:v>
                </c:pt>
                <c:pt idx="77">
                  <c:v>12.299999999999974</c:v>
                </c:pt>
                <c:pt idx="78">
                  <c:v>12.399999999999974</c:v>
                </c:pt>
                <c:pt idx="79" formatCode="0.00">
                  <c:v>12.499999999999973</c:v>
                </c:pt>
                <c:pt idx="80">
                  <c:v>12.599999999999973</c:v>
                </c:pt>
                <c:pt idx="81" formatCode="0.00">
                  <c:v>12.699999999999973</c:v>
                </c:pt>
                <c:pt idx="82" formatCode="0.00">
                  <c:v>12.799999999999972</c:v>
                </c:pt>
                <c:pt idx="83">
                  <c:v>12.899999999999972</c:v>
                </c:pt>
                <c:pt idx="84">
                  <c:v>12.999999999999972</c:v>
                </c:pt>
                <c:pt idx="85" formatCode="0.00">
                  <c:v>13.099999999999971</c:v>
                </c:pt>
                <c:pt idx="86">
                  <c:v>13.199999999999971</c:v>
                </c:pt>
                <c:pt idx="87" formatCode="0.00">
                  <c:v>13.299999999999971</c:v>
                </c:pt>
                <c:pt idx="88" formatCode="0.00">
                  <c:v>13.39999999999997</c:v>
                </c:pt>
                <c:pt idx="89">
                  <c:v>13.49999999999997</c:v>
                </c:pt>
                <c:pt idx="90">
                  <c:v>13.599999999999969</c:v>
                </c:pt>
                <c:pt idx="91" formatCode="0.00">
                  <c:v>13.699999999999969</c:v>
                </c:pt>
                <c:pt idx="92">
                  <c:v>13.799999999999969</c:v>
                </c:pt>
                <c:pt idx="93" formatCode="0.00">
                  <c:v>13.899999999999968</c:v>
                </c:pt>
                <c:pt idx="94" formatCode="0.00">
                  <c:v>13.999999999999968</c:v>
                </c:pt>
                <c:pt idx="95">
                  <c:v>14.099999999999968</c:v>
                </c:pt>
                <c:pt idx="96">
                  <c:v>14.199999999999967</c:v>
                </c:pt>
                <c:pt idx="97" formatCode="0.00">
                  <c:v>14.299999999999967</c:v>
                </c:pt>
                <c:pt idx="98">
                  <c:v>14.399999999999967</c:v>
                </c:pt>
                <c:pt idx="99" formatCode="0.00">
                  <c:v>14.499999999999966</c:v>
                </c:pt>
                <c:pt idx="100" formatCode="0.00">
                  <c:v>14.599999999999966</c:v>
                </c:pt>
                <c:pt idx="101">
                  <c:v>14.699999999999966</c:v>
                </c:pt>
                <c:pt idx="102">
                  <c:v>14.799999999999965</c:v>
                </c:pt>
                <c:pt idx="103" formatCode="0.00">
                  <c:v>14.899999999999965</c:v>
                </c:pt>
                <c:pt idx="104">
                  <c:v>14.999999999999964</c:v>
                </c:pt>
                <c:pt idx="105" formatCode="0.00">
                  <c:v>15.099999999999964</c:v>
                </c:pt>
                <c:pt idx="106">
                  <c:v>15.199999999999964</c:v>
                </c:pt>
                <c:pt idx="107" formatCode="0.00">
                  <c:v>15.299999999999963</c:v>
                </c:pt>
                <c:pt idx="108" formatCode="0.00">
                  <c:v>15.399999999999963</c:v>
                </c:pt>
                <c:pt idx="109">
                  <c:v>15.499999999999963</c:v>
                </c:pt>
                <c:pt idx="110">
                  <c:v>15.599999999999962</c:v>
                </c:pt>
                <c:pt idx="111" formatCode="0.00">
                  <c:v>15.699999999999962</c:v>
                </c:pt>
                <c:pt idx="112">
                  <c:v>15.799999999999962</c:v>
                </c:pt>
                <c:pt idx="113" formatCode="0.00">
                  <c:v>15.899999999999961</c:v>
                </c:pt>
                <c:pt idx="114">
                  <c:v>15.999999999999961</c:v>
                </c:pt>
                <c:pt idx="115" formatCode="0.00">
                  <c:v>16.099999999999959</c:v>
                </c:pt>
                <c:pt idx="116" formatCode="0.00">
                  <c:v>16.19999999999996</c:v>
                </c:pt>
                <c:pt idx="117">
                  <c:v>16.299999999999962</c:v>
                </c:pt>
                <c:pt idx="118">
                  <c:v>16.399999999999963</c:v>
                </c:pt>
                <c:pt idx="119" formatCode="0.00">
                  <c:v>16.499999999999964</c:v>
                </c:pt>
                <c:pt idx="120">
                  <c:v>16.599999999999966</c:v>
                </c:pt>
                <c:pt idx="121" formatCode="0.00">
                  <c:v>16.699999999999967</c:v>
                </c:pt>
                <c:pt idx="122">
                  <c:v>16.799999999999969</c:v>
                </c:pt>
                <c:pt idx="123" formatCode="0.00">
                  <c:v>16.89999999999997</c:v>
                </c:pt>
                <c:pt idx="124" formatCode="0.00">
                  <c:v>16.999999999999972</c:v>
                </c:pt>
                <c:pt idx="125">
                  <c:v>17.099999999999973</c:v>
                </c:pt>
                <c:pt idx="126">
                  <c:v>17.199999999999974</c:v>
                </c:pt>
                <c:pt idx="127" formatCode="0.00">
                  <c:v>17.299999999999976</c:v>
                </c:pt>
                <c:pt idx="128">
                  <c:v>17.399999999999977</c:v>
                </c:pt>
                <c:pt idx="129" formatCode="0.00">
                  <c:v>17.499999999999979</c:v>
                </c:pt>
                <c:pt idx="130">
                  <c:v>17.59999999999998</c:v>
                </c:pt>
                <c:pt idx="131" formatCode="0.00">
                  <c:v>17.699999999999982</c:v>
                </c:pt>
                <c:pt idx="132" formatCode="0.00">
                  <c:v>17.799999999999983</c:v>
                </c:pt>
                <c:pt idx="133">
                  <c:v>17.899999999999984</c:v>
                </c:pt>
                <c:pt idx="134">
                  <c:v>17.999999999999986</c:v>
                </c:pt>
                <c:pt idx="135" formatCode="0.00">
                  <c:v>18.099999999999987</c:v>
                </c:pt>
                <c:pt idx="136">
                  <c:v>18.199999999999989</c:v>
                </c:pt>
                <c:pt idx="137" formatCode="0.00">
                  <c:v>18.29999999999999</c:v>
                </c:pt>
                <c:pt idx="138">
                  <c:v>18.399999999999991</c:v>
                </c:pt>
                <c:pt idx="139" formatCode="0.00">
                  <c:v>18.499999999999993</c:v>
                </c:pt>
                <c:pt idx="140" formatCode="0.00">
                  <c:v>18.599999999999994</c:v>
                </c:pt>
                <c:pt idx="141">
                  <c:v>18.699999999999996</c:v>
                </c:pt>
                <c:pt idx="142">
                  <c:v>18.799999999999997</c:v>
                </c:pt>
                <c:pt idx="143" formatCode="0.00">
                  <c:v>18.899999999999999</c:v>
                </c:pt>
                <c:pt idx="144">
                  <c:v>19</c:v>
                </c:pt>
                <c:pt idx="145" formatCode="0.00">
                  <c:v>19.100000000000001</c:v>
                </c:pt>
                <c:pt idx="146">
                  <c:v>19.200000000000003</c:v>
                </c:pt>
              </c:numCache>
            </c:numRef>
          </c:cat>
          <c:val>
            <c:numRef>
              <c:f>'30х30_тсз.19_18'!$N$11:$N$204</c:f>
              <c:numCache>
                <c:formatCode>0.0</c:formatCode>
                <c:ptCount val="194"/>
                <c:pt idx="0">
                  <c:v>300.95999999999998</c:v>
                </c:pt>
                <c:pt idx="1">
                  <c:v>327.10175999999996</c:v>
                </c:pt>
                <c:pt idx="2">
                  <c:v>154.41695999999999</c:v>
                </c:pt>
                <c:pt idx="3">
                  <c:v>53.237759999999994</c:v>
                </c:pt>
                <c:pt idx="4">
                  <c:v>254.40575999999996</c:v>
                </c:pt>
                <c:pt idx="5">
                  <c:v>221.95103999999998</c:v>
                </c:pt>
                <c:pt idx="6">
                  <c:v>119.77343999999997</c:v>
                </c:pt>
                <c:pt idx="7">
                  <c:v>61.896959999999957</c:v>
                </c:pt>
                <c:pt idx="8">
                  <c:v>44.115839999999956</c:v>
                </c:pt>
                <c:pt idx="9">
                  <c:v>38.931839999999951</c:v>
                </c:pt>
                <c:pt idx="10">
                  <c:v>40.155839999999941</c:v>
                </c:pt>
                <c:pt idx="11">
                  <c:v>41.235839999999939</c:v>
                </c:pt>
                <c:pt idx="12">
                  <c:v>42.483839999999944</c:v>
                </c:pt>
                <c:pt idx="13">
                  <c:v>43.539839999999934</c:v>
                </c:pt>
                <c:pt idx="14">
                  <c:v>44.499839999999935</c:v>
                </c:pt>
                <c:pt idx="15">
                  <c:v>51.939839999999933</c:v>
                </c:pt>
                <c:pt idx="16">
                  <c:v>52.899839999999926</c:v>
                </c:pt>
                <c:pt idx="17">
                  <c:v>79.971839999999929</c:v>
                </c:pt>
                <c:pt idx="18">
                  <c:v>75.027839999999927</c:v>
                </c:pt>
                <c:pt idx="19">
                  <c:v>69.795839999999913</c:v>
                </c:pt>
                <c:pt idx="20">
                  <c:v>103.53983999999991</c:v>
                </c:pt>
                <c:pt idx="21">
                  <c:v>66.483839999999901</c:v>
                </c:pt>
                <c:pt idx="22">
                  <c:v>61.635839999999895</c:v>
                </c:pt>
                <c:pt idx="23">
                  <c:v>62.979839999999896</c:v>
                </c:pt>
                <c:pt idx="24">
                  <c:v>70.41983999999988</c:v>
                </c:pt>
                <c:pt idx="25">
                  <c:v>77.763839999999888</c:v>
                </c:pt>
                <c:pt idx="26">
                  <c:v>85.107839999999882</c:v>
                </c:pt>
                <c:pt idx="27">
                  <c:v>99.315839999999881</c:v>
                </c:pt>
                <c:pt idx="28">
                  <c:v>81.123839999999888</c:v>
                </c:pt>
                <c:pt idx="29">
                  <c:v>88.611839999999873</c:v>
                </c:pt>
                <c:pt idx="30">
                  <c:v>184.65983999999989</c:v>
                </c:pt>
                <c:pt idx="31">
                  <c:v>290.87423999999982</c:v>
                </c:pt>
                <c:pt idx="32">
                  <c:v>402.69599999999986</c:v>
                </c:pt>
                <c:pt idx="33">
                  <c:v>70.611839999999859</c:v>
                </c:pt>
                <c:pt idx="34">
                  <c:v>351.82367999999985</c:v>
                </c:pt>
                <c:pt idx="35">
                  <c:v>314.51807999999983</c:v>
                </c:pt>
                <c:pt idx="36">
                  <c:v>368.66207999999983</c:v>
                </c:pt>
                <c:pt idx="37">
                  <c:v>387.75551999999982</c:v>
                </c:pt>
                <c:pt idx="38">
                  <c:v>426.56351999999981</c:v>
                </c:pt>
                <c:pt idx="39">
                  <c:v>442.84127999999976</c:v>
                </c:pt>
                <c:pt idx="40">
                  <c:v>458.67551999999978</c:v>
                </c:pt>
                <c:pt idx="41">
                  <c:v>452.0515199999997</c:v>
                </c:pt>
                <c:pt idx="42">
                  <c:v>502.90367999999842</c:v>
                </c:pt>
                <c:pt idx="43">
                  <c:v>512.65535999999827</c:v>
                </c:pt>
                <c:pt idx="44">
                  <c:v>470.90111999999971</c:v>
                </c:pt>
                <c:pt idx="45">
                  <c:v>451.42655999999971</c:v>
                </c:pt>
                <c:pt idx="46">
                  <c:v>409.45055999999965</c:v>
                </c:pt>
                <c:pt idx="47">
                  <c:v>407.44895999999972</c:v>
                </c:pt>
                <c:pt idx="48">
                  <c:v>386.25887999999975</c:v>
                </c:pt>
                <c:pt idx="49">
                  <c:v>408.3398399999997</c:v>
                </c:pt>
                <c:pt idx="50">
                  <c:v>408.26783999999964</c:v>
                </c:pt>
                <c:pt idx="51">
                  <c:v>401.88767999999965</c:v>
                </c:pt>
                <c:pt idx="52">
                  <c:v>382.79039999999958</c:v>
                </c:pt>
                <c:pt idx="53">
                  <c:v>388.02335999999963</c:v>
                </c:pt>
                <c:pt idx="54">
                  <c:v>335.58527999999967</c:v>
                </c:pt>
                <c:pt idx="55">
                  <c:v>403.28255999999965</c:v>
                </c:pt>
                <c:pt idx="56">
                  <c:v>410.13695999999965</c:v>
                </c:pt>
                <c:pt idx="57">
                  <c:v>380.76095999999961</c:v>
                </c:pt>
                <c:pt idx="58">
                  <c:v>368.81183999999968</c:v>
                </c:pt>
                <c:pt idx="59">
                  <c:v>324.06143999999961</c:v>
                </c:pt>
                <c:pt idx="60">
                  <c:v>363.24095999999957</c:v>
                </c:pt>
                <c:pt idx="61">
                  <c:v>407.60735999999963</c:v>
                </c:pt>
                <c:pt idx="62">
                  <c:v>433.62719999999962</c:v>
                </c:pt>
                <c:pt idx="63">
                  <c:v>427.86719999999957</c:v>
                </c:pt>
                <c:pt idx="64">
                  <c:v>426.71519999999964</c:v>
                </c:pt>
                <c:pt idx="65">
                  <c:v>407.41919999999953</c:v>
                </c:pt>
                <c:pt idx="66">
                  <c:v>352.33919999999961</c:v>
                </c:pt>
                <c:pt idx="67">
                  <c:v>364.86719999999957</c:v>
                </c:pt>
                <c:pt idx="68">
                  <c:v>381.28319999999957</c:v>
                </c:pt>
                <c:pt idx="69">
                  <c:v>391.14719999999954</c:v>
                </c:pt>
                <c:pt idx="70">
                  <c:v>387.69119999999958</c:v>
                </c:pt>
                <c:pt idx="71">
                  <c:v>453.49919999999958</c:v>
                </c:pt>
                <c:pt idx="72">
                  <c:v>447.66719999999958</c:v>
                </c:pt>
                <c:pt idx="73">
                  <c:v>470.68415999999962</c:v>
                </c:pt>
                <c:pt idx="74">
                  <c:v>506.55743999999947</c:v>
                </c:pt>
                <c:pt idx="75">
                  <c:v>524.75903999999957</c:v>
                </c:pt>
                <c:pt idx="76">
                  <c:v>542.21471999999835</c:v>
                </c:pt>
                <c:pt idx="77">
                  <c:v>517.37471999999957</c:v>
                </c:pt>
                <c:pt idx="78">
                  <c:v>482.48639999999949</c:v>
                </c:pt>
                <c:pt idx="79">
                  <c:v>504.33215999999959</c:v>
                </c:pt>
                <c:pt idx="80">
                  <c:v>522.07391999999948</c:v>
                </c:pt>
                <c:pt idx="81">
                  <c:v>506.54207999999943</c:v>
                </c:pt>
                <c:pt idx="82">
                  <c:v>521.82815999999946</c:v>
                </c:pt>
                <c:pt idx="83">
                  <c:v>523.10015999999939</c:v>
                </c:pt>
                <c:pt idx="84">
                  <c:v>491.63423999999941</c:v>
                </c:pt>
                <c:pt idx="85">
                  <c:v>479.87039999999945</c:v>
                </c:pt>
                <c:pt idx="86">
                  <c:v>535.1750399999994</c:v>
                </c:pt>
                <c:pt idx="87">
                  <c:v>558.3763199999994</c:v>
                </c:pt>
                <c:pt idx="88">
                  <c:v>561.87647999999956</c:v>
                </c:pt>
                <c:pt idx="89">
                  <c:v>551.61215999999945</c:v>
                </c:pt>
                <c:pt idx="90">
                  <c:v>546.61247999999944</c:v>
                </c:pt>
                <c:pt idx="91">
                  <c:v>547.42655999999943</c:v>
                </c:pt>
                <c:pt idx="92">
                  <c:v>532.77887999999939</c:v>
                </c:pt>
                <c:pt idx="93">
                  <c:v>519.64031999999929</c:v>
                </c:pt>
                <c:pt idx="94">
                  <c:v>217.62911999999938</c:v>
                </c:pt>
                <c:pt idx="95">
                  <c:v>509.12831999999935</c:v>
                </c:pt>
                <c:pt idx="96">
                  <c:v>518.15807999999936</c:v>
                </c:pt>
                <c:pt idx="97">
                  <c:v>525.86783999999932</c:v>
                </c:pt>
                <c:pt idx="98">
                  <c:v>531.76991999999939</c:v>
                </c:pt>
                <c:pt idx="99">
                  <c:v>522.1507199999993</c:v>
                </c:pt>
                <c:pt idx="100">
                  <c:v>530.12831999999923</c:v>
                </c:pt>
                <c:pt idx="101">
                  <c:v>522.93407999999931</c:v>
                </c:pt>
                <c:pt idx="102">
                  <c:v>519.91583999999932</c:v>
                </c:pt>
                <c:pt idx="103">
                  <c:v>523.94783999999925</c:v>
                </c:pt>
                <c:pt idx="104">
                  <c:v>533.18111999999928</c:v>
                </c:pt>
                <c:pt idx="105">
                  <c:v>570.98687999999925</c:v>
                </c:pt>
                <c:pt idx="106">
                  <c:v>578.30207999999925</c:v>
                </c:pt>
                <c:pt idx="107">
                  <c:v>593.3788799999993</c:v>
                </c:pt>
                <c:pt idx="108">
                  <c:v>596.4835199999992</c:v>
                </c:pt>
                <c:pt idx="109">
                  <c:v>592.7567999999992</c:v>
                </c:pt>
                <c:pt idx="110">
                  <c:v>582.43775999999923</c:v>
                </c:pt>
                <c:pt idx="111">
                  <c:v>521.09375999999918</c:v>
                </c:pt>
                <c:pt idx="112">
                  <c:v>513.10175999999922</c:v>
                </c:pt>
                <c:pt idx="113">
                  <c:v>526.36703999999918</c:v>
                </c:pt>
                <c:pt idx="114">
                  <c:v>569.09663999999918</c:v>
                </c:pt>
                <c:pt idx="115">
                  <c:v>605.73503999999923</c:v>
                </c:pt>
                <c:pt idx="116">
                  <c:v>614.53343999999913</c:v>
                </c:pt>
                <c:pt idx="117">
                  <c:v>633.08927999999912</c:v>
                </c:pt>
                <c:pt idx="118">
                  <c:v>634.81535999999903</c:v>
                </c:pt>
                <c:pt idx="119">
                  <c:v>608.05343999999911</c:v>
                </c:pt>
                <c:pt idx="120">
                  <c:v>610.34399999999914</c:v>
                </c:pt>
                <c:pt idx="121">
                  <c:v>620.06207999999913</c:v>
                </c:pt>
                <c:pt idx="122">
                  <c:v>642.06527999999912</c:v>
                </c:pt>
                <c:pt idx="123">
                  <c:v>628.67135999999903</c:v>
                </c:pt>
                <c:pt idx="124">
                  <c:v>623.50079999999912</c:v>
                </c:pt>
                <c:pt idx="125">
                  <c:v>608.79839999999911</c:v>
                </c:pt>
                <c:pt idx="126">
                  <c:v>636.43679999999915</c:v>
                </c:pt>
                <c:pt idx="127">
                  <c:v>655.40639999999917</c:v>
                </c:pt>
                <c:pt idx="128">
                  <c:v>657.43391999999926</c:v>
                </c:pt>
                <c:pt idx="129">
                  <c:v>670.08863999999812</c:v>
                </c:pt>
                <c:pt idx="130">
                  <c:v>719.42303999999785</c:v>
                </c:pt>
                <c:pt idx="131">
                  <c:v>720.76319999999782</c:v>
                </c:pt>
                <c:pt idx="132">
                  <c:v>710.15615999999795</c:v>
                </c:pt>
                <c:pt idx="133">
                  <c:v>666.94655999999941</c:v>
                </c:pt>
                <c:pt idx="134">
                  <c:v>600.25727999999947</c:v>
                </c:pt>
                <c:pt idx="135">
                  <c:v>598.38527999999951</c:v>
                </c:pt>
                <c:pt idx="136">
                  <c:v>614.87327999999945</c:v>
                </c:pt>
                <c:pt idx="137">
                  <c:v>639.7161599999996</c:v>
                </c:pt>
                <c:pt idx="138">
                  <c:v>602.59199999999953</c:v>
                </c:pt>
                <c:pt idx="139">
                  <c:v>595.65887999999961</c:v>
                </c:pt>
                <c:pt idx="140">
                  <c:v>620.06687999999963</c:v>
                </c:pt>
                <c:pt idx="141">
                  <c:v>606.60287999999969</c:v>
                </c:pt>
                <c:pt idx="142">
                  <c:v>611.78975999999966</c:v>
                </c:pt>
                <c:pt idx="143">
                  <c:v>734.32415999999819</c:v>
                </c:pt>
                <c:pt idx="144">
                  <c:v>724.20383999999763</c:v>
                </c:pt>
                <c:pt idx="145">
                  <c:v>732.85151999999766</c:v>
                </c:pt>
                <c:pt idx="146">
                  <c:v>743.54591999999775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93-4508-B533-88A92C9DB2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2506368"/>
        <c:axId val="112507904"/>
      </c:barChart>
      <c:catAx>
        <c:axId val="112506368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crossAx val="112507904"/>
        <c:crosses val="autoZero"/>
        <c:auto val="1"/>
        <c:lblAlgn val="ctr"/>
        <c:lblOffset val="100"/>
        <c:noMultiLvlLbl val="0"/>
      </c:catAx>
      <c:valAx>
        <c:axId val="112507904"/>
        <c:scaling>
          <c:orientation val="minMax"/>
          <c:max val="1000"/>
          <c:min val="0"/>
        </c:scaling>
        <c:delete val="0"/>
        <c:axPos val="t"/>
        <c:majorGridlines/>
        <c:numFmt formatCode="0" sourceLinked="0"/>
        <c:majorTickMark val="out"/>
        <c:minorTickMark val="none"/>
        <c:tickLblPos val="nextTo"/>
        <c:crossAx val="112506368"/>
        <c:crosses val="autoZero"/>
        <c:crossBetween val="between"/>
        <c:majorUnit val="100"/>
        <c:minorUnit val="100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9"/>
    </mc:Choice>
    <mc:Fallback>
      <c:style val="29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240955624216943"/>
          <c:y val="1.4295683133176711E-2"/>
          <c:w val="0.70978368328958885"/>
          <c:h val="0.98198631670062242"/>
        </c:manualLayout>
      </c:layout>
      <c:barChart>
        <c:barDir val="bar"/>
        <c:grouping val="clustered"/>
        <c:varyColors val="0"/>
        <c:ser>
          <c:idx val="0"/>
          <c:order val="0"/>
          <c:tx>
            <c:v>Fu, kH</c:v>
          </c:tx>
          <c:spPr>
            <a:gradFill rotWithShape="1">
              <a:gsLst>
                <a:gs pos="0">
                  <a:schemeClr val="accent6">
                    <a:shade val="51000"/>
                    <a:satMod val="130000"/>
                  </a:schemeClr>
                </a:gs>
                <a:gs pos="80000">
                  <a:schemeClr val="accent6">
                    <a:shade val="93000"/>
                    <a:satMod val="130000"/>
                  </a:schemeClr>
                </a:gs>
                <a:gs pos="100000">
                  <a:schemeClr val="accent6">
                    <a:shade val="94000"/>
                    <a:satMod val="135000"/>
                  </a:schemeClr>
                </a:gs>
              </a:gsLst>
              <a:lin ang="16200000" scaled="0"/>
            </a:gradFill>
            <a:ln w="9525" cap="flat" cmpd="sng" algn="ctr">
              <a:solidFill>
                <a:schemeClr val="accent6">
                  <a:shade val="95000"/>
                  <a:satMod val="105000"/>
                </a:schemeClr>
              </a:solidFill>
              <a:prstDash val="solid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Pt>
            <c:idx val="28"/>
            <c:invertIfNegative val="0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flat" cmpd="sng" algn="ctr">
                <a:solidFill>
                  <a:schemeClr val="accent6">
                    <a:shade val="95000"/>
                    <a:satMod val="105000"/>
                  </a:schemeClr>
                </a:solidFill>
                <a:prstDash val="solid"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F42-49BB-B209-F83D8AD57087}"/>
              </c:ext>
            </c:extLst>
          </c:dPt>
          <c:cat>
            <c:numRef>
              <c:f>'30х30_тсз.25_18'!$C$11:$C$204</c:f>
              <c:numCache>
                <c:formatCode>General</c:formatCode>
                <c:ptCount val="194"/>
                <c:pt idx="0">
                  <c:v>4.7999999999999972</c:v>
                </c:pt>
                <c:pt idx="1">
                  <c:v>4.8999999999999968</c:v>
                </c:pt>
                <c:pt idx="2">
                  <c:v>4.9999999999999964</c:v>
                </c:pt>
                <c:pt idx="3" formatCode="0.00">
                  <c:v>5.0999999999999961</c:v>
                </c:pt>
                <c:pt idx="4">
                  <c:v>5.1999999999999957</c:v>
                </c:pt>
                <c:pt idx="5">
                  <c:v>5.2999999999999954</c:v>
                </c:pt>
                <c:pt idx="6" formatCode="0.00">
                  <c:v>5.399999999999995</c:v>
                </c:pt>
                <c:pt idx="7">
                  <c:v>5.4999999999999947</c:v>
                </c:pt>
                <c:pt idx="8">
                  <c:v>5.5999999999999943</c:v>
                </c:pt>
                <c:pt idx="9" formatCode="0.00">
                  <c:v>5.699999999999994</c:v>
                </c:pt>
                <c:pt idx="10">
                  <c:v>5.7999999999999936</c:v>
                </c:pt>
                <c:pt idx="11">
                  <c:v>5.8999999999999932</c:v>
                </c:pt>
                <c:pt idx="12" formatCode="0.00">
                  <c:v>5.9999999999999929</c:v>
                </c:pt>
                <c:pt idx="13">
                  <c:v>6.0999999999999925</c:v>
                </c:pt>
                <c:pt idx="14">
                  <c:v>6.1999999999999922</c:v>
                </c:pt>
                <c:pt idx="15" formatCode="0.00">
                  <c:v>6.2999999999999918</c:v>
                </c:pt>
                <c:pt idx="16">
                  <c:v>6.3999999999999915</c:v>
                </c:pt>
                <c:pt idx="17">
                  <c:v>6.4999999999999911</c:v>
                </c:pt>
                <c:pt idx="18" formatCode="0.00">
                  <c:v>6.5999999999999908</c:v>
                </c:pt>
                <c:pt idx="19">
                  <c:v>6.6999999999999904</c:v>
                </c:pt>
                <c:pt idx="20">
                  <c:v>6.7999999999999901</c:v>
                </c:pt>
                <c:pt idx="21" formatCode="0.00">
                  <c:v>6.8999999999999897</c:v>
                </c:pt>
                <c:pt idx="22">
                  <c:v>6.9999999999999893</c:v>
                </c:pt>
                <c:pt idx="23">
                  <c:v>7.099999999999989</c:v>
                </c:pt>
                <c:pt idx="24" formatCode="0.00">
                  <c:v>7.1999999999999886</c:v>
                </c:pt>
                <c:pt idx="25">
                  <c:v>7.2999999999999883</c:v>
                </c:pt>
                <c:pt idx="26">
                  <c:v>7.3999999999999879</c:v>
                </c:pt>
                <c:pt idx="27" formatCode="0.00">
                  <c:v>7.4999999999999876</c:v>
                </c:pt>
                <c:pt idx="28">
                  <c:v>7.5999999999999872</c:v>
                </c:pt>
                <c:pt idx="29">
                  <c:v>7.6999999999999869</c:v>
                </c:pt>
                <c:pt idx="30" formatCode="0.00">
                  <c:v>7.7999999999999865</c:v>
                </c:pt>
                <c:pt idx="31">
                  <c:v>7.8999999999999861</c:v>
                </c:pt>
                <c:pt idx="32">
                  <c:v>7.9999999999999858</c:v>
                </c:pt>
                <c:pt idx="33" formatCode="0.00">
                  <c:v>8.0999999999999854</c:v>
                </c:pt>
                <c:pt idx="34">
                  <c:v>8.1999999999999851</c:v>
                </c:pt>
                <c:pt idx="35">
                  <c:v>8.2999999999999847</c:v>
                </c:pt>
                <c:pt idx="36" formatCode="0.00">
                  <c:v>8.3999999999999844</c:v>
                </c:pt>
                <c:pt idx="37">
                  <c:v>8.499999999999984</c:v>
                </c:pt>
                <c:pt idx="38">
                  <c:v>8.5999999999999837</c:v>
                </c:pt>
                <c:pt idx="39" formatCode="0.00">
                  <c:v>8.6999999999999833</c:v>
                </c:pt>
                <c:pt idx="40">
                  <c:v>8.7999999999999829</c:v>
                </c:pt>
                <c:pt idx="41">
                  <c:v>8.8999999999999826</c:v>
                </c:pt>
                <c:pt idx="42" formatCode="0.00">
                  <c:v>8.9999999999999822</c:v>
                </c:pt>
                <c:pt idx="43">
                  <c:v>9.0999999999999819</c:v>
                </c:pt>
                <c:pt idx="44">
                  <c:v>9.1999999999999815</c:v>
                </c:pt>
                <c:pt idx="45" formatCode="0.00">
                  <c:v>9.2999999999999812</c:v>
                </c:pt>
                <c:pt idx="46">
                  <c:v>9.3999999999999808</c:v>
                </c:pt>
                <c:pt idx="47">
                  <c:v>9.4999999999999805</c:v>
                </c:pt>
                <c:pt idx="48" formatCode="0.00">
                  <c:v>9.5999999999999801</c:v>
                </c:pt>
                <c:pt idx="49">
                  <c:v>9.6999999999999797</c:v>
                </c:pt>
                <c:pt idx="50">
                  <c:v>9.7999999999999794</c:v>
                </c:pt>
                <c:pt idx="51" formatCode="0.00">
                  <c:v>9.899999999999979</c:v>
                </c:pt>
                <c:pt idx="52">
                  <c:v>9.9999999999999787</c:v>
                </c:pt>
                <c:pt idx="53">
                  <c:v>10.099999999999978</c:v>
                </c:pt>
                <c:pt idx="54" formatCode="0.00">
                  <c:v>10.199999999999978</c:v>
                </c:pt>
                <c:pt idx="55">
                  <c:v>10.299999999999978</c:v>
                </c:pt>
                <c:pt idx="56">
                  <c:v>10.399999999999977</c:v>
                </c:pt>
                <c:pt idx="57" formatCode="0.00">
                  <c:v>10.499999999999977</c:v>
                </c:pt>
                <c:pt idx="58" formatCode="0.00">
                  <c:v>10.599999999999977</c:v>
                </c:pt>
                <c:pt idx="59">
                  <c:v>10.699999999999976</c:v>
                </c:pt>
                <c:pt idx="60">
                  <c:v>10.799999999999976</c:v>
                </c:pt>
                <c:pt idx="61" formatCode="0.00">
                  <c:v>10.899999999999975</c:v>
                </c:pt>
                <c:pt idx="62">
                  <c:v>10.999999999999975</c:v>
                </c:pt>
                <c:pt idx="63" formatCode="0.00">
                  <c:v>11.099999999999975</c:v>
                </c:pt>
                <c:pt idx="64" formatCode="0.00">
                  <c:v>11.199999999999974</c:v>
                </c:pt>
                <c:pt idx="65">
                  <c:v>11.299999999999974</c:v>
                </c:pt>
                <c:pt idx="66">
                  <c:v>11.399999999999974</c:v>
                </c:pt>
                <c:pt idx="67" formatCode="0.00">
                  <c:v>11.499999999999973</c:v>
                </c:pt>
                <c:pt idx="68">
                  <c:v>11.599999999999973</c:v>
                </c:pt>
                <c:pt idx="69" formatCode="0.00">
                  <c:v>11.699999999999973</c:v>
                </c:pt>
                <c:pt idx="70" formatCode="0.00">
                  <c:v>11.799999999999972</c:v>
                </c:pt>
                <c:pt idx="71">
                  <c:v>11.899999999999972</c:v>
                </c:pt>
                <c:pt idx="72">
                  <c:v>11.999999999999972</c:v>
                </c:pt>
                <c:pt idx="73" formatCode="0.00">
                  <c:v>12.099999999999971</c:v>
                </c:pt>
                <c:pt idx="74">
                  <c:v>12.199999999999971</c:v>
                </c:pt>
                <c:pt idx="75" formatCode="0.00">
                  <c:v>12.299999999999971</c:v>
                </c:pt>
                <c:pt idx="76" formatCode="0.00">
                  <c:v>12.39999999999997</c:v>
                </c:pt>
                <c:pt idx="77">
                  <c:v>12.49999999999997</c:v>
                </c:pt>
                <c:pt idx="78">
                  <c:v>12.599999999999969</c:v>
                </c:pt>
                <c:pt idx="79" formatCode="0.00">
                  <c:v>12.699999999999969</c:v>
                </c:pt>
                <c:pt idx="80">
                  <c:v>12.799999999999969</c:v>
                </c:pt>
                <c:pt idx="81" formatCode="0.00">
                  <c:v>12.899999999999968</c:v>
                </c:pt>
                <c:pt idx="82" formatCode="0.00">
                  <c:v>12.999999999999968</c:v>
                </c:pt>
                <c:pt idx="83">
                  <c:v>13.099999999999968</c:v>
                </c:pt>
                <c:pt idx="84">
                  <c:v>13.199999999999967</c:v>
                </c:pt>
                <c:pt idx="85" formatCode="0.00">
                  <c:v>13.299999999999967</c:v>
                </c:pt>
                <c:pt idx="86">
                  <c:v>13.399999999999967</c:v>
                </c:pt>
                <c:pt idx="87" formatCode="0.00">
                  <c:v>13.499999999999966</c:v>
                </c:pt>
                <c:pt idx="88" formatCode="0.00">
                  <c:v>13.599999999999966</c:v>
                </c:pt>
                <c:pt idx="89">
                  <c:v>13.699999999999966</c:v>
                </c:pt>
                <c:pt idx="90">
                  <c:v>13.799999999999965</c:v>
                </c:pt>
                <c:pt idx="91" formatCode="0.00">
                  <c:v>13.899999999999965</c:v>
                </c:pt>
                <c:pt idx="92">
                  <c:v>13.999999999999964</c:v>
                </c:pt>
                <c:pt idx="93" formatCode="0.00">
                  <c:v>14.099999999999964</c:v>
                </c:pt>
                <c:pt idx="94" formatCode="0.00">
                  <c:v>14.199999999999964</c:v>
                </c:pt>
                <c:pt idx="95">
                  <c:v>14.299999999999963</c:v>
                </c:pt>
                <c:pt idx="96">
                  <c:v>14.399999999999963</c:v>
                </c:pt>
                <c:pt idx="97" formatCode="0.00">
                  <c:v>14.499999999999963</c:v>
                </c:pt>
                <c:pt idx="98">
                  <c:v>14.599999999999962</c:v>
                </c:pt>
                <c:pt idx="99" formatCode="0.00">
                  <c:v>14.699999999999962</c:v>
                </c:pt>
                <c:pt idx="100" formatCode="0.00">
                  <c:v>14.799999999999962</c:v>
                </c:pt>
                <c:pt idx="101">
                  <c:v>14.899999999999961</c:v>
                </c:pt>
                <c:pt idx="102">
                  <c:v>14.999999999999961</c:v>
                </c:pt>
                <c:pt idx="103" formatCode="0.00">
                  <c:v>15.099999999999961</c:v>
                </c:pt>
                <c:pt idx="104">
                  <c:v>15.19999999999996</c:v>
                </c:pt>
                <c:pt idx="105" formatCode="0.00">
                  <c:v>15.29999999999996</c:v>
                </c:pt>
                <c:pt idx="106">
                  <c:v>15.399999999999959</c:v>
                </c:pt>
                <c:pt idx="107" formatCode="0.00">
                  <c:v>15.499999999999959</c:v>
                </c:pt>
                <c:pt idx="108" formatCode="0.00">
                  <c:v>15.599999999999959</c:v>
                </c:pt>
                <c:pt idx="109">
                  <c:v>15.699999999999958</c:v>
                </c:pt>
                <c:pt idx="110">
                  <c:v>15.799999999999958</c:v>
                </c:pt>
                <c:pt idx="111" formatCode="0.00">
                  <c:v>15.899999999999958</c:v>
                </c:pt>
                <c:pt idx="112">
                  <c:v>15.999999999999957</c:v>
                </c:pt>
                <c:pt idx="113" formatCode="0.00">
                  <c:v>16.099999999999959</c:v>
                </c:pt>
                <c:pt idx="114">
                  <c:v>16.19999999999996</c:v>
                </c:pt>
                <c:pt idx="115" formatCode="0.00">
                  <c:v>16.299999999999962</c:v>
                </c:pt>
                <c:pt idx="116" formatCode="0.00">
                  <c:v>16.399999999999963</c:v>
                </c:pt>
                <c:pt idx="117">
                  <c:v>16.499999999999964</c:v>
                </c:pt>
                <c:pt idx="118">
                  <c:v>16.599999999999966</c:v>
                </c:pt>
                <c:pt idx="119" formatCode="0.00">
                  <c:v>16.699999999999967</c:v>
                </c:pt>
                <c:pt idx="120">
                  <c:v>16.799999999999969</c:v>
                </c:pt>
                <c:pt idx="121" formatCode="0.00">
                  <c:v>16.89999999999997</c:v>
                </c:pt>
                <c:pt idx="122">
                  <c:v>16.999999999999972</c:v>
                </c:pt>
                <c:pt idx="123" formatCode="0.00">
                  <c:v>17.099999999999973</c:v>
                </c:pt>
                <c:pt idx="124" formatCode="0.00">
                  <c:v>17.199999999999974</c:v>
                </c:pt>
                <c:pt idx="125">
                  <c:v>17.299999999999976</c:v>
                </c:pt>
                <c:pt idx="126">
                  <c:v>17.399999999999977</c:v>
                </c:pt>
                <c:pt idx="127" formatCode="0.00">
                  <c:v>17.499999999999979</c:v>
                </c:pt>
                <c:pt idx="128">
                  <c:v>17.59999999999998</c:v>
                </c:pt>
                <c:pt idx="129" formatCode="0.00">
                  <c:v>17.699999999999982</c:v>
                </c:pt>
                <c:pt idx="130">
                  <c:v>17.799999999999983</c:v>
                </c:pt>
                <c:pt idx="131" formatCode="0.00">
                  <c:v>17.899999999999984</c:v>
                </c:pt>
                <c:pt idx="132" formatCode="0.00">
                  <c:v>17.999999999999986</c:v>
                </c:pt>
                <c:pt idx="133">
                  <c:v>18.099999999999987</c:v>
                </c:pt>
              </c:numCache>
            </c:numRef>
          </c:cat>
          <c:val>
            <c:numRef>
              <c:f>'30х30_тсз.25_18'!$M$11:$M$204</c:f>
              <c:numCache>
                <c:formatCode>0.00</c:formatCode>
                <c:ptCount val="194"/>
                <c:pt idx="0">
                  <c:v>110.88</c:v>
                </c:pt>
                <c:pt idx="1">
                  <c:v>34.11</c:v>
                </c:pt>
                <c:pt idx="2">
                  <c:v>467.43119999999999</c:v>
                </c:pt>
                <c:pt idx="3">
                  <c:v>531.75119999999833</c:v>
                </c:pt>
                <c:pt idx="4">
                  <c:v>547.82639999999833</c:v>
                </c:pt>
                <c:pt idx="5">
                  <c:v>572.71079999999824</c:v>
                </c:pt>
                <c:pt idx="6">
                  <c:v>506.05680000000001</c:v>
                </c:pt>
                <c:pt idx="7">
                  <c:v>434.57879999999994</c:v>
                </c:pt>
                <c:pt idx="8">
                  <c:v>424.91879999999998</c:v>
                </c:pt>
                <c:pt idx="9">
                  <c:v>443.84039999999993</c:v>
                </c:pt>
                <c:pt idx="10">
                  <c:v>412.25039999999996</c:v>
                </c:pt>
                <c:pt idx="11">
                  <c:v>309.49799999999993</c:v>
                </c:pt>
                <c:pt idx="12">
                  <c:v>194.39519999999993</c:v>
                </c:pt>
                <c:pt idx="13">
                  <c:v>156.73199999999991</c:v>
                </c:pt>
                <c:pt idx="14">
                  <c:v>104.50439999999989</c:v>
                </c:pt>
                <c:pt idx="15">
                  <c:v>175.84919999999988</c:v>
                </c:pt>
                <c:pt idx="16">
                  <c:v>100.81919999999988</c:v>
                </c:pt>
                <c:pt idx="17">
                  <c:v>179.68919999999986</c:v>
                </c:pt>
                <c:pt idx="18">
                  <c:v>121.52639999999985</c:v>
                </c:pt>
                <c:pt idx="19">
                  <c:v>123.68639999999985</c:v>
                </c:pt>
                <c:pt idx="20">
                  <c:v>126.27359999999985</c:v>
                </c:pt>
                <c:pt idx="21">
                  <c:v>152.37359999999984</c:v>
                </c:pt>
                <c:pt idx="22">
                  <c:v>243.60839999999985</c:v>
                </c:pt>
                <c:pt idx="23">
                  <c:v>234.04079999999985</c:v>
                </c:pt>
                <c:pt idx="24">
                  <c:v>244.96679999999984</c:v>
                </c:pt>
                <c:pt idx="25">
                  <c:v>324.11639999999983</c:v>
                </c:pt>
                <c:pt idx="26">
                  <c:v>313.33319999999981</c:v>
                </c:pt>
                <c:pt idx="27">
                  <c:v>333.79919999999981</c:v>
                </c:pt>
                <c:pt idx="28">
                  <c:v>312.61319999999978</c:v>
                </c:pt>
                <c:pt idx="29">
                  <c:v>480.16559999999976</c:v>
                </c:pt>
                <c:pt idx="30">
                  <c:v>466.3055999999998</c:v>
                </c:pt>
                <c:pt idx="31">
                  <c:v>492.21359999999976</c:v>
                </c:pt>
                <c:pt idx="32">
                  <c:v>387.43559999999968</c:v>
                </c:pt>
                <c:pt idx="33">
                  <c:v>447.23279999999971</c:v>
                </c:pt>
                <c:pt idx="34">
                  <c:v>491.27999999999969</c:v>
                </c:pt>
                <c:pt idx="35">
                  <c:v>549.52439999999967</c:v>
                </c:pt>
                <c:pt idx="36">
                  <c:v>583.36799999999971</c:v>
                </c:pt>
                <c:pt idx="37">
                  <c:v>547.11959999999965</c:v>
                </c:pt>
                <c:pt idx="38">
                  <c:v>540.13679999999965</c:v>
                </c:pt>
                <c:pt idx="39">
                  <c:v>554.70479999999964</c:v>
                </c:pt>
                <c:pt idx="40">
                  <c:v>563.20199999999966</c:v>
                </c:pt>
                <c:pt idx="41">
                  <c:v>554.27999999999963</c:v>
                </c:pt>
                <c:pt idx="42">
                  <c:v>554.95199999999966</c:v>
                </c:pt>
                <c:pt idx="43">
                  <c:v>539.99999999999966</c:v>
                </c:pt>
                <c:pt idx="44">
                  <c:v>515.65199999999959</c:v>
                </c:pt>
                <c:pt idx="45">
                  <c:v>494.14559999999955</c:v>
                </c:pt>
                <c:pt idx="46">
                  <c:v>501.85799999999961</c:v>
                </c:pt>
                <c:pt idx="47">
                  <c:v>484.50599999999963</c:v>
                </c:pt>
                <c:pt idx="48">
                  <c:v>417.29399999999958</c:v>
                </c:pt>
                <c:pt idx="49">
                  <c:v>472.43519999999955</c:v>
                </c:pt>
                <c:pt idx="50">
                  <c:v>491.39639999999957</c:v>
                </c:pt>
                <c:pt idx="51">
                  <c:v>524.76479999999958</c:v>
                </c:pt>
                <c:pt idx="52">
                  <c:v>437.56919999999957</c:v>
                </c:pt>
                <c:pt idx="53">
                  <c:v>532.10519999999951</c:v>
                </c:pt>
                <c:pt idx="54">
                  <c:v>529.75319999999954</c:v>
                </c:pt>
                <c:pt idx="55">
                  <c:v>488.1251999999995</c:v>
                </c:pt>
                <c:pt idx="56">
                  <c:v>506.90039999999954</c:v>
                </c:pt>
                <c:pt idx="57">
                  <c:v>503.60519999999951</c:v>
                </c:pt>
                <c:pt idx="58">
                  <c:v>538.85039999999947</c:v>
                </c:pt>
                <c:pt idx="59">
                  <c:v>527.69039999999939</c:v>
                </c:pt>
                <c:pt idx="60">
                  <c:v>555.77039999999943</c:v>
                </c:pt>
                <c:pt idx="61">
                  <c:v>580.61039999999946</c:v>
                </c:pt>
                <c:pt idx="62">
                  <c:v>556.13039999999944</c:v>
                </c:pt>
                <c:pt idx="63">
                  <c:v>584.75039999999944</c:v>
                </c:pt>
                <c:pt idx="64">
                  <c:v>580.88039999999944</c:v>
                </c:pt>
                <c:pt idx="65">
                  <c:v>583.40039999999942</c:v>
                </c:pt>
                <c:pt idx="66">
                  <c:v>577.82039999999949</c:v>
                </c:pt>
                <c:pt idx="67">
                  <c:v>622.64039999999943</c:v>
                </c:pt>
                <c:pt idx="68">
                  <c:v>601.31039999999939</c:v>
                </c:pt>
                <c:pt idx="69">
                  <c:v>596.63039999999933</c:v>
                </c:pt>
                <c:pt idx="70">
                  <c:v>684.29039999999941</c:v>
                </c:pt>
                <c:pt idx="71">
                  <c:v>752.25479999999743</c:v>
                </c:pt>
                <c:pt idx="72">
                  <c:v>724.68479999999772</c:v>
                </c:pt>
                <c:pt idx="73">
                  <c:v>673.25879999999938</c:v>
                </c:pt>
                <c:pt idx="74">
                  <c:v>672.22079999999937</c:v>
                </c:pt>
                <c:pt idx="75">
                  <c:v>658.96199999999931</c:v>
                </c:pt>
                <c:pt idx="76">
                  <c:v>639.80999999999926</c:v>
                </c:pt>
                <c:pt idx="77">
                  <c:v>657.73799999999937</c:v>
                </c:pt>
                <c:pt idx="78">
                  <c:v>656.44919999999934</c:v>
                </c:pt>
                <c:pt idx="79">
                  <c:v>644.04719999999929</c:v>
                </c:pt>
                <c:pt idx="80">
                  <c:v>638.44559999999922</c:v>
                </c:pt>
                <c:pt idx="81">
                  <c:v>626.04359999999929</c:v>
                </c:pt>
                <c:pt idx="82">
                  <c:v>625.28879999999924</c:v>
                </c:pt>
                <c:pt idx="83">
                  <c:v>622.83719999999926</c:v>
                </c:pt>
                <c:pt idx="84">
                  <c:v>632.84519999999929</c:v>
                </c:pt>
                <c:pt idx="85">
                  <c:v>632.27639999999928</c:v>
                </c:pt>
                <c:pt idx="86">
                  <c:v>641.74439999999913</c:v>
                </c:pt>
                <c:pt idx="87">
                  <c:v>694.45679999999925</c:v>
                </c:pt>
                <c:pt idx="88">
                  <c:v>698.97839999999928</c:v>
                </c:pt>
                <c:pt idx="89">
                  <c:v>716.49359999999922</c:v>
                </c:pt>
                <c:pt idx="90">
                  <c:v>710.53679999999918</c:v>
                </c:pt>
                <c:pt idx="91">
                  <c:v>736.10159999999917</c:v>
                </c:pt>
                <c:pt idx="92">
                  <c:v>725.13959999999918</c:v>
                </c:pt>
                <c:pt idx="93">
                  <c:v>709.50119999999913</c:v>
                </c:pt>
                <c:pt idx="94">
                  <c:v>749.88719999999921</c:v>
                </c:pt>
                <c:pt idx="95">
                  <c:v>733.93919999999912</c:v>
                </c:pt>
                <c:pt idx="96">
                  <c:v>738.45479999999907</c:v>
                </c:pt>
                <c:pt idx="97">
                  <c:v>784.52759999999898</c:v>
                </c:pt>
                <c:pt idx="98">
                  <c:v>798.81959999999754</c:v>
                </c:pt>
                <c:pt idx="99">
                  <c:v>757.7843999999991</c:v>
                </c:pt>
                <c:pt idx="100">
                  <c:v>853.13039999999705</c:v>
                </c:pt>
                <c:pt idx="101">
                  <c:v>847.67639999999687</c:v>
                </c:pt>
                <c:pt idx="102">
                  <c:v>852.1931999999972</c:v>
                </c:pt>
                <c:pt idx="103">
                  <c:v>761.32919999999899</c:v>
                </c:pt>
                <c:pt idx="104">
                  <c:v>771.21959999999899</c:v>
                </c:pt>
                <c:pt idx="105">
                  <c:v>719.48039999999901</c:v>
                </c:pt>
                <c:pt idx="106">
                  <c:v>722.82119999999907</c:v>
                </c:pt>
                <c:pt idx="107">
                  <c:v>720.60719999999901</c:v>
                </c:pt>
                <c:pt idx="108">
                  <c:v>779.62199999999905</c:v>
                </c:pt>
                <c:pt idx="109">
                  <c:v>780.04679999999905</c:v>
                </c:pt>
                <c:pt idx="110">
                  <c:v>780.60359999999901</c:v>
                </c:pt>
                <c:pt idx="111">
                  <c:v>796.77359999999908</c:v>
                </c:pt>
                <c:pt idx="112">
                  <c:v>786.93359999999893</c:v>
                </c:pt>
                <c:pt idx="113">
                  <c:v>822.92399999999895</c:v>
                </c:pt>
                <c:pt idx="114">
                  <c:v>819.10079999999903</c:v>
                </c:pt>
                <c:pt idx="115">
                  <c:v>828.74159999999893</c:v>
                </c:pt>
                <c:pt idx="116">
                  <c:v>817.12919999999895</c:v>
                </c:pt>
                <c:pt idx="117">
                  <c:v>780.28439999999898</c:v>
                </c:pt>
                <c:pt idx="118">
                  <c:v>808.74599999999896</c:v>
                </c:pt>
                <c:pt idx="119">
                  <c:v>780.05039999999894</c:v>
                </c:pt>
                <c:pt idx="120">
                  <c:v>533.82839999999896</c:v>
                </c:pt>
                <c:pt idx="121">
                  <c:v>482.0627999999989</c:v>
                </c:pt>
                <c:pt idx="122">
                  <c:v>572.81879999999887</c:v>
                </c:pt>
                <c:pt idx="123">
                  <c:v>521.58119999999883</c:v>
                </c:pt>
                <c:pt idx="124">
                  <c:v>471.17879999999883</c:v>
                </c:pt>
                <c:pt idx="125">
                  <c:v>830.00879999999881</c:v>
                </c:pt>
                <c:pt idx="126">
                  <c:v>899.30639999999721</c:v>
                </c:pt>
                <c:pt idx="127">
                  <c:v>914.94479999999703</c:v>
                </c:pt>
                <c:pt idx="128">
                  <c:v>911.06759999999713</c:v>
                </c:pt>
                <c:pt idx="129">
                  <c:v>951.95759999999689</c:v>
                </c:pt>
                <c:pt idx="130">
                  <c:v>956.18759999999679</c:v>
                </c:pt>
                <c:pt idx="131">
                  <c:v>948.5075999999965</c:v>
                </c:pt>
                <c:pt idx="132">
                  <c:v>941.05559999999639</c:v>
                </c:pt>
                <c:pt idx="133">
                  <c:v>971.24999999999659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42-49BB-B209-F83D8AD570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2481024"/>
        <c:axId val="112482560"/>
      </c:barChart>
      <c:catAx>
        <c:axId val="112481024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crossAx val="112482560"/>
        <c:crosses val="autoZero"/>
        <c:auto val="1"/>
        <c:lblAlgn val="ctr"/>
        <c:lblOffset val="100"/>
        <c:noMultiLvlLbl val="0"/>
      </c:catAx>
      <c:valAx>
        <c:axId val="112482560"/>
        <c:scaling>
          <c:orientation val="minMax"/>
          <c:max val="1200"/>
          <c:min val="0"/>
        </c:scaling>
        <c:delete val="0"/>
        <c:axPos val="t"/>
        <c:majorGridlines/>
        <c:numFmt formatCode="0" sourceLinked="0"/>
        <c:majorTickMark val="out"/>
        <c:minorTickMark val="none"/>
        <c:tickLblPos val="nextTo"/>
        <c:crossAx val="112481024"/>
        <c:crosses val="autoZero"/>
        <c:crossBetween val="between"/>
        <c:majorUnit val="100"/>
        <c:minorUnit val="100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9"/>
    </mc:Choice>
    <mc:Fallback>
      <c:style val="29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383298226823258"/>
          <c:y val="1.0682080457636535E-2"/>
          <c:w val="0.70978368328958885"/>
          <c:h val="0.98042257412862965"/>
        </c:manualLayout>
      </c:layout>
      <c:barChart>
        <c:barDir val="bar"/>
        <c:grouping val="clustered"/>
        <c:varyColors val="0"/>
        <c:ser>
          <c:idx val="1"/>
          <c:order val="0"/>
          <c:tx>
            <c:v>N</c:v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 w="9525" cap="flat" cmpd="sng" algn="ctr">
              <a:solidFill>
                <a:schemeClr val="accent3">
                  <a:shade val="95000"/>
                  <a:satMod val="105000"/>
                </a:schemeClr>
              </a:solidFill>
              <a:prstDash val="solid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numRef>
              <c:f>'30х30_тсз.25_18'!$C$11:$C$204</c:f>
              <c:numCache>
                <c:formatCode>General</c:formatCode>
                <c:ptCount val="194"/>
                <c:pt idx="0">
                  <c:v>4.7999999999999972</c:v>
                </c:pt>
                <c:pt idx="1">
                  <c:v>4.8999999999999968</c:v>
                </c:pt>
                <c:pt idx="2">
                  <c:v>4.9999999999999964</c:v>
                </c:pt>
                <c:pt idx="3" formatCode="0.00">
                  <c:v>5.0999999999999961</c:v>
                </c:pt>
                <c:pt idx="4">
                  <c:v>5.1999999999999957</c:v>
                </c:pt>
                <c:pt idx="5">
                  <c:v>5.2999999999999954</c:v>
                </c:pt>
                <c:pt idx="6" formatCode="0.00">
                  <c:v>5.399999999999995</c:v>
                </c:pt>
                <c:pt idx="7">
                  <c:v>5.4999999999999947</c:v>
                </c:pt>
                <c:pt idx="8">
                  <c:v>5.5999999999999943</c:v>
                </c:pt>
                <c:pt idx="9" formatCode="0.00">
                  <c:v>5.699999999999994</c:v>
                </c:pt>
                <c:pt idx="10">
                  <c:v>5.7999999999999936</c:v>
                </c:pt>
                <c:pt idx="11">
                  <c:v>5.8999999999999932</c:v>
                </c:pt>
                <c:pt idx="12" formatCode="0.00">
                  <c:v>5.9999999999999929</c:v>
                </c:pt>
                <c:pt idx="13">
                  <c:v>6.0999999999999925</c:v>
                </c:pt>
                <c:pt idx="14">
                  <c:v>6.1999999999999922</c:v>
                </c:pt>
                <c:pt idx="15" formatCode="0.00">
                  <c:v>6.2999999999999918</c:v>
                </c:pt>
                <c:pt idx="16">
                  <c:v>6.3999999999999915</c:v>
                </c:pt>
                <c:pt idx="17">
                  <c:v>6.4999999999999911</c:v>
                </c:pt>
                <c:pt idx="18" formatCode="0.00">
                  <c:v>6.5999999999999908</c:v>
                </c:pt>
                <c:pt idx="19">
                  <c:v>6.6999999999999904</c:v>
                </c:pt>
                <c:pt idx="20">
                  <c:v>6.7999999999999901</c:v>
                </c:pt>
                <c:pt idx="21" formatCode="0.00">
                  <c:v>6.8999999999999897</c:v>
                </c:pt>
                <c:pt idx="22">
                  <c:v>6.9999999999999893</c:v>
                </c:pt>
                <c:pt idx="23">
                  <c:v>7.099999999999989</c:v>
                </c:pt>
                <c:pt idx="24" formatCode="0.00">
                  <c:v>7.1999999999999886</c:v>
                </c:pt>
                <c:pt idx="25">
                  <c:v>7.2999999999999883</c:v>
                </c:pt>
                <c:pt idx="26">
                  <c:v>7.3999999999999879</c:v>
                </c:pt>
                <c:pt idx="27" formatCode="0.00">
                  <c:v>7.4999999999999876</c:v>
                </c:pt>
                <c:pt idx="28">
                  <c:v>7.5999999999999872</c:v>
                </c:pt>
                <c:pt idx="29">
                  <c:v>7.6999999999999869</c:v>
                </c:pt>
                <c:pt idx="30" formatCode="0.00">
                  <c:v>7.7999999999999865</c:v>
                </c:pt>
                <c:pt idx="31">
                  <c:v>7.8999999999999861</c:v>
                </c:pt>
                <c:pt idx="32">
                  <c:v>7.9999999999999858</c:v>
                </c:pt>
                <c:pt idx="33" formatCode="0.00">
                  <c:v>8.0999999999999854</c:v>
                </c:pt>
                <c:pt idx="34">
                  <c:v>8.1999999999999851</c:v>
                </c:pt>
                <c:pt idx="35">
                  <c:v>8.2999999999999847</c:v>
                </c:pt>
                <c:pt idx="36" formatCode="0.00">
                  <c:v>8.3999999999999844</c:v>
                </c:pt>
                <c:pt idx="37">
                  <c:v>8.499999999999984</c:v>
                </c:pt>
                <c:pt idx="38">
                  <c:v>8.5999999999999837</c:v>
                </c:pt>
                <c:pt idx="39" formatCode="0.00">
                  <c:v>8.6999999999999833</c:v>
                </c:pt>
                <c:pt idx="40">
                  <c:v>8.7999999999999829</c:v>
                </c:pt>
                <c:pt idx="41">
                  <c:v>8.8999999999999826</c:v>
                </c:pt>
                <c:pt idx="42" formatCode="0.00">
                  <c:v>8.9999999999999822</c:v>
                </c:pt>
                <c:pt idx="43">
                  <c:v>9.0999999999999819</c:v>
                </c:pt>
                <c:pt idx="44">
                  <c:v>9.1999999999999815</c:v>
                </c:pt>
                <c:pt idx="45" formatCode="0.00">
                  <c:v>9.2999999999999812</c:v>
                </c:pt>
                <c:pt idx="46">
                  <c:v>9.3999999999999808</c:v>
                </c:pt>
                <c:pt idx="47">
                  <c:v>9.4999999999999805</c:v>
                </c:pt>
                <c:pt idx="48" formatCode="0.00">
                  <c:v>9.5999999999999801</c:v>
                </c:pt>
                <c:pt idx="49">
                  <c:v>9.6999999999999797</c:v>
                </c:pt>
                <c:pt idx="50">
                  <c:v>9.7999999999999794</c:v>
                </c:pt>
                <c:pt idx="51" formatCode="0.00">
                  <c:v>9.899999999999979</c:v>
                </c:pt>
                <c:pt idx="52">
                  <c:v>9.9999999999999787</c:v>
                </c:pt>
                <c:pt idx="53">
                  <c:v>10.099999999999978</c:v>
                </c:pt>
                <c:pt idx="54" formatCode="0.00">
                  <c:v>10.199999999999978</c:v>
                </c:pt>
                <c:pt idx="55">
                  <c:v>10.299999999999978</c:v>
                </c:pt>
                <c:pt idx="56">
                  <c:v>10.399999999999977</c:v>
                </c:pt>
                <c:pt idx="57" formatCode="0.00">
                  <c:v>10.499999999999977</c:v>
                </c:pt>
                <c:pt idx="58" formatCode="0.00">
                  <c:v>10.599999999999977</c:v>
                </c:pt>
                <c:pt idx="59">
                  <c:v>10.699999999999976</c:v>
                </c:pt>
                <c:pt idx="60">
                  <c:v>10.799999999999976</c:v>
                </c:pt>
                <c:pt idx="61" formatCode="0.00">
                  <c:v>10.899999999999975</c:v>
                </c:pt>
                <c:pt idx="62">
                  <c:v>10.999999999999975</c:v>
                </c:pt>
                <c:pt idx="63" formatCode="0.00">
                  <c:v>11.099999999999975</c:v>
                </c:pt>
                <c:pt idx="64" formatCode="0.00">
                  <c:v>11.199999999999974</c:v>
                </c:pt>
                <c:pt idx="65">
                  <c:v>11.299999999999974</c:v>
                </c:pt>
                <c:pt idx="66">
                  <c:v>11.399999999999974</c:v>
                </c:pt>
                <c:pt idx="67" formatCode="0.00">
                  <c:v>11.499999999999973</c:v>
                </c:pt>
                <c:pt idx="68">
                  <c:v>11.599999999999973</c:v>
                </c:pt>
                <c:pt idx="69" formatCode="0.00">
                  <c:v>11.699999999999973</c:v>
                </c:pt>
                <c:pt idx="70" formatCode="0.00">
                  <c:v>11.799999999999972</c:v>
                </c:pt>
                <c:pt idx="71">
                  <c:v>11.899999999999972</c:v>
                </c:pt>
                <c:pt idx="72">
                  <c:v>11.999999999999972</c:v>
                </c:pt>
                <c:pt idx="73" formatCode="0.00">
                  <c:v>12.099999999999971</c:v>
                </c:pt>
                <c:pt idx="74">
                  <c:v>12.199999999999971</c:v>
                </c:pt>
                <c:pt idx="75" formatCode="0.00">
                  <c:v>12.299999999999971</c:v>
                </c:pt>
                <c:pt idx="76" formatCode="0.00">
                  <c:v>12.39999999999997</c:v>
                </c:pt>
                <c:pt idx="77">
                  <c:v>12.49999999999997</c:v>
                </c:pt>
                <c:pt idx="78">
                  <c:v>12.599999999999969</c:v>
                </c:pt>
                <c:pt idx="79" formatCode="0.00">
                  <c:v>12.699999999999969</c:v>
                </c:pt>
                <c:pt idx="80">
                  <c:v>12.799999999999969</c:v>
                </c:pt>
                <c:pt idx="81" formatCode="0.00">
                  <c:v>12.899999999999968</c:v>
                </c:pt>
                <c:pt idx="82" formatCode="0.00">
                  <c:v>12.999999999999968</c:v>
                </c:pt>
                <c:pt idx="83">
                  <c:v>13.099999999999968</c:v>
                </c:pt>
                <c:pt idx="84">
                  <c:v>13.199999999999967</c:v>
                </c:pt>
                <c:pt idx="85" formatCode="0.00">
                  <c:v>13.299999999999967</c:v>
                </c:pt>
                <c:pt idx="86">
                  <c:v>13.399999999999967</c:v>
                </c:pt>
                <c:pt idx="87" formatCode="0.00">
                  <c:v>13.499999999999966</c:v>
                </c:pt>
                <c:pt idx="88" formatCode="0.00">
                  <c:v>13.599999999999966</c:v>
                </c:pt>
                <c:pt idx="89">
                  <c:v>13.699999999999966</c:v>
                </c:pt>
                <c:pt idx="90">
                  <c:v>13.799999999999965</c:v>
                </c:pt>
                <c:pt idx="91" formatCode="0.00">
                  <c:v>13.899999999999965</c:v>
                </c:pt>
                <c:pt idx="92">
                  <c:v>13.999999999999964</c:v>
                </c:pt>
                <c:pt idx="93" formatCode="0.00">
                  <c:v>14.099999999999964</c:v>
                </c:pt>
                <c:pt idx="94" formatCode="0.00">
                  <c:v>14.199999999999964</c:v>
                </c:pt>
                <c:pt idx="95">
                  <c:v>14.299999999999963</c:v>
                </c:pt>
                <c:pt idx="96">
                  <c:v>14.399999999999963</c:v>
                </c:pt>
                <c:pt idx="97" formatCode="0.00">
                  <c:v>14.499999999999963</c:v>
                </c:pt>
                <c:pt idx="98">
                  <c:v>14.599999999999962</c:v>
                </c:pt>
                <c:pt idx="99" formatCode="0.00">
                  <c:v>14.699999999999962</c:v>
                </c:pt>
                <c:pt idx="100" formatCode="0.00">
                  <c:v>14.799999999999962</c:v>
                </c:pt>
                <c:pt idx="101">
                  <c:v>14.899999999999961</c:v>
                </c:pt>
                <c:pt idx="102">
                  <c:v>14.999999999999961</c:v>
                </c:pt>
                <c:pt idx="103" formatCode="0.00">
                  <c:v>15.099999999999961</c:v>
                </c:pt>
                <c:pt idx="104">
                  <c:v>15.19999999999996</c:v>
                </c:pt>
                <c:pt idx="105" formatCode="0.00">
                  <c:v>15.29999999999996</c:v>
                </c:pt>
                <c:pt idx="106">
                  <c:v>15.399999999999959</c:v>
                </c:pt>
                <c:pt idx="107" formatCode="0.00">
                  <c:v>15.499999999999959</c:v>
                </c:pt>
                <c:pt idx="108" formatCode="0.00">
                  <c:v>15.599999999999959</c:v>
                </c:pt>
                <c:pt idx="109">
                  <c:v>15.699999999999958</c:v>
                </c:pt>
                <c:pt idx="110">
                  <c:v>15.799999999999958</c:v>
                </c:pt>
                <c:pt idx="111" formatCode="0.00">
                  <c:v>15.899999999999958</c:v>
                </c:pt>
                <c:pt idx="112">
                  <c:v>15.999999999999957</c:v>
                </c:pt>
                <c:pt idx="113" formatCode="0.00">
                  <c:v>16.099999999999959</c:v>
                </c:pt>
                <c:pt idx="114">
                  <c:v>16.19999999999996</c:v>
                </c:pt>
                <c:pt idx="115" formatCode="0.00">
                  <c:v>16.299999999999962</c:v>
                </c:pt>
                <c:pt idx="116" formatCode="0.00">
                  <c:v>16.399999999999963</c:v>
                </c:pt>
                <c:pt idx="117">
                  <c:v>16.499999999999964</c:v>
                </c:pt>
                <c:pt idx="118">
                  <c:v>16.599999999999966</c:v>
                </c:pt>
                <c:pt idx="119" formatCode="0.00">
                  <c:v>16.699999999999967</c:v>
                </c:pt>
                <c:pt idx="120">
                  <c:v>16.799999999999969</c:v>
                </c:pt>
                <c:pt idx="121" formatCode="0.00">
                  <c:v>16.89999999999997</c:v>
                </c:pt>
                <c:pt idx="122">
                  <c:v>16.999999999999972</c:v>
                </c:pt>
                <c:pt idx="123" formatCode="0.00">
                  <c:v>17.099999999999973</c:v>
                </c:pt>
                <c:pt idx="124" formatCode="0.00">
                  <c:v>17.199999999999974</c:v>
                </c:pt>
                <c:pt idx="125">
                  <c:v>17.299999999999976</c:v>
                </c:pt>
                <c:pt idx="126">
                  <c:v>17.399999999999977</c:v>
                </c:pt>
                <c:pt idx="127" formatCode="0.00">
                  <c:v>17.499999999999979</c:v>
                </c:pt>
                <c:pt idx="128">
                  <c:v>17.59999999999998</c:v>
                </c:pt>
                <c:pt idx="129" formatCode="0.00">
                  <c:v>17.699999999999982</c:v>
                </c:pt>
                <c:pt idx="130">
                  <c:v>17.799999999999983</c:v>
                </c:pt>
                <c:pt idx="131" formatCode="0.00">
                  <c:v>17.899999999999984</c:v>
                </c:pt>
                <c:pt idx="132" formatCode="0.00">
                  <c:v>17.999999999999986</c:v>
                </c:pt>
                <c:pt idx="133">
                  <c:v>18.099999999999987</c:v>
                </c:pt>
              </c:numCache>
            </c:numRef>
          </c:cat>
          <c:val>
            <c:numRef>
              <c:f>'30х30_тсз.25_18'!$N$11:$N$204</c:f>
              <c:numCache>
                <c:formatCode>0.0</c:formatCode>
                <c:ptCount val="194"/>
                <c:pt idx="0">
                  <c:v>88.703999999999994</c:v>
                </c:pt>
                <c:pt idx="1">
                  <c:v>27.288</c:v>
                </c:pt>
                <c:pt idx="2">
                  <c:v>373.94495999999998</c:v>
                </c:pt>
                <c:pt idx="3">
                  <c:v>425.40095999999869</c:v>
                </c:pt>
                <c:pt idx="4">
                  <c:v>438.26111999999864</c:v>
                </c:pt>
                <c:pt idx="5">
                  <c:v>458.16863999999862</c:v>
                </c:pt>
                <c:pt idx="6">
                  <c:v>404.84544</c:v>
                </c:pt>
                <c:pt idx="7">
                  <c:v>347.66303999999997</c:v>
                </c:pt>
                <c:pt idx="8">
                  <c:v>339.93503999999996</c:v>
                </c:pt>
                <c:pt idx="9">
                  <c:v>355.07231999999993</c:v>
                </c:pt>
                <c:pt idx="10">
                  <c:v>329.80031999999994</c:v>
                </c:pt>
                <c:pt idx="11">
                  <c:v>247.59839999999994</c:v>
                </c:pt>
                <c:pt idx="12">
                  <c:v>155.51615999999996</c:v>
                </c:pt>
                <c:pt idx="13">
                  <c:v>125.38559999999993</c:v>
                </c:pt>
                <c:pt idx="14">
                  <c:v>83.603519999999918</c:v>
                </c:pt>
                <c:pt idx="15">
                  <c:v>140.67935999999992</c:v>
                </c:pt>
                <c:pt idx="16">
                  <c:v>80.655359999999902</c:v>
                </c:pt>
                <c:pt idx="17">
                  <c:v>143.75135999999989</c:v>
                </c:pt>
                <c:pt idx="18">
                  <c:v>97.221119999999885</c:v>
                </c:pt>
                <c:pt idx="19">
                  <c:v>98.94911999999988</c:v>
                </c:pt>
                <c:pt idx="20">
                  <c:v>101.01887999999988</c:v>
                </c:pt>
                <c:pt idx="21">
                  <c:v>121.89887999999988</c:v>
                </c:pt>
                <c:pt idx="22">
                  <c:v>194.88671999999988</c:v>
                </c:pt>
                <c:pt idx="23">
                  <c:v>187.23263999999989</c:v>
                </c:pt>
                <c:pt idx="24">
                  <c:v>195.97343999999987</c:v>
                </c:pt>
                <c:pt idx="25">
                  <c:v>259.29311999999987</c:v>
                </c:pt>
                <c:pt idx="26">
                  <c:v>250.66655999999983</c:v>
                </c:pt>
                <c:pt idx="27">
                  <c:v>267.03935999999987</c:v>
                </c:pt>
                <c:pt idx="28">
                  <c:v>250.09055999999981</c:v>
                </c:pt>
                <c:pt idx="29">
                  <c:v>384.13247999999982</c:v>
                </c:pt>
                <c:pt idx="30">
                  <c:v>373.04447999999985</c:v>
                </c:pt>
                <c:pt idx="31">
                  <c:v>393.77087999999981</c:v>
                </c:pt>
                <c:pt idx="32">
                  <c:v>309.94847999999973</c:v>
                </c:pt>
                <c:pt idx="33">
                  <c:v>357.78623999999979</c:v>
                </c:pt>
                <c:pt idx="34">
                  <c:v>393.02399999999977</c:v>
                </c:pt>
                <c:pt idx="35">
                  <c:v>439.61951999999974</c:v>
                </c:pt>
                <c:pt idx="36">
                  <c:v>466.69439999999975</c:v>
                </c:pt>
                <c:pt idx="37">
                  <c:v>437.6956799999997</c:v>
                </c:pt>
                <c:pt idx="38">
                  <c:v>432.10943999999972</c:v>
                </c:pt>
                <c:pt idx="39">
                  <c:v>443.76383999999973</c:v>
                </c:pt>
                <c:pt idx="40">
                  <c:v>450.56159999999971</c:v>
                </c:pt>
                <c:pt idx="41">
                  <c:v>443.42399999999969</c:v>
                </c:pt>
                <c:pt idx="42">
                  <c:v>443.96159999999975</c:v>
                </c:pt>
                <c:pt idx="43">
                  <c:v>431.99999999999972</c:v>
                </c:pt>
                <c:pt idx="44">
                  <c:v>412.52159999999969</c:v>
                </c:pt>
                <c:pt idx="45">
                  <c:v>395.31647999999961</c:v>
                </c:pt>
                <c:pt idx="46">
                  <c:v>401.48639999999966</c:v>
                </c:pt>
                <c:pt idx="47">
                  <c:v>387.60479999999973</c:v>
                </c:pt>
                <c:pt idx="48">
                  <c:v>333.83519999999965</c:v>
                </c:pt>
                <c:pt idx="49">
                  <c:v>377.94815999999963</c:v>
                </c:pt>
                <c:pt idx="50">
                  <c:v>393.11711999999966</c:v>
                </c:pt>
                <c:pt idx="51">
                  <c:v>419.81183999999968</c:v>
                </c:pt>
                <c:pt idx="52">
                  <c:v>350.05535999999967</c:v>
                </c:pt>
                <c:pt idx="53">
                  <c:v>425.68415999999962</c:v>
                </c:pt>
                <c:pt idx="54">
                  <c:v>423.80255999999963</c:v>
                </c:pt>
                <c:pt idx="55">
                  <c:v>390.5001599999996</c:v>
                </c:pt>
                <c:pt idx="56">
                  <c:v>405.52031999999963</c:v>
                </c:pt>
                <c:pt idx="57">
                  <c:v>402.88415999999961</c:v>
                </c:pt>
                <c:pt idx="58">
                  <c:v>431.08031999999957</c:v>
                </c:pt>
                <c:pt idx="59">
                  <c:v>422.15231999999952</c:v>
                </c:pt>
                <c:pt idx="60">
                  <c:v>444.61631999999952</c:v>
                </c:pt>
                <c:pt idx="61">
                  <c:v>464.48831999999959</c:v>
                </c:pt>
                <c:pt idx="62">
                  <c:v>444.90431999999953</c:v>
                </c:pt>
                <c:pt idx="63">
                  <c:v>467.80031999999954</c:v>
                </c:pt>
                <c:pt idx="64">
                  <c:v>464.70431999999954</c:v>
                </c:pt>
                <c:pt idx="65">
                  <c:v>466.72031999999956</c:v>
                </c:pt>
                <c:pt idx="66">
                  <c:v>462.25631999999962</c:v>
                </c:pt>
                <c:pt idx="67">
                  <c:v>498.11231999999956</c:v>
                </c:pt>
                <c:pt idx="68">
                  <c:v>481.04831999999953</c:v>
                </c:pt>
                <c:pt idx="69">
                  <c:v>477.30431999999945</c:v>
                </c:pt>
                <c:pt idx="70">
                  <c:v>547.43231999999955</c:v>
                </c:pt>
                <c:pt idx="71">
                  <c:v>601.80383999999799</c:v>
                </c:pt>
                <c:pt idx="72">
                  <c:v>579.74783999999818</c:v>
                </c:pt>
                <c:pt idx="73">
                  <c:v>538.60703999999953</c:v>
                </c:pt>
                <c:pt idx="74">
                  <c:v>537.77663999999947</c:v>
                </c:pt>
                <c:pt idx="75">
                  <c:v>527.16959999999949</c:v>
                </c:pt>
                <c:pt idx="76">
                  <c:v>511.84799999999939</c:v>
                </c:pt>
                <c:pt idx="77">
                  <c:v>526.1903999999995</c:v>
                </c:pt>
                <c:pt idx="78">
                  <c:v>525.15935999999942</c:v>
                </c:pt>
                <c:pt idx="79">
                  <c:v>515.23775999999941</c:v>
                </c:pt>
                <c:pt idx="80">
                  <c:v>510.75647999999939</c:v>
                </c:pt>
                <c:pt idx="81">
                  <c:v>500.83487999999943</c:v>
                </c:pt>
                <c:pt idx="82">
                  <c:v>500.23103999999938</c:v>
                </c:pt>
                <c:pt idx="83">
                  <c:v>498.26975999999939</c:v>
                </c:pt>
                <c:pt idx="84">
                  <c:v>506.27615999999944</c:v>
                </c:pt>
                <c:pt idx="85">
                  <c:v>505.82111999999944</c:v>
                </c:pt>
                <c:pt idx="86">
                  <c:v>513.39551999999935</c:v>
                </c:pt>
                <c:pt idx="87">
                  <c:v>555.5654399999994</c:v>
                </c:pt>
                <c:pt idx="88">
                  <c:v>559.18271999999945</c:v>
                </c:pt>
                <c:pt idx="89">
                  <c:v>573.19487999999933</c:v>
                </c:pt>
                <c:pt idx="90">
                  <c:v>568.42943999999932</c:v>
                </c:pt>
                <c:pt idx="91">
                  <c:v>588.88127999999938</c:v>
                </c:pt>
                <c:pt idx="92">
                  <c:v>580.1116799999993</c:v>
                </c:pt>
                <c:pt idx="93">
                  <c:v>567.6009599999993</c:v>
                </c:pt>
                <c:pt idx="94">
                  <c:v>599.90975999999932</c:v>
                </c:pt>
                <c:pt idx="95">
                  <c:v>587.15135999999927</c:v>
                </c:pt>
                <c:pt idx="96">
                  <c:v>590.76383999999928</c:v>
                </c:pt>
                <c:pt idx="97">
                  <c:v>627.62207999999919</c:v>
                </c:pt>
                <c:pt idx="98">
                  <c:v>639.05567999999801</c:v>
                </c:pt>
                <c:pt idx="99">
                  <c:v>606.22751999999923</c:v>
                </c:pt>
                <c:pt idx="100">
                  <c:v>682.50431999999762</c:v>
                </c:pt>
                <c:pt idx="101">
                  <c:v>678.1411199999975</c:v>
                </c:pt>
                <c:pt idx="102">
                  <c:v>681.75455999999781</c:v>
                </c:pt>
                <c:pt idx="103">
                  <c:v>609.06335999999919</c:v>
                </c:pt>
                <c:pt idx="104">
                  <c:v>616.97567999999922</c:v>
                </c:pt>
                <c:pt idx="105">
                  <c:v>575.58431999999925</c:v>
                </c:pt>
                <c:pt idx="106">
                  <c:v>578.25695999999925</c:v>
                </c:pt>
                <c:pt idx="107">
                  <c:v>576.48575999999923</c:v>
                </c:pt>
                <c:pt idx="108">
                  <c:v>623.69759999999928</c:v>
                </c:pt>
                <c:pt idx="109">
                  <c:v>624.03743999999926</c:v>
                </c:pt>
                <c:pt idx="110">
                  <c:v>624.48287999999923</c:v>
                </c:pt>
                <c:pt idx="111">
                  <c:v>637.41887999999926</c:v>
                </c:pt>
                <c:pt idx="112">
                  <c:v>629.54687999999919</c:v>
                </c:pt>
                <c:pt idx="113">
                  <c:v>658.33919999999921</c:v>
                </c:pt>
                <c:pt idx="114">
                  <c:v>655.28063999999927</c:v>
                </c:pt>
                <c:pt idx="115">
                  <c:v>662.99327999999912</c:v>
                </c:pt>
                <c:pt idx="116">
                  <c:v>653.70335999999918</c:v>
                </c:pt>
                <c:pt idx="117">
                  <c:v>624.22751999999923</c:v>
                </c:pt>
                <c:pt idx="118">
                  <c:v>646.99679999999921</c:v>
                </c:pt>
                <c:pt idx="119">
                  <c:v>624.04031999999916</c:v>
                </c:pt>
                <c:pt idx="120">
                  <c:v>427.06271999999916</c:v>
                </c:pt>
                <c:pt idx="121">
                  <c:v>385.65023999999914</c:v>
                </c:pt>
                <c:pt idx="122">
                  <c:v>458.2550399999991</c:v>
                </c:pt>
                <c:pt idx="123">
                  <c:v>417.26495999999906</c:v>
                </c:pt>
                <c:pt idx="124">
                  <c:v>376.94303999999909</c:v>
                </c:pt>
                <c:pt idx="125">
                  <c:v>664.00703999999905</c:v>
                </c:pt>
                <c:pt idx="126">
                  <c:v>719.44511999999781</c:v>
                </c:pt>
                <c:pt idx="127">
                  <c:v>731.95583999999758</c:v>
                </c:pt>
                <c:pt idx="128">
                  <c:v>728.85407999999768</c:v>
                </c:pt>
                <c:pt idx="129">
                  <c:v>761.56607999999756</c:v>
                </c:pt>
                <c:pt idx="130">
                  <c:v>764.95007999999746</c:v>
                </c:pt>
                <c:pt idx="131">
                  <c:v>758.80607999999722</c:v>
                </c:pt>
                <c:pt idx="132">
                  <c:v>752.84447999999713</c:v>
                </c:pt>
                <c:pt idx="133">
                  <c:v>776.99999999999727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9A-419C-9343-764EE37838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2506368"/>
        <c:axId val="112507904"/>
      </c:barChart>
      <c:catAx>
        <c:axId val="112506368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crossAx val="112507904"/>
        <c:crosses val="autoZero"/>
        <c:auto val="1"/>
        <c:lblAlgn val="ctr"/>
        <c:lblOffset val="100"/>
        <c:noMultiLvlLbl val="0"/>
      </c:catAx>
      <c:valAx>
        <c:axId val="112507904"/>
        <c:scaling>
          <c:orientation val="minMax"/>
          <c:max val="1000"/>
          <c:min val="0"/>
        </c:scaling>
        <c:delete val="0"/>
        <c:axPos val="t"/>
        <c:majorGridlines/>
        <c:numFmt formatCode="0" sourceLinked="0"/>
        <c:majorTickMark val="out"/>
        <c:minorTickMark val="none"/>
        <c:tickLblPos val="nextTo"/>
        <c:crossAx val="112506368"/>
        <c:crosses val="autoZero"/>
        <c:crossBetween val="between"/>
        <c:majorUnit val="100"/>
        <c:minorUnit val="100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9"/>
    </mc:Choice>
    <mc:Fallback>
      <c:style val="29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383298226823258"/>
          <c:y val="1.0682080457636535E-2"/>
          <c:w val="0.70978368328958885"/>
          <c:h val="0.97450214138240443"/>
        </c:manualLayout>
      </c:layout>
      <c:barChart>
        <c:barDir val="bar"/>
        <c:grouping val="clustered"/>
        <c:varyColors val="0"/>
        <c:ser>
          <c:idx val="1"/>
          <c:order val="0"/>
          <c:tx>
            <c:v>N</c:v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 w="9525" cap="flat" cmpd="sng" algn="ctr">
              <a:solidFill>
                <a:schemeClr val="accent3">
                  <a:shade val="95000"/>
                  <a:satMod val="105000"/>
                </a:schemeClr>
              </a:solidFill>
              <a:prstDash val="solid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numRef>
              <c:f>'30х30_тсз.1_18'!$C$11:$C$196</c:f>
              <c:numCache>
                <c:formatCode>General</c:formatCode>
                <c:ptCount val="186"/>
                <c:pt idx="0">
                  <c:v>1.8999999999999986</c:v>
                </c:pt>
                <c:pt idx="1">
                  <c:v>1.9999999999999987</c:v>
                </c:pt>
                <c:pt idx="2">
                  <c:v>2.0999999999999988</c:v>
                </c:pt>
                <c:pt idx="3" formatCode="0.00">
                  <c:v>2.1999999999999988</c:v>
                </c:pt>
                <c:pt idx="4">
                  <c:v>2.2999999999999989</c:v>
                </c:pt>
                <c:pt idx="5">
                  <c:v>2.399999999999999</c:v>
                </c:pt>
                <c:pt idx="6" formatCode="0.00">
                  <c:v>2.4999999999999991</c:v>
                </c:pt>
                <c:pt idx="7">
                  <c:v>2.5999999999999992</c:v>
                </c:pt>
                <c:pt idx="8">
                  <c:v>2.6999999999999993</c:v>
                </c:pt>
                <c:pt idx="9" formatCode="0.00">
                  <c:v>2.7999999999999994</c:v>
                </c:pt>
                <c:pt idx="10">
                  <c:v>2.8999999999999995</c:v>
                </c:pt>
                <c:pt idx="11">
                  <c:v>2.9999999999999996</c:v>
                </c:pt>
                <c:pt idx="12" formatCode="0.00">
                  <c:v>3.0999999999999996</c:v>
                </c:pt>
                <c:pt idx="13">
                  <c:v>3.1999999999999997</c:v>
                </c:pt>
                <c:pt idx="14">
                  <c:v>3.3</c:v>
                </c:pt>
                <c:pt idx="15" formatCode="0.00">
                  <c:v>3.4</c:v>
                </c:pt>
                <c:pt idx="16">
                  <c:v>3.5</c:v>
                </c:pt>
                <c:pt idx="17">
                  <c:v>3.5999999999999996</c:v>
                </c:pt>
                <c:pt idx="18" formatCode="0.00">
                  <c:v>3.6999999999999993</c:v>
                </c:pt>
                <c:pt idx="19">
                  <c:v>3.7999999999999989</c:v>
                </c:pt>
                <c:pt idx="20">
                  <c:v>3.8999999999999986</c:v>
                </c:pt>
                <c:pt idx="21" formatCode="0.00">
                  <c:v>3.9999999999999982</c:v>
                </c:pt>
                <c:pt idx="22">
                  <c:v>4.0999999999999979</c:v>
                </c:pt>
                <c:pt idx="23">
                  <c:v>4.1999999999999975</c:v>
                </c:pt>
                <c:pt idx="24" formatCode="0.00">
                  <c:v>4.2999999999999972</c:v>
                </c:pt>
                <c:pt idx="25">
                  <c:v>4.3999999999999968</c:v>
                </c:pt>
                <c:pt idx="26">
                  <c:v>4.4999999999999964</c:v>
                </c:pt>
                <c:pt idx="27" formatCode="0.00">
                  <c:v>4.5999999999999961</c:v>
                </c:pt>
                <c:pt idx="28">
                  <c:v>4.6999999999999957</c:v>
                </c:pt>
                <c:pt idx="29">
                  <c:v>4.7999999999999954</c:v>
                </c:pt>
                <c:pt idx="30" formatCode="0.00">
                  <c:v>4.899999999999995</c:v>
                </c:pt>
                <c:pt idx="31">
                  <c:v>4.9999999999999947</c:v>
                </c:pt>
                <c:pt idx="32">
                  <c:v>5.0999999999999943</c:v>
                </c:pt>
                <c:pt idx="33" formatCode="0.00">
                  <c:v>5.199999999999994</c:v>
                </c:pt>
                <c:pt idx="34">
                  <c:v>5.2999999999999936</c:v>
                </c:pt>
                <c:pt idx="35">
                  <c:v>5.3999999999999932</c:v>
                </c:pt>
                <c:pt idx="36" formatCode="0.00">
                  <c:v>5.4999999999999929</c:v>
                </c:pt>
                <c:pt idx="37">
                  <c:v>5.5999999999999925</c:v>
                </c:pt>
                <c:pt idx="38">
                  <c:v>5.6999999999999922</c:v>
                </c:pt>
                <c:pt idx="39" formatCode="0.00">
                  <c:v>5.7999999999999918</c:v>
                </c:pt>
                <c:pt idx="40">
                  <c:v>5.8999999999999915</c:v>
                </c:pt>
                <c:pt idx="41">
                  <c:v>5.9999999999999911</c:v>
                </c:pt>
                <c:pt idx="42" formatCode="0.00">
                  <c:v>6.0999999999999908</c:v>
                </c:pt>
                <c:pt idx="43">
                  <c:v>6.1999999999999904</c:v>
                </c:pt>
                <c:pt idx="44">
                  <c:v>6.2999999999999901</c:v>
                </c:pt>
                <c:pt idx="45" formatCode="0.00">
                  <c:v>6.3999999999999897</c:v>
                </c:pt>
                <c:pt idx="46">
                  <c:v>6.4999999999999893</c:v>
                </c:pt>
                <c:pt idx="47">
                  <c:v>6.599999999999989</c:v>
                </c:pt>
                <c:pt idx="48" formatCode="0.00">
                  <c:v>6.6999999999999886</c:v>
                </c:pt>
                <c:pt idx="49">
                  <c:v>6.7999999999999883</c:v>
                </c:pt>
                <c:pt idx="50">
                  <c:v>6.8999999999999879</c:v>
                </c:pt>
                <c:pt idx="51" formatCode="0.00">
                  <c:v>6.9999999999999876</c:v>
                </c:pt>
                <c:pt idx="52">
                  <c:v>7.0999999999999872</c:v>
                </c:pt>
                <c:pt idx="53">
                  <c:v>7.1999999999999869</c:v>
                </c:pt>
                <c:pt idx="54" formatCode="0.00">
                  <c:v>7.2999999999999865</c:v>
                </c:pt>
                <c:pt idx="55">
                  <c:v>7.3999999999999861</c:v>
                </c:pt>
                <c:pt idx="56">
                  <c:v>7.4999999999999858</c:v>
                </c:pt>
                <c:pt idx="57" formatCode="0.00">
                  <c:v>7.5999999999999854</c:v>
                </c:pt>
                <c:pt idx="58" formatCode="0.00">
                  <c:v>7.699999999999986</c:v>
                </c:pt>
                <c:pt idx="59">
                  <c:v>7.7999999999999856</c:v>
                </c:pt>
                <c:pt idx="60">
                  <c:v>7.8999999999999853</c:v>
                </c:pt>
                <c:pt idx="61" formatCode="0.00">
                  <c:v>7.9999999999999849</c:v>
                </c:pt>
                <c:pt idx="62">
                  <c:v>8.0999999999999837</c:v>
                </c:pt>
                <c:pt idx="63" formatCode="0.00">
                  <c:v>8.1999999999999833</c:v>
                </c:pt>
                <c:pt idx="64" formatCode="0.00">
                  <c:v>8.2999999999999829</c:v>
                </c:pt>
                <c:pt idx="65">
                  <c:v>8.3999999999999826</c:v>
                </c:pt>
                <c:pt idx="66">
                  <c:v>8.4999999999999822</c:v>
                </c:pt>
                <c:pt idx="67" formatCode="0.00">
                  <c:v>8.5999999999999819</c:v>
                </c:pt>
                <c:pt idx="68">
                  <c:v>8.6999999999999815</c:v>
                </c:pt>
                <c:pt idx="69" formatCode="0.00">
                  <c:v>8.7999999999999812</c:v>
                </c:pt>
                <c:pt idx="70" formatCode="0.00">
                  <c:v>8.8999999999999808</c:v>
                </c:pt>
                <c:pt idx="71">
                  <c:v>8.9999999999999805</c:v>
                </c:pt>
                <c:pt idx="72">
                  <c:v>9.0999999999999801</c:v>
                </c:pt>
                <c:pt idx="73" formatCode="0.00">
                  <c:v>9.1999999999999797</c:v>
                </c:pt>
                <c:pt idx="74">
                  <c:v>9.2999999999999794</c:v>
                </c:pt>
                <c:pt idx="75" formatCode="0.00">
                  <c:v>9.399999999999979</c:v>
                </c:pt>
                <c:pt idx="76" formatCode="0.00">
                  <c:v>9.4999999999999787</c:v>
                </c:pt>
                <c:pt idx="77">
                  <c:v>9.5999999999999783</c:v>
                </c:pt>
                <c:pt idx="78">
                  <c:v>9.699999999999978</c:v>
                </c:pt>
                <c:pt idx="79" formatCode="0.00">
                  <c:v>9.7999999999999776</c:v>
                </c:pt>
                <c:pt idx="80">
                  <c:v>9.8999999999999773</c:v>
                </c:pt>
                <c:pt idx="81" formatCode="0.00">
                  <c:v>9.9999999999999769</c:v>
                </c:pt>
                <c:pt idx="82" formatCode="0.00">
                  <c:v>10.099999999999977</c:v>
                </c:pt>
                <c:pt idx="83">
                  <c:v>10.199999999999976</c:v>
                </c:pt>
                <c:pt idx="84">
                  <c:v>10.299999999999976</c:v>
                </c:pt>
                <c:pt idx="85" formatCode="0.00">
                  <c:v>10.399999999999975</c:v>
                </c:pt>
                <c:pt idx="86">
                  <c:v>10.499999999999975</c:v>
                </c:pt>
                <c:pt idx="87" formatCode="0.00">
                  <c:v>10.599999999999975</c:v>
                </c:pt>
                <c:pt idx="88" formatCode="0.00">
                  <c:v>10.699999999999974</c:v>
                </c:pt>
                <c:pt idx="89">
                  <c:v>10.799999999999974</c:v>
                </c:pt>
                <c:pt idx="90">
                  <c:v>10.899999999999974</c:v>
                </c:pt>
                <c:pt idx="91" formatCode="0.00">
                  <c:v>10.999999999999973</c:v>
                </c:pt>
                <c:pt idx="92">
                  <c:v>11.099999999999973</c:v>
                </c:pt>
                <c:pt idx="93" formatCode="0.00">
                  <c:v>11.199999999999973</c:v>
                </c:pt>
                <c:pt idx="94" formatCode="0.00">
                  <c:v>11.299999999999972</c:v>
                </c:pt>
                <c:pt idx="95">
                  <c:v>11.399999999999972</c:v>
                </c:pt>
                <c:pt idx="96">
                  <c:v>11.499999999999972</c:v>
                </c:pt>
                <c:pt idx="97" formatCode="0.00">
                  <c:v>11.599999999999971</c:v>
                </c:pt>
                <c:pt idx="98">
                  <c:v>11.699999999999971</c:v>
                </c:pt>
                <c:pt idx="99" formatCode="0.00">
                  <c:v>11.799999999999971</c:v>
                </c:pt>
                <c:pt idx="100" formatCode="0.00">
                  <c:v>11.89999999999997</c:v>
                </c:pt>
                <c:pt idx="101">
                  <c:v>11.99999999999997</c:v>
                </c:pt>
                <c:pt idx="102">
                  <c:v>12.099999999999969</c:v>
                </c:pt>
                <c:pt idx="103" formatCode="0.00">
                  <c:v>12.199999999999969</c:v>
                </c:pt>
                <c:pt idx="104">
                  <c:v>12.299999999999969</c:v>
                </c:pt>
                <c:pt idx="105" formatCode="0.00">
                  <c:v>12.399999999999968</c:v>
                </c:pt>
                <c:pt idx="106">
                  <c:v>12.499999999999968</c:v>
                </c:pt>
                <c:pt idx="107" formatCode="0.00">
                  <c:v>12.599999999999968</c:v>
                </c:pt>
                <c:pt idx="108" formatCode="0.00">
                  <c:v>12.699999999999967</c:v>
                </c:pt>
                <c:pt idx="109">
                  <c:v>12.799999999999967</c:v>
                </c:pt>
                <c:pt idx="110">
                  <c:v>12.899999999999967</c:v>
                </c:pt>
                <c:pt idx="111" formatCode="0.00">
                  <c:v>12.999999999999966</c:v>
                </c:pt>
                <c:pt idx="112">
                  <c:v>13.099999999999966</c:v>
                </c:pt>
                <c:pt idx="113" formatCode="0.00">
                  <c:v>13.199999999999966</c:v>
                </c:pt>
                <c:pt idx="114">
                  <c:v>13.299999999999965</c:v>
                </c:pt>
                <c:pt idx="115" formatCode="0.00">
                  <c:v>13.399999999999965</c:v>
                </c:pt>
                <c:pt idx="116" formatCode="0.00">
                  <c:v>13.499999999999964</c:v>
                </c:pt>
                <c:pt idx="117">
                  <c:v>13.599999999999964</c:v>
                </c:pt>
                <c:pt idx="118">
                  <c:v>13.699999999999964</c:v>
                </c:pt>
                <c:pt idx="119" formatCode="0.00">
                  <c:v>13.799999999999963</c:v>
                </c:pt>
                <c:pt idx="120">
                  <c:v>13.899999999999963</c:v>
                </c:pt>
                <c:pt idx="121" formatCode="0.00">
                  <c:v>13.999999999999963</c:v>
                </c:pt>
                <c:pt idx="122">
                  <c:v>14.099999999999962</c:v>
                </c:pt>
                <c:pt idx="123" formatCode="0.00">
                  <c:v>14.199999999999962</c:v>
                </c:pt>
                <c:pt idx="124" formatCode="0.00">
                  <c:v>14.299999999999962</c:v>
                </c:pt>
                <c:pt idx="125">
                  <c:v>14.399999999999961</c:v>
                </c:pt>
                <c:pt idx="126">
                  <c:v>14.499999999999961</c:v>
                </c:pt>
                <c:pt idx="127" formatCode="0.00">
                  <c:v>14.599999999999961</c:v>
                </c:pt>
                <c:pt idx="128">
                  <c:v>14.69999999999996</c:v>
                </c:pt>
                <c:pt idx="129" formatCode="0.00">
                  <c:v>14.79999999999996</c:v>
                </c:pt>
                <c:pt idx="130">
                  <c:v>14.899999999999959</c:v>
                </c:pt>
                <c:pt idx="131" formatCode="0.00">
                  <c:v>14.999999999999959</c:v>
                </c:pt>
                <c:pt idx="132" formatCode="0.00">
                  <c:v>15.099999999999959</c:v>
                </c:pt>
                <c:pt idx="133">
                  <c:v>15.199999999999958</c:v>
                </c:pt>
                <c:pt idx="134">
                  <c:v>15.299999999999958</c:v>
                </c:pt>
                <c:pt idx="135" formatCode="0.00">
                  <c:v>15.399999999999958</c:v>
                </c:pt>
                <c:pt idx="136">
                  <c:v>15.499999999999957</c:v>
                </c:pt>
                <c:pt idx="137" formatCode="0.00">
                  <c:v>15.599999999999957</c:v>
                </c:pt>
                <c:pt idx="138">
                  <c:v>15.699999999999957</c:v>
                </c:pt>
                <c:pt idx="139" formatCode="0.00">
                  <c:v>15.799999999999958</c:v>
                </c:pt>
                <c:pt idx="140" formatCode="0.00">
                  <c:v>15.899999999999959</c:v>
                </c:pt>
                <c:pt idx="141">
                  <c:v>15.999999999999961</c:v>
                </c:pt>
                <c:pt idx="142">
                  <c:v>16.099999999999962</c:v>
                </c:pt>
                <c:pt idx="143" formatCode="0.00">
                  <c:v>16.199999999999964</c:v>
                </c:pt>
                <c:pt idx="144">
                  <c:v>16.299999999999965</c:v>
                </c:pt>
                <c:pt idx="145" formatCode="0.00">
                  <c:v>16.399999999999967</c:v>
                </c:pt>
                <c:pt idx="146">
                  <c:v>16.499999999999968</c:v>
                </c:pt>
                <c:pt idx="147" formatCode="0.00">
                  <c:v>16.599999999999969</c:v>
                </c:pt>
                <c:pt idx="148" formatCode="0.00">
                  <c:v>16.699999999999971</c:v>
                </c:pt>
                <c:pt idx="149">
                  <c:v>16.799999999999972</c:v>
                </c:pt>
                <c:pt idx="150">
                  <c:v>16.899999999999974</c:v>
                </c:pt>
                <c:pt idx="151" formatCode="0.00">
                  <c:v>16.999999999999975</c:v>
                </c:pt>
                <c:pt idx="152">
                  <c:v>17.099999999999977</c:v>
                </c:pt>
                <c:pt idx="153" formatCode="0.00">
                  <c:v>17.199999999999978</c:v>
                </c:pt>
                <c:pt idx="154">
                  <c:v>17.299999999999979</c:v>
                </c:pt>
                <c:pt idx="155" formatCode="0.00">
                  <c:v>17.399999999999981</c:v>
                </c:pt>
                <c:pt idx="156" formatCode="0.00">
                  <c:v>17.499999999999982</c:v>
                </c:pt>
                <c:pt idx="157">
                  <c:v>17.599999999999984</c:v>
                </c:pt>
                <c:pt idx="158">
                  <c:v>17.699999999999985</c:v>
                </c:pt>
                <c:pt idx="159" formatCode="0.00">
                  <c:v>17.799999999999986</c:v>
                </c:pt>
                <c:pt idx="160">
                  <c:v>17.899999999999988</c:v>
                </c:pt>
                <c:pt idx="161" formatCode="0.00">
                  <c:v>17.999999999999989</c:v>
                </c:pt>
                <c:pt idx="162" formatCode="0.00">
                  <c:v>18.099999999999991</c:v>
                </c:pt>
                <c:pt idx="163">
                  <c:v>18.199999999999992</c:v>
                </c:pt>
                <c:pt idx="164">
                  <c:v>18.299999999999994</c:v>
                </c:pt>
                <c:pt idx="165" formatCode="0.00">
                  <c:v>18.399999999999995</c:v>
                </c:pt>
                <c:pt idx="166">
                  <c:v>18.499999999999996</c:v>
                </c:pt>
                <c:pt idx="167" formatCode="0.00">
                  <c:v>18.599999999999998</c:v>
                </c:pt>
                <c:pt idx="168" formatCode="0.00">
                  <c:v>18.7</c:v>
                </c:pt>
                <c:pt idx="169">
                  <c:v>18.8</c:v>
                </c:pt>
                <c:pt idx="170">
                  <c:v>18.900000000000002</c:v>
                </c:pt>
                <c:pt idx="171" formatCode="0.00">
                  <c:v>19.000000000000004</c:v>
                </c:pt>
                <c:pt idx="172">
                  <c:v>19.100000000000005</c:v>
                </c:pt>
                <c:pt idx="173" formatCode="0.00">
                  <c:v>19.200000000000006</c:v>
                </c:pt>
                <c:pt idx="174" formatCode="0.00">
                  <c:v>19.300000000000008</c:v>
                </c:pt>
                <c:pt idx="175">
                  <c:v>19.400000000000009</c:v>
                </c:pt>
                <c:pt idx="176">
                  <c:v>19.500000000000011</c:v>
                </c:pt>
                <c:pt idx="177" formatCode="0.00">
                  <c:v>19.600000000000012</c:v>
                </c:pt>
                <c:pt idx="178">
                  <c:v>19.700000000000014</c:v>
                </c:pt>
                <c:pt idx="179" formatCode="0.00">
                  <c:v>19.800000000000015</c:v>
                </c:pt>
                <c:pt idx="180" formatCode="0.00">
                  <c:v>19.900000000000016</c:v>
                </c:pt>
                <c:pt idx="181">
                  <c:v>20.000000000000018</c:v>
                </c:pt>
                <c:pt idx="182">
                  <c:v>20.100000000000019</c:v>
                </c:pt>
                <c:pt idx="183" formatCode="0.00">
                  <c:v>20.200000000000021</c:v>
                </c:pt>
                <c:pt idx="184">
                  <c:v>20.300000000000022</c:v>
                </c:pt>
                <c:pt idx="185" formatCode="0.00">
                  <c:v>20.400000000000023</c:v>
                </c:pt>
              </c:numCache>
            </c:numRef>
          </c:cat>
          <c:val>
            <c:numRef>
              <c:f>'30х30_тсз.1_18'!$N$11:$N$196</c:f>
              <c:numCache>
                <c:formatCode>0.0</c:formatCode>
                <c:ptCount val="186"/>
                <c:pt idx="0">
                  <c:v>159.26399999999998</c:v>
                </c:pt>
                <c:pt idx="1">
                  <c:v>379.00799999999998</c:v>
                </c:pt>
                <c:pt idx="2">
                  <c:v>357.6096</c:v>
                </c:pt>
                <c:pt idx="3">
                  <c:v>398.14368000000002</c:v>
                </c:pt>
                <c:pt idx="4">
                  <c:v>424.99199999999871</c:v>
                </c:pt>
                <c:pt idx="5">
                  <c:v>429.05567999999874</c:v>
                </c:pt>
                <c:pt idx="6">
                  <c:v>434.03231999999872</c:v>
                </c:pt>
                <c:pt idx="7">
                  <c:v>450.51839999999856</c:v>
                </c:pt>
                <c:pt idx="8">
                  <c:v>467.49695999999847</c:v>
                </c:pt>
                <c:pt idx="9">
                  <c:v>474.74495999999834</c:v>
                </c:pt>
                <c:pt idx="10">
                  <c:v>483.75071999999847</c:v>
                </c:pt>
                <c:pt idx="11">
                  <c:v>484.98719999999832</c:v>
                </c:pt>
                <c:pt idx="12">
                  <c:v>488.91935999999839</c:v>
                </c:pt>
                <c:pt idx="13">
                  <c:v>470.05919999999861</c:v>
                </c:pt>
                <c:pt idx="14">
                  <c:v>427.82687999999996</c:v>
                </c:pt>
                <c:pt idx="15">
                  <c:v>402.04128000000003</c:v>
                </c:pt>
                <c:pt idx="16">
                  <c:v>365.22624000000008</c:v>
                </c:pt>
                <c:pt idx="17">
                  <c:v>330.39264000000003</c:v>
                </c:pt>
                <c:pt idx="18">
                  <c:v>328.42848000000004</c:v>
                </c:pt>
                <c:pt idx="19">
                  <c:v>347.34432000000004</c:v>
                </c:pt>
                <c:pt idx="20">
                  <c:v>343.87871999999999</c:v>
                </c:pt>
                <c:pt idx="21">
                  <c:v>371.02272000000005</c:v>
                </c:pt>
                <c:pt idx="22">
                  <c:v>394.81056000000001</c:v>
                </c:pt>
                <c:pt idx="23">
                  <c:v>420.78528000000006</c:v>
                </c:pt>
                <c:pt idx="24">
                  <c:v>422.49023999999997</c:v>
                </c:pt>
                <c:pt idx="25">
                  <c:v>467.83296000000001</c:v>
                </c:pt>
                <c:pt idx="26">
                  <c:v>368.53535999999997</c:v>
                </c:pt>
                <c:pt idx="27">
                  <c:v>210.88895999999994</c:v>
                </c:pt>
                <c:pt idx="28">
                  <c:v>180.50495999999993</c:v>
                </c:pt>
                <c:pt idx="29">
                  <c:v>156.91295999999994</c:v>
                </c:pt>
                <c:pt idx="30">
                  <c:v>135.08735999999993</c:v>
                </c:pt>
                <c:pt idx="31">
                  <c:v>118.53023999999991</c:v>
                </c:pt>
                <c:pt idx="32">
                  <c:v>114.49631999999993</c:v>
                </c:pt>
                <c:pt idx="33">
                  <c:v>109.93631999999991</c:v>
                </c:pt>
                <c:pt idx="34">
                  <c:v>111.37631999999989</c:v>
                </c:pt>
                <c:pt idx="35">
                  <c:v>112.6243199999999</c:v>
                </c:pt>
                <c:pt idx="36">
                  <c:v>107.29631999999989</c:v>
                </c:pt>
                <c:pt idx="37">
                  <c:v>108.35231999999989</c:v>
                </c:pt>
                <c:pt idx="38">
                  <c:v>115.88831999999988</c:v>
                </c:pt>
                <c:pt idx="39">
                  <c:v>129.80831999999987</c:v>
                </c:pt>
                <c:pt idx="40">
                  <c:v>137.24831999999986</c:v>
                </c:pt>
                <c:pt idx="41">
                  <c:v>132.68831999999986</c:v>
                </c:pt>
                <c:pt idx="42">
                  <c:v>134.60831999999985</c:v>
                </c:pt>
                <c:pt idx="43">
                  <c:v>142.81631999999985</c:v>
                </c:pt>
                <c:pt idx="44">
                  <c:v>131.10431999999983</c:v>
                </c:pt>
                <c:pt idx="45">
                  <c:v>132.35231999999982</c:v>
                </c:pt>
                <c:pt idx="46">
                  <c:v>133.60031999999984</c:v>
                </c:pt>
                <c:pt idx="47">
                  <c:v>134.75231999999983</c:v>
                </c:pt>
                <c:pt idx="48">
                  <c:v>142.28831999999983</c:v>
                </c:pt>
                <c:pt idx="49">
                  <c:v>143.24831999999981</c:v>
                </c:pt>
                <c:pt idx="50">
                  <c:v>144.20831999999979</c:v>
                </c:pt>
                <c:pt idx="51">
                  <c:v>152.22431999999978</c:v>
                </c:pt>
                <c:pt idx="52">
                  <c:v>166.43231999999981</c:v>
                </c:pt>
                <c:pt idx="53">
                  <c:v>161.20031999999978</c:v>
                </c:pt>
                <c:pt idx="54">
                  <c:v>155.87231999999977</c:v>
                </c:pt>
                <c:pt idx="55">
                  <c:v>314.32031999999981</c:v>
                </c:pt>
                <c:pt idx="56">
                  <c:v>323.9481599999998</c:v>
                </c:pt>
                <c:pt idx="57">
                  <c:v>361.22207999999972</c:v>
                </c:pt>
                <c:pt idx="58">
                  <c:v>351.43295999999975</c:v>
                </c:pt>
                <c:pt idx="59">
                  <c:v>354.23903999999976</c:v>
                </c:pt>
                <c:pt idx="60">
                  <c:v>357.32255999999978</c:v>
                </c:pt>
                <c:pt idx="61">
                  <c:v>300.27647999999971</c:v>
                </c:pt>
                <c:pt idx="62">
                  <c:v>418.5753599999997</c:v>
                </c:pt>
                <c:pt idx="63">
                  <c:v>462.34943999999979</c:v>
                </c:pt>
                <c:pt idx="64">
                  <c:v>497.18495999999976</c:v>
                </c:pt>
                <c:pt idx="65">
                  <c:v>510.48287999999974</c:v>
                </c:pt>
                <c:pt idx="66">
                  <c:v>502.96223999999972</c:v>
                </c:pt>
                <c:pt idx="67">
                  <c:v>467.08415999999971</c:v>
                </c:pt>
                <c:pt idx="68">
                  <c:v>455.46527999999972</c:v>
                </c:pt>
                <c:pt idx="69">
                  <c:v>463.75967999999966</c:v>
                </c:pt>
                <c:pt idx="70">
                  <c:v>437.78495999999967</c:v>
                </c:pt>
                <c:pt idx="71">
                  <c:v>462.24095999999975</c:v>
                </c:pt>
                <c:pt idx="72">
                  <c:v>394.92095999999964</c:v>
                </c:pt>
                <c:pt idx="73">
                  <c:v>389.52095999999966</c:v>
                </c:pt>
                <c:pt idx="74">
                  <c:v>383.68895999999961</c:v>
                </c:pt>
                <c:pt idx="75">
                  <c:v>395.85695999999962</c:v>
                </c:pt>
                <c:pt idx="76">
                  <c:v>411.55295999999964</c:v>
                </c:pt>
                <c:pt idx="77">
                  <c:v>442.08095999999961</c:v>
                </c:pt>
                <c:pt idx="78">
                  <c:v>435.60095999999959</c:v>
                </c:pt>
                <c:pt idx="79">
                  <c:v>419.04095999999964</c:v>
                </c:pt>
                <c:pt idx="80">
                  <c:v>419.47295999999972</c:v>
                </c:pt>
                <c:pt idx="81">
                  <c:v>527.97695999999962</c:v>
                </c:pt>
                <c:pt idx="82">
                  <c:v>571.96895999999845</c:v>
                </c:pt>
                <c:pt idx="83">
                  <c:v>600.68735999999831</c:v>
                </c:pt>
                <c:pt idx="84">
                  <c:v>601.26143999999817</c:v>
                </c:pt>
                <c:pt idx="85">
                  <c:v>588.3542399999983</c:v>
                </c:pt>
                <c:pt idx="86">
                  <c:v>592.67423999999835</c:v>
                </c:pt>
                <c:pt idx="87">
                  <c:v>578.50463999999954</c:v>
                </c:pt>
                <c:pt idx="88">
                  <c:v>566.71103999999957</c:v>
                </c:pt>
                <c:pt idx="89">
                  <c:v>567.93887999999947</c:v>
                </c:pt>
                <c:pt idx="90">
                  <c:v>581.40575999999965</c:v>
                </c:pt>
                <c:pt idx="91">
                  <c:v>596.65535999999952</c:v>
                </c:pt>
                <c:pt idx="92">
                  <c:v>585.03167999999948</c:v>
                </c:pt>
                <c:pt idx="93">
                  <c:v>605.19167999999831</c:v>
                </c:pt>
                <c:pt idx="94">
                  <c:v>603.91295999999829</c:v>
                </c:pt>
                <c:pt idx="95">
                  <c:v>612.55295999999942</c:v>
                </c:pt>
                <c:pt idx="96">
                  <c:v>580.63295999999946</c:v>
                </c:pt>
                <c:pt idx="97">
                  <c:v>565.2019199999994</c:v>
                </c:pt>
                <c:pt idx="98">
                  <c:v>548.43167999999946</c:v>
                </c:pt>
                <c:pt idx="99">
                  <c:v>542.42111999999941</c:v>
                </c:pt>
                <c:pt idx="100">
                  <c:v>540.44927999999948</c:v>
                </c:pt>
                <c:pt idx="101">
                  <c:v>541.7971199999995</c:v>
                </c:pt>
                <c:pt idx="102">
                  <c:v>535.2355199999995</c:v>
                </c:pt>
                <c:pt idx="103">
                  <c:v>533.72639999999933</c:v>
                </c:pt>
                <c:pt idx="104">
                  <c:v>541.63679999999943</c:v>
                </c:pt>
                <c:pt idx="105">
                  <c:v>541.65407999999934</c:v>
                </c:pt>
                <c:pt idx="106">
                  <c:v>543.91583999999943</c:v>
                </c:pt>
                <c:pt idx="107">
                  <c:v>549.9436799999994</c:v>
                </c:pt>
                <c:pt idx="108">
                  <c:v>548.46143999999936</c:v>
                </c:pt>
                <c:pt idx="109">
                  <c:v>545.13983999999937</c:v>
                </c:pt>
                <c:pt idx="110">
                  <c:v>559.50143999999932</c:v>
                </c:pt>
                <c:pt idx="111">
                  <c:v>620.37503999999933</c:v>
                </c:pt>
                <c:pt idx="112">
                  <c:v>618.11519999999939</c:v>
                </c:pt>
                <c:pt idx="113">
                  <c:v>612.53951999999936</c:v>
                </c:pt>
                <c:pt idx="114">
                  <c:v>624.34751999999935</c:v>
                </c:pt>
                <c:pt idx="115">
                  <c:v>620.98559999999941</c:v>
                </c:pt>
                <c:pt idx="116">
                  <c:v>632.02367999999933</c:v>
                </c:pt>
                <c:pt idx="117">
                  <c:v>634.38047999999947</c:v>
                </c:pt>
                <c:pt idx="118">
                  <c:v>631.26527999999939</c:v>
                </c:pt>
                <c:pt idx="119">
                  <c:v>593.37983999999938</c:v>
                </c:pt>
                <c:pt idx="120">
                  <c:v>543.4598399999993</c:v>
                </c:pt>
                <c:pt idx="121">
                  <c:v>595.0694399999993</c:v>
                </c:pt>
                <c:pt idx="122">
                  <c:v>629.75327999999934</c:v>
                </c:pt>
                <c:pt idx="123">
                  <c:v>654.87935999999934</c:v>
                </c:pt>
                <c:pt idx="124">
                  <c:v>653.71295999999927</c:v>
                </c:pt>
                <c:pt idx="125">
                  <c:v>678.8630399999995</c:v>
                </c:pt>
                <c:pt idx="126">
                  <c:v>691.66463999999928</c:v>
                </c:pt>
                <c:pt idx="127">
                  <c:v>658.26527999999939</c:v>
                </c:pt>
                <c:pt idx="128">
                  <c:v>630.03935999999931</c:v>
                </c:pt>
                <c:pt idx="129">
                  <c:v>623.44895999999937</c:v>
                </c:pt>
                <c:pt idx="130">
                  <c:v>622.02335999999923</c:v>
                </c:pt>
                <c:pt idx="131">
                  <c:v>615.98687999999925</c:v>
                </c:pt>
                <c:pt idx="132">
                  <c:v>614.01983999999925</c:v>
                </c:pt>
                <c:pt idx="133">
                  <c:v>608.20223999999928</c:v>
                </c:pt>
                <c:pt idx="134">
                  <c:v>624.24095999999929</c:v>
                </c:pt>
                <c:pt idx="135">
                  <c:v>653.44991999999934</c:v>
                </c:pt>
                <c:pt idx="136">
                  <c:v>694.99679999999921</c:v>
                </c:pt>
                <c:pt idx="137">
                  <c:v>712.62239999999929</c:v>
                </c:pt>
                <c:pt idx="138">
                  <c:v>692.16671999999926</c:v>
                </c:pt>
                <c:pt idx="139">
                  <c:v>702.28415999999925</c:v>
                </c:pt>
                <c:pt idx="140">
                  <c:v>751.50815999999793</c:v>
                </c:pt>
                <c:pt idx="141">
                  <c:v>769.01279999999792</c:v>
                </c:pt>
                <c:pt idx="142">
                  <c:v>741.35039999999822</c:v>
                </c:pt>
                <c:pt idx="143">
                  <c:v>325.55039999999946</c:v>
                </c:pt>
                <c:pt idx="144">
                  <c:v>325.55039999999946</c:v>
                </c:pt>
                <c:pt idx="145">
                  <c:v>325.55039999999946</c:v>
                </c:pt>
                <c:pt idx="146">
                  <c:v>325.55039999999946</c:v>
                </c:pt>
                <c:pt idx="147">
                  <c:v>687.97823999999946</c:v>
                </c:pt>
                <c:pt idx="148">
                  <c:v>683.94623999999953</c:v>
                </c:pt>
                <c:pt idx="149">
                  <c:v>692.4220799999996</c:v>
                </c:pt>
                <c:pt idx="150">
                  <c:v>706.77983999999958</c:v>
                </c:pt>
                <c:pt idx="151">
                  <c:v>679.08959999999968</c:v>
                </c:pt>
                <c:pt idx="152">
                  <c:v>663.75935999999967</c:v>
                </c:pt>
                <c:pt idx="153">
                  <c:v>677.1129599999997</c:v>
                </c:pt>
                <c:pt idx="154">
                  <c:v>736.5158399999998</c:v>
                </c:pt>
                <c:pt idx="155">
                  <c:v>759.10175999999979</c:v>
                </c:pt>
                <c:pt idx="156">
                  <c:v>704.50271999999984</c:v>
                </c:pt>
                <c:pt idx="157">
                  <c:v>673.1107199999999</c:v>
                </c:pt>
                <c:pt idx="158">
                  <c:v>715.73471999999981</c:v>
                </c:pt>
                <c:pt idx="159">
                  <c:v>722.86271999999985</c:v>
                </c:pt>
                <c:pt idx="160">
                  <c:v>777.29471999999862</c:v>
                </c:pt>
                <c:pt idx="161">
                  <c:v>739.0627199999999</c:v>
                </c:pt>
                <c:pt idx="162">
                  <c:v>790.91711999999848</c:v>
                </c:pt>
                <c:pt idx="163">
                  <c:v>806.86271999999849</c:v>
                </c:pt>
                <c:pt idx="164">
                  <c:v>785.74367999999868</c:v>
                </c:pt>
                <c:pt idx="165">
                  <c:v>812.112959999998</c:v>
                </c:pt>
                <c:pt idx="166">
                  <c:v>813.56639999999811</c:v>
                </c:pt>
                <c:pt idx="167">
                  <c:v>828.98015999999802</c:v>
                </c:pt>
                <c:pt idx="168">
                  <c:v>809.68415999999797</c:v>
                </c:pt>
                <c:pt idx="169">
                  <c:v>822.10655999999801</c:v>
                </c:pt>
                <c:pt idx="170">
                  <c:v>826.3449599999982</c:v>
                </c:pt>
                <c:pt idx="171">
                  <c:v>383.32896000000034</c:v>
                </c:pt>
                <c:pt idx="172">
                  <c:v>383.32896000000034</c:v>
                </c:pt>
                <c:pt idx="173">
                  <c:v>383.32896000000034</c:v>
                </c:pt>
                <c:pt idx="174">
                  <c:v>383.32896000000034</c:v>
                </c:pt>
                <c:pt idx="175">
                  <c:v>383.32896000000034</c:v>
                </c:pt>
                <c:pt idx="176">
                  <c:v>383.32896000000034</c:v>
                </c:pt>
                <c:pt idx="177">
                  <c:v>383.32896000000034</c:v>
                </c:pt>
                <c:pt idx="178">
                  <c:v>383.32896000000034</c:v>
                </c:pt>
                <c:pt idx="179">
                  <c:v>383.32896000000034</c:v>
                </c:pt>
                <c:pt idx="180">
                  <c:v>383.32896000000034</c:v>
                </c:pt>
                <c:pt idx="181">
                  <c:v>383.32896000000034</c:v>
                </c:pt>
                <c:pt idx="182">
                  <c:v>383.32896000000034</c:v>
                </c:pt>
                <c:pt idx="183">
                  <c:v>383.32896000000034</c:v>
                </c:pt>
                <c:pt idx="184">
                  <c:v>383.32896000000034</c:v>
                </c:pt>
                <c:pt idx="185">
                  <c:v>383.32896000000034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23-4D3D-ACDB-00CA8D1A82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2506368"/>
        <c:axId val="112507904"/>
      </c:barChart>
      <c:catAx>
        <c:axId val="112506368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crossAx val="112507904"/>
        <c:crosses val="autoZero"/>
        <c:auto val="1"/>
        <c:lblAlgn val="ctr"/>
        <c:lblOffset val="100"/>
        <c:noMultiLvlLbl val="0"/>
      </c:catAx>
      <c:valAx>
        <c:axId val="112507904"/>
        <c:scaling>
          <c:orientation val="minMax"/>
          <c:max val="1000"/>
          <c:min val="0"/>
        </c:scaling>
        <c:delete val="0"/>
        <c:axPos val="t"/>
        <c:majorGridlines/>
        <c:numFmt formatCode="0" sourceLinked="0"/>
        <c:majorTickMark val="out"/>
        <c:minorTickMark val="none"/>
        <c:tickLblPos val="nextTo"/>
        <c:crossAx val="112506368"/>
        <c:crosses val="autoZero"/>
        <c:crossBetween val="between"/>
        <c:majorUnit val="100"/>
        <c:minorUnit val="100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9"/>
    </mc:Choice>
    <mc:Fallback>
      <c:style val="29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240955624216943"/>
          <c:y val="1.4295683133176711E-2"/>
          <c:w val="0.70978368328958885"/>
          <c:h val="0.97808889897653817"/>
        </c:manualLayout>
      </c:layout>
      <c:barChart>
        <c:barDir val="bar"/>
        <c:grouping val="clustered"/>
        <c:varyColors val="0"/>
        <c:ser>
          <c:idx val="0"/>
          <c:order val="0"/>
          <c:tx>
            <c:v>Fu, kH</c:v>
          </c:tx>
          <c:spPr>
            <a:gradFill rotWithShape="1">
              <a:gsLst>
                <a:gs pos="0">
                  <a:schemeClr val="accent6">
                    <a:shade val="51000"/>
                    <a:satMod val="130000"/>
                  </a:schemeClr>
                </a:gs>
                <a:gs pos="80000">
                  <a:schemeClr val="accent6">
                    <a:shade val="93000"/>
                    <a:satMod val="130000"/>
                  </a:schemeClr>
                </a:gs>
                <a:gs pos="100000">
                  <a:schemeClr val="accent6">
                    <a:shade val="94000"/>
                    <a:satMod val="135000"/>
                  </a:schemeClr>
                </a:gs>
              </a:gsLst>
              <a:lin ang="16200000" scaled="0"/>
            </a:gradFill>
            <a:ln w="9525" cap="flat" cmpd="sng" algn="ctr">
              <a:solidFill>
                <a:schemeClr val="accent6">
                  <a:shade val="95000"/>
                  <a:satMod val="105000"/>
                </a:schemeClr>
              </a:solidFill>
              <a:prstDash val="solid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Pt>
            <c:idx val="28"/>
            <c:invertIfNegative val="0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flat" cmpd="sng" algn="ctr">
                <a:solidFill>
                  <a:schemeClr val="accent6">
                    <a:shade val="95000"/>
                    <a:satMod val="105000"/>
                  </a:schemeClr>
                </a:solidFill>
                <a:prstDash val="solid"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29A-45E1-96FF-6086DCE27695}"/>
              </c:ext>
            </c:extLst>
          </c:dPt>
          <c:cat>
            <c:numRef>
              <c:f>'30х30_тсз.5_18'!$C$11:$C$197</c:f>
              <c:numCache>
                <c:formatCode>General</c:formatCode>
                <c:ptCount val="187"/>
                <c:pt idx="0">
                  <c:v>1.2999999999999972</c:v>
                </c:pt>
                <c:pt idx="1">
                  <c:v>1.3999999999999972</c:v>
                </c:pt>
                <c:pt idx="2">
                  <c:v>1.4999999999999973</c:v>
                </c:pt>
                <c:pt idx="3" formatCode="0.00">
                  <c:v>1.5999999999999974</c:v>
                </c:pt>
                <c:pt idx="4">
                  <c:v>1.6999999999999975</c:v>
                </c:pt>
                <c:pt idx="5">
                  <c:v>1.7999999999999976</c:v>
                </c:pt>
                <c:pt idx="6" formatCode="0.00">
                  <c:v>1.8999999999999977</c:v>
                </c:pt>
                <c:pt idx="7">
                  <c:v>1.9999999999999976</c:v>
                </c:pt>
                <c:pt idx="8">
                  <c:v>2.0999999999999979</c:v>
                </c:pt>
                <c:pt idx="9" formatCode="0.00">
                  <c:v>2.199999999999998</c:v>
                </c:pt>
                <c:pt idx="10">
                  <c:v>2.299999999999998</c:v>
                </c:pt>
                <c:pt idx="11">
                  <c:v>2.3999999999999981</c:v>
                </c:pt>
                <c:pt idx="12" formatCode="0.00">
                  <c:v>2.4999999999999982</c:v>
                </c:pt>
                <c:pt idx="13">
                  <c:v>2.5999999999999983</c:v>
                </c:pt>
                <c:pt idx="14">
                  <c:v>2.6999999999999984</c:v>
                </c:pt>
                <c:pt idx="15" formatCode="0.00">
                  <c:v>2.7999999999999985</c:v>
                </c:pt>
                <c:pt idx="16">
                  <c:v>2.8999999999999986</c:v>
                </c:pt>
                <c:pt idx="17">
                  <c:v>2.9999999999999987</c:v>
                </c:pt>
                <c:pt idx="18" formatCode="0.00">
                  <c:v>3.0999999999999988</c:v>
                </c:pt>
                <c:pt idx="19">
                  <c:v>3.1999999999999988</c:v>
                </c:pt>
                <c:pt idx="20">
                  <c:v>3.2999999999999989</c:v>
                </c:pt>
                <c:pt idx="21" formatCode="0.00">
                  <c:v>3.399999999999999</c:v>
                </c:pt>
                <c:pt idx="22">
                  <c:v>3.4999999999999991</c:v>
                </c:pt>
                <c:pt idx="23">
                  <c:v>3.5999999999999992</c:v>
                </c:pt>
                <c:pt idx="24" formatCode="0.00">
                  <c:v>3.6999999999999993</c:v>
                </c:pt>
                <c:pt idx="25">
                  <c:v>3.7999999999999994</c:v>
                </c:pt>
                <c:pt idx="26">
                  <c:v>3.8999999999999995</c:v>
                </c:pt>
                <c:pt idx="27" formatCode="0.00">
                  <c:v>3.9999999999999991</c:v>
                </c:pt>
                <c:pt idx="28">
                  <c:v>4.0999999999999988</c:v>
                </c:pt>
                <c:pt idx="29">
                  <c:v>4.1999999999999984</c:v>
                </c:pt>
                <c:pt idx="30" formatCode="0.00">
                  <c:v>4.299999999999998</c:v>
                </c:pt>
                <c:pt idx="31">
                  <c:v>4.3999999999999977</c:v>
                </c:pt>
                <c:pt idx="32">
                  <c:v>4.4999999999999973</c:v>
                </c:pt>
                <c:pt idx="33" formatCode="0.00">
                  <c:v>4.599999999999997</c:v>
                </c:pt>
                <c:pt idx="34">
                  <c:v>4.6999999999999966</c:v>
                </c:pt>
                <c:pt idx="35">
                  <c:v>4.7999999999999963</c:v>
                </c:pt>
                <c:pt idx="36" formatCode="0.00">
                  <c:v>4.8999999999999959</c:v>
                </c:pt>
                <c:pt idx="37">
                  <c:v>4.9999999999999956</c:v>
                </c:pt>
                <c:pt idx="38">
                  <c:v>5.0999999999999952</c:v>
                </c:pt>
                <c:pt idx="39" formatCode="0.00">
                  <c:v>5.1999999999999948</c:v>
                </c:pt>
                <c:pt idx="40">
                  <c:v>5.2999999999999945</c:v>
                </c:pt>
                <c:pt idx="41">
                  <c:v>5.3999999999999941</c:v>
                </c:pt>
                <c:pt idx="42" formatCode="0.00">
                  <c:v>5.4999999999999938</c:v>
                </c:pt>
                <c:pt idx="43">
                  <c:v>5.5999999999999934</c:v>
                </c:pt>
                <c:pt idx="44">
                  <c:v>5.6999999999999931</c:v>
                </c:pt>
                <c:pt idx="45" formatCode="0.00">
                  <c:v>5.7999999999999927</c:v>
                </c:pt>
                <c:pt idx="46">
                  <c:v>5.8999999999999924</c:v>
                </c:pt>
                <c:pt idx="47">
                  <c:v>5.999999999999992</c:v>
                </c:pt>
                <c:pt idx="48" formatCode="0.00">
                  <c:v>6.0999999999999917</c:v>
                </c:pt>
                <c:pt idx="49">
                  <c:v>6.1999999999999913</c:v>
                </c:pt>
                <c:pt idx="50">
                  <c:v>6.2999999999999909</c:v>
                </c:pt>
                <c:pt idx="51" formatCode="0.00">
                  <c:v>6.3999999999999906</c:v>
                </c:pt>
                <c:pt idx="52">
                  <c:v>6.4999999999999902</c:v>
                </c:pt>
                <c:pt idx="53">
                  <c:v>6.5999999999999899</c:v>
                </c:pt>
                <c:pt idx="54" formatCode="0.00">
                  <c:v>6.6999999999999895</c:v>
                </c:pt>
                <c:pt idx="55">
                  <c:v>6.7999999999999892</c:v>
                </c:pt>
                <c:pt idx="56">
                  <c:v>6.8999999999999888</c:v>
                </c:pt>
                <c:pt idx="57" formatCode="0.00">
                  <c:v>6.9999999999999885</c:v>
                </c:pt>
                <c:pt idx="58" formatCode="0.00">
                  <c:v>7.0999999999999881</c:v>
                </c:pt>
                <c:pt idx="59">
                  <c:v>7.1999999999999877</c:v>
                </c:pt>
                <c:pt idx="60">
                  <c:v>7.2999999999999874</c:v>
                </c:pt>
                <c:pt idx="61" formatCode="0.00">
                  <c:v>7.399999999999987</c:v>
                </c:pt>
                <c:pt idx="62">
                  <c:v>7.4999999999999867</c:v>
                </c:pt>
                <c:pt idx="63" formatCode="0.00">
                  <c:v>7.5999999999999863</c:v>
                </c:pt>
                <c:pt idx="64" formatCode="0.00">
                  <c:v>7.699999999999986</c:v>
                </c:pt>
                <c:pt idx="65">
                  <c:v>7.7999999999999856</c:v>
                </c:pt>
                <c:pt idx="66">
                  <c:v>7.8999999999999853</c:v>
                </c:pt>
                <c:pt idx="67" formatCode="0.00">
                  <c:v>7.9999999999999849</c:v>
                </c:pt>
                <c:pt idx="68">
                  <c:v>8.0999999999999837</c:v>
                </c:pt>
                <c:pt idx="69" formatCode="0.00">
                  <c:v>8.1999999999999833</c:v>
                </c:pt>
                <c:pt idx="70" formatCode="0.00">
                  <c:v>8.2999999999999829</c:v>
                </c:pt>
                <c:pt idx="71">
                  <c:v>8.3999999999999826</c:v>
                </c:pt>
                <c:pt idx="72">
                  <c:v>8.4999999999999822</c:v>
                </c:pt>
                <c:pt idx="73" formatCode="0.00">
                  <c:v>8.5999999999999819</c:v>
                </c:pt>
                <c:pt idx="74">
                  <c:v>8.6999999999999815</c:v>
                </c:pt>
                <c:pt idx="75" formatCode="0.00">
                  <c:v>8.7999999999999812</c:v>
                </c:pt>
                <c:pt idx="76" formatCode="0.00">
                  <c:v>8.8999999999999808</c:v>
                </c:pt>
                <c:pt idx="77">
                  <c:v>8.9999999999999805</c:v>
                </c:pt>
                <c:pt idx="78">
                  <c:v>9.0999999999999801</c:v>
                </c:pt>
                <c:pt idx="79" formatCode="0.00">
                  <c:v>9.1999999999999797</c:v>
                </c:pt>
                <c:pt idx="80">
                  <c:v>9.2999999999999794</c:v>
                </c:pt>
                <c:pt idx="81" formatCode="0.00">
                  <c:v>9.399999999999979</c:v>
                </c:pt>
                <c:pt idx="82" formatCode="0.00">
                  <c:v>9.4999999999999787</c:v>
                </c:pt>
                <c:pt idx="83">
                  <c:v>9.5999999999999783</c:v>
                </c:pt>
                <c:pt idx="84">
                  <c:v>9.699999999999978</c:v>
                </c:pt>
                <c:pt idx="85" formatCode="0.00">
                  <c:v>9.7999999999999776</c:v>
                </c:pt>
                <c:pt idx="86">
                  <c:v>9.8999999999999773</c:v>
                </c:pt>
                <c:pt idx="87" formatCode="0.00">
                  <c:v>9.9999999999999769</c:v>
                </c:pt>
                <c:pt idx="88" formatCode="0.00">
                  <c:v>10.099999999999977</c:v>
                </c:pt>
                <c:pt idx="89">
                  <c:v>10.199999999999976</c:v>
                </c:pt>
                <c:pt idx="90">
                  <c:v>10.299999999999976</c:v>
                </c:pt>
                <c:pt idx="91" formatCode="0.00">
                  <c:v>10.399999999999975</c:v>
                </c:pt>
                <c:pt idx="92">
                  <c:v>10.499999999999975</c:v>
                </c:pt>
                <c:pt idx="93" formatCode="0.00">
                  <c:v>10.599999999999975</c:v>
                </c:pt>
                <c:pt idx="94" formatCode="0.00">
                  <c:v>10.699999999999974</c:v>
                </c:pt>
                <c:pt idx="95">
                  <c:v>10.799999999999974</c:v>
                </c:pt>
                <c:pt idx="96">
                  <c:v>10.899999999999974</c:v>
                </c:pt>
                <c:pt idx="97" formatCode="0.00">
                  <c:v>10.999999999999973</c:v>
                </c:pt>
                <c:pt idx="98">
                  <c:v>11.099999999999973</c:v>
                </c:pt>
                <c:pt idx="99" formatCode="0.00">
                  <c:v>11.199999999999973</c:v>
                </c:pt>
                <c:pt idx="100" formatCode="0.00">
                  <c:v>11.299999999999972</c:v>
                </c:pt>
                <c:pt idx="101">
                  <c:v>11.399999999999972</c:v>
                </c:pt>
                <c:pt idx="102">
                  <c:v>11.499999999999972</c:v>
                </c:pt>
                <c:pt idx="103" formatCode="0.00">
                  <c:v>11.599999999999971</c:v>
                </c:pt>
                <c:pt idx="104">
                  <c:v>11.699999999999971</c:v>
                </c:pt>
                <c:pt idx="105" formatCode="0.00">
                  <c:v>11.799999999999971</c:v>
                </c:pt>
                <c:pt idx="106">
                  <c:v>11.89999999999997</c:v>
                </c:pt>
                <c:pt idx="107" formatCode="0.00">
                  <c:v>11.99999999999997</c:v>
                </c:pt>
                <c:pt idx="108" formatCode="0.00">
                  <c:v>12.099999999999969</c:v>
                </c:pt>
                <c:pt idx="109">
                  <c:v>12.199999999999969</c:v>
                </c:pt>
                <c:pt idx="110">
                  <c:v>12.299999999999969</c:v>
                </c:pt>
                <c:pt idx="111" formatCode="0.00">
                  <c:v>12.399999999999968</c:v>
                </c:pt>
                <c:pt idx="112">
                  <c:v>12.499999999999968</c:v>
                </c:pt>
                <c:pt idx="113" formatCode="0.00">
                  <c:v>12.599999999999968</c:v>
                </c:pt>
                <c:pt idx="114">
                  <c:v>12.699999999999967</c:v>
                </c:pt>
                <c:pt idx="115" formatCode="0.00">
                  <c:v>12.799999999999967</c:v>
                </c:pt>
                <c:pt idx="116" formatCode="0.00">
                  <c:v>12.899999999999967</c:v>
                </c:pt>
                <c:pt idx="117">
                  <c:v>12.999999999999966</c:v>
                </c:pt>
                <c:pt idx="118">
                  <c:v>13.099999999999966</c:v>
                </c:pt>
                <c:pt idx="119" formatCode="0.00">
                  <c:v>13.199999999999966</c:v>
                </c:pt>
                <c:pt idx="120">
                  <c:v>13.299999999999965</c:v>
                </c:pt>
                <c:pt idx="121" formatCode="0.00">
                  <c:v>13.399999999999965</c:v>
                </c:pt>
                <c:pt idx="122">
                  <c:v>13.499999999999964</c:v>
                </c:pt>
                <c:pt idx="123" formatCode="0.00">
                  <c:v>13.599999999999964</c:v>
                </c:pt>
                <c:pt idx="124" formatCode="0.00">
                  <c:v>13.699999999999964</c:v>
                </c:pt>
                <c:pt idx="125">
                  <c:v>13.799999999999963</c:v>
                </c:pt>
                <c:pt idx="126">
                  <c:v>13.899999999999963</c:v>
                </c:pt>
                <c:pt idx="127" formatCode="0.00">
                  <c:v>13.999999999999963</c:v>
                </c:pt>
                <c:pt idx="128">
                  <c:v>14.099999999999962</c:v>
                </c:pt>
                <c:pt idx="129" formatCode="0.00">
                  <c:v>14.199999999999962</c:v>
                </c:pt>
                <c:pt idx="130">
                  <c:v>14.299999999999962</c:v>
                </c:pt>
                <c:pt idx="131" formatCode="0.00">
                  <c:v>14.399999999999961</c:v>
                </c:pt>
                <c:pt idx="132" formatCode="0.00">
                  <c:v>14.499999999999961</c:v>
                </c:pt>
                <c:pt idx="133">
                  <c:v>14.599999999999961</c:v>
                </c:pt>
                <c:pt idx="134">
                  <c:v>14.69999999999996</c:v>
                </c:pt>
                <c:pt idx="135" formatCode="0.00">
                  <c:v>14.79999999999996</c:v>
                </c:pt>
                <c:pt idx="136">
                  <c:v>14.899999999999959</c:v>
                </c:pt>
                <c:pt idx="137" formatCode="0.00">
                  <c:v>14.999999999999959</c:v>
                </c:pt>
                <c:pt idx="138">
                  <c:v>15.099999999999959</c:v>
                </c:pt>
                <c:pt idx="139" formatCode="0.00">
                  <c:v>15.199999999999958</c:v>
                </c:pt>
                <c:pt idx="140" formatCode="0.00">
                  <c:v>15.299999999999958</c:v>
                </c:pt>
                <c:pt idx="141">
                  <c:v>15.399999999999958</c:v>
                </c:pt>
                <c:pt idx="142">
                  <c:v>15.499999999999957</c:v>
                </c:pt>
                <c:pt idx="143" formatCode="0.00">
                  <c:v>15.599999999999957</c:v>
                </c:pt>
                <c:pt idx="144">
                  <c:v>15.699999999999957</c:v>
                </c:pt>
                <c:pt idx="145" formatCode="0.00">
                  <c:v>15.799999999999956</c:v>
                </c:pt>
                <c:pt idx="146">
                  <c:v>15.899999999999956</c:v>
                </c:pt>
                <c:pt idx="147" formatCode="0.00">
                  <c:v>15.999999999999956</c:v>
                </c:pt>
                <c:pt idx="148" formatCode="0.00">
                  <c:v>16.099999999999955</c:v>
                </c:pt>
                <c:pt idx="149">
                  <c:v>16.199999999999957</c:v>
                </c:pt>
                <c:pt idx="150">
                  <c:v>16.299999999999958</c:v>
                </c:pt>
                <c:pt idx="151" formatCode="0.00">
                  <c:v>16.399999999999959</c:v>
                </c:pt>
                <c:pt idx="152">
                  <c:v>16.499999999999961</c:v>
                </c:pt>
                <c:pt idx="153" formatCode="0.00">
                  <c:v>16.599999999999962</c:v>
                </c:pt>
                <c:pt idx="154">
                  <c:v>16.699999999999964</c:v>
                </c:pt>
                <c:pt idx="155" formatCode="0.00">
                  <c:v>16.799999999999965</c:v>
                </c:pt>
                <c:pt idx="156" formatCode="0.00">
                  <c:v>16.899999999999967</c:v>
                </c:pt>
                <c:pt idx="157">
                  <c:v>16.999999999999968</c:v>
                </c:pt>
                <c:pt idx="158">
                  <c:v>17.099999999999969</c:v>
                </c:pt>
                <c:pt idx="159" formatCode="0.00">
                  <c:v>17.199999999999971</c:v>
                </c:pt>
                <c:pt idx="160">
                  <c:v>17.299999999999972</c:v>
                </c:pt>
                <c:pt idx="161" formatCode="0.00">
                  <c:v>17.399999999999974</c:v>
                </c:pt>
                <c:pt idx="162" formatCode="0.00">
                  <c:v>17.499999999999975</c:v>
                </c:pt>
                <c:pt idx="163">
                  <c:v>17.599999999999977</c:v>
                </c:pt>
                <c:pt idx="164">
                  <c:v>17.699999999999978</c:v>
                </c:pt>
                <c:pt idx="165" formatCode="0.00">
                  <c:v>17.799999999999979</c:v>
                </c:pt>
                <c:pt idx="166">
                  <c:v>17.899999999999981</c:v>
                </c:pt>
                <c:pt idx="167" formatCode="0.00">
                  <c:v>17.999999999999982</c:v>
                </c:pt>
                <c:pt idx="168" formatCode="0.00">
                  <c:v>18.099999999999984</c:v>
                </c:pt>
                <c:pt idx="169">
                  <c:v>18.199999999999985</c:v>
                </c:pt>
                <c:pt idx="170">
                  <c:v>18.299999999999986</c:v>
                </c:pt>
                <c:pt idx="171" formatCode="0.00">
                  <c:v>18.399999999999988</c:v>
                </c:pt>
                <c:pt idx="172">
                  <c:v>18.499999999999989</c:v>
                </c:pt>
                <c:pt idx="173" formatCode="0.00">
                  <c:v>18.599999999999991</c:v>
                </c:pt>
                <c:pt idx="174" formatCode="0.00">
                  <c:v>18.699999999999992</c:v>
                </c:pt>
                <c:pt idx="175">
                  <c:v>18.799999999999994</c:v>
                </c:pt>
                <c:pt idx="176">
                  <c:v>18.899999999999995</c:v>
                </c:pt>
                <c:pt idx="177" formatCode="0.00">
                  <c:v>18.999999999999996</c:v>
                </c:pt>
                <c:pt idx="178">
                  <c:v>19.099999999999998</c:v>
                </c:pt>
                <c:pt idx="179" formatCode="0.00">
                  <c:v>19.2</c:v>
                </c:pt>
                <c:pt idx="180" formatCode="0.00">
                  <c:v>19.3</c:v>
                </c:pt>
                <c:pt idx="181">
                  <c:v>19.400000000000002</c:v>
                </c:pt>
                <c:pt idx="182">
                  <c:v>19.500000000000004</c:v>
                </c:pt>
                <c:pt idx="183" formatCode="0.00">
                  <c:v>19.600000000000005</c:v>
                </c:pt>
                <c:pt idx="184">
                  <c:v>19.700000000000006</c:v>
                </c:pt>
                <c:pt idx="185" formatCode="0.00">
                  <c:v>19.800000000000008</c:v>
                </c:pt>
                <c:pt idx="186" formatCode="0.00">
                  <c:v>19.900000000000009</c:v>
                </c:pt>
              </c:numCache>
            </c:numRef>
          </c:cat>
          <c:val>
            <c:numRef>
              <c:f>'30х30_тсз.5_18'!$M$11:$M$197</c:f>
              <c:numCache>
                <c:formatCode>0.00</c:formatCode>
                <c:ptCount val="187"/>
                <c:pt idx="0">
                  <c:v>535.67999999999836</c:v>
                </c:pt>
                <c:pt idx="1">
                  <c:v>484.02</c:v>
                </c:pt>
                <c:pt idx="2">
                  <c:v>445.27199999999999</c:v>
                </c:pt>
                <c:pt idx="3">
                  <c:v>486.6456</c:v>
                </c:pt>
                <c:pt idx="4">
                  <c:v>388.43760000000003</c:v>
                </c:pt>
                <c:pt idx="5">
                  <c:v>293.73</c:v>
                </c:pt>
                <c:pt idx="6">
                  <c:v>267.68400000000003</c:v>
                </c:pt>
                <c:pt idx="7">
                  <c:v>259.70999999999998</c:v>
                </c:pt>
                <c:pt idx="8">
                  <c:v>248.13600000000002</c:v>
                </c:pt>
                <c:pt idx="9">
                  <c:v>244.44600000000003</c:v>
                </c:pt>
                <c:pt idx="10">
                  <c:v>240.54000000000002</c:v>
                </c:pt>
                <c:pt idx="11">
                  <c:v>311.0856</c:v>
                </c:pt>
                <c:pt idx="12">
                  <c:v>261.02879999999999</c:v>
                </c:pt>
                <c:pt idx="13">
                  <c:v>239.23200000000003</c:v>
                </c:pt>
                <c:pt idx="14">
                  <c:v>447.26160000000004</c:v>
                </c:pt>
                <c:pt idx="15">
                  <c:v>478.49040000000002</c:v>
                </c:pt>
                <c:pt idx="16">
                  <c:v>455.29199999999997</c:v>
                </c:pt>
                <c:pt idx="17">
                  <c:v>491.77080000000007</c:v>
                </c:pt>
                <c:pt idx="18">
                  <c:v>455.60040000000004</c:v>
                </c:pt>
                <c:pt idx="19">
                  <c:v>443.72040000000004</c:v>
                </c:pt>
                <c:pt idx="20">
                  <c:v>393.64440000000002</c:v>
                </c:pt>
                <c:pt idx="21">
                  <c:v>181.38960000000006</c:v>
                </c:pt>
                <c:pt idx="22">
                  <c:v>232.14960000000008</c:v>
                </c:pt>
                <c:pt idx="23">
                  <c:v>132.67440000000008</c:v>
                </c:pt>
                <c:pt idx="24">
                  <c:v>126.72120000000007</c:v>
                </c:pt>
                <c:pt idx="25">
                  <c:v>130.17720000000008</c:v>
                </c:pt>
                <c:pt idx="26">
                  <c:v>124.01400000000008</c:v>
                </c:pt>
                <c:pt idx="27">
                  <c:v>107.81040000000007</c:v>
                </c:pt>
                <c:pt idx="28">
                  <c:v>110.90760000000006</c:v>
                </c:pt>
                <c:pt idx="29">
                  <c:v>103.95240000000005</c:v>
                </c:pt>
                <c:pt idx="30">
                  <c:v>96.512400000000042</c:v>
                </c:pt>
                <c:pt idx="31">
                  <c:v>108.27240000000003</c:v>
                </c:pt>
                <c:pt idx="32">
                  <c:v>109.71240000000003</c:v>
                </c:pt>
                <c:pt idx="33">
                  <c:v>120.87240000000003</c:v>
                </c:pt>
                <c:pt idx="34">
                  <c:v>122.31240000000003</c:v>
                </c:pt>
                <c:pt idx="35">
                  <c:v>123.75240000000002</c:v>
                </c:pt>
                <c:pt idx="36">
                  <c:v>124.95240000000001</c:v>
                </c:pt>
                <c:pt idx="37">
                  <c:v>116.4324</c:v>
                </c:pt>
                <c:pt idx="38">
                  <c:v>127.35239999999999</c:v>
                </c:pt>
                <c:pt idx="39">
                  <c:v>128.55239999999998</c:v>
                </c:pt>
                <c:pt idx="40">
                  <c:v>129.75239999999997</c:v>
                </c:pt>
                <c:pt idx="41">
                  <c:v>130.59239999999997</c:v>
                </c:pt>
                <c:pt idx="42">
                  <c:v>131.43239999999997</c:v>
                </c:pt>
                <c:pt idx="43">
                  <c:v>132.27239999999998</c:v>
                </c:pt>
                <c:pt idx="44">
                  <c:v>133.11239999999998</c:v>
                </c:pt>
                <c:pt idx="45">
                  <c:v>143.67239999999998</c:v>
                </c:pt>
                <c:pt idx="46">
                  <c:v>154.59239999999997</c:v>
                </c:pt>
                <c:pt idx="47">
                  <c:v>155.79239999999996</c:v>
                </c:pt>
                <c:pt idx="48">
                  <c:v>137.79239999999996</c:v>
                </c:pt>
                <c:pt idx="49">
                  <c:v>138.99239999999995</c:v>
                </c:pt>
                <c:pt idx="50">
                  <c:v>140.19239999999994</c:v>
                </c:pt>
                <c:pt idx="51">
                  <c:v>160.47239999999994</c:v>
                </c:pt>
                <c:pt idx="52">
                  <c:v>190.47239999999994</c:v>
                </c:pt>
                <c:pt idx="53">
                  <c:v>299.07239999999996</c:v>
                </c:pt>
                <c:pt idx="54">
                  <c:v>222.5123999999999</c:v>
                </c:pt>
                <c:pt idx="55">
                  <c:v>166.71239999999992</c:v>
                </c:pt>
                <c:pt idx="56">
                  <c:v>157.83239999999992</c:v>
                </c:pt>
                <c:pt idx="57">
                  <c:v>159.03239999999991</c:v>
                </c:pt>
                <c:pt idx="58">
                  <c:v>170.7923999999999</c:v>
                </c:pt>
                <c:pt idx="59">
                  <c:v>183.0995999999999</c:v>
                </c:pt>
                <c:pt idx="60">
                  <c:v>186.19679999999988</c:v>
                </c:pt>
                <c:pt idx="61">
                  <c:v>199.15319999999986</c:v>
                </c:pt>
                <c:pt idx="62">
                  <c:v>192.81959999999984</c:v>
                </c:pt>
                <c:pt idx="63">
                  <c:v>204.01679999999982</c:v>
                </c:pt>
                <c:pt idx="64">
                  <c:v>231.21839999999983</c:v>
                </c:pt>
                <c:pt idx="65">
                  <c:v>242.70479999999981</c:v>
                </c:pt>
                <c:pt idx="66">
                  <c:v>282.8039999999998</c:v>
                </c:pt>
                <c:pt idx="67">
                  <c:v>287.22599999999977</c:v>
                </c:pt>
                <c:pt idx="68">
                  <c:v>291.63239999999979</c:v>
                </c:pt>
                <c:pt idx="69">
                  <c:v>266.87879999999979</c:v>
                </c:pt>
                <c:pt idx="70">
                  <c:v>256.07399999999973</c:v>
                </c:pt>
                <c:pt idx="71">
                  <c:v>243.90599999999972</c:v>
                </c:pt>
                <c:pt idx="72">
                  <c:v>263.66279999999972</c:v>
                </c:pt>
                <c:pt idx="73">
                  <c:v>498.54479999999967</c:v>
                </c:pt>
                <c:pt idx="74">
                  <c:v>592.39439999999968</c:v>
                </c:pt>
                <c:pt idx="75">
                  <c:v>512.68439999999964</c:v>
                </c:pt>
                <c:pt idx="76">
                  <c:v>330.82439999999963</c:v>
                </c:pt>
                <c:pt idx="77">
                  <c:v>431.98079999999959</c:v>
                </c:pt>
                <c:pt idx="78">
                  <c:v>529.67759999999953</c:v>
                </c:pt>
                <c:pt idx="79">
                  <c:v>374.14439999999956</c:v>
                </c:pt>
                <c:pt idx="80">
                  <c:v>463.49639999999954</c:v>
                </c:pt>
                <c:pt idx="81">
                  <c:v>593.49239999999952</c:v>
                </c:pt>
                <c:pt idx="82">
                  <c:v>675.6659999999996</c:v>
                </c:pt>
                <c:pt idx="83">
                  <c:v>767.16719999999771</c:v>
                </c:pt>
                <c:pt idx="84">
                  <c:v>785.85959999999761</c:v>
                </c:pt>
                <c:pt idx="85">
                  <c:v>776.85239999999749</c:v>
                </c:pt>
                <c:pt idx="86">
                  <c:v>775.11239999999771</c:v>
                </c:pt>
                <c:pt idx="87">
                  <c:v>761.22719999999799</c:v>
                </c:pt>
                <c:pt idx="88">
                  <c:v>728.09999999999945</c:v>
                </c:pt>
                <c:pt idx="89">
                  <c:v>717.14159999999947</c:v>
                </c:pt>
                <c:pt idx="90">
                  <c:v>718.38359999999943</c:v>
                </c:pt>
                <c:pt idx="91">
                  <c:v>711.8135999999995</c:v>
                </c:pt>
                <c:pt idx="92">
                  <c:v>715.71119999999951</c:v>
                </c:pt>
                <c:pt idx="93">
                  <c:v>754.70879999999943</c:v>
                </c:pt>
                <c:pt idx="94">
                  <c:v>803.4815999999978</c:v>
                </c:pt>
                <c:pt idx="95">
                  <c:v>810.45359999999778</c:v>
                </c:pt>
                <c:pt idx="96">
                  <c:v>830.86559999999758</c:v>
                </c:pt>
                <c:pt idx="97">
                  <c:v>744.68279999999936</c:v>
                </c:pt>
                <c:pt idx="98">
                  <c:v>811.12439999999776</c:v>
                </c:pt>
                <c:pt idx="99">
                  <c:v>795.7043999999994</c:v>
                </c:pt>
                <c:pt idx="100">
                  <c:v>786.80519999999933</c:v>
                </c:pt>
                <c:pt idx="101">
                  <c:v>781.38719999999932</c:v>
                </c:pt>
                <c:pt idx="102">
                  <c:v>765.46799999999939</c:v>
                </c:pt>
                <c:pt idx="103">
                  <c:v>755.78399999999942</c:v>
                </c:pt>
                <c:pt idx="104">
                  <c:v>695.91599999999937</c:v>
                </c:pt>
                <c:pt idx="105">
                  <c:v>700.43279999999936</c:v>
                </c:pt>
                <c:pt idx="106">
                  <c:v>675.44879999999944</c:v>
                </c:pt>
                <c:pt idx="107">
                  <c:v>703.74479999999937</c:v>
                </c:pt>
                <c:pt idx="108">
                  <c:v>668.30639999999926</c:v>
                </c:pt>
                <c:pt idx="109">
                  <c:v>661.66799999999921</c:v>
                </c:pt>
                <c:pt idx="110">
                  <c:v>753.71999999999935</c:v>
                </c:pt>
                <c:pt idx="111">
                  <c:v>754.67519999999922</c:v>
                </c:pt>
                <c:pt idx="112">
                  <c:v>755.36759999999924</c:v>
                </c:pt>
                <c:pt idx="113">
                  <c:v>760.11959999999931</c:v>
                </c:pt>
                <c:pt idx="114">
                  <c:v>740.33039999999926</c:v>
                </c:pt>
                <c:pt idx="115">
                  <c:v>738.99719999999922</c:v>
                </c:pt>
                <c:pt idx="116">
                  <c:v>717.70439999999917</c:v>
                </c:pt>
                <c:pt idx="117">
                  <c:v>720.19679999999926</c:v>
                </c:pt>
                <c:pt idx="118">
                  <c:v>710.44919999999922</c:v>
                </c:pt>
                <c:pt idx="119">
                  <c:v>699.58079999999916</c:v>
                </c:pt>
                <c:pt idx="120">
                  <c:v>736.36199999999917</c:v>
                </c:pt>
                <c:pt idx="121">
                  <c:v>754.00559999999916</c:v>
                </c:pt>
                <c:pt idx="122">
                  <c:v>778.18079999999918</c:v>
                </c:pt>
                <c:pt idx="123">
                  <c:v>780.67319999999916</c:v>
                </c:pt>
                <c:pt idx="124">
                  <c:v>828.57479999999907</c:v>
                </c:pt>
                <c:pt idx="125">
                  <c:v>872.89079999999899</c:v>
                </c:pt>
                <c:pt idx="126">
                  <c:v>891.36839999999756</c:v>
                </c:pt>
                <c:pt idx="127">
                  <c:v>922.53599999999733</c:v>
                </c:pt>
                <c:pt idx="128">
                  <c:v>890.21879999999749</c:v>
                </c:pt>
                <c:pt idx="129">
                  <c:v>908.80079999999737</c:v>
                </c:pt>
                <c:pt idx="130">
                  <c:v>874.35839999999905</c:v>
                </c:pt>
                <c:pt idx="131">
                  <c:v>899.24039999999741</c:v>
                </c:pt>
                <c:pt idx="132">
                  <c:v>857.99279999999908</c:v>
                </c:pt>
                <c:pt idx="133">
                  <c:v>854.27519999999902</c:v>
                </c:pt>
                <c:pt idx="134">
                  <c:v>850.0823999999991</c:v>
                </c:pt>
                <c:pt idx="135">
                  <c:v>851.08919999999898</c:v>
                </c:pt>
                <c:pt idx="136">
                  <c:v>837.96599999999899</c:v>
                </c:pt>
                <c:pt idx="137">
                  <c:v>804.88199999999904</c:v>
                </c:pt>
                <c:pt idx="138">
                  <c:v>815.80919999999901</c:v>
                </c:pt>
                <c:pt idx="139">
                  <c:v>839.10119999999904</c:v>
                </c:pt>
                <c:pt idx="140">
                  <c:v>896.8631999999991</c:v>
                </c:pt>
                <c:pt idx="141">
                  <c:v>896.969999999999</c:v>
                </c:pt>
                <c:pt idx="142">
                  <c:v>854.11199999999894</c:v>
                </c:pt>
                <c:pt idx="143">
                  <c:v>860.57399999999905</c:v>
                </c:pt>
                <c:pt idx="144">
                  <c:v>827.65079999999898</c:v>
                </c:pt>
                <c:pt idx="145">
                  <c:v>860.07239999999899</c:v>
                </c:pt>
                <c:pt idx="146">
                  <c:v>888.00959999999895</c:v>
                </c:pt>
                <c:pt idx="147">
                  <c:v>948.29159999999899</c:v>
                </c:pt>
                <c:pt idx="148">
                  <c:v>913.71359999999891</c:v>
                </c:pt>
                <c:pt idx="149">
                  <c:v>921.63359999999898</c:v>
                </c:pt>
                <c:pt idx="150">
                  <c:v>932.68559999999911</c:v>
                </c:pt>
                <c:pt idx="151">
                  <c:v>922.82759999999917</c:v>
                </c:pt>
                <c:pt idx="152">
                  <c:v>942.66959999999915</c:v>
                </c:pt>
                <c:pt idx="153">
                  <c:v>928.80239999999912</c:v>
                </c:pt>
                <c:pt idx="154">
                  <c:v>906.29519999999923</c:v>
                </c:pt>
                <c:pt idx="155">
                  <c:v>870.67679999999928</c:v>
                </c:pt>
                <c:pt idx="156">
                  <c:v>937.03439999999932</c:v>
                </c:pt>
                <c:pt idx="157">
                  <c:v>961.1903999999995</c:v>
                </c:pt>
                <c:pt idx="158">
                  <c:v>944.48639999999955</c:v>
                </c:pt>
                <c:pt idx="159">
                  <c:v>927.22799999999961</c:v>
                </c:pt>
                <c:pt idx="160">
                  <c:v>918.71519999999964</c:v>
                </c:pt>
                <c:pt idx="161">
                  <c:v>955.99679999999967</c:v>
                </c:pt>
                <c:pt idx="162">
                  <c:v>1014.338399999998</c:v>
                </c:pt>
                <c:pt idx="163">
                  <c:v>981.59519999999975</c:v>
                </c:pt>
                <c:pt idx="164">
                  <c:v>965.27519999999981</c:v>
                </c:pt>
                <c:pt idx="165">
                  <c:v>929.19599999999991</c:v>
                </c:pt>
                <c:pt idx="166">
                  <c:v>904.57199999999989</c:v>
                </c:pt>
                <c:pt idx="167">
                  <c:v>1034.4635999999982</c:v>
                </c:pt>
                <c:pt idx="168">
                  <c:v>1051.747199999998</c:v>
                </c:pt>
                <c:pt idx="169">
                  <c:v>1062.6743999999981</c:v>
                </c:pt>
                <c:pt idx="170">
                  <c:v>1047.1595999999984</c:v>
                </c:pt>
                <c:pt idx="171">
                  <c:v>1082.6831999999981</c:v>
                </c:pt>
                <c:pt idx="172">
                  <c:v>1086.3443999999981</c:v>
                </c:pt>
                <c:pt idx="173">
                  <c:v>1096.265999999998</c:v>
                </c:pt>
                <c:pt idx="174">
                  <c:v>1082.8979999999983</c:v>
                </c:pt>
                <c:pt idx="175">
                  <c:v>1010.5104000000003</c:v>
                </c:pt>
                <c:pt idx="176">
                  <c:v>989.81400000000053</c:v>
                </c:pt>
                <c:pt idx="177">
                  <c:v>930.65760000000046</c:v>
                </c:pt>
                <c:pt idx="178">
                  <c:v>876.47760000000062</c:v>
                </c:pt>
                <c:pt idx="179">
                  <c:v>921.83760000000063</c:v>
                </c:pt>
                <c:pt idx="180">
                  <c:v>883.94760000000065</c:v>
                </c:pt>
                <c:pt idx="181">
                  <c:v>968.36760000000072</c:v>
                </c:pt>
                <c:pt idx="182">
                  <c:v>1108.0691999999983</c:v>
                </c:pt>
                <c:pt idx="183">
                  <c:v>1076.5691999999981</c:v>
                </c:pt>
                <c:pt idx="184">
                  <c:v>1081.6259999999982</c:v>
                </c:pt>
                <c:pt idx="185">
                  <c:v>1088.8739999999982</c:v>
                </c:pt>
                <c:pt idx="186">
                  <c:v>1098.7619999999984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29A-45E1-96FF-6086DCE276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2481024"/>
        <c:axId val="112482560"/>
      </c:barChart>
      <c:catAx>
        <c:axId val="112481024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crossAx val="112482560"/>
        <c:crosses val="autoZero"/>
        <c:auto val="1"/>
        <c:lblAlgn val="ctr"/>
        <c:lblOffset val="100"/>
        <c:noMultiLvlLbl val="0"/>
      </c:catAx>
      <c:valAx>
        <c:axId val="112482560"/>
        <c:scaling>
          <c:orientation val="minMax"/>
          <c:max val="1200"/>
          <c:min val="0"/>
        </c:scaling>
        <c:delete val="0"/>
        <c:axPos val="t"/>
        <c:majorGridlines/>
        <c:numFmt formatCode="0" sourceLinked="0"/>
        <c:majorTickMark val="out"/>
        <c:minorTickMark val="none"/>
        <c:tickLblPos val="nextTo"/>
        <c:crossAx val="112481024"/>
        <c:crosses val="autoZero"/>
        <c:crossBetween val="between"/>
        <c:majorUnit val="100"/>
        <c:minorUnit val="100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9"/>
    </mc:Choice>
    <mc:Fallback>
      <c:style val="29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383298226823258"/>
          <c:y val="1.0682080457636535E-2"/>
          <c:w val="0.70978368328958885"/>
          <c:h val="0.98042257412862965"/>
        </c:manualLayout>
      </c:layout>
      <c:barChart>
        <c:barDir val="bar"/>
        <c:grouping val="clustered"/>
        <c:varyColors val="0"/>
        <c:ser>
          <c:idx val="1"/>
          <c:order val="0"/>
          <c:tx>
            <c:v>N</c:v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 w="9525" cap="flat" cmpd="sng" algn="ctr">
              <a:solidFill>
                <a:schemeClr val="accent3">
                  <a:shade val="95000"/>
                  <a:satMod val="105000"/>
                </a:schemeClr>
              </a:solidFill>
              <a:prstDash val="solid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numRef>
              <c:f>'30х30_тсз.5_18'!$C$11:$C$197</c:f>
              <c:numCache>
                <c:formatCode>General</c:formatCode>
                <c:ptCount val="187"/>
                <c:pt idx="0">
                  <c:v>1.2999999999999972</c:v>
                </c:pt>
                <c:pt idx="1">
                  <c:v>1.3999999999999972</c:v>
                </c:pt>
                <c:pt idx="2">
                  <c:v>1.4999999999999973</c:v>
                </c:pt>
                <c:pt idx="3" formatCode="0.00">
                  <c:v>1.5999999999999974</c:v>
                </c:pt>
                <c:pt idx="4">
                  <c:v>1.6999999999999975</c:v>
                </c:pt>
                <c:pt idx="5">
                  <c:v>1.7999999999999976</c:v>
                </c:pt>
                <c:pt idx="6" formatCode="0.00">
                  <c:v>1.8999999999999977</c:v>
                </c:pt>
                <c:pt idx="7">
                  <c:v>1.9999999999999976</c:v>
                </c:pt>
                <c:pt idx="8">
                  <c:v>2.0999999999999979</c:v>
                </c:pt>
                <c:pt idx="9" formatCode="0.00">
                  <c:v>2.199999999999998</c:v>
                </c:pt>
                <c:pt idx="10">
                  <c:v>2.299999999999998</c:v>
                </c:pt>
                <c:pt idx="11">
                  <c:v>2.3999999999999981</c:v>
                </c:pt>
                <c:pt idx="12" formatCode="0.00">
                  <c:v>2.4999999999999982</c:v>
                </c:pt>
                <c:pt idx="13">
                  <c:v>2.5999999999999983</c:v>
                </c:pt>
                <c:pt idx="14">
                  <c:v>2.6999999999999984</c:v>
                </c:pt>
                <c:pt idx="15" formatCode="0.00">
                  <c:v>2.7999999999999985</c:v>
                </c:pt>
                <c:pt idx="16">
                  <c:v>2.8999999999999986</c:v>
                </c:pt>
                <c:pt idx="17">
                  <c:v>2.9999999999999987</c:v>
                </c:pt>
                <c:pt idx="18" formatCode="0.00">
                  <c:v>3.0999999999999988</c:v>
                </c:pt>
                <c:pt idx="19">
                  <c:v>3.1999999999999988</c:v>
                </c:pt>
                <c:pt idx="20">
                  <c:v>3.2999999999999989</c:v>
                </c:pt>
                <c:pt idx="21" formatCode="0.00">
                  <c:v>3.399999999999999</c:v>
                </c:pt>
                <c:pt idx="22">
                  <c:v>3.4999999999999991</c:v>
                </c:pt>
                <c:pt idx="23">
                  <c:v>3.5999999999999992</c:v>
                </c:pt>
                <c:pt idx="24" formatCode="0.00">
                  <c:v>3.6999999999999993</c:v>
                </c:pt>
                <c:pt idx="25">
                  <c:v>3.7999999999999994</c:v>
                </c:pt>
                <c:pt idx="26">
                  <c:v>3.8999999999999995</c:v>
                </c:pt>
                <c:pt idx="27" formatCode="0.00">
                  <c:v>3.9999999999999991</c:v>
                </c:pt>
                <c:pt idx="28">
                  <c:v>4.0999999999999988</c:v>
                </c:pt>
                <c:pt idx="29">
                  <c:v>4.1999999999999984</c:v>
                </c:pt>
                <c:pt idx="30" formatCode="0.00">
                  <c:v>4.299999999999998</c:v>
                </c:pt>
                <c:pt idx="31">
                  <c:v>4.3999999999999977</c:v>
                </c:pt>
                <c:pt idx="32">
                  <c:v>4.4999999999999973</c:v>
                </c:pt>
                <c:pt idx="33" formatCode="0.00">
                  <c:v>4.599999999999997</c:v>
                </c:pt>
                <c:pt idx="34">
                  <c:v>4.6999999999999966</c:v>
                </c:pt>
                <c:pt idx="35">
                  <c:v>4.7999999999999963</c:v>
                </c:pt>
                <c:pt idx="36" formatCode="0.00">
                  <c:v>4.8999999999999959</c:v>
                </c:pt>
                <c:pt idx="37">
                  <c:v>4.9999999999999956</c:v>
                </c:pt>
                <c:pt idx="38">
                  <c:v>5.0999999999999952</c:v>
                </c:pt>
                <c:pt idx="39" formatCode="0.00">
                  <c:v>5.1999999999999948</c:v>
                </c:pt>
                <c:pt idx="40">
                  <c:v>5.2999999999999945</c:v>
                </c:pt>
                <c:pt idx="41">
                  <c:v>5.3999999999999941</c:v>
                </c:pt>
                <c:pt idx="42" formatCode="0.00">
                  <c:v>5.4999999999999938</c:v>
                </c:pt>
                <c:pt idx="43">
                  <c:v>5.5999999999999934</c:v>
                </c:pt>
                <c:pt idx="44">
                  <c:v>5.6999999999999931</c:v>
                </c:pt>
                <c:pt idx="45" formatCode="0.00">
                  <c:v>5.7999999999999927</c:v>
                </c:pt>
                <c:pt idx="46">
                  <c:v>5.8999999999999924</c:v>
                </c:pt>
                <c:pt idx="47">
                  <c:v>5.999999999999992</c:v>
                </c:pt>
                <c:pt idx="48" formatCode="0.00">
                  <c:v>6.0999999999999917</c:v>
                </c:pt>
                <c:pt idx="49">
                  <c:v>6.1999999999999913</c:v>
                </c:pt>
                <c:pt idx="50">
                  <c:v>6.2999999999999909</c:v>
                </c:pt>
                <c:pt idx="51" formatCode="0.00">
                  <c:v>6.3999999999999906</c:v>
                </c:pt>
                <c:pt idx="52">
                  <c:v>6.4999999999999902</c:v>
                </c:pt>
                <c:pt idx="53">
                  <c:v>6.5999999999999899</c:v>
                </c:pt>
                <c:pt idx="54" formatCode="0.00">
                  <c:v>6.6999999999999895</c:v>
                </c:pt>
                <c:pt idx="55">
                  <c:v>6.7999999999999892</c:v>
                </c:pt>
                <c:pt idx="56">
                  <c:v>6.8999999999999888</c:v>
                </c:pt>
                <c:pt idx="57" formatCode="0.00">
                  <c:v>6.9999999999999885</c:v>
                </c:pt>
                <c:pt idx="58" formatCode="0.00">
                  <c:v>7.0999999999999881</c:v>
                </c:pt>
                <c:pt idx="59">
                  <c:v>7.1999999999999877</c:v>
                </c:pt>
                <c:pt idx="60">
                  <c:v>7.2999999999999874</c:v>
                </c:pt>
                <c:pt idx="61" formatCode="0.00">
                  <c:v>7.399999999999987</c:v>
                </c:pt>
                <c:pt idx="62">
                  <c:v>7.4999999999999867</c:v>
                </c:pt>
                <c:pt idx="63" formatCode="0.00">
                  <c:v>7.5999999999999863</c:v>
                </c:pt>
                <c:pt idx="64" formatCode="0.00">
                  <c:v>7.699999999999986</c:v>
                </c:pt>
                <c:pt idx="65">
                  <c:v>7.7999999999999856</c:v>
                </c:pt>
                <c:pt idx="66">
                  <c:v>7.8999999999999853</c:v>
                </c:pt>
                <c:pt idx="67" formatCode="0.00">
                  <c:v>7.9999999999999849</c:v>
                </c:pt>
                <c:pt idx="68">
                  <c:v>8.0999999999999837</c:v>
                </c:pt>
                <c:pt idx="69" formatCode="0.00">
                  <c:v>8.1999999999999833</c:v>
                </c:pt>
                <c:pt idx="70" formatCode="0.00">
                  <c:v>8.2999999999999829</c:v>
                </c:pt>
                <c:pt idx="71">
                  <c:v>8.3999999999999826</c:v>
                </c:pt>
                <c:pt idx="72">
                  <c:v>8.4999999999999822</c:v>
                </c:pt>
                <c:pt idx="73" formatCode="0.00">
                  <c:v>8.5999999999999819</c:v>
                </c:pt>
                <c:pt idx="74">
                  <c:v>8.6999999999999815</c:v>
                </c:pt>
                <c:pt idx="75" formatCode="0.00">
                  <c:v>8.7999999999999812</c:v>
                </c:pt>
                <c:pt idx="76" formatCode="0.00">
                  <c:v>8.8999999999999808</c:v>
                </c:pt>
                <c:pt idx="77">
                  <c:v>8.9999999999999805</c:v>
                </c:pt>
                <c:pt idx="78">
                  <c:v>9.0999999999999801</c:v>
                </c:pt>
                <c:pt idx="79" formatCode="0.00">
                  <c:v>9.1999999999999797</c:v>
                </c:pt>
                <c:pt idx="80">
                  <c:v>9.2999999999999794</c:v>
                </c:pt>
                <c:pt idx="81" formatCode="0.00">
                  <c:v>9.399999999999979</c:v>
                </c:pt>
                <c:pt idx="82" formatCode="0.00">
                  <c:v>9.4999999999999787</c:v>
                </c:pt>
                <c:pt idx="83">
                  <c:v>9.5999999999999783</c:v>
                </c:pt>
                <c:pt idx="84">
                  <c:v>9.699999999999978</c:v>
                </c:pt>
                <c:pt idx="85" formatCode="0.00">
                  <c:v>9.7999999999999776</c:v>
                </c:pt>
                <c:pt idx="86">
                  <c:v>9.8999999999999773</c:v>
                </c:pt>
                <c:pt idx="87" formatCode="0.00">
                  <c:v>9.9999999999999769</c:v>
                </c:pt>
                <c:pt idx="88" formatCode="0.00">
                  <c:v>10.099999999999977</c:v>
                </c:pt>
                <c:pt idx="89">
                  <c:v>10.199999999999976</c:v>
                </c:pt>
                <c:pt idx="90">
                  <c:v>10.299999999999976</c:v>
                </c:pt>
                <c:pt idx="91" formatCode="0.00">
                  <c:v>10.399999999999975</c:v>
                </c:pt>
                <c:pt idx="92">
                  <c:v>10.499999999999975</c:v>
                </c:pt>
                <c:pt idx="93" formatCode="0.00">
                  <c:v>10.599999999999975</c:v>
                </c:pt>
                <c:pt idx="94" formatCode="0.00">
                  <c:v>10.699999999999974</c:v>
                </c:pt>
                <c:pt idx="95">
                  <c:v>10.799999999999974</c:v>
                </c:pt>
                <c:pt idx="96">
                  <c:v>10.899999999999974</c:v>
                </c:pt>
                <c:pt idx="97" formatCode="0.00">
                  <c:v>10.999999999999973</c:v>
                </c:pt>
                <c:pt idx="98">
                  <c:v>11.099999999999973</c:v>
                </c:pt>
                <c:pt idx="99" formatCode="0.00">
                  <c:v>11.199999999999973</c:v>
                </c:pt>
                <c:pt idx="100" formatCode="0.00">
                  <c:v>11.299999999999972</c:v>
                </c:pt>
                <c:pt idx="101">
                  <c:v>11.399999999999972</c:v>
                </c:pt>
                <c:pt idx="102">
                  <c:v>11.499999999999972</c:v>
                </c:pt>
                <c:pt idx="103" formatCode="0.00">
                  <c:v>11.599999999999971</c:v>
                </c:pt>
                <c:pt idx="104">
                  <c:v>11.699999999999971</c:v>
                </c:pt>
                <c:pt idx="105" formatCode="0.00">
                  <c:v>11.799999999999971</c:v>
                </c:pt>
                <c:pt idx="106">
                  <c:v>11.89999999999997</c:v>
                </c:pt>
                <c:pt idx="107" formatCode="0.00">
                  <c:v>11.99999999999997</c:v>
                </c:pt>
                <c:pt idx="108" formatCode="0.00">
                  <c:v>12.099999999999969</c:v>
                </c:pt>
                <c:pt idx="109">
                  <c:v>12.199999999999969</c:v>
                </c:pt>
                <c:pt idx="110">
                  <c:v>12.299999999999969</c:v>
                </c:pt>
                <c:pt idx="111" formatCode="0.00">
                  <c:v>12.399999999999968</c:v>
                </c:pt>
                <c:pt idx="112">
                  <c:v>12.499999999999968</c:v>
                </c:pt>
                <c:pt idx="113" formatCode="0.00">
                  <c:v>12.599999999999968</c:v>
                </c:pt>
                <c:pt idx="114">
                  <c:v>12.699999999999967</c:v>
                </c:pt>
                <c:pt idx="115" formatCode="0.00">
                  <c:v>12.799999999999967</c:v>
                </c:pt>
                <c:pt idx="116" formatCode="0.00">
                  <c:v>12.899999999999967</c:v>
                </c:pt>
                <c:pt idx="117">
                  <c:v>12.999999999999966</c:v>
                </c:pt>
                <c:pt idx="118">
                  <c:v>13.099999999999966</c:v>
                </c:pt>
                <c:pt idx="119" formatCode="0.00">
                  <c:v>13.199999999999966</c:v>
                </c:pt>
                <c:pt idx="120">
                  <c:v>13.299999999999965</c:v>
                </c:pt>
                <c:pt idx="121" formatCode="0.00">
                  <c:v>13.399999999999965</c:v>
                </c:pt>
                <c:pt idx="122">
                  <c:v>13.499999999999964</c:v>
                </c:pt>
                <c:pt idx="123" formatCode="0.00">
                  <c:v>13.599999999999964</c:v>
                </c:pt>
                <c:pt idx="124" formatCode="0.00">
                  <c:v>13.699999999999964</c:v>
                </c:pt>
                <c:pt idx="125">
                  <c:v>13.799999999999963</c:v>
                </c:pt>
                <c:pt idx="126">
                  <c:v>13.899999999999963</c:v>
                </c:pt>
                <c:pt idx="127" formatCode="0.00">
                  <c:v>13.999999999999963</c:v>
                </c:pt>
                <c:pt idx="128">
                  <c:v>14.099999999999962</c:v>
                </c:pt>
                <c:pt idx="129" formatCode="0.00">
                  <c:v>14.199999999999962</c:v>
                </c:pt>
                <c:pt idx="130">
                  <c:v>14.299999999999962</c:v>
                </c:pt>
                <c:pt idx="131" formatCode="0.00">
                  <c:v>14.399999999999961</c:v>
                </c:pt>
                <c:pt idx="132" formatCode="0.00">
                  <c:v>14.499999999999961</c:v>
                </c:pt>
                <c:pt idx="133">
                  <c:v>14.599999999999961</c:v>
                </c:pt>
                <c:pt idx="134">
                  <c:v>14.69999999999996</c:v>
                </c:pt>
                <c:pt idx="135" formatCode="0.00">
                  <c:v>14.79999999999996</c:v>
                </c:pt>
                <c:pt idx="136">
                  <c:v>14.899999999999959</c:v>
                </c:pt>
                <c:pt idx="137" formatCode="0.00">
                  <c:v>14.999999999999959</c:v>
                </c:pt>
                <c:pt idx="138">
                  <c:v>15.099999999999959</c:v>
                </c:pt>
                <c:pt idx="139" formatCode="0.00">
                  <c:v>15.199999999999958</c:v>
                </c:pt>
                <c:pt idx="140" formatCode="0.00">
                  <c:v>15.299999999999958</c:v>
                </c:pt>
                <c:pt idx="141">
                  <c:v>15.399999999999958</c:v>
                </c:pt>
                <c:pt idx="142">
                  <c:v>15.499999999999957</c:v>
                </c:pt>
                <c:pt idx="143" formatCode="0.00">
                  <c:v>15.599999999999957</c:v>
                </c:pt>
                <c:pt idx="144">
                  <c:v>15.699999999999957</c:v>
                </c:pt>
                <c:pt idx="145" formatCode="0.00">
                  <c:v>15.799999999999956</c:v>
                </c:pt>
                <c:pt idx="146">
                  <c:v>15.899999999999956</c:v>
                </c:pt>
                <c:pt idx="147" formatCode="0.00">
                  <c:v>15.999999999999956</c:v>
                </c:pt>
                <c:pt idx="148" formatCode="0.00">
                  <c:v>16.099999999999955</c:v>
                </c:pt>
                <c:pt idx="149">
                  <c:v>16.199999999999957</c:v>
                </c:pt>
                <c:pt idx="150">
                  <c:v>16.299999999999958</c:v>
                </c:pt>
                <c:pt idx="151" formatCode="0.00">
                  <c:v>16.399999999999959</c:v>
                </c:pt>
                <c:pt idx="152">
                  <c:v>16.499999999999961</c:v>
                </c:pt>
                <c:pt idx="153" formatCode="0.00">
                  <c:v>16.599999999999962</c:v>
                </c:pt>
                <c:pt idx="154">
                  <c:v>16.699999999999964</c:v>
                </c:pt>
                <c:pt idx="155" formatCode="0.00">
                  <c:v>16.799999999999965</c:v>
                </c:pt>
                <c:pt idx="156" formatCode="0.00">
                  <c:v>16.899999999999967</c:v>
                </c:pt>
                <c:pt idx="157">
                  <c:v>16.999999999999968</c:v>
                </c:pt>
                <c:pt idx="158">
                  <c:v>17.099999999999969</c:v>
                </c:pt>
                <c:pt idx="159" formatCode="0.00">
                  <c:v>17.199999999999971</c:v>
                </c:pt>
                <c:pt idx="160">
                  <c:v>17.299999999999972</c:v>
                </c:pt>
                <c:pt idx="161" formatCode="0.00">
                  <c:v>17.399999999999974</c:v>
                </c:pt>
                <c:pt idx="162" formatCode="0.00">
                  <c:v>17.499999999999975</c:v>
                </c:pt>
                <c:pt idx="163">
                  <c:v>17.599999999999977</c:v>
                </c:pt>
                <c:pt idx="164">
                  <c:v>17.699999999999978</c:v>
                </c:pt>
                <c:pt idx="165" formatCode="0.00">
                  <c:v>17.799999999999979</c:v>
                </c:pt>
                <c:pt idx="166">
                  <c:v>17.899999999999981</c:v>
                </c:pt>
                <c:pt idx="167" formatCode="0.00">
                  <c:v>17.999999999999982</c:v>
                </c:pt>
                <c:pt idx="168" formatCode="0.00">
                  <c:v>18.099999999999984</c:v>
                </c:pt>
                <c:pt idx="169">
                  <c:v>18.199999999999985</c:v>
                </c:pt>
                <c:pt idx="170">
                  <c:v>18.299999999999986</c:v>
                </c:pt>
                <c:pt idx="171" formatCode="0.00">
                  <c:v>18.399999999999988</c:v>
                </c:pt>
                <c:pt idx="172">
                  <c:v>18.499999999999989</c:v>
                </c:pt>
                <c:pt idx="173" formatCode="0.00">
                  <c:v>18.599999999999991</c:v>
                </c:pt>
                <c:pt idx="174" formatCode="0.00">
                  <c:v>18.699999999999992</c:v>
                </c:pt>
                <c:pt idx="175">
                  <c:v>18.799999999999994</c:v>
                </c:pt>
                <c:pt idx="176">
                  <c:v>18.899999999999995</c:v>
                </c:pt>
                <c:pt idx="177" formatCode="0.00">
                  <c:v>18.999999999999996</c:v>
                </c:pt>
                <c:pt idx="178">
                  <c:v>19.099999999999998</c:v>
                </c:pt>
                <c:pt idx="179" formatCode="0.00">
                  <c:v>19.2</c:v>
                </c:pt>
                <c:pt idx="180" formatCode="0.00">
                  <c:v>19.3</c:v>
                </c:pt>
                <c:pt idx="181">
                  <c:v>19.400000000000002</c:v>
                </c:pt>
                <c:pt idx="182">
                  <c:v>19.500000000000004</c:v>
                </c:pt>
                <c:pt idx="183" formatCode="0.00">
                  <c:v>19.600000000000005</c:v>
                </c:pt>
                <c:pt idx="184">
                  <c:v>19.700000000000006</c:v>
                </c:pt>
                <c:pt idx="185" formatCode="0.00">
                  <c:v>19.800000000000008</c:v>
                </c:pt>
                <c:pt idx="186" formatCode="0.00">
                  <c:v>19.900000000000009</c:v>
                </c:pt>
              </c:numCache>
            </c:numRef>
          </c:cat>
          <c:val>
            <c:numRef>
              <c:f>'30х30_тсз.5_18'!$N$11:$N$197</c:f>
              <c:numCache>
                <c:formatCode>0.0</c:formatCode>
                <c:ptCount val="187"/>
                <c:pt idx="0">
                  <c:v>428.54399999999868</c:v>
                </c:pt>
                <c:pt idx="1">
                  <c:v>387.21600000000001</c:v>
                </c:pt>
                <c:pt idx="2">
                  <c:v>356.2176</c:v>
                </c:pt>
                <c:pt idx="3">
                  <c:v>389.31648000000001</c:v>
                </c:pt>
                <c:pt idx="4">
                  <c:v>310.75008000000003</c:v>
                </c:pt>
                <c:pt idx="5">
                  <c:v>234.98400000000001</c:v>
                </c:pt>
                <c:pt idx="6">
                  <c:v>214.14720000000003</c:v>
                </c:pt>
                <c:pt idx="7">
                  <c:v>207.76799999999997</c:v>
                </c:pt>
                <c:pt idx="8">
                  <c:v>198.50880000000001</c:v>
                </c:pt>
                <c:pt idx="9">
                  <c:v>195.55680000000001</c:v>
                </c:pt>
                <c:pt idx="10">
                  <c:v>192.43200000000002</c:v>
                </c:pt>
                <c:pt idx="11">
                  <c:v>248.86848000000001</c:v>
                </c:pt>
                <c:pt idx="12">
                  <c:v>208.82303999999999</c:v>
                </c:pt>
                <c:pt idx="13">
                  <c:v>191.38560000000001</c:v>
                </c:pt>
                <c:pt idx="14">
                  <c:v>357.80928000000006</c:v>
                </c:pt>
                <c:pt idx="15">
                  <c:v>382.79232000000002</c:v>
                </c:pt>
                <c:pt idx="16">
                  <c:v>364.23359999999997</c:v>
                </c:pt>
                <c:pt idx="17">
                  <c:v>393.41664000000003</c:v>
                </c:pt>
                <c:pt idx="18">
                  <c:v>364.48032000000001</c:v>
                </c:pt>
                <c:pt idx="19">
                  <c:v>354.97632000000004</c:v>
                </c:pt>
                <c:pt idx="20">
                  <c:v>314.91552000000001</c:v>
                </c:pt>
                <c:pt idx="21">
                  <c:v>145.11168000000004</c:v>
                </c:pt>
                <c:pt idx="22">
                  <c:v>185.71968000000007</c:v>
                </c:pt>
                <c:pt idx="23">
                  <c:v>106.13952000000006</c:v>
                </c:pt>
                <c:pt idx="24">
                  <c:v>101.37696000000005</c:v>
                </c:pt>
                <c:pt idx="25">
                  <c:v>104.14176000000006</c:v>
                </c:pt>
                <c:pt idx="26">
                  <c:v>99.211200000000062</c:v>
                </c:pt>
                <c:pt idx="27">
                  <c:v>86.248320000000064</c:v>
                </c:pt>
                <c:pt idx="28">
                  <c:v>88.726080000000053</c:v>
                </c:pt>
                <c:pt idx="29">
                  <c:v>83.161920000000038</c:v>
                </c:pt>
                <c:pt idx="30">
                  <c:v>77.209920000000039</c:v>
                </c:pt>
                <c:pt idx="31">
                  <c:v>86.617920000000026</c:v>
                </c:pt>
                <c:pt idx="32">
                  <c:v>87.769920000000027</c:v>
                </c:pt>
                <c:pt idx="33">
                  <c:v>96.697920000000025</c:v>
                </c:pt>
                <c:pt idx="34">
                  <c:v>97.849920000000026</c:v>
                </c:pt>
                <c:pt idx="35">
                  <c:v>99.001920000000013</c:v>
                </c:pt>
                <c:pt idx="36">
                  <c:v>99.961920000000006</c:v>
                </c:pt>
                <c:pt idx="37">
                  <c:v>93.145920000000004</c:v>
                </c:pt>
                <c:pt idx="38">
                  <c:v>101.88191999999999</c:v>
                </c:pt>
                <c:pt idx="39">
                  <c:v>102.84191999999999</c:v>
                </c:pt>
                <c:pt idx="40">
                  <c:v>103.80191999999997</c:v>
                </c:pt>
                <c:pt idx="41">
                  <c:v>104.47391999999998</c:v>
                </c:pt>
                <c:pt idx="42">
                  <c:v>105.14591999999998</c:v>
                </c:pt>
                <c:pt idx="43">
                  <c:v>105.81791999999999</c:v>
                </c:pt>
                <c:pt idx="44">
                  <c:v>106.48991999999998</c:v>
                </c:pt>
                <c:pt idx="45">
                  <c:v>114.93791999999999</c:v>
                </c:pt>
                <c:pt idx="46">
                  <c:v>123.67391999999998</c:v>
                </c:pt>
                <c:pt idx="47">
                  <c:v>124.63391999999996</c:v>
                </c:pt>
                <c:pt idx="48">
                  <c:v>110.23391999999997</c:v>
                </c:pt>
                <c:pt idx="49">
                  <c:v>111.19391999999996</c:v>
                </c:pt>
                <c:pt idx="50">
                  <c:v>112.15391999999994</c:v>
                </c:pt>
                <c:pt idx="51">
                  <c:v>128.37791999999996</c:v>
                </c:pt>
                <c:pt idx="52">
                  <c:v>152.37791999999996</c:v>
                </c:pt>
                <c:pt idx="53">
                  <c:v>239.25791999999996</c:v>
                </c:pt>
                <c:pt idx="54">
                  <c:v>178.00991999999991</c:v>
                </c:pt>
                <c:pt idx="55">
                  <c:v>133.36991999999992</c:v>
                </c:pt>
                <c:pt idx="56">
                  <c:v>126.26591999999994</c:v>
                </c:pt>
                <c:pt idx="57">
                  <c:v>127.22591999999993</c:v>
                </c:pt>
                <c:pt idx="58">
                  <c:v>136.63391999999993</c:v>
                </c:pt>
                <c:pt idx="59">
                  <c:v>146.47967999999992</c:v>
                </c:pt>
                <c:pt idx="60">
                  <c:v>148.95743999999991</c:v>
                </c:pt>
                <c:pt idx="61">
                  <c:v>159.3225599999999</c:v>
                </c:pt>
                <c:pt idx="62">
                  <c:v>154.25567999999987</c:v>
                </c:pt>
                <c:pt idx="63">
                  <c:v>163.21343999999985</c:v>
                </c:pt>
                <c:pt idx="64">
                  <c:v>184.97471999999988</c:v>
                </c:pt>
                <c:pt idx="65">
                  <c:v>194.16383999999985</c:v>
                </c:pt>
                <c:pt idx="66">
                  <c:v>226.24319999999983</c:v>
                </c:pt>
                <c:pt idx="67">
                  <c:v>229.78079999999983</c:v>
                </c:pt>
                <c:pt idx="68">
                  <c:v>233.30591999999984</c:v>
                </c:pt>
                <c:pt idx="69">
                  <c:v>213.50303999999983</c:v>
                </c:pt>
                <c:pt idx="70">
                  <c:v>204.85919999999979</c:v>
                </c:pt>
                <c:pt idx="71">
                  <c:v>195.12479999999977</c:v>
                </c:pt>
                <c:pt idx="72">
                  <c:v>210.93023999999977</c:v>
                </c:pt>
                <c:pt idx="73">
                  <c:v>398.83583999999973</c:v>
                </c:pt>
                <c:pt idx="74">
                  <c:v>473.91551999999973</c:v>
                </c:pt>
                <c:pt idx="75">
                  <c:v>410.1475199999997</c:v>
                </c:pt>
                <c:pt idx="76">
                  <c:v>264.6595199999997</c:v>
                </c:pt>
                <c:pt idx="77">
                  <c:v>345.58463999999969</c:v>
                </c:pt>
                <c:pt idx="78">
                  <c:v>423.74207999999965</c:v>
                </c:pt>
                <c:pt idx="79">
                  <c:v>299.31551999999965</c:v>
                </c:pt>
                <c:pt idx="80">
                  <c:v>370.79711999999961</c:v>
                </c:pt>
                <c:pt idx="81">
                  <c:v>474.79391999999962</c:v>
                </c:pt>
                <c:pt idx="82">
                  <c:v>540.53279999999972</c:v>
                </c:pt>
                <c:pt idx="83">
                  <c:v>613.73375999999814</c:v>
                </c:pt>
                <c:pt idx="84">
                  <c:v>628.68767999999807</c:v>
                </c:pt>
                <c:pt idx="85">
                  <c:v>621.48191999999801</c:v>
                </c:pt>
                <c:pt idx="86">
                  <c:v>620.08991999999819</c:v>
                </c:pt>
                <c:pt idx="87">
                  <c:v>608.98175999999842</c:v>
                </c:pt>
                <c:pt idx="88">
                  <c:v>582.47999999999956</c:v>
                </c:pt>
                <c:pt idx="89">
                  <c:v>573.7132799999996</c:v>
                </c:pt>
                <c:pt idx="90">
                  <c:v>574.7068799999995</c:v>
                </c:pt>
                <c:pt idx="91">
                  <c:v>569.45087999999964</c:v>
                </c:pt>
                <c:pt idx="92">
                  <c:v>572.56895999999961</c:v>
                </c:pt>
                <c:pt idx="93">
                  <c:v>603.7670399999995</c:v>
                </c:pt>
                <c:pt idx="94">
                  <c:v>642.78527999999824</c:v>
                </c:pt>
                <c:pt idx="95">
                  <c:v>648.3628799999982</c:v>
                </c:pt>
                <c:pt idx="96">
                  <c:v>664.69247999999811</c:v>
                </c:pt>
                <c:pt idx="97">
                  <c:v>595.74623999999949</c:v>
                </c:pt>
                <c:pt idx="98">
                  <c:v>648.89951999999823</c:v>
                </c:pt>
                <c:pt idx="99">
                  <c:v>636.56351999999947</c:v>
                </c:pt>
                <c:pt idx="100">
                  <c:v>629.44415999999944</c:v>
                </c:pt>
                <c:pt idx="101">
                  <c:v>625.10975999999948</c:v>
                </c:pt>
                <c:pt idx="102">
                  <c:v>612.37439999999947</c:v>
                </c:pt>
                <c:pt idx="103">
                  <c:v>604.62719999999956</c:v>
                </c:pt>
                <c:pt idx="104">
                  <c:v>556.73279999999954</c:v>
                </c:pt>
                <c:pt idx="105">
                  <c:v>560.34623999999951</c:v>
                </c:pt>
                <c:pt idx="106">
                  <c:v>540.3590399999996</c:v>
                </c:pt>
                <c:pt idx="107">
                  <c:v>562.99583999999948</c:v>
                </c:pt>
                <c:pt idx="108">
                  <c:v>534.64511999999945</c:v>
                </c:pt>
                <c:pt idx="109">
                  <c:v>529.33439999999939</c:v>
                </c:pt>
                <c:pt idx="110">
                  <c:v>602.97599999999943</c:v>
                </c:pt>
                <c:pt idx="111">
                  <c:v>603.74015999999938</c:v>
                </c:pt>
                <c:pt idx="112">
                  <c:v>604.29407999999944</c:v>
                </c:pt>
                <c:pt idx="113">
                  <c:v>608.09567999999945</c:v>
                </c:pt>
                <c:pt idx="114">
                  <c:v>592.26431999999943</c:v>
                </c:pt>
                <c:pt idx="115">
                  <c:v>591.19775999999933</c:v>
                </c:pt>
                <c:pt idx="116">
                  <c:v>574.16351999999938</c:v>
                </c:pt>
                <c:pt idx="117">
                  <c:v>576.15743999999938</c:v>
                </c:pt>
                <c:pt idx="118">
                  <c:v>568.35935999999936</c:v>
                </c:pt>
                <c:pt idx="119">
                  <c:v>559.66463999999928</c:v>
                </c:pt>
                <c:pt idx="120">
                  <c:v>589.08959999999934</c:v>
                </c:pt>
                <c:pt idx="121">
                  <c:v>603.20447999999931</c:v>
                </c:pt>
                <c:pt idx="122">
                  <c:v>622.54463999999939</c:v>
                </c:pt>
                <c:pt idx="123">
                  <c:v>624.53855999999928</c:v>
                </c:pt>
                <c:pt idx="124">
                  <c:v>662.85983999999928</c:v>
                </c:pt>
                <c:pt idx="125">
                  <c:v>698.31263999999919</c:v>
                </c:pt>
                <c:pt idx="126">
                  <c:v>713.09471999999801</c:v>
                </c:pt>
                <c:pt idx="127">
                  <c:v>738.02879999999789</c:v>
                </c:pt>
                <c:pt idx="128">
                  <c:v>712.17503999999803</c:v>
                </c:pt>
                <c:pt idx="129">
                  <c:v>727.04063999999789</c:v>
                </c:pt>
                <c:pt idx="130">
                  <c:v>699.4867199999992</c:v>
                </c:pt>
                <c:pt idx="131">
                  <c:v>719.39231999999788</c:v>
                </c:pt>
                <c:pt idx="132">
                  <c:v>686.39423999999929</c:v>
                </c:pt>
                <c:pt idx="133">
                  <c:v>683.42015999999921</c:v>
                </c:pt>
                <c:pt idx="134">
                  <c:v>680.06591999999932</c:v>
                </c:pt>
                <c:pt idx="135">
                  <c:v>680.87135999999919</c:v>
                </c:pt>
                <c:pt idx="136">
                  <c:v>670.37279999999919</c:v>
                </c:pt>
                <c:pt idx="137">
                  <c:v>643.90559999999925</c:v>
                </c:pt>
                <c:pt idx="138">
                  <c:v>652.64735999999925</c:v>
                </c:pt>
                <c:pt idx="139">
                  <c:v>671.28095999999925</c:v>
                </c:pt>
                <c:pt idx="140">
                  <c:v>717.49055999999928</c:v>
                </c:pt>
                <c:pt idx="141">
                  <c:v>717.57599999999923</c:v>
                </c:pt>
                <c:pt idx="142">
                  <c:v>683.28959999999915</c:v>
                </c:pt>
                <c:pt idx="143">
                  <c:v>688.45919999999921</c:v>
                </c:pt>
                <c:pt idx="144">
                  <c:v>662.12063999999918</c:v>
                </c:pt>
                <c:pt idx="145">
                  <c:v>688.05791999999917</c:v>
                </c:pt>
                <c:pt idx="146">
                  <c:v>710.40767999999912</c:v>
                </c:pt>
                <c:pt idx="147">
                  <c:v>758.63327999999922</c:v>
                </c:pt>
                <c:pt idx="148">
                  <c:v>730.97087999999917</c:v>
                </c:pt>
                <c:pt idx="149">
                  <c:v>737.30687999999918</c:v>
                </c:pt>
                <c:pt idx="150">
                  <c:v>746.14847999999927</c:v>
                </c:pt>
                <c:pt idx="151">
                  <c:v>738.26207999999929</c:v>
                </c:pt>
                <c:pt idx="152">
                  <c:v>754.1356799999993</c:v>
                </c:pt>
                <c:pt idx="153">
                  <c:v>743.04191999999932</c:v>
                </c:pt>
                <c:pt idx="154">
                  <c:v>725.03615999999943</c:v>
                </c:pt>
                <c:pt idx="155">
                  <c:v>696.5414399999994</c:v>
                </c:pt>
                <c:pt idx="156">
                  <c:v>749.62751999999944</c:v>
                </c:pt>
                <c:pt idx="157">
                  <c:v>768.95231999999965</c:v>
                </c:pt>
                <c:pt idx="158">
                  <c:v>755.58911999999964</c:v>
                </c:pt>
                <c:pt idx="159">
                  <c:v>741.78239999999971</c:v>
                </c:pt>
                <c:pt idx="160">
                  <c:v>734.97215999999969</c:v>
                </c:pt>
                <c:pt idx="161">
                  <c:v>764.79743999999971</c:v>
                </c:pt>
                <c:pt idx="162">
                  <c:v>811.47071999999844</c:v>
                </c:pt>
                <c:pt idx="163">
                  <c:v>785.27615999999978</c:v>
                </c:pt>
                <c:pt idx="164">
                  <c:v>772.22015999999985</c:v>
                </c:pt>
                <c:pt idx="165">
                  <c:v>743.35679999999991</c:v>
                </c:pt>
                <c:pt idx="166">
                  <c:v>723.65759999999989</c:v>
                </c:pt>
                <c:pt idx="167">
                  <c:v>827.57087999999862</c:v>
                </c:pt>
                <c:pt idx="168">
                  <c:v>841.39775999999836</c:v>
                </c:pt>
                <c:pt idx="169">
                  <c:v>850.13951999999847</c:v>
                </c:pt>
                <c:pt idx="170">
                  <c:v>837.72767999999871</c:v>
                </c:pt>
                <c:pt idx="171">
                  <c:v>866.14655999999854</c:v>
                </c:pt>
                <c:pt idx="172">
                  <c:v>869.07551999999851</c:v>
                </c:pt>
                <c:pt idx="173">
                  <c:v>877.01279999999838</c:v>
                </c:pt>
                <c:pt idx="174">
                  <c:v>866.31839999999863</c:v>
                </c:pt>
                <c:pt idx="175">
                  <c:v>808.40832000000023</c:v>
                </c:pt>
                <c:pt idx="176">
                  <c:v>791.8512000000004</c:v>
                </c:pt>
                <c:pt idx="177">
                  <c:v>744.52608000000032</c:v>
                </c:pt>
                <c:pt idx="178">
                  <c:v>701.1820800000005</c:v>
                </c:pt>
                <c:pt idx="179">
                  <c:v>737.47008000000051</c:v>
                </c:pt>
                <c:pt idx="180">
                  <c:v>707.1580800000005</c:v>
                </c:pt>
                <c:pt idx="181">
                  <c:v>774.69408000000055</c:v>
                </c:pt>
                <c:pt idx="182">
                  <c:v>886.45535999999868</c:v>
                </c:pt>
                <c:pt idx="183">
                  <c:v>861.25535999999852</c:v>
                </c:pt>
                <c:pt idx="184">
                  <c:v>865.3007999999985</c:v>
                </c:pt>
                <c:pt idx="185">
                  <c:v>871.09919999999852</c:v>
                </c:pt>
                <c:pt idx="186">
                  <c:v>879.00959999999873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4C-4130-B47D-187EFF62FC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2506368"/>
        <c:axId val="112507904"/>
      </c:barChart>
      <c:catAx>
        <c:axId val="112506368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crossAx val="112507904"/>
        <c:crosses val="autoZero"/>
        <c:auto val="1"/>
        <c:lblAlgn val="ctr"/>
        <c:lblOffset val="100"/>
        <c:noMultiLvlLbl val="0"/>
      </c:catAx>
      <c:valAx>
        <c:axId val="112507904"/>
        <c:scaling>
          <c:orientation val="minMax"/>
          <c:max val="1000"/>
          <c:min val="0"/>
        </c:scaling>
        <c:delete val="0"/>
        <c:axPos val="t"/>
        <c:majorGridlines/>
        <c:numFmt formatCode="0" sourceLinked="0"/>
        <c:majorTickMark val="out"/>
        <c:minorTickMark val="none"/>
        <c:tickLblPos val="nextTo"/>
        <c:crossAx val="112506368"/>
        <c:crosses val="autoZero"/>
        <c:crossBetween val="between"/>
        <c:majorUnit val="100"/>
        <c:minorUnit val="100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9"/>
    </mc:Choice>
    <mc:Fallback>
      <c:style val="29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240955624216943"/>
          <c:y val="1.4295683133176711E-2"/>
          <c:w val="0.70978368328958885"/>
          <c:h val="0.98198631670062242"/>
        </c:manualLayout>
      </c:layout>
      <c:barChart>
        <c:barDir val="bar"/>
        <c:grouping val="clustered"/>
        <c:varyColors val="0"/>
        <c:ser>
          <c:idx val="0"/>
          <c:order val="0"/>
          <c:tx>
            <c:v>Fu, kH</c:v>
          </c:tx>
          <c:spPr>
            <a:gradFill rotWithShape="1">
              <a:gsLst>
                <a:gs pos="0">
                  <a:schemeClr val="accent6">
                    <a:shade val="51000"/>
                    <a:satMod val="130000"/>
                  </a:schemeClr>
                </a:gs>
                <a:gs pos="80000">
                  <a:schemeClr val="accent6">
                    <a:shade val="93000"/>
                    <a:satMod val="130000"/>
                  </a:schemeClr>
                </a:gs>
                <a:gs pos="100000">
                  <a:schemeClr val="accent6">
                    <a:shade val="94000"/>
                    <a:satMod val="135000"/>
                  </a:schemeClr>
                </a:gs>
              </a:gsLst>
              <a:lin ang="16200000" scaled="0"/>
            </a:gradFill>
            <a:ln w="9525" cap="flat" cmpd="sng" algn="ctr">
              <a:solidFill>
                <a:schemeClr val="accent6">
                  <a:shade val="95000"/>
                  <a:satMod val="105000"/>
                </a:schemeClr>
              </a:solidFill>
              <a:prstDash val="solid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Pt>
            <c:idx val="28"/>
            <c:invertIfNegative val="0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flat" cmpd="sng" algn="ctr">
                <a:solidFill>
                  <a:schemeClr val="accent6">
                    <a:shade val="95000"/>
                    <a:satMod val="105000"/>
                  </a:schemeClr>
                </a:solidFill>
                <a:prstDash val="solid"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4D7-48D0-8A89-7F0966A6A218}"/>
              </c:ext>
            </c:extLst>
          </c:dPt>
          <c:cat>
            <c:numRef>
              <c:f>'30х30_тсз.10_18'!$C$11:$C$204</c:f>
              <c:numCache>
                <c:formatCode>General</c:formatCode>
                <c:ptCount val="194"/>
                <c:pt idx="0">
                  <c:v>1.8999999999999986</c:v>
                </c:pt>
                <c:pt idx="1">
                  <c:v>1.9999999999999987</c:v>
                </c:pt>
                <c:pt idx="2">
                  <c:v>2.0999999999999988</c:v>
                </c:pt>
                <c:pt idx="3" formatCode="0.00">
                  <c:v>2.1999999999999988</c:v>
                </c:pt>
                <c:pt idx="4">
                  <c:v>2.2999999999999989</c:v>
                </c:pt>
                <c:pt idx="5">
                  <c:v>2.399999999999999</c:v>
                </c:pt>
                <c:pt idx="6" formatCode="0.00">
                  <c:v>2.4999999999999991</c:v>
                </c:pt>
                <c:pt idx="7">
                  <c:v>2.5999999999999992</c:v>
                </c:pt>
                <c:pt idx="8">
                  <c:v>2.6999999999999993</c:v>
                </c:pt>
                <c:pt idx="9" formatCode="0.00">
                  <c:v>2.7999999999999994</c:v>
                </c:pt>
                <c:pt idx="10">
                  <c:v>2.8999999999999995</c:v>
                </c:pt>
                <c:pt idx="11">
                  <c:v>2.9999999999999996</c:v>
                </c:pt>
                <c:pt idx="12" formatCode="0.00">
                  <c:v>3.0999999999999996</c:v>
                </c:pt>
                <c:pt idx="13">
                  <c:v>3.1999999999999997</c:v>
                </c:pt>
                <c:pt idx="14">
                  <c:v>3.3</c:v>
                </c:pt>
                <c:pt idx="15" formatCode="0.00">
                  <c:v>3.4</c:v>
                </c:pt>
                <c:pt idx="16">
                  <c:v>3.5</c:v>
                </c:pt>
                <c:pt idx="17">
                  <c:v>3.6</c:v>
                </c:pt>
                <c:pt idx="18" formatCode="0.00">
                  <c:v>3.7</c:v>
                </c:pt>
                <c:pt idx="19">
                  <c:v>3.8000000000000003</c:v>
                </c:pt>
                <c:pt idx="20">
                  <c:v>3.9000000000000004</c:v>
                </c:pt>
                <c:pt idx="21" formatCode="0.00">
                  <c:v>4</c:v>
                </c:pt>
                <c:pt idx="22">
                  <c:v>4.0999999999999996</c:v>
                </c:pt>
                <c:pt idx="23">
                  <c:v>4.1999999999999993</c:v>
                </c:pt>
                <c:pt idx="24" formatCode="0.00">
                  <c:v>4.2999999999999989</c:v>
                </c:pt>
                <c:pt idx="25">
                  <c:v>4.3999999999999986</c:v>
                </c:pt>
                <c:pt idx="26">
                  <c:v>4.4999999999999982</c:v>
                </c:pt>
                <c:pt idx="27" formatCode="0.00">
                  <c:v>4.5999999999999979</c:v>
                </c:pt>
                <c:pt idx="28">
                  <c:v>4.6999999999999975</c:v>
                </c:pt>
                <c:pt idx="29">
                  <c:v>4.7999999999999972</c:v>
                </c:pt>
                <c:pt idx="30" formatCode="0.00">
                  <c:v>4.8999999999999968</c:v>
                </c:pt>
                <c:pt idx="31">
                  <c:v>4.9999999999999964</c:v>
                </c:pt>
                <c:pt idx="32">
                  <c:v>5.0999999999999961</c:v>
                </c:pt>
                <c:pt idx="33" formatCode="0.00">
                  <c:v>5.1999999999999957</c:v>
                </c:pt>
                <c:pt idx="34">
                  <c:v>5.2999999999999954</c:v>
                </c:pt>
                <c:pt idx="35">
                  <c:v>5.399999999999995</c:v>
                </c:pt>
                <c:pt idx="36" formatCode="0.00">
                  <c:v>5.4999999999999947</c:v>
                </c:pt>
                <c:pt idx="37">
                  <c:v>5.5999999999999943</c:v>
                </c:pt>
                <c:pt idx="38">
                  <c:v>5.699999999999994</c:v>
                </c:pt>
                <c:pt idx="39" formatCode="0.00">
                  <c:v>5.7999999999999936</c:v>
                </c:pt>
                <c:pt idx="40">
                  <c:v>5.8999999999999932</c:v>
                </c:pt>
                <c:pt idx="41">
                  <c:v>5.9999999999999929</c:v>
                </c:pt>
                <c:pt idx="42" formatCode="0.00">
                  <c:v>6.0999999999999925</c:v>
                </c:pt>
                <c:pt idx="43">
                  <c:v>6.1999999999999922</c:v>
                </c:pt>
                <c:pt idx="44">
                  <c:v>6.2999999999999918</c:v>
                </c:pt>
                <c:pt idx="45" formatCode="0.00">
                  <c:v>6.3999999999999915</c:v>
                </c:pt>
                <c:pt idx="46">
                  <c:v>6.4999999999999911</c:v>
                </c:pt>
                <c:pt idx="47">
                  <c:v>6.5999999999999908</c:v>
                </c:pt>
                <c:pt idx="48" formatCode="0.00">
                  <c:v>6.6999999999999904</c:v>
                </c:pt>
                <c:pt idx="49">
                  <c:v>6.7999999999999901</c:v>
                </c:pt>
                <c:pt idx="50">
                  <c:v>6.8999999999999897</c:v>
                </c:pt>
                <c:pt idx="51" formatCode="0.00">
                  <c:v>6.9999999999999893</c:v>
                </c:pt>
                <c:pt idx="52">
                  <c:v>7.099999999999989</c:v>
                </c:pt>
                <c:pt idx="53">
                  <c:v>7.1999999999999886</c:v>
                </c:pt>
                <c:pt idx="54" formatCode="0.00">
                  <c:v>7.2999999999999883</c:v>
                </c:pt>
                <c:pt idx="55">
                  <c:v>7.3999999999999879</c:v>
                </c:pt>
                <c:pt idx="56">
                  <c:v>7.4999999999999876</c:v>
                </c:pt>
                <c:pt idx="57" formatCode="0.00">
                  <c:v>7.5999999999999872</c:v>
                </c:pt>
                <c:pt idx="58" formatCode="0.00">
                  <c:v>7.6999999999999869</c:v>
                </c:pt>
                <c:pt idx="59">
                  <c:v>7.7999999999999865</c:v>
                </c:pt>
                <c:pt idx="60">
                  <c:v>7.8999999999999861</c:v>
                </c:pt>
                <c:pt idx="61" formatCode="0.00">
                  <c:v>7.9999999999999858</c:v>
                </c:pt>
                <c:pt idx="62">
                  <c:v>8.0999999999999854</c:v>
                </c:pt>
                <c:pt idx="63" formatCode="0.00">
                  <c:v>8.1999999999999851</c:v>
                </c:pt>
                <c:pt idx="64" formatCode="0.00">
                  <c:v>8.2999999999999847</c:v>
                </c:pt>
                <c:pt idx="65">
                  <c:v>8.3999999999999844</c:v>
                </c:pt>
                <c:pt idx="66">
                  <c:v>8.499999999999984</c:v>
                </c:pt>
                <c:pt idx="67" formatCode="0.00">
                  <c:v>8.5999999999999837</c:v>
                </c:pt>
                <c:pt idx="68">
                  <c:v>8.6999999999999833</c:v>
                </c:pt>
                <c:pt idx="69" formatCode="0.00">
                  <c:v>8.7999999999999829</c:v>
                </c:pt>
                <c:pt idx="70" formatCode="0.00">
                  <c:v>8.8999999999999826</c:v>
                </c:pt>
                <c:pt idx="71">
                  <c:v>8.9999999999999822</c:v>
                </c:pt>
                <c:pt idx="72">
                  <c:v>9.0999999999999819</c:v>
                </c:pt>
                <c:pt idx="73" formatCode="0.00">
                  <c:v>9.1999999999999815</c:v>
                </c:pt>
                <c:pt idx="74">
                  <c:v>9.2999999999999812</c:v>
                </c:pt>
                <c:pt idx="75" formatCode="0.00">
                  <c:v>9.3999999999999808</c:v>
                </c:pt>
                <c:pt idx="76" formatCode="0.00">
                  <c:v>9.4999999999999805</c:v>
                </c:pt>
                <c:pt idx="77">
                  <c:v>9.5999999999999801</c:v>
                </c:pt>
                <c:pt idx="78">
                  <c:v>9.6999999999999797</c:v>
                </c:pt>
                <c:pt idx="79" formatCode="0.00">
                  <c:v>9.7999999999999794</c:v>
                </c:pt>
                <c:pt idx="80">
                  <c:v>9.899999999999979</c:v>
                </c:pt>
                <c:pt idx="81" formatCode="0.00">
                  <c:v>9.9999999999999787</c:v>
                </c:pt>
                <c:pt idx="82" formatCode="0.00">
                  <c:v>10.099999999999978</c:v>
                </c:pt>
                <c:pt idx="83">
                  <c:v>10.199999999999978</c:v>
                </c:pt>
                <c:pt idx="84">
                  <c:v>10.299999999999978</c:v>
                </c:pt>
                <c:pt idx="85" formatCode="0.00">
                  <c:v>10.399999999999977</c:v>
                </c:pt>
                <c:pt idx="86">
                  <c:v>10.499999999999977</c:v>
                </c:pt>
                <c:pt idx="87" formatCode="0.00">
                  <c:v>10.599999999999977</c:v>
                </c:pt>
                <c:pt idx="88" formatCode="0.00">
                  <c:v>10.699999999999976</c:v>
                </c:pt>
                <c:pt idx="89">
                  <c:v>10.799999999999976</c:v>
                </c:pt>
                <c:pt idx="90">
                  <c:v>10.899999999999975</c:v>
                </c:pt>
                <c:pt idx="91" formatCode="0.00">
                  <c:v>10.999999999999975</c:v>
                </c:pt>
                <c:pt idx="92">
                  <c:v>11.099999999999975</c:v>
                </c:pt>
                <c:pt idx="93" formatCode="0.00">
                  <c:v>11.199999999999974</c:v>
                </c:pt>
                <c:pt idx="94" formatCode="0.00">
                  <c:v>11.299999999999974</c:v>
                </c:pt>
                <c:pt idx="95">
                  <c:v>11.399999999999974</c:v>
                </c:pt>
                <c:pt idx="96">
                  <c:v>11.499999999999973</c:v>
                </c:pt>
                <c:pt idx="97" formatCode="0.00">
                  <c:v>11.599999999999973</c:v>
                </c:pt>
                <c:pt idx="98">
                  <c:v>11.699999999999973</c:v>
                </c:pt>
                <c:pt idx="99" formatCode="0.00">
                  <c:v>11.799999999999972</c:v>
                </c:pt>
                <c:pt idx="100" formatCode="0.00">
                  <c:v>11.899999999999972</c:v>
                </c:pt>
                <c:pt idx="101">
                  <c:v>11.999999999999972</c:v>
                </c:pt>
                <c:pt idx="102">
                  <c:v>12.099999999999971</c:v>
                </c:pt>
                <c:pt idx="103" formatCode="0.00">
                  <c:v>12.199999999999971</c:v>
                </c:pt>
                <c:pt idx="104">
                  <c:v>12.299999999999971</c:v>
                </c:pt>
                <c:pt idx="105" formatCode="0.00">
                  <c:v>12.39999999999997</c:v>
                </c:pt>
                <c:pt idx="106">
                  <c:v>12.49999999999997</c:v>
                </c:pt>
                <c:pt idx="107" formatCode="0.00">
                  <c:v>12.599999999999969</c:v>
                </c:pt>
                <c:pt idx="108" formatCode="0.00">
                  <c:v>12.699999999999969</c:v>
                </c:pt>
                <c:pt idx="109">
                  <c:v>12.799999999999969</c:v>
                </c:pt>
                <c:pt idx="110">
                  <c:v>12.899999999999968</c:v>
                </c:pt>
                <c:pt idx="111" formatCode="0.00">
                  <c:v>12.999999999999968</c:v>
                </c:pt>
                <c:pt idx="112">
                  <c:v>13.099999999999968</c:v>
                </c:pt>
                <c:pt idx="113" formatCode="0.00">
                  <c:v>13.199999999999967</c:v>
                </c:pt>
                <c:pt idx="114">
                  <c:v>13.299999999999967</c:v>
                </c:pt>
                <c:pt idx="115" formatCode="0.00">
                  <c:v>13.399999999999967</c:v>
                </c:pt>
                <c:pt idx="116" formatCode="0.00">
                  <c:v>13.499999999999966</c:v>
                </c:pt>
                <c:pt idx="117">
                  <c:v>13.599999999999966</c:v>
                </c:pt>
                <c:pt idx="118">
                  <c:v>13.699999999999966</c:v>
                </c:pt>
                <c:pt idx="119" formatCode="0.00">
                  <c:v>13.799999999999965</c:v>
                </c:pt>
                <c:pt idx="120">
                  <c:v>13.899999999999965</c:v>
                </c:pt>
                <c:pt idx="121" formatCode="0.00">
                  <c:v>13.999999999999964</c:v>
                </c:pt>
                <c:pt idx="122">
                  <c:v>14.099999999999964</c:v>
                </c:pt>
                <c:pt idx="123" formatCode="0.00">
                  <c:v>14.199999999999964</c:v>
                </c:pt>
                <c:pt idx="124" formatCode="0.00">
                  <c:v>14.299999999999963</c:v>
                </c:pt>
                <c:pt idx="125">
                  <c:v>14.399999999999963</c:v>
                </c:pt>
                <c:pt idx="126">
                  <c:v>14.499999999999963</c:v>
                </c:pt>
                <c:pt idx="127" formatCode="0.00">
                  <c:v>14.599999999999962</c:v>
                </c:pt>
                <c:pt idx="128">
                  <c:v>14.699999999999962</c:v>
                </c:pt>
                <c:pt idx="129" formatCode="0.00">
                  <c:v>14.799999999999962</c:v>
                </c:pt>
                <c:pt idx="130">
                  <c:v>14.899999999999961</c:v>
                </c:pt>
                <c:pt idx="131" formatCode="0.00">
                  <c:v>14.999999999999961</c:v>
                </c:pt>
                <c:pt idx="132" formatCode="0.00">
                  <c:v>15.099999999999961</c:v>
                </c:pt>
                <c:pt idx="133">
                  <c:v>15.19999999999996</c:v>
                </c:pt>
                <c:pt idx="134">
                  <c:v>15.29999999999996</c:v>
                </c:pt>
                <c:pt idx="135" formatCode="0.00">
                  <c:v>15.399999999999959</c:v>
                </c:pt>
                <c:pt idx="136">
                  <c:v>15.499999999999959</c:v>
                </c:pt>
                <c:pt idx="137" formatCode="0.00">
                  <c:v>15.599999999999959</c:v>
                </c:pt>
                <c:pt idx="138">
                  <c:v>15.699999999999958</c:v>
                </c:pt>
                <c:pt idx="139" formatCode="0.00">
                  <c:v>15.799999999999958</c:v>
                </c:pt>
                <c:pt idx="140" formatCode="0.00">
                  <c:v>15.899999999999958</c:v>
                </c:pt>
                <c:pt idx="141">
                  <c:v>15.999999999999957</c:v>
                </c:pt>
                <c:pt idx="142">
                  <c:v>16.099999999999959</c:v>
                </c:pt>
                <c:pt idx="143" formatCode="0.00">
                  <c:v>16.19999999999996</c:v>
                </c:pt>
                <c:pt idx="144">
                  <c:v>16.299999999999962</c:v>
                </c:pt>
                <c:pt idx="145" formatCode="0.00">
                  <c:v>16.399999999999963</c:v>
                </c:pt>
                <c:pt idx="146">
                  <c:v>16.499999999999964</c:v>
                </c:pt>
                <c:pt idx="147" formatCode="0.00">
                  <c:v>16.599999999999966</c:v>
                </c:pt>
                <c:pt idx="148" formatCode="0.00">
                  <c:v>16.699999999999967</c:v>
                </c:pt>
                <c:pt idx="149">
                  <c:v>16.799999999999969</c:v>
                </c:pt>
                <c:pt idx="150">
                  <c:v>16.89999999999997</c:v>
                </c:pt>
                <c:pt idx="151" formatCode="0.00">
                  <c:v>16.999999999999972</c:v>
                </c:pt>
                <c:pt idx="152">
                  <c:v>17.099999999999973</c:v>
                </c:pt>
                <c:pt idx="153" formatCode="0.00">
                  <c:v>17.199999999999974</c:v>
                </c:pt>
                <c:pt idx="154">
                  <c:v>17.299999999999976</c:v>
                </c:pt>
                <c:pt idx="155" formatCode="0.00">
                  <c:v>17.399999999999977</c:v>
                </c:pt>
                <c:pt idx="156" formatCode="0.00">
                  <c:v>17.499999999999979</c:v>
                </c:pt>
                <c:pt idx="157">
                  <c:v>17.59999999999998</c:v>
                </c:pt>
                <c:pt idx="158">
                  <c:v>17.699999999999982</c:v>
                </c:pt>
                <c:pt idx="159" formatCode="0.00">
                  <c:v>17.799999999999983</c:v>
                </c:pt>
                <c:pt idx="160">
                  <c:v>17.899999999999984</c:v>
                </c:pt>
                <c:pt idx="161" formatCode="0.00">
                  <c:v>17.999999999999986</c:v>
                </c:pt>
                <c:pt idx="162" formatCode="0.00">
                  <c:v>18.099999999999987</c:v>
                </c:pt>
                <c:pt idx="163">
                  <c:v>18.199999999999989</c:v>
                </c:pt>
                <c:pt idx="164">
                  <c:v>18.29999999999999</c:v>
                </c:pt>
                <c:pt idx="165" formatCode="0.00">
                  <c:v>18.399999999999991</c:v>
                </c:pt>
                <c:pt idx="166">
                  <c:v>18.499999999999993</c:v>
                </c:pt>
                <c:pt idx="167" formatCode="0.00">
                  <c:v>18.599999999999994</c:v>
                </c:pt>
                <c:pt idx="168" formatCode="0.00">
                  <c:v>18.699999999999996</c:v>
                </c:pt>
                <c:pt idx="169">
                  <c:v>18.799999999999997</c:v>
                </c:pt>
                <c:pt idx="170">
                  <c:v>18.899999999999999</c:v>
                </c:pt>
                <c:pt idx="171" formatCode="0.00">
                  <c:v>19</c:v>
                </c:pt>
                <c:pt idx="172">
                  <c:v>19.100000000000001</c:v>
                </c:pt>
                <c:pt idx="173" formatCode="0.00">
                  <c:v>19.200000000000003</c:v>
                </c:pt>
                <c:pt idx="174" formatCode="0.00">
                  <c:v>19.300000000000004</c:v>
                </c:pt>
                <c:pt idx="175">
                  <c:v>19.400000000000006</c:v>
                </c:pt>
                <c:pt idx="176">
                  <c:v>19.500000000000007</c:v>
                </c:pt>
                <c:pt idx="177" formatCode="0.00">
                  <c:v>19.600000000000009</c:v>
                </c:pt>
                <c:pt idx="178">
                  <c:v>19.70000000000001</c:v>
                </c:pt>
                <c:pt idx="179" formatCode="0.00">
                  <c:v>19.800000000000011</c:v>
                </c:pt>
                <c:pt idx="180" formatCode="0.00">
                  <c:v>19.900000000000013</c:v>
                </c:pt>
                <c:pt idx="181">
                  <c:v>20.000000000000014</c:v>
                </c:pt>
                <c:pt idx="182">
                  <c:v>20.100000000000016</c:v>
                </c:pt>
                <c:pt idx="183" formatCode="0.00">
                  <c:v>20.200000000000017</c:v>
                </c:pt>
                <c:pt idx="184">
                  <c:v>20.300000000000018</c:v>
                </c:pt>
                <c:pt idx="185" formatCode="0.00">
                  <c:v>20.40000000000002</c:v>
                </c:pt>
                <c:pt idx="186" formatCode="0.00">
                  <c:v>20.500000000000021</c:v>
                </c:pt>
                <c:pt idx="187" formatCode="0.00">
                  <c:v>20.600000000000023</c:v>
                </c:pt>
                <c:pt idx="188" formatCode="0.00">
                  <c:v>20.700000000000024</c:v>
                </c:pt>
                <c:pt idx="189" formatCode="0.00">
                  <c:v>20.800000000000026</c:v>
                </c:pt>
                <c:pt idx="190" formatCode="0.00">
                  <c:v>20.900000000000027</c:v>
                </c:pt>
                <c:pt idx="191" formatCode="0.00">
                  <c:v>21.000000000000028</c:v>
                </c:pt>
                <c:pt idx="192" formatCode="0.00">
                  <c:v>21.10000000000003</c:v>
                </c:pt>
                <c:pt idx="193" formatCode="0.00">
                  <c:v>21.200000000000031</c:v>
                </c:pt>
              </c:numCache>
            </c:numRef>
          </c:cat>
          <c:val>
            <c:numRef>
              <c:f>'30х30_тсз.10_18'!$M$11:$M$204</c:f>
              <c:numCache>
                <c:formatCode>0.00</c:formatCode>
                <c:ptCount val="194"/>
                <c:pt idx="0">
                  <c:v>409.05</c:v>
                </c:pt>
                <c:pt idx="1">
                  <c:v>444.07679999999999</c:v>
                </c:pt>
                <c:pt idx="2">
                  <c:v>341.63279999999997</c:v>
                </c:pt>
                <c:pt idx="3">
                  <c:v>347.44079999999997</c:v>
                </c:pt>
                <c:pt idx="4">
                  <c:v>312.84960000000001</c:v>
                </c:pt>
                <c:pt idx="5">
                  <c:v>317.90640000000002</c:v>
                </c:pt>
                <c:pt idx="6">
                  <c:v>244.12320000000003</c:v>
                </c:pt>
                <c:pt idx="7">
                  <c:v>188.87040000000002</c:v>
                </c:pt>
                <c:pt idx="8">
                  <c:v>165.63840000000005</c:v>
                </c:pt>
                <c:pt idx="9">
                  <c:v>145.65840000000003</c:v>
                </c:pt>
                <c:pt idx="10">
                  <c:v>217.38840000000005</c:v>
                </c:pt>
                <c:pt idx="11">
                  <c:v>432.39840000000004</c:v>
                </c:pt>
                <c:pt idx="12">
                  <c:v>451.99200000000002</c:v>
                </c:pt>
                <c:pt idx="13">
                  <c:v>453.7056</c:v>
                </c:pt>
                <c:pt idx="14">
                  <c:v>421.55400000000003</c:v>
                </c:pt>
                <c:pt idx="15">
                  <c:v>216.91200000000003</c:v>
                </c:pt>
                <c:pt idx="16">
                  <c:v>151.94880000000003</c:v>
                </c:pt>
                <c:pt idx="17">
                  <c:v>215.81400000000005</c:v>
                </c:pt>
                <c:pt idx="18">
                  <c:v>151.06800000000004</c:v>
                </c:pt>
                <c:pt idx="19">
                  <c:v>154.40880000000004</c:v>
                </c:pt>
                <c:pt idx="20">
                  <c:v>164.83920000000006</c:v>
                </c:pt>
                <c:pt idx="21">
                  <c:v>161.64960000000005</c:v>
                </c:pt>
                <c:pt idx="22">
                  <c:v>165.41160000000005</c:v>
                </c:pt>
                <c:pt idx="23">
                  <c:v>144.66840000000008</c:v>
                </c:pt>
                <c:pt idx="24">
                  <c:v>123.62520000000006</c:v>
                </c:pt>
                <c:pt idx="25">
                  <c:v>118.17720000000006</c:v>
                </c:pt>
                <c:pt idx="26">
                  <c:v>112.29240000000004</c:v>
                </c:pt>
                <c:pt idx="27">
                  <c:v>114.09240000000004</c:v>
                </c:pt>
                <c:pt idx="28">
                  <c:v>115.71240000000003</c:v>
                </c:pt>
                <c:pt idx="29">
                  <c:v>117.06240000000003</c:v>
                </c:pt>
                <c:pt idx="30">
                  <c:v>110.40240000000003</c:v>
                </c:pt>
                <c:pt idx="31">
                  <c:v>111.84240000000003</c:v>
                </c:pt>
                <c:pt idx="32">
                  <c:v>121.20240000000001</c:v>
                </c:pt>
                <c:pt idx="33">
                  <c:v>114.09240000000001</c:v>
                </c:pt>
                <c:pt idx="34">
                  <c:v>114.9924</c:v>
                </c:pt>
                <c:pt idx="35">
                  <c:v>115.80240000000001</c:v>
                </c:pt>
                <c:pt idx="36">
                  <c:v>124.7124</c:v>
                </c:pt>
                <c:pt idx="37">
                  <c:v>125.5224</c:v>
                </c:pt>
                <c:pt idx="38">
                  <c:v>126.33240000000001</c:v>
                </c:pt>
                <c:pt idx="39">
                  <c:v>135.2424</c:v>
                </c:pt>
                <c:pt idx="40">
                  <c:v>120.12240000000001</c:v>
                </c:pt>
                <c:pt idx="41">
                  <c:v>129.1824</c:v>
                </c:pt>
                <c:pt idx="42">
                  <c:v>121.92240000000001</c:v>
                </c:pt>
                <c:pt idx="43">
                  <c:v>122.76240000000001</c:v>
                </c:pt>
                <c:pt idx="44">
                  <c:v>123.60240000000002</c:v>
                </c:pt>
                <c:pt idx="45">
                  <c:v>148.74240000000003</c:v>
                </c:pt>
                <c:pt idx="46">
                  <c:v>166.0224</c:v>
                </c:pt>
                <c:pt idx="47">
                  <c:v>159.1224</c:v>
                </c:pt>
                <c:pt idx="48">
                  <c:v>152.3424</c:v>
                </c:pt>
                <c:pt idx="49">
                  <c:v>153.7824</c:v>
                </c:pt>
                <c:pt idx="50">
                  <c:v>163.20239999999998</c:v>
                </c:pt>
                <c:pt idx="51">
                  <c:v>156.54239999999999</c:v>
                </c:pt>
                <c:pt idx="52">
                  <c:v>190.98239999999998</c:v>
                </c:pt>
                <c:pt idx="53">
                  <c:v>245.64239999999995</c:v>
                </c:pt>
                <c:pt idx="54">
                  <c:v>260.88239999999996</c:v>
                </c:pt>
                <c:pt idx="55">
                  <c:v>183.18479999999994</c:v>
                </c:pt>
                <c:pt idx="56">
                  <c:v>413.9951999999999</c:v>
                </c:pt>
                <c:pt idx="57">
                  <c:v>426.03719999999993</c:v>
                </c:pt>
                <c:pt idx="58">
                  <c:v>499.38119999999986</c:v>
                </c:pt>
                <c:pt idx="59">
                  <c:v>532.02599999999984</c:v>
                </c:pt>
                <c:pt idx="60">
                  <c:v>488.10479999999984</c:v>
                </c:pt>
                <c:pt idx="61">
                  <c:v>444.80399999999986</c:v>
                </c:pt>
                <c:pt idx="62">
                  <c:v>507.23159999999984</c:v>
                </c:pt>
                <c:pt idx="63">
                  <c:v>490.48679999999979</c:v>
                </c:pt>
                <c:pt idx="64">
                  <c:v>470.31479999999976</c:v>
                </c:pt>
                <c:pt idx="65">
                  <c:v>508.62119999999976</c:v>
                </c:pt>
                <c:pt idx="66">
                  <c:v>544.83719999999971</c:v>
                </c:pt>
                <c:pt idx="67">
                  <c:v>605.00399999999968</c:v>
                </c:pt>
                <c:pt idx="68">
                  <c:v>617.36999999999966</c:v>
                </c:pt>
                <c:pt idx="69">
                  <c:v>645.9395999999997</c:v>
                </c:pt>
                <c:pt idx="70">
                  <c:v>632.20559999999966</c:v>
                </c:pt>
                <c:pt idx="71">
                  <c:v>597.62039999999968</c:v>
                </c:pt>
                <c:pt idx="72">
                  <c:v>514.74479999999971</c:v>
                </c:pt>
                <c:pt idx="73">
                  <c:v>312.10439999999966</c:v>
                </c:pt>
                <c:pt idx="74">
                  <c:v>294.18479999999965</c:v>
                </c:pt>
                <c:pt idx="75">
                  <c:v>400.48559999999964</c:v>
                </c:pt>
                <c:pt idx="76">
                  <c:v>293.36039999999963</c:v>
                </c:pt>
                <c:pt idx="77">
                  <c:v>468.69839999999965</c:v>
                </c:pt>
                <c:pt idx="78">
                  <c:v>474.10559999999958</c:v>
                </c:pt>
                <c:pt idx="79">
                  <c:v>491.8103999999995</c:v>
                </c:pt>
                <c:pt idx="80">
                  <c:v>441.1763999999996</c:v>
                </c:pt>
                <c:pt idx="81">
                  <c:v>510.07319999999959</c:v>
                </c:pt>
                <c:pt idx="82">
                  <c:v>627.38519999999949</c:v>
                </c:pt>
                <c:pt idx="83">
                  <c:v>605.91719999999953</c:v>
                </c:pt>
                <c:pt idx="84">
                  <c:v>665.67719999999952</c:v>
                </c:pt>
                <c:pt idx="85">
                  <c:v>649.90919999999949</c:v>
                </c:pt>
                <c:pt idx="86">
                  <c:v>683.0843999999995</c:v>
                </c:pt>
                <c:pt idx="87">
                  <c:v>711.74039999999945</c:v>
                </c:pt>
                <c:pt idx="88">
                  <c:v>741.74999999999943</c:v>
                </c:pt>
                <c:pt idx="89">
                  <c:v>766.90679999999793</c:v>
                </c:pt>
                <c:pt idx="90">
                  <c:v>768.42959999999789</c:v>
                </c:pt>
                <c:pt idx="91">
                  <c:v>771.04439999999784</c:v>
                </c:pt>
                <c:pt idx="92">
                  <c:v>798.04439999999772</c:v>
                </c:pt>
                <c:pt idx="93">
                  <c:v>771.58919999999944</c:v>
                </c:pt>
                <c:pt idx="94">
                  <c:v>747.47639999999933</c:v>
                </c:pt>
                <c:pt idx="95">
                  <c:v>722.1467999999993</c:v>
                </c:pt>
                <c:pt idx="96">
                  <c:v>709.4819999999994</c:v>
                </c:pt>
                <c:pt idx="97">
                  <c:v>684.56279999999947</c:v>
                </c:pt>
                <c:pt idx="98">
                  <c:v>674.3927999999994</c:v>
                </c:pt>
                <c:pt idx="99">
                  <c:v>598.56479999999942</c:v>
                </c:pt>
                <c:pt idx="100">
                  <c:v>618.73199999999929</c:v>
                </c:pt>
                <c:pt idx="101">
                  <c:v>668.53799999999933</c:v>
                </c:pt>
                <c:pt idx="102">
                  <c:v>669.35879999999929</c:v>
                </c:pt>
                <c:pt idx="103">
                  <c:v>702.66959999999938</c:v>
                </c:pt>
                <c:pt idx="104">
                  <c:v>761.61959999999931</c:v>
                </c:pt>
                <c:pt idx="105">
                  <c:v>757.40039999999931</c:v>
                </c:pt>
                <c:pt idx="106">
                  <c:v>761.23079999999936</c:v>
                </c:pt>
                <c:pt idx="107">
                  <c:v>783.1427999999994</c:v>
                </c:pt>
                <c:pt idx="108">
                  <c:v>788.16479999999933</c:v>
                </c:pt>
                <c:pt idx="109">
                  <c:v>846.41639999999757</c:v>
                </c:pt>
                <c:pt idx="110">
                  <c:v>874.81439999999736</c:v>
                </c:pt>
                <c:pt idx="111">
                  <c:v>853.76399999999762</c:v>
                </c:pt>
                <c:pt idx="112">
                  <c:v>807.77999999999929</c:v>
                </c:pt>
                <c:pt idx="113">
                  <c:v>772.50959999999918</c:v>
                </c:pt>
                <c:pt idx="114">
                  <c:v>758.26079999999911</c:v>
                </c:pt>
                <c:pt idx="115">
                  <c:v>806.42879999999911</c:v>
                </c:pt>
                <c:pt idx="116">
                  <c:v>849.49079999999913</c:v>
                </c:pt>
                <c:pt idx="117">
                  <c:v>834.0035999999991</c:v>
                </c:pt>
                <c:pt idx="118">
                  <c:v>819.84839999999906</c:v>
                </c:pt>
                <c:pt idx="119">
                  <c:v>801.68999999999903</c:v>
                </c:pt>
                <c:pt idx="120">
                  <c:v>780.575999999999</c:v>
                </c:pt>
                <c:pt idx="121">
                  <c:v>811.48319999999899</c:v>
                </c:pt>
                <c:pt idx="122">
                  <c:v>896.35079999999743</c:v>
                </c:pt>
                <c:pt idx="123">
                  <c:v>843.28799999999899</c:v>
                </c:pt>
                <c:pt idx="124">
                  <c:v>799.16999999999894</c:v>
                </c:pt>
                <c:pt idx="125">
                  <c:v>848.79599999999891</c:v>
                </c:pt>
                <c:pt idx="126">
                  <c:v>829.021199999999</c:v>
                </c:pt>
                <c:pt idx="127">
                  <c:v>810.76199999999903</c:v>
                </c:pt>
                <c:pt idx="128">
                  <c:v>814.24199999999894</c:v>
                </c:pt>
                <c:pt idx="129">
                  <c:v>805.41959999999892</c:v>
                </c:pt>
                <c:pt idx="130">
                  <c:v>816.77639999999883</c:v>
                </c:pt>
                <c:pt idx="131">
                  <c:v>837.66719999999896</c:v>
                </c:pt>
                <c:pt idx="132">
                  <c:v>860.04719999999884</c:v>
                </c:pt>
                <c:pt idx="133">
                  <c:v>852.46919999999886</c:v>
                </c:pt>
                <c:pt idx="134">
                  <c:v>819.83879999999886</c:v>
                </c:pt>
                <c:pt idx="135">
                  <c:v>788.55839999999887</c:v>
                </c:pt>
                <c:pt idx="136">
                  <c:v>811.0835999999988</c:v>
                </c:pt>
                <c:pt idx="137">
                  <c:v>862.67039999999884</c:v>
                </c:pt>
                <c:pt idx="138">
                  <c:v>877.91999999999894</c:v>
                </c:pt>
                <c:pt idx="139">
                  <c:v>865.99679999999887</c:v>
                </c:pt>
                <c:pt idx="140">
                  <c:v>876.23999999999887</c:v>
                </c:pt>
                <c:pt idx="141">
                  <c:v>875.92679999999882</c:v>
                </c:pt>
                <c:pt idx="142">
                  <c:v>907.29359999999883</c:v>
                </c:pt>
                <c:pt idx="143">
                  <c:v>888.52319999999895</c:v>
                </c:pt>
                <c:pt idx="144">
                  <c:v>869.31359999999881</c:v>
                </c:pt>
                <c:pt idx="145">
                  <c:v>877.23839999999882</c:v>
                </c:pt>
                <c:pt idx="146">
                  <c:v>863.07839999999874</c:v>
                </c:pt>
                <c:pt idx="147">
                  <c:v>950.07839999999885</c:v>
                </c:pt>
                <c:pt idx="148">
                  <c:v>953.55839999999898</c:v>
                </c:pt>
                <c:pt idx="149">
                  <c:v>965.62319999999909</c:v>
                </c:pt>
                <c:pt idx="150">
                  <c:v>933.58319999999912</c:v>
                </c:pt>
                <c:pt idx="151">
                  <c:v>914.05679999999916</c:v>
                </c:pt>
                <c:pt idx="152">
                  <c:v>912.34439999999927</c:v>
                </c:pt>
                <c:pt idx="153">
                  <c:v>962.04959999999926</c:v>
                </c:pt>
                <c:pt idx="154">
                  <c:v>1021.3955999999977</c:v>
                </c:pt>
                <c:pt idx="155">
                  <c:v>958.7015999999993</c:v>
                </c:pt>
                <c:pt idx="156">
                  <c:v>934.81679999999938</c:v>
                </c:pt>
                <c:pt idx="157">
                  <c:v>932.20679999999948</c:v>
                </c:pt>
                <c:pt idx="158">
                  <c:v>929.41679999999951</c:v>
                </c:pt>
                <c:pt idx="159">
                  <c:v>920.65199999999948</c:v>
                </c:pt>
                <c:pt idx="160">
                  <c:v>919.87799999999947</c:v>
                </c:pt>
                <c:pt idx="161">
                  <c:v>928.46399999999949</c:v>
                </c:pt>
                <c:pt idx="162">
                  <c:v>923.45999999999958</c:v>
                </c:pt>
                <c:pt idx="163">
                  <c:v>975.4703999999997</c:v>
                </c:pt>
                <c:pt idx="164">
                  <c:v>1033.5743999999981</c:v>
                </c:pt>
                <c:pt idx="165">
                  <c:v>1087.0511999999976</c:v>
                </c:pt>
                <c:pt idx="166">
                  <c:v>1098.0215999999978</c:v>
                </c:pt>
                <c:pt idx="167">
                  <c:v>1002.0275999999998</c:v>
                </c:pt>
                <c:pt idx="168">
                  <c:v>976.16159999999979</c:v>
                </c:pt>
                <c:pt idx="169">
                  <c:v>960.44759999999974</c:v>
                </c:pt>
                <c:pt idx="170">
                  <c:v>944.53919999999994</c:v>
                </c:pt>
                <c:pt idx="171">
                  <c:v>965.78279999999995</c:v>
                </c:pt>
                <c:pt idx="172">
                  <c:v>1012.3811999999998</c:v>
                </c:pt>
                <c:pt idx="173">
                  <c:v>1044.7091999999998</c:v>
                </c:pt>
                <c:pt idx="174">
                  <c:v>982.19399999999996</c:v>
                </c:pt>
                <c:pt idx="175">
                  <c:v>936.98759999999993</c:v>
                </c:pt>
                <c:pt idx="176">
                  <c:v>892.97759999999994</c:v>
                </c:pt>
                <c:pt idx="177">
                  <c:v>822.23759999999993</c:v>
                </c:pt>
                <c:pt idx="178">
                  <c:v>803.06760000000008</c:v>
                </c:pt>
                <c:pt idx="179">
                  <c:v>855.89760000000001</c:v>
                </c:pt>
                <c:pt idx="180">
                  <c:v>1009.4376000000002</c:v>
                </c:pt>
                <c:pt idx="181">
                  <c:v>950.9376000000002</c:v>
                </c:pt>
                <c:pt idx="182">
                  <c:v>921.05760000000009</c:v>
                </c:pt>
                <c:pt idx="183">
                  <c:v>929.78760000000023</c:v>
                </c:pt>
                <c:pt idx="184">
                  <c:v>950.57760000000019</c:v>
                </c:pt>
                <c:pt idx="185">
                  <c:v>930.36240000000021</c:v>
                </c:pt>
                <c:pt idx="186">
                  <c:v>909.54600000000028</c:v>
                </c:pt>
                <c:pt idx="187">
                  <c:v>962.34960000000035</c:v>
                </c:pt>
                <c:pt idx="188">
                  <c:v>949.65960000000041</c:v>
                </c:pt>
                <c:pt idx="189">
                  <c:v>964.29480000000046</c:v>
                </c:pt>
                <c:pt idx="190">
                  <c:v>1105.712399999999</c:v>
                </c:pt>
                <c:pt idx="191">
                  <c:v>1157.8379999999979</c:v>
                </c:pt>
                <c:pt idx="192">
                  <c:v>1164.9767999999979</c:v>
                </c:pt>
                <c:pt idx="193">
                  <c:v>1190.6315999999979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D7-48D0-8A89-7F0966A6A2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2481024"/>
        <c:axId val="112482560"/>
      </c:barChart>
      <c:catAx>
        <c:axId val="112481024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crossAx val="112482560"/>
        <c:crosses val="autoZero"/>
        <c:auto val="1"/>
        <c:lblAlgn val="ctr"/>
        <c:lblOffset val="100"/>
        <c:noMultiLvlLbl val="0"/>
      </c:catAx>
      <c:valAx>
        <c:axId val="112482560"/>
        <c:scaling>
          <c:orientation val="minMax"/>
          <c:max val="1200"/>
          <c:min val="0"/>
        </c:scaling>
        <c:delete val="0"/>
        <c:axPos val="t"/>
        <c:majorGridlines/>
        <c:numFmt formatCode="0" sourceLinked="0"/>
        <c:majorTickMark val="out"/>
        <c:minorTickMark val="none"/>
        <c:tickLblPos val="nextTo"/>
        <c:crossAx val="112481024"/>
        <c:crosses val="autoZero"/>
        <c:crossBetween val="between"/>
        <c:majorUnit val="100"/>
        <c:minorUnit val="100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9"/>
    </mc:Choice>
    <mc:Fallback>
      <c:style val="29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383298226823258"/>
          <c:y val="1.0682080457636535E-2"/>
          <c:w val="0.70978368328958885"/>
          <c:h val="0.98042257412862965"/>
        </c:manualLayout>
      </c:layout>
      <c:barChart>
        <c:barDir val="bar"/>
        <c:grouping val="clustered"/>
        <c:varyColors val="0"/>
        <c:ser>
          <c:idx val="1"/>
          <c:order val="0"/>
          <c:tx>
            <c:v>N</c:v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 w="9525" cap="flat" cmpd="sng" algn="ctr">
              <a:solidFill>
                <a:schemeClr val="accent3">
                  <a:shade val="95000"/>
                  <a:satMod val="105000"/>
                </a:schemeClr>
              </a:solidFill>
              <a:prstDash val="solid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numRef>
              <c:f>'30х30_тсз.10_18'!$C$11:$C$204</c:f>
              <c:numCache>
                <c:formatCode>General</c:formatCode>
                <c:ptCount val="194"/>
                <c:pt idx="0">
                  <c:v>1.8999999999999986</c:v>
                </c:pt>
                <c:pt idx="1">
                  <c:v>1.9999999999999987</c:v>
                </c:pt>
                <c:pt idx="2">
                  <c:v>2.0999999999999988</c:v>
                </c:pt>
                <c:pt idx="3" formatCode="0.00">
                  <c:v>2.1999999999999988</c:v>
                </c:pt>
                <c:pt idx="4">
                  <c:v>2.2999999999999989</c:v>
                </c:pt>
                <c:pt idx="5">
                  <c:v>2.399999999999999</c:v>
                </c:pt>
                <c:pt idx="6" formatCode="0.00">
                  <c:v>2.4999999999999991</c:v>
                </c:pt>
                <c:pt idx="7">
                  <c:v>2.5999999999999992</c:v>
                </c:pt>
                <c:pt idx="8">
                  <c:v>2.6999999999999993</c:v>
                </c:pt>
                <c:pt idx="9" formatCode="0.00">
                  <c:v>2.7999999999999994</c:v>
                </c:pt>
                <c:pt idx="10">
                  <c:v>2.8999999999999995</c:v>
                </c:pt>
                <c:pt idx="11">
                  <c:v>2.9999999999999996</c:v>
                </c:pt>
                <c:pt idx="12" formatCode="0.00">
                  <c:v>3.0999999999999996</c:v>
                </c:pt>
                <c:pt idx="13">
                  <c:v>3.1999999999999997</c:v>
                </c:pt>
                <c:pt idx="14">
                  <c:v>3.3</c:v>
                </c:pt>
                <c:pt idx="15" formatCode="0.00">
                  <c:v>3.4</c:v>
                </c:pt>
                <c:pt idx="16">
                  <c:v>3.5</c:v>
                </c:pt>
                <c:pt idx="17">
                  <c:v>3.6</c:v>
                </c:pt>
                <c:pt idx="18" formatCode="0.00">
                  <c:v>3.7</c:v>
                </c:pt>
                <c:pt idx="19">
                  <c:v>3.8000000000000003</c:v>
                </c:pt>
                <c:pt idx="20">
                  <c:v>3.9000000000000004</c:v>
                </c:pt>
                <c:pt idx="21" formatCode="0.00">
                  <c:v>4</c:v>
                </c:pt>
                <c:pt idx="22">
                  <c:v>4.0999999999999996</c:v>
                </c:pt>
                <c:pt idx="23">
                  <c:v>4.1999999999999993</c:v>
                </c:pt>
                <c:pt idx="24" formatCode="0.00">
                  <c:v>4.2999999999999989</c:v>
                </c:pt>
                <c:pt idx="25">
                  <c:v>4.3999999999999986</c:v>
                </c:pt>
                <c:pt idx="26">
                  <c:v>4.4999999999999982</c:v>
                </c:pt>
                <c:pt idx="27" formatCode="0.00">
                  <c:v>4.5999999999999979</c:v>
                </c:pt>
                <c:pt idx="28">
                  <c:v>4.6999999999999975</c:v>
                </c:pt>
                <c:pt idx="29">
                  <c:v>4.7999999999999972</c:v>
                </c:pt>
                <c:pt idx="30" formatCode="0.00">
                  <c:v>4.8999999999999968</c:v>
                </c:pt>
                <c:pt idx="31">
                  <c:v>4.9999999999999964</c:v>
                </c:pt>
                <c:pt idx="32">
                  <c:v>5.0999999999999961</c:v>
                </c:pt>
                <c:pt idx="33" formatCode="0.00">
                  <c:v>5.1999999999999957</c:v>
                </c:pt>
                <c:pt idx="34">
                  <c:v>5.2999999999999954</c:v>
                </c:pt>
                <c:pt idx="35">
                  <c:v>5.399999999999995</c:v>
                </c:pt>
                <c:pt idx="36" formatCode="0.00">
                  <c:v>5.4999999999999947</c:v>
                </c:pt>
                <c:pt idx="37">
                  <c:v>5.5999999999999943</c:v>
                </c:pt>
                <c:pt idx="38">
                  <c:v>5.699999999999994</c:v>
                </c:pt>
                <c:pt idx="39" formatCode="0.00">
                  <c:v>5.7999999999999936</c:v>
                </c:pt>
                <c:pt idx="40">
                  <c:v>5.8999999999999932</c:v>
                </c:pt>
                <c:pt idx="41">
                  <c:v>5.9999999999999929</c:v>
                </c:pt>
                <c:pt idx="42" formatCode="0.00">
                  <c:v>6.0999999999999925</c:v>
                </c:pt>
                <c:pt idx="43">
                  <c:v>6.1999999999999922</c:v>
                </c:pt>
                <c:pt idx="44">
                  <c:v>6.2999999999999918</c:v>
                </c:pt>
                <c:pt idx="45" formatCode="0.00">
                  <c:v>6.3999999999999915</c:v>
                </c:pt>
                <c:pt idx="46">
                  <c:v>6.4999999999999911</c:v>
                </c:pt>
                <c:pt idx="47">
                  <c:v>6.5999999999999908</c:v>
                </c:pt>
                <c:pt idx="48" formatCode="0.00">
                  <c:v>6.6999999999999904</c:v>
                </c:pt>
                <c:pt idx="49">
                  <c:v>6.7999999999999901</c:v>
                </c:pt>
                <c:pt idx="50">
                  <c:v>6.8999999999999897</c:v>
                </c:pt>
                <c:pt idx="51" formatCode="0.00">
                  <c:v>6.9999999999999893</c:v>
                </c:pt>
                <c:pt idx="52">
                  <c:v>7.099999999999989</c:v>
                </c:pt>
                <c:pt idx="53">
                  <c:v>7.1999999999999886</c:v>
                </c:pt>
                <c:pt idx="54" formatCode="0.00">
                  <c:v>7.2999999999999883</c:v>
                </c:pt>
                <c:pt idx="55">
                  <c:v>7.3999999999999879</c:v>
                </c:pt>
                <c:pt idx="56">
                  <c:v>7.4999999999999876</c:v>
                </c:pt>
                <c:pt idx="57" formatCode="0.00">
                  <c:v>7.5999999999999872</c:v>
                </c:pt>
                <c:pt idx="58" formatCode="0.00">
                  <c:v>7.6999999999999869</c:v>
                </c:pt>
                <c:pt idx="59">
                  <c:v>7.7999999999999865</c:v>
                </c:pt>
                <c:pt idx="60">
                  <c:v>7.8999999999999861</c:v>
                </c:pt>
                <c:pt idx="61" formatCode="0.00">
                  <c:v>7.9999999999999858</c:v>
                </c:pt>
                <c:pt idx="62">
                  <c:v>8.0999999999999854</c:v>
                </c:pt>
                <c:pt idx="63" formatCode="0.00">
                  <c:v>8.1999999999999851</c:v>
                </c:pt>
                <c:pt idx="64" formatCode="0.00">
                  <c:v>8.2999999999999847</c:v>
                </c:pt>
                <c:pt idx="65">
                  <c:v>8.3999999999999844</c:v>
                </c:pt>
                <c:pt idx="66">
                  <c:v>8.499999999999984</c:v>
                </c:pt>
                <c:pt idx="67" formatCode="0.00">
                  <c:v>8.5999999999999837</c:v>
                </c:pt>
                <c:pt idx="68">
                  <c:v>8.6999999999999833</c:v>
                </c:pt>
                <c:pt idx="69" formatCode="0.00">
                  <c:v>8.7999999999999829</c:v>
                </c:pt>
                <c:pt idx="70" formatCode="0.00">
                  <c:v>8.8999999999999826</c:v>
                </c:pt>
                <c:pt idx="71">
                  <c:v>8.9999999999999822</c:v>
                </c:pt>
                <c:pt idx="72">
                  <c:v>9.0999999999999819</c:v>
                </c:pt>
                <c:pt idx="73" formatCode="0.00">
                  <c:v>9.1999999999999815</c:v>
                </c:pt>
                <c:pt idx="74">
                  <c:v>9.2999999999999812</c:v>
                </c:pt>
                <c:pt idx="75" formatCode="0.00">
                  <c:v>9.3999999999999808</c:v>
                </c:pt>
                <c:pt idx="76" formatCode="0.00">
                  <c:v>9.4999999999999805</c:v>
                </c:pt>
                <c:pt idx="77">
                  <c:v>9.5999999999999801</c:v>
                </c:pt>
                <c:pt idx="78">
                  <c:v>9.6999999999999797</c:v>
                </c:pt>
                <c:pt idx="79" formatCode="0.00">
                  <c:v>9.7999999999999794</c:v>
                </c:pt>
                <c:pt idx="80">
                  <c:v>9.899999999999979</c:v>
                </c:pt>
                <c:pt idx="81" formatCode="0.00">
                  <c:v>9.9999999999999787</c:v>
                </c:pt>
                <c:pt idx="82" formatCode="0.00">
                  <c:v>10.099999999999978</c:v>
                </c:pt>
                <c:pt idx="83">
                  <c:v>10.199999999999978</c:v>
                </c:pt>
                <c:pt idx="84">
                  <c:v>10.299999999999978</c:v>
                </c:pt>
                <c:pt idx="85" formatCode="0.00">
                  <c:v>10.399999999999977</c:v>
                </c:pt>
                <c:pt idx="86">
                  <c:v>10.499999999999977</c:v>
                </c:pt>
                <c:pt idx="87" formatCode="0.00">
                  <c:v>10.599999999999977</c:v>
                </c:pt>
                <c:pt idx="88" formatCode="0.00">
                  <c:v>10.699999999999976</c:v>
                </c:pt>
                <c:pt idx="89">
                  <c:v>10.799999999999976</c:v>
                </c:pt>
                <c:pt idx="90">
                  <c:v>10.899999999999975</c:v>
                </c:pt>
                <c:pt idx="91" formatCode="0.00">
                  <c:v>10.999999999999975</c:v>
                </c:pt>
                <c:pt idx="92">
                  <c:v>11.099999999999975</c:v>
                </c:pt>
                <c:pt idx="93" formatCode="0.00">
                  <c:v>11.199999999999974</c:v>
                </c:pt>
                <c:pt idx="94" formatCode="0.00">
                  <c:v>11.299999999999974</c:v>
                </c:pt>
                <c:pt idx="95">
                  <c:v>11.399999999999974</c:v>
                </c:pt>
                <c:pt idx="96">
                  <c:v>11.499999999999973</c:v>
                </c:pt>
                <c:pt idx="97" formatCode="0.00">
                  <c:v>11.599999999999973</c:v>
                </c:pt>
                <c:pt idx="98">
                  <c:v>11.699999999999973</c:v>
                </c:pt>
                <c:pt idx="99" formatCode="0.00">
                  <c:v>11.799999999999972</c:v>
                </c:pt>
                <c:pt idx="100" formatCode="0.00">
                  <c:v>11.899999999999972</c:v>
                </c:pt>
                <c:pt idx="101">
                  <c:v>11.999999999999972</c:v>
                </c:pt>
                <c:pt idx="102">
                  <c:v>12.099999999999971</c:v>
                </c:pt>
                <c:pt idx="103" formatCode="0.00">
                  <c:v>12.199999999999971</c:v>
                </c:pt>
                <c:pt idx="104">
                  <c:v>12.299999999999971</c:v>
                </c:pt>
                <c:pt idx="105" formatCode="0.00">
                  <c:v>12.39999999999997</c:v>
                </c:pt>
                <c:pt idx="106">
                  <c:v>12.49999999999997</c:v>
                </c:pt>
                <c:pt idx="107" formatCode="0.00">
                  <c:v>12.599999999999969</c:v>
                </c:pt>
                <c:pt idx="108" formatCode="0.00">
                  <c:v>12.699999999999969</c:v>
                </c:pt>
                <c:pt idx="109">
                  <c:v>12.799999999999969</c:v>
                </c:pt>
                <c:pt idx="110">
                  <c:v>12.899999999999968</c:v>
                </c:pt>
                <c:pt idx="111" formatCode="0.00">
                  <c:v>12.999999999999968</c:v>
                </c:pt>
                <c:pt idx="112">
                  <c:v>13.099999999999968</c:v>
                </c:pt>
                <c:pt idx="113" formatCode="0.00">
                  <c:v>13.199999999999967</c:v>
                </c:pt>
                <c:pt idx="114">
                  <c:v>13.299999999999967</c:v>
                </c:pt>
                <c:pt idx="115" formatCode="0.00">
                  <c:v>13.399999999999967</c:v>
                </c:pt>
                <c:pt idx="116" formatCode="0.00">
                  <c:v>13.499999999999966</c:v>
                </c:pt>
                <c:pt idx="117">
                  <c:v>13.599999999999966</c:v>
                </c:pt>
                <c:pt idx="118">
                  <c:v>13.699999999999966</c:v>
                </c:pt>
                <c:pt idx="119" formatCode="0.00">
                  <c:v>13.799999999999965</c:v>
                </c:pt>
                <c:pt idx="120">
                  <c:v>13.899999999999965</c:v>
                </c:pt>
                <c:pt idx="121" formatCode="0.00">
                  <c:v>13.999999999999964</c:v>
                </c:pt>
                <c:pt idx="122">
                  <c:v>14.099999999999964</c:v>
                </c:pt>
                <c:pt idx="123" formatCode="0.00">
                  <c:v>14.199999999999964</c:v>
                </c:pt>
                <c:pt idx="124" formatCode="0.00">
                  <c:v>14.299999999999963</c:v>
                </c:pt>
                <c:pt idx="125">
                  <c:v>14.399999999999963</c:v>
                </c:pt>
                <c:pt idx="126">
                  <c:v>14.499999999999963</c:v>
                </c:pt>
                <c:pt idx="127" formatCode="0.00">
                  <c:v>14.599999999999962</c:v>
                </c:pt>
                <c:pt idx="128">
                  <c:v>14.699999999999962</c:v>
                </c:pt>
                <c:pt idx="129" formatCode="0.00">
                  <c:v>14.799999999999962</c:v>
                </c:pt>
                <c:pt idx="130">
                  <c:v>14.899999999999961</c:v>
                </c:pt>
                <c:pt idx="131" formatCode="0.00">
                  <c:v>14.999999999999961</c:v>
                </c:pt>
                <c:pt idx="132" formatCode="0.00">
                  <c:v>15.099999999999961</c:v>
                </c:pt>
                <c:pt idx="133">
                  <c:v>15.19999999999996</c:v>
                </c:pt>
                <c:pt idx="134">
                  <c:v>15.29999999999996</c:v>
                </c:pt>
                <c:pt idx="135" formatCode="0.00">
                  <c:v>15.399999999999959</c:v>
                </c:pt>
                <c:pt idx="136">
                  <c:v>15.499999999999959</c:v>
                </c:pt>
                <c:pt idx="137" formatCode="0.00">
                  <c:v>15.599999999999959</c:v>
                </c:pt>
                <c:pt idx="138">
                  <c:v>15.699999999999958</c:v>
                </c:pt>
                <c:pt idx="139" formatCode="0.00">
                  <c:v>15.799999999999958</c:v>
                </c:pt>
                <c:pt idx="140" formatCode="0.00">
                  <c:v>15.899999999999958</c:v>
                </c:pt>
                <c:pt idx="141">
                  <c:v>15.999999999999957</c:v>
                </c:pt>
                <c:pt idx="142">
                  <c:v>16.099999999999959</c:v>
                </c:pt>
                <c:pt idx="143" formatCode="0.00">
                  <c:v>16.19999999999996</c:v>
                </c:pt>
                <c:pt idx="144">
                  <c:v>16.299999999999962</c:v>
                </c:pt>
                <c:pt idx="145" formatCode="0.00">
                  <c:v>16.399999999999963</c:v>
                </c:pt>
                <c:pt idx="146">
                  <c:v>16.499999999999964</c:v>
                </c:pt>
                <c:pt idx="147" formatCode="0.00">
                  <c:v>16.599999999999966</c:v>
                </c:pt>
                <c:pt idx="148" formatCode="0.00">
                  <c:v>16.699999999999967</c:v>
                </c:pt>
                <c:pt idx="149">
                  <c:v>16.799999999999969</c:v>
                </c:pt>
                <c:pt idx="150">
                  <c:v>16.89999999999997</c:v>
                </c:pt>
                <c:pt idx="151" formatCode="0.00">
                  <c:v>16.999999999999972</c:v>
                </c:pt>
                <c:pt idx="152">
                  <c:v>17.099999999999973</c:v>
                </c:pt>
                <c:pt idx="153" formatCode="0.00">
                  <c:v>17.199999999999974</c:v>
                </c:pt>
                <c:pt idx="154">
                  <c:v>17.299999999999976</c:v>
                </c:pt>
                <c:pt idx="155" formatCode="0.00">
                  <c:v>17.399999999999977</c:v>
                </c:pt>
                <c:pt idx="156" formatCode="0.00">
                  <c:v>17.499999999999979</c:v>
                </c:pt>
                <c:pt idx="157">
                  <c:v>17.59999999999998</c:v>
                </c:pt>
                <c:pt idx="158">
                  <c:v>17.699999999999982</c:v>
                </c:pt>
                <c:pt idx="159" formatCode="0.00">
                  <c:v>17.799999999999983</c:v>
                </c:pt>
                <c:pt idx="160">
                  <c:v>17.899999999999984</c:v>
                </c:pt>
                <c:pt idx="161" formatCode="0.00">
                  <c:v>17.999999999999986</c:v>
                </c:pt>
                <c:pt idx="162" formatCode="0.00">
                  <c:v>18.099999999999987</c:v>
                </c:pt>
                <c:pt idx="163">
                  <c:v>18.199999999999989</c:v>
                </c:pt>
                <c:pt idx="164">
                  <c:v>18.29999999999999</c:v>
                </c:pt>
                <c:pt idx="165" formatCode="0.00">
                  <c:v>18.399999999999991</c:v>
                </c:pt>
                <c:pt idx="166">
                  <c:v>18.499999999999993</c:v>
                </c:pt>
                <c:pt idx="167" formatCode="0.00">
                  <c:v>18.599999999999994</c:v>
                </c:pt>
                <c:pt idx="168" formatCode="0.00">
                  <c:v>18.699999999999996</c:v>
                </c:pt>
                <c:pt idx="169">
                  <c:v>18.799999999999997</c:v>
                </c:pt>
                <c:pt idx="170">
                  <c:v>18.899999999999999</c:v>
                </c:pt>
                <c:pt idx="171" formatCode="0.00">
                  <c:v>19</c:v>
                </c:pt>
                <c:pt idx="172">
                  <c:v>19.100000000000001</c:v>
                </c:pt>
                <c:pt idx="173" formatCode="0.00">
                  <c:v>19.200000000000003</c:v>
                </c:pt>
                <c:pt idx="174" formatCode="0.00">
                  <c:v>19.300000000000004</c:v>
                </c:pt>
                <c:pt idx="175">
                  <c:v>19.400000000000006</c:v>
                </c:pt>
                <c:pt idx="176">
                  <c:v>19.500000000000007</c:v>
                </c:pt>
                <c:pt idx="177" formatCode="0.00">
                  <c:v>19.600000000000009</c:v>
                </c:pt>
                <c:pt idx="178">
                  <c:v>19.70000000000001</c:v>
                </c:pt>
                <c:pt idx="179" formatCode="0.00">
                  <c:v>19.800000000000011</c:v>
                </c:pt>
                <c:pt idx="180" formatCode="0.00">
                  <c:v>19.900000000000013</c:v>
                </c:pt>
                <c:pt idx="181">
                  <c:v>20.000000000000014</c:v>
                </c:pt>
                <c:pt idx="182">
                  <c:v>20.100000000000016</c:v>
                </c:pt>
                <c:pt idx="183" formatCode="0.00">
                  <c:v>20.200000000000017</c:v>
                </c:pt>
                <c:pt idx="184">
                  <c:v>20.300000000000018</c:v>
                </c:pt>
                <c:pt idx="185" formatCode="0.00">
                  <c:v>20.40000000000002</c:v>
                </c:pt>
                <c:pt idx="186" formatCode="0.00">
                  <c:v>20.500000000000021</c:v>
                </c:pt>
                <c:pt idx="187" formatCode="0.00">
                  <c:v>20.600000000000023</c:v>
                </c:pt>
                <c:pt idx="188" formatCode="0.00">
                  <c:v>20.700000000000024</c:v>
                </c:pt>
                <c:pt idx="189" formatCode="0.00">
                  <c:v>20.800000000000026</c:v>
                </c:pt>
                <c:pt idx="190" formatCode="0.00">
                  <c:v>20.900000000000027</c:v>
                </c:pt>
                <c:pt idx="191" formatCode="0.00">
                  <c:v>21.000000000000028</c:v>
                </c:pt>
                <c:pt idx="192" formatCode="0.00">
                  <c:v>21.10000000000003</c:v>
                </c:pt>
                <c:pt idx="193" formatCode="0.00">
                  <c:v>21.200000000000031</c:v>
                </c:pt>
              </c:numCache>
            </c:numRef>
          </c:cat>
          <c:val>
            <c:numRef>
              <c:f>'30х30_тсз.10_18'!$N$11:$N$204</c:f>
              <c:numCache>
                <c:formatCode>0.0</c:formatCode>
                <c:ptCount val="194"/>
                <c:pt idx="0">
                  <c:v>327.24</c:v>
                </c:pt>
                <c:pt idx="1">
                  <c:v>355.26143999999999</c:v>
                </c:pt>
                <c:pt idx="2">
                  <c:v>273.30624</c:v>
                </c:pt>
                <c:pt idx="3">
                  <c:v>277.95263999999997</c:v>
                </c:pt>
                <c:pt idx="4">
                  <c:v>250.27968000000001</c:v>
                </c:pt>
                <c:pt idx="5">
                  <c:v>254.32512000000003</c:v>
                </c:pt>
                <c:pt idx="6">
                  <c:v>195.29856000000001</c:v>
                </c:pt>
                <c:pt idx="7">
                  <c:v>151.09632000000002</c:v>
                </c:pt>
                <c:pt idx="8">
                  <c:v>132.51072000000005</c:v>
                </c:pt>
                <c:pt idx="9">
                  <c:v>116.52672000000003</c:v>
                </c:pt>
                <c:pt idx="10">
                  <c:v>173.91072000000003</c:v>
                </c:pt>
                <c:pt idx="11">
                  <c:v>345.91872000000001</c:v>
                </c:pt>
                <c:pt idx="12">
                  <c:v>361.59360000000004</c:v>
                </c:pt>
                <c:pt idx="13">
                  <c:v>362.96447999999998</c:v>
                </c:pt>
                <c:pt idx="14">
                  <c:v>337.2432</c:v>
                </c:pt>
                <c:pt idx="15">
                  <c:v>173.52960000000002</c:v>
                </c:pt>
                <c:pt idx="16">
                  <c:v>121.55904000000002</c:v>
                </c:pt>
                <c:pt idx="17">
                  <c:v>172.65120000000005</c:v>
                </c:pt>
                <c:pt idx="18">
                  <c:v>120.85440000000003</c:v>
                </c:pt>
                <c:pt idx="19">
                  <c:v>123.52704000000003</c:v>
                </c:pt>
                <c:pt idx="20">
                  <c:v>131.87136000000004</c:v>
                </c:pt>
                <c:pt idx="21">
                  <c:v>129.31968000000003</c:v>
                </c:pt>
                <c:pt idx="22">
                  <c:v>132.32928000000004</c:v>
                </c:pt>
                <c:pt idx="23">
                  <c:v>115.73472000000007</c:v>
                </c:pt>
                <c:pt idx="24">
                  <c:v>98.900160000000056</c:v>
                </c:pt>
                <c:pt idx="25">
                  <c:v>94.541760000000039</c:v>
                </c:pt>
                <c:pt idx="26">
                  <c:v>89.833920000000035</c:v>
                </c:pt>
                <c:pt idx="27">
                  <c:v>91.273920000000032</c:v>
                </c:pt>
                <c:pt idx="28">
                  <c:v>92.569920000000025</c:v>
                </c:pt>
                <c:pt idx="29">
                  <c:v>93.649920000000023</c:v>
                </c:pt>
                <c:pt idx="30">
                  <c:v>88.32192000000002</c:v>
                </c:pt>
                <c:pt idx="31">
                  <c:v>89.473920000000021</c:v>
                </c:pt>
                <c:pt idx="32">
                  <c:v>96.961920000000006</c:v>
                </c:pt>
                <c:pt idx="33">
                  <c:v>91.273920000000004</c:v>
                </c:pt>
                <c:pt idx="34">
                  <c:v>91.993920000000003</c:v>
                </c:pt>
                <c:pt idx="35">
                  <c:v>92.641919999999999</c:v>
                </c:pt>
                <c:pt idx="36">
                  <c:v>99.769919999999999</c:v>
                </c:pt>
                <c:pt idx="37">
                  <c:v>100.41792000000001</c:v>
                </c:pt>
                <c:pt idx="38">
                  <c:v>101.06592000000001</c:v>
                </c:pt>
                <c:pt idx="39">
                  <c:v>108.19392000000001</c:v>
                </c:pt>
                <c:pt idx="40">
                  <c:v>96.097920000000016</c:v>
                </c:pt>
                <c:pt idx="41">
                  <c:v>103.34592000000001</c:v>
                </c:pt>
                <c:pt idx="42">
                  <c:v>97.537920000000014</c:v>
                </c:pt>
                <c:pt idx="43">
                  <c:v>98.209920000000011</c:v>
                </c:pt>
                <c:pt idx="44">
                  <c:v>98.881920000000008</c:v>
                </c:pt>
                <c:pt idx="45">
                  <c:v>118.99392000000003</c:v>
                </c:pt>
                <c:pt idx="46">
                  <c:v>132.81792000000002</c:v>
                </c:pt>
                <c:pt idx="47">
                  <c:v>127.29792</c:v>
                </c:pt>
                <c:pt idx="48">
                  <c:v>121.87392</c:v>
                </c:pt>
                <c:pt idx="49">
                  <c:v>123.02592</c:v>
                </c:pt>
                <c:pt idx="50">
                  <c:v>130.56191999999999</c:v>
                </c:pt>
                <c:pt idx="51">
                  <c:v>125.23391999999998</c:v>
                </c:pt>
                <c:pt idx="52">
                  <c:v>152.78591999999998</c:v>
                </c:pt>
                <c:pt idx="53">
                  <c:v>196.51391999999996</c:v>
                </c:pt>
                <c:pt idx="54">
                  <c:v>208.70591999999996</c:v>
                </c:pt>
                <c:pt idx="55">
                  <c:v>146.54783999999995</c:v>
                </c:pt>
                <c:pt idx="56">
                  <c:v>331.19615999999991</c:v>
                </c:pt>
                <c:pt idx="57">
                  <c:v>340.82975999999996</c:v>
                </c:pt>
                <c:pt idx="58">
                  <c:v>399.50495999999987</c:v>
                </c:pt>
                <c:pt idx="59">
                  <c:v>425.62079999999986</c:v>
                </c:pt>
                <c:pt idx="60">
                  <c:v>390.48383999999987</c:v>
                </c:pt>
                <c:pt idx="61">
                  <c:v>355.84319999999991</c:v>
                </c:pt>
                <c:pt idx="62">
                  <c:v>405.78527999999989</c:v>
                </c:pt>
                <c:pt idx="63">
                  <c:v>392.38943999999981</c:v>
                </c:pt>
                <c:pt idx="64">
                  <c:v>376.25183999999979</c:v>
                </c:pt>
                <c:pt idx="65">
                  <c:v>406.89695999999981</c:v>
                </c:pt>
                <c:pt idx="66">
                  <c:v>435.86975999999976</c:v>
                </c:pt>
                <c:pt idx="67">
                  <c:v>484.00319999999977</c:v>
                </c:pt>
                <c:pt idx="68">
                  <c:v>493.89599999999973</c:v>
                </c:pt>
                <c:pt idx="69">
                  <c:v>516.75167999999974</c:v>
                </c:pt>
                <c:pt idx="70">
                  <c:v>505.76447999999971</c:v>
                </c:pt>
                <c:pt idx="71">
                  <c:v>478.09631999999976</c:v>
                </c:pt>
                <c:pt idx="72">
                  <c:v>411.79583999999977</c:v>
                </c:pt>
                <c:pt idx="73">
                  <c:v>249.68351999999973</c:v>
                </c:pt>
                <c:pt idx="74">
                  <c:v>235.34783999999974</c:v>
                </c:pt>
                <c:pt idx="75">
                  <c:v>320.38847999999973</c:v>
                </c:pt>
                <c:pt idx="76">
                  <c:v>234.68831999999969</c:v>
                </c:pt>
                <c:pt idx="77">
                  <c:v>374.95871999999974</c:v>
                </c:pt>
                <c:pt idx="78">
                  <c:v>379.28447999999969</c:v>
                </c:pt>
                <c:pt idx="79">
                  <c:v>393.44831999999963</c:v>
                </c:pt>
                <c:pt idx="80">
                  <c:v>352.94111999999967</c:v>
                </c:pt>
                <c:pt idx="81">
                  <c:v>408.05855999999966</c:v>
                </c:pt>
                <c:pt idx="82">
                  <c:v>501.90815999999961</c:v>
                </c:pt>
                <c:pt idx="83">
                  <c:v>484.73375999999962</c:v>
                </c:pt>
                <c:pt idx="84">
                  <c:v>532.54175999999961</c:v>
                </c:pt>
                <c:pt idx="85">
                  <c:v>519.92735999999957</c:v>
                </c:pt>
                <c:pt idx="86">
                  <c:v>546.46751999999958</c:v>
                </c:pt>
                <c:pt idx="87">
                  <c:v>569.39231999999959</c:v>
                </c:pt>
                <c:pt idx="88">
                  <c:v>593.39999999999952</c:v>
                </c:pt>
                <c:pt idx="89">
                  <c:v>613.5254399999983</c:v>
                </c:pt>
                <c:pt idx="90">
                  <c:v>614.74367999999834</c:v>
                </c:pt>
                <c:pt idx="91">
                  <c:v>616.83551999999827</c:v>
                </c:pt>
                <c:pt idx="92">
                  <c:v>638.43551999999818</c:v>
                </c:pt>
                <c:pt idx="93">
                  <c:v>617.2713599999995</c:v>
                </c:pt>
                <c:pt idx="94">
                  <c:v>597.98111999999946</c:v>
                </c:pt>
                <c:pt idx="95">
                  <c:v>577.71743999999944</c:v>
                </c:pt>
                <c:pt idx="96">
                  <c:v>567.58559999999954</c:v>
                </c:pt>
                <c:pt idx="97">
                  <c:v>547.6502399999996</c:v>
                </c:pt>
                <c:pt idx="98">
                  <c:v>539.51423999999952</c:v>
                </c:pt>
                <c:pt idx="99">
                  <c:v>478.85183999999953</c:v>
                </c:pt>
                <c:pt idx="100">
                  <c:v>494.98559999999941</c:v>
                </c:pt>
                <c:pt idx="101">
                  <c:v>534.83039999999949</c:v>
                </c:pt>
                <c:pt idx="102">
                  <c:v>535.48703999999941</c:v>
                </c:pt>
                <c:pt idx="103">
                  <c:v>562.13567999999952</c:v>
                </c:pt>
                <c:pt idx="104">
                  <c:v>609.29567999999949</c:v>
                </c:pt>
                <c:pt idx="105">
                  <c:v>605.92031999999949</c:v>
                </c:pt>
                <c:pt idx="106">
                  <c:v>608.98463999999944</c:v>
                </c:pt>
                <c:pt idx="107">
                  <c:v>626.51423999999952</c:v>
                </c:pt>
                <c:pt idx="108">
                  <c:v>630.53183999999942</c:v>
                </c:pt>
                <c:pt idx="109">
                  <c:v>677.13311999999803</c:v>
                </c:pt>
                <c:pt idx="110">
                  <c:v>699.85151999999789</c:v>
                </c:pt>
                <c:pt idx="111">
                  <c:v>683.0111999999981</c:v>
                </c:pt>
                <c:pt idx="112">
                  <c:v>646.22399999999948</c:v>
                </c:pt>
                <c:pt idx="113">
                  <c:v>618.00767999999937</c:v>
                </c:pt>
                <c:pt idx="114">
                  <c:v>606.60863999999924</c:v>
                </c:pt>
                <c:pt idx="115">
                  <c:v>645.14303999999925</c:v>
                </c:pt>
                <c:pt idx="116">
                  <c:v>679.59263999999928</c:v>
                </c:pt>
                <c:pt idx="117">
                  <c:v>667.20287999999925</c:v>
                </c:pt>
                <c:pt idx="118">
                  <c:v>655.87871999999925</c:v>
                </c:pt>
                <c:pt idx="119">
                  <c:v>641.35199999999918</c:v>
                </c:pt>
                <c:pt idx="120">
                  <c:v>624.46079999999915</c:v>
                </c:pt>
                <c:pt idx="121">
                  <c:v>649.18655999999919</c:v>
                </c:pt>
                <c:pt idx="122">
                  <c:v>717.08063999999797</c:v>
                </c:pt>
                <c:pt idx="123">
                  <c:v>674.63039999999921</c:v>
                </c:pt>
                <c:pt idx="124">
                  <c:v>639.3359999999991</c:v>
                </c:pt>
                <c:pt idx="125">
                  <c:v>679.03679999999918</c:v>
                </c:pt>
                <c:pt idx="126">
                  <c:v>663.21695999999918</c:v>
                </c:pt>
                <c:pt idx="127">
                  <c:v>648.6095999999992</c:v>
                </c:pt>
                <c:pt idx="128">
                  <c:v>651.3935999999992</c:v>
                </c:pt>
                <c:pt idx="129">
                  <c:v>644.33567999999912</c:v>
                </c:pt>
                <c:pt idx="130">
                  <c:v>653.42111999999906</c:v>
                </c:pt>
                <c:pt idx="131">
                  <c:v>670.13375999999914</c:v>
                </c:pt>
                <c:pt idx="132">
                  <c:v>688.03775999999903</c:v>
                </c:pt>
                <c:pt idx="133">
                  <c:v>681.97535999999911</c:v>
                </c:pt>
                <c:pt idx="134">
                  <c:v>655.87103999999908</c:v>
                </c:pt>
                <c:pt idx="135">
                  <c:v>630.8467199999991</c:v>
                </c:pt>
                <c:pt idx="136">
                  <c:v>648.86687999999901</c:v>
                </c:pt>
                <c:pt idx="137">
                  <c:v>690.13631999999905</c:v>
                </c:pt>
                <c:pt idx="138">
                  <c:v>702.3359999999991</c:v>
                </c:pt>
                <c:pt idx="139">
                  <c:v>692.79743999999914</c:v>
                </c:pt>
                <c:pt idx="140">
                  <c:v>700.99199999999905</c:v>
                </c:pt>
                <c:pt idx="141">
                  <c:v>700.7414399999991</c:v>
                </c:pt>
                <c:pt idx="142">
                  <c:v>725.83487999999909</c:v>
                </c:pt>
                <c:pt idx="143">
                  <c:v>710.81855999999914</c:v>
                </c:pt>
                <c:pt idx="144">
                  <c:v>695.45087999999907</c:v>
                </c:pt>
                <c:pt idx="145">
                  <c:v>701.79071999999906</c:v>
                </c:pt>
                <c:pt idx="146">
                  <c:v>690.46271999999897</c:v>
                </c:pt>
                <c:pt idx="147">
                  <c:v>760.0627199999991</c:v>
                </c:pt>
                <c:pt idx="148">
                  <c:v>762.84671999999921</c:v>
                </c:pt>
                <c:pt idx="149">
                  <c:v>772.49855999999932</c:v>
                </c:pt>
                <c:pt idx="150">
                  <c:v>746.86655999999925</c:v>
                </c:pt>
                <c:pt idx="151">
                  <c:v>731.24543999999935</c:v>
                </c:pt>
                <c:pt idx="152">
                  <c:v>729.87551999999937</c:v>
                </c:pt>
                <c:pt idx="153">
                  <c:v>769.63967999999943</c:v>
                </c:pt>
                <c:pt idx="154">
                  <c:v>817.11647999999809</c:v>
                </c:pt>
                <c:pt idx="155">
                  <c:v>766.96127999999942</c:v>
                </c:pt>
                <c:pt idx="156">
                  <c:v>747.85343999999952</c:v>
                </c:pt>
                <c:pt idx="157">
                  <c:v>745.76543999999956</c:v>
                </c:pt>
                <c:pt idx="158">
                  <c:v>743.53343999999959</c:v>
                </c:pt>
                <c:pt idx="159">
                  <c:v>736.52159999999958</c:v>
                </c:pt>
                <c:pt idx="160">
                  <c:v>735.9023999999996</c:v>
                </c:pt>
                <c:pt idx="161">
                  <c:v>742.77119999999957</c:v>
                </c:pt>
                <c:pt idx="162">
                  <c:v>738.76799999999969</c:v>
                </c:pt>
                <c:pt idx="163">
                  <c:v>780.37631999999974</c:v>
                </c:pt>
                <c:pt idx="164">
                  <c:v>826.8595199999985</c:v>
                </c:pt>
                <c:pt idx="165">
                  <c:v>869.64095999999813</c:v>
                </c:pt>
                <c:pt idx="166">
                  <c:v>878.41727999999819</c:v>
                </c:pt>
                <c:pt idx="167">
                  <c:v>801.62207999999987</c:v>
                </c:pt>
                <c:pt idx="168">
                  <c:v>780.92927999999984</c:v>
                </c:pt>
                <c:pt idx="169">
                  <c:v>768.35807999999975</c:v>
                </c:pt>
                <c:pt idx="170">
                  <c:v>755.63135999999997</c:v>
                </c:pt>
                <c:pt idx="171">
                  <c:v>772.62623999999994</c:v>
                </c:pt>
                <c:pt idx="172">
                  <c:v>809.90495999999985</c:v>
                </c:pt>
                <c:pt idx="173">
                  <c:v>835.76735999999983</c:v>
                </c:pt>
                <c:pt idx="174">
                  <c:v>785.75519999999995</c:v>
                </c:pt>
                <c:pt idx="175">
                  <c:v>749.59007999999994</c:v>
                </c:pt>
                <c:pt idx="176">
                  <c:v>714.38207999999997</c:v>
                </c:pt>
                <c:pt idx="177">
                  <c:v>657.79007999999999</c:v>
                </c:pt>
                <c:pt idx="178">
                  <c:v>642.45408000000009</c:v>
                </c:pt>
                <c:pt idx="179">
                  <c:v>684.71807999999999</c:v>
                </c:pt>
                <c:pt idx="180">
                  <c:v>807.55008000000021</c:v>
                </c:pt>
                <c:pt idx="181">
                  <c:v>760.75008000000014</c:v>
                </c:pt>
                <c:pt idx="182">
                  <c:v>736.84608000000003</c:v>
                </c:pt>
                <c:pt idx="183">
                  <c:v>743.83008000000018</c:v>
                </c:pt>
                <c:pt idx="184">
                  <c:v>760.46208000000013</c:v>
                </c:pt>
                <c:pt idx="185">
                  <c:v>744.28992000000017</c:v>
                </c:pt>
                <c:pt idx="186">
                  <c:v>727.63680000000022</c:v>
                </c:pt>
                <c:pt idx="187">
                  <c:v>769.87968000000023</c:v>
                </c:pt>
                <c:pt idx="188">
                  <c:v>759.7276800000003</c:v>
                </c:pt>
                <c:pt idx="189">
                  <c:v>771.43584000000033</c:v>
                </c:pt>
                <c:pt idx="190">
                  <c:v>884.56991999999923</c:v>
                </c:pt>
                <c:pt idx="191">
                  <c:v>926.27039999999829</c:v>
                </c:pt>
                <c:pt idx="192">
                  <c:v>931.98143999999832</c:v>
                </c:pt>
                <c:pt idx="193">
                  <c:v>952.50527999999827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10-4A42-A880-678DDD01D5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2506368"/>
        <c:axId val="112507904"/>
      </c:barChart>
      <c:catAx>
        <c:axId val="112506368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crossAx val="112507904"/>
        <c:crosses val="autoZero"/>
        <c:auto val="1"/>
        <c:lblAlgn val="ctr"/>
        <c:lblOffset val="100"/>
        <c:noMultiLvlLbl val="0"/>
      </c:catAx>
      <c:valAx>
        <c:axId val="112507904"/>
        <c:scaling>
          <c:orientation val="minMax"/>
          <c:max val="1000"/>
          <c:min val="0"/>
        </c:scaling>
        <c:delete val="0"/>
        <c:axPos val="t"/>
        <c:majorGridlines/>
        <c:numFmt formatCode="0" sourceLinked="0"/>
        <c:majorTickMark val="out"/>
        <c:minorTickMark val="none"/>
        <c:tickLblPos val="nextTo"/>
        <c:crossAx val="112506368"/>
        <c:crosses val="autoZero"/>
        <c:crossBetween val="between"/>
        <c:majorUnit val="100"/>
        <c:minorUnit val="100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9"/>
    </mc:Choice>
    <mc:Fallback>
      <c:style val="29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240955624216943"/>
          <c:y val="1.4295683133176711E-2"/>
          <c:w val="0.70978368328958885"/>
          <c:h val="0.98198631670062242"/>
        </c:manualLayout>
      </c:layout>
      <c:barChart>
        <c:barDir val="bar"/>
        <c:grouping val="clustered"/>
        <c:varyColors val="0"/>
        <c:ser>
          <c:idx val="0"/>
          <c:order val="0"/>
          <c:tx>
            <c:v>Fu, kH</c:v>
          </c:tx>
          <c:spPr>
            <a:gradFill rotWithShape="1">
              <a:gsLst>
                <a:gs pos="0">
                  <a:schemeClr val="accent6">
                    <a:shade val="51000"/>
                    <a:satMod val="130000"/>
                  </a:schemeClr>
                </a:gs>
                <a:gs pos="80000">
                  <a:schemeClr val="accent6">
                    <a:shade val="93000"/>
                    <a:satMod val="130000"/>
                  </a:schemeClr>
                </a:gs>
                <a:gs pos="100000">
                  <a:schemeClr val="accent6">
                    <a:shade val="94000"/>
                    <a:satMod val="135000"/>
                  </a:schemeClr>
                </a:gs>
              </a:gsLst>
              <a:lin ang="16200000" scaled="0"/>
            </a:gradFill>
            <a:ln w="9525" cap="flat" cmpd="sng" algn="ctr">
              <a:solidFill>
                <a:schemeClr val="accent6">
                  <a:shade val="95000"/>
                  <a:satMod val="105000"/>
                </a:schemeClr>
              </a:solidFill>
              <a:prstDash val="solid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Pt>
            <c:idx val="28"/>
            <c:invertIfNegative val="0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flat" cmpd="sng" algn="ctr">
                <a:solidFill>
                  <a:schemeClr val="accent6">
                    <a:shade val="95000"/>
                    <a:satMod val="105000"/>
                  </a:schemeClr>
                </a:solidFill>
                <a:prstDash val="solid"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9A9-4E63-A465-AD27A67CA0AC}"/>
              </c:ext>
            </c:extLst>
          </c:dPt>
          <c:cat>
            <c:numRef>
              <c:f>'30х30_тсз.11_18'!$C$11:$C$204</c:f>
              <c:numCache>
                <c:formatCode>General</c:formatCode>
                <c:ptCount val="194"/>
                <c:pt idx="0">
                  <c:v>2.1000000000000014</c:v>
                </c:pt>
                <c:pt idx="1">
                  <c:v>2.2000000000000015</c:v>
                </c:pt>
                <c:pt idx="2">
                  <c:v>2.3000000000000016</c:v>
                </c:pt>
                <c:pt idx="3" formatCode="0.00">
                  <c:v>2.4000000000000017</c:v>
                </c:pt>
                <c:pt idx="4">
                  <c:v>2.5000000000000018</c:v>
                </c:pt>
                <c:pt idx="5">
                  <c:v>2.6000000000000019</c:v>
                </c:pt>
                <c:pt idx="6" formatCode="0.00">
                  <c:v>2.700000000000002</c:v>
                </c:pt>
                <c:pt idx="7">
                  <c:v>2.800000000000002</c:v>
                </c:pt>
                <c:pt idx="8">
                  <c:v>2.9000000000000021</c:v>
                </c:pt>
                <c:pt idx="9" formatCode="0.00">
                  <c:v>3.0000000000000022</c:v>
                </c:pt>
                <c:pt idx="10">
                  <c:v>3.1000000000000023</c:v>
                </c:pt>
                <c:pt idx="11">
                  <c:v>3.2000000000000024</c:v>
                </c:pt>
                <c:pt idx="12" formatCode="0.00">
                  <c:v>3.3000000000000025</c:v>
                </c:pt>
                <c:pt idx="13">
                  <c:v>3.4000000000000026</c:v>
                </c:pt>
                <c:pt idx="14">
                  <c:v>3.5000000000000027</c:v>
                </c:pt>
                <c:pt idx="15" formatCode="0.00">
                  <c:v>3.6000000000000028</c:v>
                </c:pt>
                <c:pt idx="16">
                  <c:v>3.7000000000000028</c:v>
                </c:pt>
                <c:pt idx="17">
                  <c:v>3.8000000000000029</c:v>
                </c:pt>
                <c:pt idx="18" formatCode="0.00">
                  <c:v>3.900000000000003</c:v>
                </c:pt>
                <c:pt idx="19">
                  <c:v>4.0000000000000036</c:v>
                </c:pt>
                <c:pt idx="20">
                  <c:v>4.1000000000000032</c:v>
                </c:pt>
                <c:pt idx="21" formatCode="0.00">
                  <c:v>4.2000000000000028</c:v>
                </c:pt>
                <c:pt idx="22">
                  <c:v>4.3000000000000025</c:v>
                </c:pt>
                <c:pt idx="23">
                  <c:v>4.4000000000000021</c:v>
                </c:pt>
                <c:pt idx="24" formatCode="0.00">
                  <c:v>4.5000000000000018</c:v>
                </c:pt>
                <c:pt idx="25">
                  <c:v>4.6000000000000014</c:v>
                </c:pt>
                <c:pt idx="26">
                  <c:v>4.7000000000000011</c:v>
                </c:pt>
                <c:pt idx="27" formatCode="0.00">
                  <c:v>4.8000000000000007</c:v>
                </c:pt>
                <c:pt idx="28">
                  <c:v>4.9000000000000004</c:v>
                </c:pt>
                <c:pt idx="29">
                  <c:v>5</c:v>
                </c:pt>
                <c:pt idx="30" formatCode="0.00">
                  <c:v>5.0999999999999996</c:v>
                </c:pt>
                <c:pt idx="31">
                  <c:v>5.1999999999999993</c:v>
                </c:pt>
                <c:pt idx="32">
                  <c:v>5.2999999999999989</c:v>
                </c:pt>
                <c:pt idx="33" formatCode="0.00">
                  <c:v>5.3999999999999986</c:v>
                </c:pt>
                <c:pt idx="34">
                  <c:v>5.4999999999999982</c:v>
                </c:pt>
                <c:pt idx="35">
                  <c:v>5.5999999999999979</c:v>
                </c:pt>
                <c:pt idx="36" formatCode="0.00">
                  <c:v>5.6999999999999975</c:v>
                </c:pt>
                <c:pt idx="37">
                  <c:v>5.7999999999999972</c:v>
                </c:pt>
                <c:pt idx="38">
                  <c:v>5.8999999999999968</c:v>
                </c:pt>
                <c:pt idx="39" formatCode="0.00">
                  <c:v>5.9999999999999964</c:v>
                </c:pt>
                <c:pt idx="40">
                  <c:v>6.0999999999999961</c:v>
                </c:pt>
                <c:pt idx="41">
                  <c:v>6.1999999999999957</c:v>
                </c:pt>
                <c:pt idx="42" formatCode="0.00">
                  <c:v>6.2999999999999954</c:v>
                </c:pt>
                <c:pt idx="43">
                  <c:v>6.399999999999995</c:v>
                </c:pt>
                <c:pt idx="44">
                  <c:v>6.4999999999999947</c:v>
                </c:pt>
                <c:pt idx="45" formatCode="0.00">
                  <c:v>6.5999999999999943</c:v>
                </c:pt>
                <c:pt idx="46">
                  <c:v>6.699999999999994</c:v>
                </c:pt>
                <c:pt idx="47">
                  <c:v>6.7999999999999936</c:v>
                </c:pt>
                <c:pt idx="48" formatCode="0.00">
                  <c:v>6.8999999999999932</c:v>
                </c:pt>
                <c:pt idx="49">
                  <c:v>6.9999999999999929</c:v>
                </c:pt>
                <c:pt idx="50">
                  <c:v>7.0999999999999925</c:v>
                </c:pt>
                <c:pt idx="51" formatCode="0.00">
                  <c:v>7.1999999999999922</c:v>
                </c:pt>
                <c:pt idx="52">
                  <c:v>7.2999999999999918</c:v>
                </c:pt>
                <c:pt idx="53">
                  <c:v>7.3999999999999915</c:v>
                </c:pt>
                <c:pt idx="54" formatCode="0.00">
                  <c:v>7.4999999999999911</c:v>
                </c:pt>
                <c:pt idx="55">
                  <c:v>7.5999999999999908</c:v>
                </c:pt>
                <c:pt idx="56">
                  <c:v>7.6999999999999904</c:v>
                </c:pt>
                <c:pt idx="57" formatCode="0.00">
                  <c:v>7.7999999999999901</c:v>
                </c:pt>
                <c:pt idx="58" formatCode="0.00">
                  <c:v>7.8999999999999897</c:v>
                </c:pt>
                <c:pt idx="59">
                  <c:v>7.9999999999999893</c:v>
                </c:pt>
                <c:pt idx="60">
                  <c:v>8.099999999999989</c:v>
                </c:pt>
                <c:pt idx="61" formatCode="0.00">
                  <c:v>8.1999999999999886</c:v>
                </c:pt>
                <c:pt idx="62">
                  <c:v>8.2999999999999883</c:v>
                </c:pt>
                <c:pt idx="63" formatCode="0.00">
                  <c:v>8.3999999999999879</c:v>
                </c:pt>
                <c:pt idx="64" formatCode="0.00">
                  <c:v>8.4999999999999876</c:v>
                </c:pt>
                <c:pt idx="65">
                  <c:v>8.5999999999999872</c:v>
                </c:pt>
                <c:pt idx="66">
                  <c:v>8.6999999999999869</c:v>
                </c:pt>
                <c:pt idx="67" formatCode="0.00">
                  <c:v>8.7999999999999865</c:v>
                </c:pt>
                <c:pt idx="68">
                  <c:v>8.8999999999999861</c:v>
                </c:pt>
                <c:pt idx="69" formatCode="0.00">
                  <c:v>8.9999999999999858</c:v>
                </c:pt>
                <c:pt idx="70" formatCode="0.00">
                  <c:v>9.0999999999999854</c:v>
                </c:pt>
                <c:pt idx="71">
                  <c:v>9.1999999999999851</c:v>
                </c:pt>
                <c:pt idx="72">
                  <c:v>9.2999999999999847</c:v>
                </c:pt>
                <c:pt idx="73" formatCode="0.00">
                  <c:v>9.3999999999999844</c:v>
                </c:pt>
                <c:pt idx="74">
                  <c:v>9.499999999999984</c:v>
                </c:pt>
                <c:pt idx="75" formatCode="0.00">
                  <c:v>9.5999999999999837</c:v>
                </c:pt>
                <c:pt idx="76" formatCode="0.00">
                  <c:v>9.6999999999999833</c:v>
                </c:pt>
                <c:pt idx="77">
                  <c:v>9.7999999999999829</c:v>
                </c:pt>
                <c:pt idx="78">
                  <c:v>9.8999999999999826</c:v>
                </c:pt>
                <c:pt idx="79" formatCode="0.00">
                  <c:v>9.9999999999999822</c:v>
                </c:pt>
                <c:pt idx="80">
                  <c:v>10.099999999999982</c:v>
                </c:pt>
                <c:pt idx="81" formatCode="0.00">
                  <c:v>10.199999999999982</c:v>
                </c:pt>
                <c:pt idx="82" formatCode="0.00">
                  <c:v>10.299999999999981</c:v>
                </c:pt>
                <c:pt idx="83">
                  <c:v>10.399999999999981</c:v>
                </c:pt>
                <c:pt idx="84">
                  <c:v>10.49999999999998</c:v>
                </c:pt>
                <c:pt idx="85" formatCode="0.00">
                  <c:v>10.59999999999998</c:v>
                </c:pt>
                <c:pt idx="86">
                  <c:v>10.69999999999998</c:v>
                </c:pt>
                <c:pt idx="87" formatCode="0.00">
                  <c:v>10.799999999999979</c:v>
                </c:pt>
                <c:pt idx="88" formatCode="0.00">
                  <c:v>10.899999999999979</c:v>
                </c:pt>
                <c:pt idx="89">
                  <c:v>10.999999999999979</c:v>
                </c:pt>
                <c:pt idx="90">
                  <c:v>11.099999999999978</c:v>
                </c:pt>
                <c:pt idx="91" formatCode="0.00">
                  <c:v>11.199999999999978</c:v>
                </c:pt>
                <c:pt idx="92">
                  <c:v>11.299999999999978</c:v>
                </c:pt>
                <c:pt idx="93" formatCode="0.00">
                  <c:v>11.399999999999977</c:v>
                </c:pt>
                <c:pt idx="94" formatCode="0.00">
                  <c:v>11.499999999999977</c:v>
                </c:pt>
                <c:pt idx="95">
                  <c:v>11.599999999999977</c:v>
                </c:pt>
                <c:pt idx="96">
                  <c:v>11.699999999999976</c:v>
                </c:pt>
                <c:pt idx="97" formatCode="0.00">
                  <c:v>11.799999999999976</c:v>
                </c:pt>
                <c:pt idx="98">
                  <c:v>11.899999999999975</c:v>
                </c:pt>
                <c:pt idx="99" formatCode="0.00">
                  <c:v>11.999999999999975</c:v>
                </c:pt>
                <c:pt idx="100" formatCode="0.00">
                  <c:v>12.099999999999975</c:v>
                </c:pt>
                <c:pt idx="101">
                  <c:v>12.199999999999974</c:v>
                </c:pt>
                <c:pt idx="102">
                  <c:v>12.299999999999974</c:v>
                </c:pt>
                <c:pt idx="103" formatCode="0.00">
                  <c:v>12.399999999999974</c:v>
                </c:pt>
                <c:pt idx="104">
                  <c:v>12.499999999999973</c:v>
                </c:pt>
                <c:pt idx="105" formatCode="0.00">
                  <c:v>12.599999999999973</c:v>
                </c:pt>
                <c:pt idx="106">
                  <c:v>12.699999999999973</c:v>
                </c:pt>
                <c:pt idx="107" formatCode="0.00">
                  <c:v>12.799999999999972</c:v>
                </c:pt>
                <c:pt idx="108" formatCode="0.00">
                  <c:v>12.899999999999972</c:v>
                </c:pt>
                <c:pt idx="109">
                  <c:v>12.999999999999972</c:v>
                </c:pt>
                <c:pt idx="110">
                  <c:v>13.099999999999971</c:v>
                </c:pt>
                <c:pt idx="111" formatCode="0.00">
                  <c:v>13.199999999999971</c:v>
                </c:pt>
                <c:pt idx="112">
                  <c:v>13.299999999999971</c:v>
                </c:pt>
                <c:pt idx="113" formatCode="0.00">
                  <c:v>13.39999999999997</c:v>
                </c:pt>
                <c:pt idx="114">
                  <c:v>13.49999999999997</c:v>
                </c:pt>
                <c:pt idx="115" formatCode="0.00">
                  <c:v>13.599999999999969</c:v>
                </c:pt>
                <c:pt idx="116" formatCode="0.00">
                  <c:v>13.699999999999969</c:v>
                </c:pt>
                <c:pt idx="117">
                  <c:v>13.799999999999969</c:v>
                </c:pt>
                <c:pt idx="118">
                  <c:v>13.899999999999968</c:v>
                </c:pt>
                <c:pt idx="119" formatCode="0.00">
                  <c:v>13.999999999999968</c:v>
                </c:pt>
                <c:pt idx="120">
                  <c:v>14.099999999999968</c:v>
                </c:pt>
                <c:pt idx="121" formatCode="0.00">
                  <c:v>14.199999999999967</c:v>
                </c:pt>
                <c:pt idx="122">
                  <c:v>14.299999999999967</c:v>
                </c:pt>
                <c:pt idx="123" formatCode="0.00">
                  <c:v>14.399999999999967</c:v>
                </c:pt>
                <c:pt idx="124" formatCode="0.00">
                  <c:v>14.499999999999966</c:v>
                </c:pt>
                <c:pt idx="125">
                  <c:v>14.599999999999966</c:v>
                </c:pt>
                <c:pt idx="126">
                  <c:v>14.699999999999966</c:v>
                </c:pt>
                <c:pt idx="127" formatCode="0.00">
                  <c:v>14.799999999999965</c:v>
                </c:pt>
                <c:pt idx="128">
                  <c:v>14.899999999999965</c:v>
                </c:pt>
                <c:pt idx="129" formatCode="0.00">
                  <c:v>14.999999999999964</c:v>
                </c:pt>
                <c:pt idx="130">
                  <c:v>15.099999999999964</c:v>
                </c:pt>
                <c:pt idx="131" formatCode="0.00">
                  <c:v>15.199999999999964</c:v>
                </c:pt>
                <c:pt idx="132" formatCode="0.00">
                  <c:v>15.299999999999963</c:v>
                </c:pt>
                <c:pt idx="133">
                  <c:v>15.399999999999963</c:v>
                </c:pt>
                <c:pt idx="134">
                  <c:v>15.499999999999963</c:v>
                </c:pt>
                <c:pt idx="135" formatCode="0.00">
                  <c:v>15.599999999999962</c:v>
                </c:pt>
                <c:pt idx="136">
                  <c:v>15.699999999999962</c:v>
                </c:pt>
                <c:pt idx="137" formatCode="0.00">
                  <c:v>15.799999999999962</c:v>
                </c:pt>
                <c:pt idx="138">
                  <c:v>15.899999999999961</c:v>
                </c:pt>
                <c:pt idx="139" formatCode="0.00">
                  <c:v>15.999999999999961</c:v>
                </c:pt>
                <c:pt idx="140" formatCode="0.00">
                  <c:v>16.099999999999959</c:v>
                </c:pt>
                <c:pt idx="141">
                  <c:v>16.19999999999996</c:v>
                </c:pt>
                <c:pt idx="142">
                  <c:v>16.299999999999962</c:v>
                </c:pt>
                <c:pt idx="143" formatCode="0.00">
                  <c:v>16.399999999999963</c:v>
                </c:pt>
                <c:pt idx="144">
                  <c:v>16.499999999999964</c:v>
                </c:pt>
                <c:pt idx="145" formatCode="0.00">
                  <c:v>16.599999999999966</c:v>
                </c:pt>
                <c:pt idx="146">
                  <c:v>16.699999999999967</c:v>
                </c:pt>
                <c:pt idx="147" formatCode="0.00">
                  <c:v>16.799999999999969</c:v>
                </c:pt>
                <c:pt idx="148" formatCode="0.00">
                  <c:v>16.89999999999997</c:v>
                </c:pt>
                <c:pt idx="149">
                  <c:v>16.999999999999972</c:v>
                </c:pt>
                <c:pt idx="150">
                  <c:v>17.099999999999973</c:v>
                </c:pt>
                <c:pt idx="151" formatCode="0.00">
                  <c:v>17.199999999999974</c:v>
                </c:pt>
                <c:pt idx="152">
                  <c:v>17.299999999999976</c:v>
                </c:pt>
                <c:pt idx="153" formatCode="0.00">
                  <c:v>17.399999999999977</c:v>
                </c:pt>
                <c:pt idx="154">
                  <c:v>17.499999999999979</c:v>
                </c:pt>
                <c:pt idx="155" formatCode="0.00">
                  <c:v>17.59999999999998</c:v>
                </c:pt>
                <c:pt idx="156" formatCode="0.00">
                  <c:v>17.699999999999982</c:v>
                </c:pt>
                <c:pt idx="157">
                  <c:v>17.799999999999983</c:v>
                </c:pt>
                <c:pt idx="158">
                  <c:v>17.899999999999984</c:v>
                </c:pt>
              </c:numCache>
            </c:numRef>
          </c:cat>
          <c:val>
            <c:numRef>
              <c:f>'30х30_тсз.11_18'!$M$11:$M$204</c:f>
              <c:numCache>
                <c:formatCode>0.00</c:formatCode>
                <c:ptCount val="194"/>
                <c:pt idx="0">
                  <c:v>466.83</c:v>
                </c:pt>
                <c:pt idx="1">
                  <c:v>434.98079999999999</c:v>
                </c:pt>
                <c:pt idx="2">
                  <c:v>408.1968</c:v>
                </c:pt>
                <c:pt idx="3">
                  <c:v>410.84280000000001</c:v>
                </c:pt>
                <c:pt idx="4">
                  <c:v>418.33440000000002</c:v>
                </c:pt>
                <c:pt idx="5">
                  <c:v>420.9864</c:v>
                </c:pt>
                <c:pt idx="6">
                  <c:v>416.77080000000001</c:v>
                </c:pt>
                <c:pt idx="7">
                  <c:v>375.93240000000003</c:v>
                </c:pt>
                <c:pt idx="8">
                  <c:v>362.7636</c:v>
                </c:pt>
                <c:pt idx="9">
                  <c:v>364.92360000000002</c:v>
                </c:pt>
                <c:pt idx="10">
                  <c:v>337.20359999999999</c:v>
                </c:pt>
                <c:pt idx="11">
                  <c:v>317.22360000000003</c:v>
                </c:pt>
                <c:pt idx="12">
                  <c:v>327.5736</c:v>
                </c:pt>
                <c:pt idx="13">
                  <c:v>321.90360000000004</c:v>
                </c:pt>
                <c:pt idx="14">
                  <c:v>303.54360000000003</c:v>
                </c:pt>
                <c:pt idx="15">
                  <c:v>338.55360000000002</c:v>
                </c:pt>
                <c:pt idx="16">
                  <c:v>412.17360000000002</c:v>
                </c:pt>
                <c:pt idx="17">
                  <c:v>413.79360000000003</c:v>
                </c:pt>
                <c:pt idx="18">
                  <c:v>389.9436</c:v>
                </c:pt>
                <c:pt idx="19">
                  <c:v>364.99200000000008</c:v>
                </c:pt>
                <c:pt idx="20">
                  <c:v>303.40320000000003</c:v>
                </c:pt>
                <c:pt idx="21">
                  <c:v>256.42320000000001</c:v>
                </c:pt>
                <c:pt idx="22">
                  <c:v>246.16320000000002</c:v>
                </c:pt>
                <c:pt idx="23">
                  <c:v>267.04320000000001</c:v>
                </c:pt>
                <c:pt idx="24">
                  <c:v>313.84320000000002</c:v>
                </c:pt>
                <c:pt idx="25">
                  <c:v>418.51320000000004</c:v>
                </c:pt>
                <c:pt idx="26">
                  <c:v>535.62120000000004</c:v>
                </c:pt>
                <c:pt idx="27">
                  <c:v>532.53120000000001</c:v>
                </c:pt>
                <c:pt idx="28">
                  <c:v>449.12279999999998</c:v>
                </c:pt>
                <c:pt idx="29">
                  <c:v>466.01759999999996</c:v>
                </c:pt>
                <c:pt idx="30">
                  <c:v>349.41359999999986</c:v>
                </c:pt>
                <c:pt idx="31">
                  <c:v>170.11559999999992</c:v>
                </c:pt>
                <c:pt idx="32">
                  <c:v>234.16799999999995</c:v>
                </c:pt>
                <c:pt idx="33">
                  <c:v>371.52599999999995</c:v>
                </c:pt>
                <c:pt idx="34">
                  <c:v>443.00999999999988</c:v>
                </c:pt>
                <c:pt idx="35">
                  <c:v>493.37639999999988</c:v>
                </c:pt>
                <c:pt idx="36">
                  <c:v>487.06319999999988</c:v>
                </c:pt>
                <c:pt idx="37">
                  <c:v>412.02719999999988</c:v>
                </c:pt>
                <c:pt idx="38">
                  <c:v>215.41319999999985</c:v>
                </c:pt>
                <c:pt idx="39">
                  <c:v>149.94959999999983</c:v>
                </c:pt>
                <c:pt idx="40">
                  <c:v>135.90959999999984</c:v>
                </c:pt>
                <c:pt idx="41">
                  <c:v>145.80959999999982</c:v>
                </c:pt>
                <c:pt idx="42">
                  <c:v>179.52959999999982</c:v>
                </c:pt>
                <c:pt idx="43">
                  <c:v>189.18959999999981</c:v>
                </c:pt>
                <c:pt idx="44">
                  <c:v>220.74959999999982</c:v>
                </c:pt>
                <c:pt idx="45">
                  <c:v>160.62959999999981</c:v>
                </c:pt>
                <c:pt idx="46">
                  <c:v>301.50959999999975</c:v>
                </c:pt>
                <c:pt idx="47">
                  <c:v>320.65439999999978</c:v>
                </c:pt>
                <c:pt idx="48">
                  <c:v>209.34239999999977</c:v>
                </c:pt>
                <c:pt idx="49">
                  <c:v>227.27399999999977</c:v>
                </c:pt>
                <c:pt idx="50">
                  <c:v>207.31199999999976</c:v>
                </c:pt>
                <c:pt idx="51">
                  <c:v>563.41319999999973</c:v>
                </c:pt>
                <c:pt idx="52">
                  <c:v>578.31839999999977</c:v>
                </c:pt>
                <c:pt idx="53">
                  <c:v>453.5063999999997</c:v>
                </c:pt>
                <c:pt idx="54">
                  <c:v>236.62199999999967</c:v>
                </c:pt>
                <c:pt idx="55">
                  <c:v>582.74399999999969</c:v>
                </c:pt>
                <c:pt idx="56">
                  <c:v>604.65119999999968</c:v>
                </c:pt>
                <c:pt idx="57">
                  <c:v>490.58639999999963</c:v>
                </c:pt>
                <c:pt idx="58">
                  <c:v>383.86439999999959</c:v>
                </c:pt>
                <c:pt idx="59">
                  <c:v>568.63919999999962</c:v>
                </c:pt>
                <c:pt idx="60">
                  <c:v>611.16119999999955</c:v>
                </c:pt>
                <c:pt idx="61">
                  <c:v>598.29479999999955</c:v>
                </c:pt>
                <c:pt idx="62">
                  <c:v>563.34959999999955</c:v>
                </c:pt>
                <c:pt idx="63">
                  <c:v>529.50959999999952</c:v>
                </c:pt>
                <c:pt idx="64">
                  <c:v>501.41759999999954</c:v>
                </c:pt>
                <c:pt idx="65">
                  <c:v>433.66559999999953</c:v>
                </c:pt>
                <c:pt idx="66">
                  <c:v>488.33279999999945</c:v>
                </c:pt>
                <c:pt idx="67">
                  <c:v>514.87079999999946</c:v>
                </c:pt>
                <c:pt idx="68">
                  <c:v>488.05799999999948</c:v>
                </c:pt>
                <c:pt idx="69">
                  <c:v>489.47039999999947</c:v>
                </c:pt>
                <c:pt idx="70">
                  <c:v>478.04039999999952</c:v>
                </c:pt>
                <c:pt idx="71">
                  <c:v>553.2251999999994</c:v>
                </c:pt>
                <c:pt idx="72">
                  <c:v>550.70519999999942</c:v>
                </c:pt>
                <c:pt idx="73">
                  <c:v>537.92519999999945</c:v>
                </c:pt>
                <c:pt idx="74">
                  <c:v>504.80519999999945</c:v>
                </c:pt>
                <c:pt idx="75">
                  <c:v>601.3751999999995</c:v>
                </c:pt>
                <c:pt idx="76">
                  <c:v>593.3651999999995</c:v>
                </c:pt>
                <c:pt idx="77">
                  <c:v>620.3651999999995</c:v>
                </c:pt>
                <c:pt idx="78">
                  <c:v>556.55519999999945</c:v>
                </c:pt>
                <c:pt idx="79">
                  <c:v>491.57519999999943</c:v>
                </c:pt>
                <c:pt idx="80">
                  <c:v>579.50519999999938</c:v>
                </c:pt>
                <c:pt idx="81">
                  <c:v>516.05519999999945</c:v>
                </c:pt>
                <c:pt idx="82">
                  <c:v>470.24519999999939</c:v>
                </c:pt>
                <c:pt idx="83">
                  <c:v>566.45519999999942</c:v>
                </c:pt>
                <c:pt idx="84">
                  <c:v>603.9851999999994</c:v>
                </c:pt>
                <c:pt idx="85">
                  <c:v>600.00359999999944</c:v>
                </c:pt>
                <c:pt idx="86">
                  <c:v>594.60359999999946</c:v>
                </c:pt>
                <c:pt idx="87">
                  <c:v>543.48359999999934</c:v>
                </c:pt>
                <c:pt idx="88">
                  <c:v>603.87359999999944</c:v>
                </c:pt>
                <c:pt idx="89">
                  <c:v>606.84359999999936</c:v>
                </c:pt>
                <c:pt idx="90">
                  <c:v>627.27359999999942</c:v>
                </c:pt>
                <c:pt idx="91">
                  <c:v>620.07359999999937</c:v>
                </c:pt>
                <c:pt idx="92">
                  <c:v>538.53359999999941</c:v>
                </c:pt>
                <c:pt idx="93">
                  <c:v>654.66839999999934</c:v>
                </c:pt>
                <c:pt idx="94">
                  <c:v>667.55639999999937</c:v>
                </c:pt>
                <c:pt idx="95">
                  <c:v>666.22439999999938</c:v>
                </c:pt>
                <c:pt idx="96">
                  <c:v>687.77159999999935</c:v>
                </c:pt>
                <c:pt idx="97">
                  <c:v>713.20679999999925</c:v>
                </c:pt>
                <c:pt idx="98">
                  <c:v>712.40759999999932</c:v>
                </c:pt>
                <c:pt idx="99">
                  <c:v>713.51279999999929</c:v>
                </c:pt>
                <c:pt idx="100">
                  <c:v>703.87319999999931</c:v>
                </c:pt>
                <c:pt idx="101">
                  <c:v>689.65079999999921</c:v>
                </c:pt>
                <c:pt idx="102">
                  <c:v>620.23079999999925</c:v>
                </c:pt>
                <c:pt idx="103">
                  <c:v>660.28439999999921</c:v>
                </c:pt>
                <c:pt idx="104">
                  <c:v>673.55039999999917</c:v>
                </c:pt>
                <c:pt idx="105">
                  <c:v>670.70639999999912</c:v>
                </c:pt>
                <c:pt idx="106">
                  <c:v>693.29639999999927</c:v>
                </c:pt>
                <c:pt idx="107">
                  <c:v>690.3011999999992</c:v>
                </c:pt>
                <c:pt idx="108">
                  <c:v>689.22119999999927</c:v>
                </c:pt>
                <c:pt idx="109">
                  <c:v>693.54119999999921</c:v>
                </c:pt>
                <c:pt idx="110">
                  <c:v>688.23839999999916</c:v>
                </c:pt>
                <c:pt idx="111">
                  <c:v>687.82559999999921</c:v>
                </c:pt>
                <c:pt idx="112">
                  <c:v>690.62279999999919</c:v>
                </c:pt>
                <c:pt idx="113">
                  <c:v>703.24439999999913</c:v>
                </c:pt>
                <c:pt idx="114">
                  <c:v>724.65239999999903</c:v>
                </c:pt>
                <c:pt idx="115">
                  <c:v>720.69239999999911</c:v>
                </c:pt>
                <c:pt idx="116">
                  <c:v>680.81999999999903</c:v>
                </c:pt>
                <c:pt idx="117">
                  <c:v>663.71039999999903</c:v>
                </c:pt>
                <c:pt idx="118">
                  <c:v>658.99439999999902</c:v>
                </c:pt>
                <c:pt idx="119">
                  <c:v>646.61639999999898</c:v>
                </c:pt>
                <c:pt idx="120">
                  <c:v>694.01759999999899</c:v>
                </c:pt>
                <c:pt idx="121">
                  <c:v>747.53999999999905</c:v>
                </c:pt>
                <c:pt idx="122">
                  <c:v>751.57199999999898</c:v>
                </c:pt>
                <c:pt idx="123">
                  <c:v>733.839599999999</c:v>
                </c:pt>
                <c:pt idx="124">
                  <c:v>739.68719999999894</c:v>
                </c:pt>
                <c:pt idx="125">
                  <c:v>746.50199999999904</c:v>
                </c:pt>
                <c:pt idx="126">
                  <c:v>777.80999999999904</c:v>
                </c:pt>
                <c:pt idx="127">
                  <c:v>796.15799999999899</c:v>
                </c:pt>
                <c:pt idx="128">
                  <c:v>796.94999999999891</c:v>
                </c:pt>
                <c:pt idx="129">
                  <c:v>809.06519999999887</c:v>
                </c:pt>
                <c:pt idx="130">
                  <c:v>844.22039999999743</c:v>
                </c:pt>
                <c:pt idx="131">
                  <c:v>797.5079999999989</c:v>
                </c:pt>
                <c:pt idx="132">
                  <c:v>810.27119999999888</c:v>
                </c:pt>
                <c:pt idx="133">
                  <c:v>899.02199999999721</c:v>
                </c:pt>
                <c:pt idx="134">
                  <c:v>891.0839999999971</c:v>
                </c:pt>
                <c:pt idx="135">
                  <c:v>822.68399999999883</c:v>
                </c:pt>
                <c:pt idx="136">
                  <c:v>827.94599999999889</c:v>
                </c:pt>
                <c:pt idx="137">
                  <c:v>900.30959999999709</c:v>
                </c:pt>
                <c:pt idx="138">
                  <c:v>874.3775999999973</c:v>
                </c:pt>
                <c:pt idx="139">
                  <c:v>861.47159999999883</c:v>
                </c:pt>
                <c:pt idx="140">
                  <c:v>897.20519999999715</c:v>
                </c:pt>
                <c:pt idx="141">
                  <c:v>929.67839999999705</c:v>
                </c:pt>
                <c:pt idx="142">
                  <c:v>935.81519999999693</c:v>
                </c:pt>
                <c:pt idx="143">
                  <c:v>947.97599999999682</c:v>
                </c:pt>
                <c:pt idx="144">
                  <c:v>925.34639999999729</c:v>
                </c:pt>
                <c:pt idx="145">
                  <c:v>838.35599999999909</c:v>
                </c:pt>
                <c:pt idx="146">
                  <c:v>842.56799999999919</c:v>
                </c:pt>
                <c:pt idx="147">
                  <c:v>870.08639999999923</c:v>
                </c:pt>
                <c:pt idx="148">
                  <c:v>951.77879999999732</c:v>
                </c:pt>
                <c:pt idx="149">
                  <c:v>953.76239999999711</c:v>
                </c:pt>
                <c:pt idx="150">
                  <c:v>925.17959999999766</c:v>
                </c:pt>
                <c:pt idx="151">
                  <c:v>871.14359999999942</c:v>
                </c:pt>
                <c:pt idx="152">
                  <c:v>834.21599999999944</c:v>
                </c:pt>
                <c:pt idx="153">
                  <c:v>807.99119999999948</c:v>
                </c:pt>
                <c:pt idx="154">
                  <c:v>807.0191999999995</c:v>
                </c:pt>
                <c:pt idx="155">
                  <c:v>813.42719999999952</c:v>
                </c:pt>
                <c:pt idx="156">
                  <c:v>860.06159999999954</c:v>
                </c:pt>
                <c:pt idx="157">
                  <c:v>979.49159999999756</c:v>
                </c:pt>
                <c:pt idx="158">
                  <c:v>974.46239999999693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9A9-4E63-A465-AD27A67CA0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2481024"/>
        <c:axId val="112482560"/>
      </c:barChart>
      <c:catAx>
        <c:axId val="112481024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crossAx val="112482560"/>
        <c:crosses val="autoZero"/>
        <c:auto val="1"/>
        <c:lblAlgn val="ctr"/>
        <c:lblOffset val="100"/>
        <c:noMultiLvlLbl val="0"/>
      </c:catAx>
      <c:valAx>
        <c:axId val="112482560"/>
        <c:scaling>
          <c:orientation val="minMax"/>
          <c:max val="1200"/>
          <c:min val="0"/>
        </c:scaling>
        <c:delete val="0"/>
        <c:axPos val="t"/>
        <c:majorGridlines/>
        <c:numFmt formatCode="0" sourceLinked="0"/>
        <c:majorTickMark val="out"/>
        <c:minorTickMark val="none"/>
        <c:tickLblPos val="nextTo"/>
        <c:crossAx val="112481024"/>
        <c:crosses val="autoZero"/>
        <c:crossBetween val="between"/>
        <c:majorUnit val="100"/>
        <c:minorUnit val="100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9"/>
    </mc:Choice>
    <mc:Fallback>
      <c:style val="29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383298226823258"/>
          <c:y val="1.0682080457636535E-2"/>
          <c:w val="0.70978368328958885"/>
          <c:h val="0.98042257412862965"/>
        </c:manualLayout>
      </c:layout>
      <c:barChart>
        <c:barDir val="bar"/>
        <c:grouping val="clustered"/>
        <c:varyColors val="0"/>
        <c:ser>
          <c:idx val="1"/>
          <c:order val="0"/>
          <c:tx>
            <c:v>N</c:v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 w="9525" cap="flat" cmpd="sng" algn="ctr">
              <a:solidFill>
                <a:schemeClr val="accent3">
                  <a:shade val="95000"/>
                  <a:satMod val="105000"/>
                </a:schemeClr>
              </a:solidFill>
              <a:prstDash val="solid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numRef>
              <c:f>'30х30_тсз.11_18'!$C$11:$C$204</c:f>
              <c:numCache>
                <c:formatCode>General</c:formatCode>
                <c:ptCount val="194"/>
                <c:pt idx="0">
                  <c:v>2.1000000000000014</c:v>
                </c:pt>
                <c:pt idx="1">
                  <c:v>2.2000000000000015</c:v>
                </c:pt>
                <c:pt idx="2">
                  <c:v>2.3000000000000016</c:v>
                </c:pt>
                <c:pt idx="3" formatCode="0.00">
                  <c:v>2.4000000000000017</c:v>
                </c:pt>
                <c:pt idx="4">
                  <c:v>2.5000000000000018</c:v>
                </c:pt>
                <c:pt idx="5">
                  <c:v>2.6000000000000019</c:v>
                </c:pt>
                <c:pt idx="6" formatCode="0.00">
                  <c:v>2.700000000000002</c:v>
                </c:pt>
                <c:pt idx="7">
                  <c:v>2.800000000000002</c:v>
                </c:pt>
                <c:pt idx="8">
                  <c:v>2.9000000000000021</c:v>
                </c:pt>
                <c:pt idx="9" formatCode="0.00">
                  <c:v>3.0000000000000022</c:v>
                </c:pt>
                <c:pt idx="10">
                  <c:v>3.1000000000000023</c:v>
                </c:pt>
                <c:pt idx="11">
                  <c:v>3.2000000000000024</c:v>
                </c:pt>
                <c:pt idx="12" formatCode="0.00">
                  <c:v>3.3000000000000025</c:v>
                </c:pt>
                <c:pt idx="13">
                  <c:v>3.4000000000000026</c:v>
                </c:pt>
                <c:pt idx="14">
                  <c:v>3.5000000000000027</c:v>
                </c:pt>
                <c:pt idx="15" formatCode="0.00">
                  <c:v>3.6000000000000028</c:v>
                </c:pt>
                <c:pt idx="16">
                  <c:v>3.7000000000000028</c:v>
                </c:pt>
                <c:pt idx="17">
                  <c:v>3.8000000000000029</c:v>
                </c:pt>
                <c:pt idx="18" formatCode="0.00">
                  <c:v>3.900000000000003</c:v>
                </c:pt>
                <c:pt idx="19">
                  <c:v>4.0000000000000036</c:v>
                </c:pt>
                <c:pt idx="20">
                  <c:v>4.1000000000000032</c:v>
                </c:pt>
                <c:pt idx="21" formatCode="0.00">
                  <c:v>4.2000000000000028</c:v>
                </c:pt>
                <c:pt idx="22">
                  <c:v>4.3000000000000025</c:v>
                </c:pt>
                <c:pt idx="23">
                  <c:v>4.4000000000000021</c:v>
                </c:pt>
                <c:pt idx="24" formatCode="0.00">
                  <c:v>4.5000000000000018</c:v>
                </c:pt>
                <c:pt idx="25">
                  <c:v>4.6000000000000014</c:v>
                </c:pt>
                <c:pt idx="26">
                  <c:v>4.7000000000000011</c:v>
                </c:pt>
                <c:pt idx="27" formatCode="0.00">
                  <c:v>4.8000000000000007</c:v>
                </c:pt>
                <c:pt idx="28">
                  <c:v>4.9000000000000004</c:v>
                </c:pt>
                <c:pt idx="29">
                  <c:v>5</c:v>
                </c:pt>
                <c:pt idx="30" formatCode="0.00">
                  <c:v>5.0999999999999996</c:v>
                </c:pt>
                <c:pt idx="31">
                  <c:v>5.1999999999999993</c:v>
                </c:pt>
                <c:pt idx="32">
                  <c:v>5.2999999999999989</c:v>
                </c:pt>
                <c:pt idx="33" formatCode="0.00">
                  <c:v>5.3999999999999986</c:v>
                </c:pt>
                <c:pt idx="34">
                  <c:v>5.4999999999999982</c:v>
                </c:pt>
                <c:pt idx="35">
                  <c:v>5.5999999999999979</c:v>
                </c:pt>
                <c:pt idx="36" formatCode="0.00">
                  <c:v>5.6999999999999975</c:v>
                </c:pt>
                <c:pt idx="37">
                  <c:v>5.7999999999999972</c:v>
                </c:pt>
                <c:pt idx="38">
                  <c:v>5.8999999999999968</c:v>
                </c:pt>
                <c:pt idx="39" formatCode="0.00">
                  <c:v>5.9999999999999964</c:v>
                </c:pt>
                <c:pt idx="40">
                  <c:v>6.0999999999999961</c:v>
                </c:pt>
                <c:pt idx="41">
                  <c:v>6.1999999999999957</c:v>
                </c:pt>
                <c:pt idx="42" formatCode="0.00">
                  <c:v>6.2999999999999954</c:v>
                </c:pt>
                <c:pt idx="43">
                  <c:v>6.399999999999995</c:v>
                </c:pt>
                <c:pt idx="44">
                  <c:v>6.4999999999999947</c:v>
                </c:pt>
                <c:pt idx="45" formatCode="0.00">
                  <c:v>6.5999999999999943</c:v>
                </c:pt>
                <c:pt idx="46">
                  <c:v>6.699999999999994</c:v>
                </c:pt>
                <c:pt idx="47">
                  <c:v>6.7999999999999936</c:v>
                </c:pt>
                <c:pt idx="48" formatCode="0.00">
                  <c:v>6.8999999999999932</c:v>
                </c:pt>
                <c:pt idx="49">
                  <c:v>6.9999999999999929</c:v>
                </c:pt>
                <c:pt idx="50">
                  <c:v>7.0999999999999925</c:v>
                </c:pt>
                <c:pt idx="51" formatCode="0.00">
                  <c:v>7.1999999999999922</c:v>
                </c:pt>
                <c:pt idx="52">
                  <c:v>7.2999999999999918</c:v>
                </c:pt>
                <c:pt idx="53">
                  <c:v>7.3999999999999915</c:v>
                </c:pt>
                <c:pt idx="54" formatCode="0.00">
                  <c:v>7.4999999999999911</c:v>
                </c:pt>
                <c:pt idx="55">
                  <c:v>7.5999999999999908</c:v>
                </c:pt>
                <c:pt idx="56">
                  <c:v>7.6999999999999904</c:v>
                </c:pt>
                <c:pt idx="57" formatCode="0.00">
                  <c:v>7.7999999999999901</c:v>
                </c:pt>
                <c:pt idx="58" formatCode="0.00">
                  <c:v>7.8999999999999897</c:v>
                </c:pt>
                <c:pt idx="59">
                  <c:v>7.9999999999999893</c:v>
                </c:pt>
                <c:pt idx="60">
                  <c:v>8.099999999999989</c:v>
                </c:pt>
                <c:pt idx="61" formatCode="0.00">
                  <c:v>8.1999999999999886</c:v>
                </c:pt>
                <c:pt idx="62">
                  <c:v>8.2999999999999883</c:v>
                </c:pt>
                <c:pt idx="63" formatCode="0.00">
                  <c:v>8.3999999999999879</c:v>
                </c:pt>
                <c:pt idx="64" formatCode="0.00">
                  <c:v>8.4999999999999876</c:v>
                </c:pt>
                <c:pt idx="65">
                  <c:v>8.5999999999999872</c:v>
                </c:pt>
                <c:pt idx="66">
                  <c:v>8.6999999999999869</c:v>
                </c:pt>
                <c:pt idx="67" formatCode="0.00">
                  <c:v>8.7999999999999865</c:v>
                </c:pt>
                <c:pt idx="68">
                  <c:v>8.8999999999999861</c:v>
                </c:pt>
                <c:pt idx="69" formatCode="0.00">
                  <c:v>8.9999999999999858</c:v>
                </c:pt>
                <c:pt idx="70" formatCode="0.00">
                  <c:v>9.0999999999999854</c:v>
                </c:pt>
                <c:pt idx="71">
                  <c:v>9.1999999999999851</c:v>
                </c:pt>
                <c:pt idx="72">
                  <c:v>9.2999999999999847</c:v>
                </c:pt>
                <c:pt idx="73" formatCode="0.00">
                  <c:v>9.3999999999999844</c:v>
                </c:pt>
                <c:pt idx="74">
                  <c:v>9.499999999999984</c:v>
                </c:pt>
                <c:pt idx="75" formatCode="0.00">
                  <c:v>9.5999999999999837</c:v>
                </c:pt>
                <c:pt idx="76" formatCode="0.00">
                  <c:v>9.6999999999999833</c:v>
                </c:pt>
                <c:pt idx="77">
                  <c:v>9.7999999999999829</c:v>
                </c:pt>
                <c:pt idx="78">
                  <c:v>9.8999999999999826</c:v>
                </c:pt>
                <c:pt idx="79" formatCode="0.00">
                  <c:v>9.9999999999999822</c:v>
                </c:pt>
                <c:pt idx="80">
                  <c:v>10.099999999999982</c:v>
                </c:pt>
                <c:pt idx="81" formatCode="0.00">
                  <c:v>10.199999999999982</c:v>
                </c:pt>
                <c:pt idx="82" formatCode="0.00">
                  <c:v>10.299999999999981</c:v>
                </c:pt>
                <c:pt idx="83">
                  <c:v>10.399999999999981</c:v>
                </c:pt>
                <c:pt idx="84">
                  <c:v>10.49999999999998</c:v>
                </c:pt>
                <c:pt idx="85" formatCode="0.00">
                  <c:v>10.59999999999998</c:v>
                </c:pt>
                <c:pt idx="86">
                  <c:v>10.69999999999998</c:v>
                </c:pt>
                <c:pt idx="87" formatCode="0.00">
                  <c:v>10.799999999999979</c:v>
                </c:pt>
                <c:pt idx="88" formatCode="0.00">
                  <c:v>10.899999999999979</c:v>
                </c:pt>
                <c:pt idx="89">
                  <c:v>10.999999999999979</c:v>
                </c:pt>
                <c:pt idx="90">
                  <c:v>11.099999999999978</c:v>
                </c:pt>
                <c:pt idx="91" formatCode="0.00">
                  <c:v>11.199999999999978</c:v>
                </c:pt>
                <c:pt idx="92">
                  <c:v>11.299999999999978</c:v>
                </c:pt>
                <c:pt idx="93" formatCode="0.00">
                  <c:v>11.399999999999977</c:v>
                </c:pt>
                <c:pt idx="94" formatCode="0.00">
                  <c:v>11.499999999999977</c:v>
                </c:pt>
                <c:pt idx="95">
                  <c:v>11.599999999999977</c:v>
                </c:pt>
                <c:pt idx="96">
                  <c:v>11.699999999999976</c:v>
                </c:pt>
                <c:pt idx="97" formatCode="0.00">
                  <c:v>11.799999999999976</c:v>
                </c:pt>
                <c:pt idx="98">
                  <c:v>11.899999999999975</c:v>
                </c:pt>
                <c:pt idx="99" formatCode="0.00">
                  <c:v>11.999999999999975</c:v>
                </c:pt>
                <c:pt idx="100" formatCode="0.00">
                  <c:v>12.099999999999975</c:v>
                </c:pt>
                <c:pt idx="101">
                  <c:v>12.199999999999974</c:v>
                </c:pt>
                <c:pt idx="102">
                  <c:v>12.299999999999974</c:v>
                </c:pt>
                <c:pt idx="103" formatCode="0.00">
                  <c:v>12.399999999999974</c:v>
                </c:pt>
                <c:pt idx="104">
                  <c:v>12.499999999999973</c:v>
                </c:pt>
                <c:pt idx="105" formatCode="0.00">
                  <c:v>12.599999999999973</c:v>
                </c:pt>
                <c:pt idx="106">
                  <c:v>12.699999999999973</c:v>
                </c:pt>
                <c:pt idx="107" formatCode="0.00">
                  <c:v>12.799999999999972</c:v>
                </c:pt>
                <c:pt idx="108" formatCode="0.00">
                  <c:v>12.899999999999972</c:v>
                </c:pt>
                <c:pt idx="109">
                  <c:v>12.999999999999972</c:v>
                </c:pt>
                <c:pt idx="110">
                  <c:v>13.099999999999971</c:v>
                </c:pt>
                <c:pt idx="111" formatCode="0.00">
                  <c:v>13.199999999999971</c:v>
                </c:pt>
                <c:pt idx="112">
                  <c:v>13.299999999999971</c:v>
                </c:pt>
                <c:pt idx="113" formatCode="0.00">
                  <c:v>13.39999999999997</c:v>
                </c:pt>
                <c:pt idx="114">
                  <c:v>13.49999999999997</c:v>
                </c:pt>
                <c:pt idx="115" formatCode="0.00">
                  <c:v>13.599999999999969</c:v>
                </c:pt>
                <c:pt idx="116" formatCode="0.00">
                  <c:v>13.699999999999969</c:v>
                </c:pt>
                <c:pt idx="117">
                  <c:v>13.799999999999969</c:v>
                </c:pt>
                <c:pt idx="118">
                  <c:v>13.899999999999968</c:v>
                </c:pt>
                <c:pt idx="119" formatCode="0.00">
                  <c:v>13.999999999999968</c:v>
                </c:pt>
                <c:pt idx="120">
                  <c:v>14.099999999999968</c:v>
                </c:pt>
                <c:pt idx="121" formatCode="0.00">
                  <c:v>14.199999999999967</c:v>
                </c:pt>
                <c:pt idx="122">
                  <c:v>14.299999999999967</c:v>
                </c:pt>
                <c:pt idx="123" formatCode="0.00">
                  <c:v>14.399999999999967</c:v>
                </c:pt>
                <c:pt idx="124" formatCode="0.00">
                  <c:v>14.499999999999966</c:v>
                </c:pt>
                <c:pt idx="125">
                  <c:v>14.599999999999966</c:v>
                </c:pt>
                <c:pt idx="126">
                  <c:v>14.699999999999966</c:v>
                </c:pt>
                <c:pt idx="127" formatCode="0.00">
                  <c:v>14.799999999999965</c:v>
                </c:pt>
                <c:pt idx="128">
                  <c:v>14.899999999999965</c:v>
                </c:pt>
                <c:pt idx="129" formatCode="0.00">
                  <c:v>14.999999999999964</c:v>
                </c:pt>
                <c:pt idx="130">
                  <c:v>15.099999999999964</c:v>
                </c:pt>
                <c:pt idx="131" formatCode="0.00">
                  <c:v>15.199999999999964</c:v>
                </c:pt>
                <c:pt idx="132" formatCode="0.00">
                  <c:v>15.299999999999963</c:v>
                </c:pt>
                <c:pt idx="133">
                  <c:v>15.399999999999963</c:v>
                </c:pt>
                <c:pt idx="134">
                  <c:v>15.499999999999963</c:v>
                </c:pt>
                <c:pt idx="135" formatCode="0.00">
                  <c:v>15.599999999999962</c:v>
                </c:pt>
                <c:pt idx="136">
                  <c:v>15.699999999999962</c:v>
                </c:pt>
                <c:pt idx="137" formatCode="0.00">
                  <c:v>15.799999999999962</c:v>
                </c:pt>
                <c:pt idx="138">
                  <c:v>15.899999999999961</c:v>
                </c:pt>
                <c:pt idx="139" formatCode="0.00">
                  <c:v>15.999999999999961</c:v>
                </c:pt>
                <c:pt idx="140" formatCode="0.00">
                  <c:v>16.099999999999959</c:v>
                </c:pt>
                <c:pt idx="141">
                  <c:v>16.19999999999996</c:v>
                </c:pt>
                <c:pt idx="142">
                  <c:v>16.299999999999962</c:v>
                </c:pt>
                <c:pt idx="143" formatCode="0.00">
                  <c:v>16.399999999999963</c:v>
                </c:pt>
                <c:pt idx="144">
                  <c:v>16.499999999999964</c:v>
                </c:pt>
                <c:pt idx="145" formatCode="0.00">
                  <c:v>16.599999999999966</c:v>
                </c:pt>
                <c:pt idx="146">
                  <c:v>16.699999999999967</c:v>
                </c:pt>
                <c:pt idx="147" formatCode="0.00">
                  <c:v>16.799999999999969</c:v>
                </c:pt>
                <c:pt idx="148" formatCode="0.00">
                  <c:v>16.89999999999997</c:v>
                </c:pt>
                <c:pt idx="149">
                  <c:v>16.999999999999972</c:v>
                </c:pt>
                <c:pt idx="150">
                  <c:v>17.099999999999973</c:v>
                </c:pt>
                <c:pt idx="151" formatCode="0.00">
                  <c:v>17.199999999999974</c:v>
                </c:pt>
                <c:pt idx="152">
                  <c:v>17.299999999999976</c:v>
                </c:pt>
                <c:pt idx="153" formatCode="0.00">
                  <c:v>17.399999999999977</c:v>
                </c:pt>
                <c:pt idx="154">
                  <c:v>17.499999999999979</c:v>
                </c:pt>
                <c:pt idx="155" formatCode="0.00">
                  <c:v>17.59999999999998</c:v>
                </c:pt>
                <c:pt idx="156" formatCode="0.00">
                  <c:v>17.699999999999982</c:v>
                </c:pt>
                <c:pt idx="157">
                  <c:v>17.799999999999983</c:v>
                </c:pt>
                <c:pt idx="158">
                  <c:v>17.899999999999984</c:v>
                </c:pt>
              </c:numCache>
            </c:numRef>
          </c:cat>
          <c:val>
            <c:numRef>
              <c:f>'30х30_тсз.11_18'!$N$11:$N$204</c:f>
              <c:numCache>
                <c:formatCode>0.0</c:formatCode>
                <c:ptCount val="194"/>
                <c:pt idx="0">
                  <c:v>373.464</c:v>
                </c:pt>
                <c:pt idx="1">
                  <c:v>347.98464000000001</c:v>
                </c:pt>
                <c:pt idx="2">
                  <c:v>326.55743999999999</c:v>
                </c:pt>
                <c:pt idx="3">
                  <c:v>328.67424</c:v>
                </c:pt>
                <c:pt idx="4">
                  <c:v>334.66752000000002</c:v>
                </c:pt>
                <c:pt idx="5">
                  <c:v>336.78912000000003</c:v>
                </c:pt>
                <c:pt idx="6">
                  <c:v>333.41664000000003</c:v>
                </c:pt>
                <c:pt idx="7">
                  <c:v>300.74592000000001</c:v>
                </c:pt>
                <c:pt idx="8">
                  <c:v>290.21087999999997</c:v>
                </c:pt>
                <c:pt idx="9">
                  <c:v>291.93888000000004</c:v>
                </c:pt>
                <c:pt idx="10">
                  <c:v>269.76288</c:v>
                </c:pt>
                <c:pt idx="11">
                  <c:v>253.77888000000002</c:v>
                </c:pt>
                <c:pt idx="12">
                  <c:v>262.05887999999999</c:v>
                </c:pt>
                <c:pt idx="13">
                  <c:v>257.52288000000004</c:v>
                </c:pt>
                <c:pt idx="14">
                  <c:v>242.83488000000003</c:v>
                </c:pt>
                <c:pt idx="15">
                  <c:v>270.84288000000004</c:v>
                </c:pt>
                <c:pt idx="16">
                  <c:v>329.73887999999999</c:v>
                </c:pt>
                <c:pt idx="17">
                  <c:v>331.03488000000004</c:v>
                </c:pt>
                <c:pt idx="18">
                  <c:v>311.95488</c:v>
                </c:pt>
                <c:pt idx="19">
                  <c:v>291.99360000000007</c:v>
                </c:pt>
                <c:pt idx="20">
                  <c:v>242.72256000000002</c:v>
                </c:pt>
                <c:pt idx="21">
                  <c:v>205.13856000000001</c:v>
                </c:pt>
                <c:pt idx="22">
                  <c:v>196.93056000000001</c:v>
                </c:pt>
                <c:pt idx="23">
                  <c:v>213.63456000000002</c:v>
                </c:pt>
                <c:pt idx="24">
                  <c:v>251.07456000000002</c:v>
                </c:pt>
                <c:pt idx="25">
                  <c:v>334.81056000000001</c:v>
                </c:pt>
                <c:pt idx="26">
                  <c:v>428.49696000000006</c:v>
                </c:pt>
                <c:pt idx="27">
                  <c:v>426.02496000000002</c:v>
                </c:pt>
                <c:pt idx="28">
                  <c:v>359.29823999999996</c:v>
                </c:pt>
                <c:pt idx="29">
                  <c:v>372.81407999999999</c:v>
                </c:pt>
                <c:pt idx="30">
                  <c:v>279.53087999999991</c:v>
                </c:pt>
                <c:pt idx="31">
                  <c:v>136.09247999999994</c:v>
                </c:pt>
                <c:pt idx="32">
                  <c:v>187.33439999999996</c:v>
                </c:pt>
                <c:pt idx="33">
                  <c:v>297.22079999999994</c:v>
                </c:pt>
                <c:pt idx="34">
                  <c:v>354.4079999999999</c:v>
                </c:pt>
                <c:pt idx="35">
                  <c:v>394.70111999999989</c:v>
                </c:pt>
                <c:pt idx="36">
                  <c:v>389.65055999999993</c:v>
                </c:pt>
                <c:pt idx="37">
                  <c:v>329.62175999999988</c:v>
                </c:pt>
                <c:pt idx="38">
                  <c:v>172.33055999999988</c:v>
                </c:pt>
                <c:pt idx="39">
                  <c:v>119.95967999999986</c:v>
                </c:pt>
                <c:pt idx="40">
                  <c:v>108.72767999999988</c:v>
                </c:pt>
                <c:pt idx="41">
                  <c:v>116.64767999999985</c:v>
                </c:pt>
                <c:pt idx="42">
                  <c:v>143.62367999999987</c:v>
                </c:pt>
                <c:pt idx="43">
                  <c:v>151.35167999999985</c:v>
                </c:pt>
                <c:pt idx="44">
                  <c:v>176.59967999999986</c:v>
                </c:pt>
                <c:pt idx="45">
                  <c:v>128.50367999999986</c:v>
                </c:pt>
                <c:pt idx="46">
                  <c:v>241.20767999999981</c:v>
                </c:pt>
                <c:pt idx="47">
                  <c:v>256.52351999999985</c:v>
                </c:pt>
                <c:pt idx="48">
                  <c:v>167.47391999999982</c:v>
                </c:pt>
                <c:pt idx="49">
                  <c:v>181.81919999999982</c:v>
                </c:pt>
                <c:pt idx="50">
                  <c:v>165.84959999999981</c:v>
                </c:pt>
                <c:pt idx="51">
                  <c:v>450.7305599999998</c:v>
                </c:pt>
                <c:pt idx="52">
                  <c:v>462.65471999999983</c:v>
                </c:pt>
                <c:pt idx="53">
                  <c:v>362.80511999999976</c:v>
                </c:pt>
                <c:pt idx="54">
                  <c:v>189.29759999999973</c:v>
                </c:pt>
                <c:pt idx="55">
                  <c:v>466.19519999999977</c:v>
                </c:pt>
                <c:pt idx="56">
                  <c:v>483.72095999999976</c:v>
                </c:pt>
                <c:pt idx="57">
                  <c:v>392.46911999999969</c:v>
                </c:pt>
                <c:pt idx="58">
                  <c:v>307.09151999999966</c:v>
                </c:pt>
                <c:pt idx="59">
                  <c:v>454.91135999999972</c:v>
                </c:pt>
                <c:pt idx="60">
                  <c:v>488.92895999999962</c:v>
                </c:pt>
                <c:pt idx="61">
                  <c:v>478.63583999999963</c:v>
                </c:pt>
                <c:pt idx="62">
                  <c:v>450.67967999999962</c:v>
                </c:pt>
                <c:pt idx="63">
                  <c:v>423.60767999999962</c:v>
                </c:pt>
                <c:pt idx="64">
                  <c:v>401.13407999999964</c:v>
                </c:pt>
                <c:pt idx="65">
                  <c:v>346.9324799999996</c:v>
                </c:pt>
                <c:pt idx="66">
                  <c:v>390.66623999999956</c:v>
                </c:pt>
                <c:pt idx="67">
                  <c:v>411.89663999999959</c:v>
                </c:pt>
                <c:pt idx="68">
                  <c:v>390.44639999999958</c:v>
                </c:pt>
                <c:pt idx="69">
                  <c:v>391.57631999999955</c:v>
                </c:pt>
                <c:pt idx="70">
                  <c:v>382.43231999999961</c:v>
                </c:pt>
                <c:pt idx="71">
                  <c:v>442.58015999999952</c:v>
                </c:pt>
                <c:pt idx="72">
                  <c:v>440.56415999999956</c:v>
                </c:pt>
                <c:pt idx="73">
                  <c:v>430.34015999999957</c:v>
                </c:pt>
                <c:pt idx="74">
                  <c:v>403.84415999999953</c:v>
                </c:pt>
                <c:pt idx="75">
                  <c:v>481.10015999999962</c:v>
                </c:pt>
                <c:pt idx="76">
                  <c:v>474.6921599999996</c:v>
                </c:pt>
                <c:pt idx="77">
                  <c:v>496.29215999999963</c:v>
                </c:pt>
                <c:pt idx="78">
                  <c:v>445.24415999999957</c:v>
                </c:pt>
                <c:pt idx="79">
                  <c:v>393.26015999999953</c:v>
                </c:pt>
                <c:pt idx="80">
                  <c:v>463.60415999999952</c:v>
                </c:pt>
                <c:pt idx="81">
                  <c:v>412.84415999999953</c:v>
                </c:pt>
                <c:pt idx="82">
                  <c:v>376.19615999999951</c:v>
                </c:pt>
                <c:pt idx="83">
                  <c:v>453.16415999999953</c:v>
                </c:pt>
                <c:pt idx="84">
                  <c:v>483.18815999999953</c:v>
                </c:pt>
                <c:pt idx="85">
                  <c:v>480.00287999999955</c:v>
                </c:pt>
                <c:pt idx="86">
                  <c:v>475.68287999999956</c:v>
                </c:pt>
                <c:pt idx="87">
                  <c:v>434.78687999999948</c:v>
                </c:pt>
                <c:pt idx="88">
                  <c:v>483.09887999999955</c:v>
                </c:pt>
                <c:pt idx="89">
                  <c:v>485.47487999999947</c:v>
                </c:pt>
                <c:pt idx="90">
                  <c:v>501.81887999999952</c:v>
                </c:pt>
                <c:pt idx="91">
                  <c:v>496.05887999999948</c:v>
                </c:pt>
                <c:pt idx="92">
                  <c:v>430.82687999999951</c:v>
                </c:pt>
                <c:pt idx="93">
                  <c:v>523.73471999999947</c:v>
                </c:pt>
                <c:pt idx="94">
                  <c:v>534.04511999999954</c:v>
                </c:pt>
                <c:pt idx="95">
                  <c:v>532.97951999999952</c:v>
                </c:pt>
                <c:pt idx="96">
                  <c:v>550.2172799999995</c:v>
                </c:pt>
                <c:pt idx="97">
                  <c:v>570.5654399999994</c:v>
                </c:pt>
                <c:pt idx="98">
                  <c:v>569.9260799999995</c:v>
                </c:pt>
                <c:pt idx="99">
                  <c:v>570.81023999999945</c:v>
                </c:pt>
                <c:pt idx="100">
                  <c:v>563.09855999999945</c:v>
                </c:pt>
                <c:pt idx="101">
                  <c:v>551.72063999999932</c:v>
                </c:pt>
                <c:pt idx="102">
                  <c:v>496.18463999999938</c:v>
                </c:pt>
                <c:pt idx="103">
                  <c:v>528.22751999999934</c:v>
                </c:pt>
                <c:pt idx="104">
                  <c:v>538.84031999999934</c:v>
                </c:pt>
                <c:pt idx="105">
                  <c:v>536.5651199999993</c:v>
                </c:pt>
                <c:pt idx="106">
                  <c:v>554.63711999999941</c:v>
                </c:pt>
                <c:pt idx="107">
                  <c:v>552.2409599999994</c:v>
                </c:pt>
                <c:pt idx="108">
                  <c:v>551.37695999999937</c:v>
                </c:pt>
                <c:pt idx="109">
                  <c:v>554.83295999999939</c:v>
                </c:pt>
                <c:pt idx="110">
                  <c:v>550.59071999999935</c:v>
                </c:pt>
                <c:pt idx="111">
                  <c:v>550.26047999999935</c:v>
                </c:pt>
                <c:pt idx="112">
                  <c:v>552.49823999999933</c:v>
                </c:pt>
                <c:pt idx="113">
                  <c:v>562.59551999999928</c:v>
                </c:pt>
                <c:pt idx="114">
                  <c:v>579.72191999999927</c:v>
                </c:pt>
                <c:pt idx="115">
                  <c:v>576.55391999999927</c:v>
                </c:pt>
                <c:pt idx="116">
                  <c:v>544.65599999999927</c:v>
                </c:pt>
                <c:pt idx="117">
                  <c:v>530.96831999999927</c:v>
                </c:pt>
                <c:pt idx="118">
                  <c:v>527.19551999999919</c:v>
                </c:pt>
                <c:pt idx="119">
                  <c:v>517.29311999999913</c:v>
                </c:pt>
                <c:pt idx="120">
                  <c:v>555.21407999999917</c:v>
                </c:pt>
                <c:pt idx="121">
                  <c:v>598.03199999999924</c:v>
                </c:pt>
                <c:pt idx="122">
                  <c:v>601.25759999999923</c:v>
                </c:pt>
                <c:pt idx="123">
                  <c:v>587.07167999999922</c:v>
                </c:pt>
                <c:pt idx="124">
                  <c:v>591.74975999999913</c:v>
                </c:pt>
                <c:pt idx="125">
                  <c:v>597.20159999999919</c:v>
                </c:pt>
                <c:pt idx="126">
                  <c:v>622.24799999999925</c:v>
                </c:pt>
                <c:pt idx="127">
                  <c:v>636.92639999999915</c:v>
                </c:pt>
                <c:pt idx="128">
                  <c:v>637.55999999999915</c:v>
                </c:pt>
                <c:pt idx="129">
                  <c:v>647.25215999999909</c:v>
                </c:pt>
                <c:pt idx="130">
                  <c:v>675.37631999999792</c:v>
                </c:pt>
                <c:pt idx="131">
                  <c:v>638.00639999999908</c:v>
                </c:pt>
                <c:pt idx="132">
                  <c:v>648.21695999999906</c:v>
                </c:pt>
                <c:pt idx="133">
                  <c:v>719.21759999999779</c:v>
                </c:pt>
                <c:pt idx="134">
                  <c:v>712.86719999999764</c:v>
                </c:pt>
                <c:pt idx="135">
                  <c:v>658.14719999999909</c:v>
                </c:pt>
                <c:pt idx="136">
                  <c:v>662.35679999999911</c:v>
                </c:pt>
                <c:pt idx="137">
                  <c:v>720.24767999999767</c:v>
                </c:pt>
                <c:pt idx="138">
                  <c:v>699.50207999999782</c:v>
                </c:pt>
                <c:pt idx="139">
                  <c:v>689.17727999999909</c:v>
                </c:pt>
                <c:pt idx="140">
                  <c:v>717.76415999999767</c:v>
                </c:pt>
                <c:pt idx="141">
                  <c:v>743.74271999999769</c:v>
                </c:pt>
                <c:pt idx="142">
                  <c:v>748.65215999999759</c:v>
                </c:pt>
                <c:pt idx="143">
                  <c:v>758.38079999999741</c:v>
                </c:pt>
                <c:pt idx="144">
                  <c:v>740.27711999999781</c:v>
                </c:pt>
                <c:pt idx="145">
                  <c:v>670.68479999999931</c:v>
                </c:pt>
                <c:pt idx="146">
                  <c:v>674.0543999999993</c:v>
                </c:pt>
                <c:pt idx="147">
                  <c:v>696.06911999999943</c:v>
                </c:pt>
                <c:pt idx="148">
                  <c:v>761.42303999999785</c:v>
                </c:pt>
                <c:pt idx="149">
                  <c:v>763.00991999999769</c:v>
                </c:pt>
                <c:pt idx="150">
                  <c:v>740.14367999999808</c:v>
                </c:pt>
                <c:pt idx="151">
                  <c:v>696.91487999999958</c:v>
                </c:pt>
                <c:pt idx="152">
                  <c:v>667.37279999999953</c:v>
                </c:pt>
                <c:pt idx="153">
                  <c:v>646.39295999999956</c:v>
                </c:pt>
                <c:pt idx="154">
                  <c:v>645.61535999999955</c:v>
                </c:pt>
                <c:pt idx="155">
                  <c:v>650.74175999999966</c:v>
                </c:pt>
                <c:pt idx="156">
                  <c:v>688.04927999999961</c:v>
                </c:pt>
                <c:pt idx="157">
                  <c:v>783.593279999998</c:v>
                </c:pt>
                <c:pt idx="158">
                  <c:v>779.56991999999752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35-4369-9498-8A2797006F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2506368"/>
        <c:axId val="112507904"/>
      </c:barChart>
      <c:catAx>
        <c:axId val="112506368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crossAx val="112507904"/>
        <c:crosses val="autoZero"/>
        <c:auto val="1"/>
        <c:lblAlgn val="ctr"/>
        <c:lblOffset val="100"/>
        <c:noMultiLvlLbl val="0"/>
      </c:catAx>
      <c:valAx>
        <c:axId val="112507904"/>
        <c:scaling>
          <c:orientation val="minMax"/>
          <c:max val="1000"/>
          <c:min val="0"/>
        </c:scaling>
        <c:delete val="0"/>
        <c:axPos val="t"/>
        <c:majorGridlines/>
        <c:numFmt formatCode="0" sourceLinked="0"/>
        <c:majorTickMark val="out"/>
        <c:minorTickMark val="none"/>
        <c:tickLblPos val="nextTo"/>
        <c:crossAx val="112506368"/>
        <c:crosses val="autoZero"/>
        <c:crossBetween val="between"/>
        <c:majorUnit val="100"/>
        <c:minorUnit val="100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9"/>
    </mc:Choice>
    <mc:Fallback>
      <c:style val="29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240955624216943"/>
          <c:y val="1.4295683133176711E-2"/>
          <c:w val="0.70978368328958885"/>
          <c:h val="0.98198631670062242"/>
        </c:manualLayout>
      </c:layout>
      <c:barChart>
        <c:barDir val="bar"/>
        <c:grouping val="clustered"/>
        <c:varyColors val="0"/>
        <c:ser>
          <c:idx val="0"/>
          <c:order val="0"/>
          <c:tx>
            <c:v>Fu, kH</c:v>
          </c:tx>
          <c:spPr>
            <a:gradFill rotWithShape="1">
              <a:gsLst>
                <a:gs pos="0">
                  <a:schemeClr val="accent6">
                    <a:shade val="51000"/>
                    <a:satMod val="130000"/>
                  </a:schemeClr>
                </a:gs>
                <a:gs pos="80000">
                  <a:schemeClr val="accent6">
                    <a:shade val="93000"/>
                    <a:satMod val="130000"/>
                  </a:schemeClr>
                </a:gs>
                <a:gs pos="100000">
                  <a:schemeClr val="accent6">
                    <a:shade val="94000"/>
                    <a:satMod val="135000"/>
                  </a:schemeClr>
                </a:gs>
              </a:gsLst>
              <a:lin ang="16200000" scaled="0"/>
            </a:gradFill>
            <a:ln w="9525" cap="flat" cmpd="sng" algn="ctr">
              <a:solidFill>
                <a:schemeClr val="accent6">
                  <a:shade val="95000"/>
                  <a:satMod val="105000"/>
                </a:schemeClr>
              </a:solidFill>
              <a:prstDash val="solid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Pt>
            <c:idx val="28"/>
            <c:invertIfNegative val="0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flat" cmpd="sng" algn="ctr">
                <a:solidFill>
                  <a:schemeClr val="accent6">
                    <a:shade val="95000"/>
                    <a:satMod val="105000"/>
                  </a:schemeClr>
                </a:solidFill>
                <a:prstDash val="solid"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8A2-4654-A344-3C3459103DB9}"/>
              </c:ext>
            </c:extLst>
          </c:dPt>
          <c:cat>
            <c:numRef>
              <c:f>'30х30_тсз.12_18'!$C$11:$C$204</c:f>
              <c:numCache>
                <c:formatCode>General</c:formatCode>
                <c:ptCount val="194"/>
                <c:pt idx="0">
                  <c:v>2.0999999999999943</c:v>
                </c:pt>
                <c:pt idx="1">
                  <c:v>2.1999999999999944</c:v>
                </c:pt>
                <c:pt idx="2">
                  <c:v>2.2999999999999945</c:v>
                </c:pt>
                <c:pt idx="3" formatCode="0.00">
                  <c:v>2.3999999999999946</c:v>
                </c:pt>
                <c:pt idx="4">
                  <c:v>2.4999999999999947</c:v>
                </c:pt>
                <c:pt idx="5">
                  <c:v>2.5999999999999948</c:v>
                </c:pt>
                <c:pt idx="6" formatCode="0.00">
                  <c:v>2.6999999999999948</c:v>
                </c:pt>
                <c:pt idx="7">
                  <c:v>2.7999999999999949</c:v>
                </c:pt>
                <c:pt idx="8">
                  <c:v>2.899999999999995</c:v>
                </c:pt>
                <c:pt idx="9" formatCode="0.00">
                  <c:v>2.9999999999999951</c:v>
                </c:pt>
                <c:pt idx="10">
                  <c:v>3.0999999999999952</c:v>
                </c:pt>
                <c:pt idx="11">
                  <c:v>3.1999999999999953</c:v>
                </c:pt>
                <c:pt idx="12" formatCode="0.00">
                  <c:v>3.2999999999999954</c:v>
                </c:pt>
                <c:pt idx="13">
                  <c:v>3.3999999999999955</c:v>
                </c:pt>
                <c:pt idx="14">
                  <c:v>3.4999999999999956</c:v>
                </c:pt>
                <c:pt idx="15" formatCode="0.00">
                  <c:v>3.5999999999999956</c:v>
                </c:pt>
                <c:pt idx="16">
                  <c:v>3.6999999999999957</c:v>
                </c:pt>
                <c:pt idx="17">
                  <c:v>3.7999999999999958</c:v>
                </c:pt>
                <c:pt idx="18" formatCode="0.00">
                  <c:v>3.8999999999999959</c:v>
                </c:pt>
                <c:pt idx="19">
                  <c:v>3.999999999999996</c:v>
                </c:pt>
                <c:pt idx="20">
                  <c:v>4.0999999999999961</c:v>
                </c:pt>
                <c:pt idx="21" formatCode="0.00">
                  <c:v>4.1999999999999957</c:v>
                </c:pt>
                <c:pt idx="22">
                  <c:v>4.2999999999999954</c:v>
                </c:pt>
                <c:pt idx="23">
                  <c:v>4.399999999999995</c:v>
                </c:pt>
                <c:pt idx="24" formatCode="0.00">
                  <c:v>4.4999999999999947</c:v>
                </c:pt>
                <c:pt idx="25">
                  <c:v>4.5999999999999943</c:v>
                </c:pt>
                <c:pt idx="26">
                  <c:v>4.699999999999994</c:v>
                </c:pt>
                <c:pt idx="27" formatCode="0.00">
                  <c:v>4.7999999999999936</c:v>
                </c:pt>
                <c:pt idx="28">
                  <c:v>4.8999999999999932</c:v>
                </c:pt>
                <c:pt idx="29">
                  <c:v>4.9999999999999929</c:v>
                </c:pt>
                <c:pt idx="30" formatCode="0.00">
                  <c:v>5.0999999999999925</c:v>
                </c:pt>
                <c:pt idx="31">
                  <c:v>5.1999999999999922</c:v>
                </c:pt>
                <c:pt idx="32">
                  <c:v>5.2999999999999918</c:v>
                </c:pt>
                <c:pt idx="33" formatCode="0.00">
                  <c:v>5.3999999999999915</c:v>
                </c:pt>
                <c:pt idx="34">
                  <c:v>5.4999999999999911</c:v>
                </c:pt>
                <c:pt idx="35">
                  <c:v>5.5999999999999908</c:v>
                </c:pt>
                <c:pt idx="36" formatCode="0.00">
                  <c:v>5.6999999999999904</c:v>
                </c:pt>
                <c:pt idx="37">
                  <c:v>5.7999999999999901</c:v>
                </c:pt>
                <c:pt idx="38">
                  <c:v>5.8999999999999897</c:v>
                </c:pt>
                <c:pt idx="39" formatCode="0.00">
                  <c:v>5.9999999999999893</c:v>
                </c:pt>
                <c:pt idx="40">
                  <c:v>6.099999999999989</c:v>
                </c:pt>
                <c:pt idx="41">
                  <c:v>6.1999999999999886</c:v>
                </c:pt>
                <c:pt idx="42" formatCode="0.00">
                  <c:v>6.2999999999999883</c:v>
                </c:pt>
                <c:pt idx="43">
                  <c:v>6.3999999999999879</c:v>
                </c:pt>
                <c:pt idx="44">
                  <c:v>6.4999999999999876</c:v>
                </c:pt>
                <c:pt idx="45" formatCode="0.00">
                  <c:v>6.5999999999999872</c:v>
                </c:pt>
                <c:pt idx="46">
                  <c:v>6.6999999999999869</c:v>
                </c:pt>
                <c:pt idx="47">
                  <c:v>6.7999999999999865</c:v>
                </c:pt>
                <c:pt idx="48" formatCode="0.00">
                  <c:v>6.8999999999999861</c:v>
                </c:pt>
                <c:pt idx="49">
                  <c:v>6.9999999999999858</c:v>
                </c:pt>
                <c:pt idx="50">
                  <c:v>7.0999999999999854</c:v>
                </c:pt>
                <c:pt idx="51" formatCode="0.00">
                  <c:v>7.1999999999999851</c:v>
                </c:pt>
                <c:pt idx="52">
                  <c:v>7.2999999999999847</c:v>
                </c:pt>
                <c:pt idx="53">
                  <c:v>7.3999999999999844</c:v>
                </c:pt>
                <c:pt idx="54" formatCode="0.00">
                  <c:v>7.499999999999984</c:v>
                </c:pt>
                <c:pt idx="55">
                  <c:v>7.5999999999999837</c:v>
                </c:pt>
                <c:pt idx="56">
                  <c:v>7.6999999999999833</c:v>
                </c:pt>
                <c:pt idx="57" formatCode="0.00">
                  <c:v>7.7999999999999829</c:v>
                </c:pt>
                <c:pt idx="58" formatCode="0.00">
                  <c:v>7.8999999999999826</c:v>
                </c:pt>
                <c:pt idx="59">
                  <c:v>7.9999999999999822</c:v>
                </c:pt>
                <c:pt idx="60">
                  <c:v>8.0999999999999819</c:v>
                </c:pt>
                <c:pt idx="61" formatCode="0.00">
                  <c:v>8.1999999999999815</c:v>
                </c:pt>
                <c:pt idx="62">
                  <c:v>8.2999999999999812</c:v>
                </c:pt>
                <c:pt idx="63" formatCode="0.00">
                  <c:v>8.3999999999999808</c:v>
                </c:pt>
                <c:pt idx="64" formatCode="0.00">
                  <c:v>8.4999999999999805</c:v>
                </c:pt>
                <c:pt idx="65">
                  <c:v>8.5999999999999801</c:v>
                </c:pt>
                <c:pt idx="66">
                  <c:v>8.6999999999999797</c:v>
                </c:pt>
                <c:pt idx="67" formatCode="0.00">
                  <c:v>8.7999999999999794</c:v>
                </c:pt>
                <c:pt idx="68">
                  <c:v>8.899999999999979</c:v>
                </c:pt>
                <c:pt idx="69" formatCode="0.00">
                  <c:v>8.9999999999999787</c:v>
                </c:pt>
                <c:pt idx="70" formatCode="0.00">
                  <c:v>9.0999999999999783</c:v>
                </c:pt>
                <c:pt idx="71">
                  <c:v>9.199999999999978</c:v>
                </c:pt>
                <c:pt idx="72">
                  <c:v>9.2999999999999776</c:v>
                </c:pt>
                <c:pt idx="73" formatCode="0.00">
                  <c:v>9.3999999999999773</c:v>
                </c:pt>
                <c:pt idx="74">
                  <c:v>9.4999999999999769</c:v>
                </c:pt>
                <c:pt idx="75" formatCode="0.00">
                  <c:v>9.5999999999999766</c:v>
                </c:pt>
                <c:pt idx="76" formatCode="0.00">
                  <c:v>9.6999999999999762</c:v>
                </c:pt>
                <c:pt idx="77">
                  <c:v>9.7999999999999758</c:v>
                </c:pt>
                <c:pt idx="78">
                  <c:v>9.8999999999999755</c:v>
                </c:pt>
                <c:pt idx="79" formatCode="0.00">
                  <c:v>9.9999999999999751</c:v>
                </c:pt>
                <c:pt idx="80">
                  <c:v>10.099999999999975</c:v>
                </c:pt>
                <c:pt idx="81" formatCode="0.00">
                  <c:v>10.199999999999974</c:v>
                </c:pt>
                <c:pt idx="82" formatCode="0.00">
                  <c:v>10.299999999999974</c:v>
                </c:pt>
                <c:pt idx="83">
                  <c:v>10.399999999999974</c:v>
                </c:pt>
                <c:pt idx="84">
                  <c:v>10.499999999999973</c:v>
                </c:pt>
                <c:pt idx="85" formatCode="0.00">
                  <c:v>10.599999999999973</c:v>
                </c:pt>
                <c:pt idx="86">
                  <c:v>10.699999999999973</c:v>
                </c:pt>
                <c:pt idx="87" formatCode="0.00">
                  <c:v>10.799999999999972</c:v>
                </c:pt>
                <c:pt idx="88" formatCode="0.00">
                  <c:v>10.899999999999972</c:v>
                </c:pt>
                <c:pt idx="89">
                  <c:v>10.999999999999972</c:v>
                </c:pt>
                <c:pt idx="90">
                  <c:v>11.099999999999971</c:v>
                </c:pt>
                <c:pt idx="91" formatCode="0.00">
                  <c:v>11.199999999999971</c:v>
                </c:pt>
                <c:pt idx="92">
                  <c:v>11.299999999999971</c:v>
                </c:pt>
                <c:pt idx="93" formatCode="0.00">
                  <c:v>11.39999999999997</c:v>
                </c:pt>
                <c:pt idx="94" formatCode="0.00">
                  <c:v>11.49999999999997</c:v>
                </c:pt>
                <c:pt idx="95">
                  <c:v>11.599999999999969</c:v>
                </c:pt>
                <c:pt idx="96">
                  <c:v>11.699999999999969</c:v>
                </c:pt>
                <c:pt idx="97" formatCode="0.00">
                  <c:v>11.799999999999969</c:v>
                </c:pt>
                <c:pt idx="98">
                  <c:v>11.899999999999968</c:v>
                </c:pt>
                <c:pt idx="99" formatCode="0.00">
                  <c:v>11.999999999999968</c:v>
                </c:pt>
                <c:pt idx="100" formatCode="0.00">
                  <c:v>12.099999999999968</c:v>
                </c:pt>
                <c:pt idx="101">
                  <c:v>12.199999999999967</c:v>
                </c:pt>
                <c:pt idx="102">
                  <c:v>12.299999999999967</c:v>
                </c:pt>
                <c:pt idx="103" formatCode="0.00">
                  <c:v>12.399999999999967</c:v>
                </c:pt>
                <c:pt idx="104">
                  <c:v>12.499999999999966</c:v>
                </c:pt>
                <c:pt idx="105" formatCode="0.00">
                  <c:v>12.599999999999966</c:v>
                </c:pt>
                <c:pt idx="106">
                  <c:v>12.699999999999966</c:v>
                </c:pt>
                <c:pt idx="107" formatCode="0.00">
                  <c:v>12.799999999999965</c:v>
                </c:pt>
                <c:pt idx="108" formatCode="0.00">
                  <c:v>12.899999999999965</c:v>
                </c:pt>
                <c:pt idx="109">
                  <c:v>12.999999999999964</c:v>
                </c:pt>
                <c:pt idx="110">
                  <c:v>13.099999999999964</c:v>
                </c:pt>
                <c:pt idx="111" formatCode="0.00">
                  <c:v>13.199999999999964</c:v>
                </c:pt>
                <c:pt idx="112">
                  <c:v>13.299999999999963</c:v>
                </c:pt>
                <c:pt idx="113" formatCode="0.00">
                  <c:v>13.399999999999963</c:v>
                </c:pt>
                <c:pt idx="114">
                  <c:v>13.499999999999963</c:v>
                </c:pt>
                <c:pt idx="115" formatCode="0.00">
                  <c:v>13.599999999999962</c:v>
                </c:pt>
                <c:pt idx="116" formatCode="0.00">
                  <c:v>13.699999999999962</c:v>
                </c:pt>
                <c:pt idx="117">
                  <c:v>13.799999999999962</c:v>
                </c:pt>
                <c:pt idx="118">
                  <c:v>13.899999999999961</c:v>
                </c:pt>
                <c:pt idx="119" formatCode="0.00">
                  <c:v>13.999999999999961</c:v>
                </c:pt>
                <c:pt idx="120">
                  <c:v>14.099999999999961</c:v>
                </c:pt>
                <c:pt idx="121" formatCode="0.00">
                  <c:v>14.19999999999996</c:v>
                </c:pt>
                <c:pt idx="122">
                  <c:v>14.29999999999996</c:v>
                </c:pt>
                <c:pt idx="123" formatCode="0.00">
                  <c:v>14.399999999999959</c:v>
                </c:pt>
                <c:pt idx="124" formatCode="0.00">
                  <c:v>14.499999999999959</c:v>
                </c:pt>
                <c:pt idx="125">
                  <c:v>14.599999999999959</c:v>
                </c:pt>
                <c:pt idx="126">
                  <c:v>14.699999999999958</c:v>
                </c:pt>
                <c:pt idx="127" formatCode="0.00">
                  <c:v>14.799999999999958</c:v>
                </c:pt>
                <c:pt idx="128">
                  <c:v>14.899999999999958</c:v>
                </c:pt>
                <c:pt idx="129" formatCode="0.00">
                  <c:v>14.999999999999957</c:v>
                </c:pt>
                <c:pt idx="130">
                  <c:v>15.099999999999957</c:v>
                </c:pt>
                <c:pt idx="131" formatCode="0.00">
                  <c:v>15.199999999999957</c:v>
                </c:pt>
                <c:pt idx="132" formatCode="0.00">
                  <c:v>15.299999999999956</c:v>
                </c:pt>
                <c:pt idx="133">
                  <c:v>15.399999999999956</c:v>
                </c:pt>
                <c:pt idx="134">
                  <c:v>15.499999999999956</c:v>
                </c:pt>
                <c:pt idx="135" formatCode="0.00">
                  <c:v>15.599999999999955</c:v>
                </c:pt>
                <c:pt idx="136">
                  <c:v>15.699999999999955</c:v>
                </c:pt>
                <c:pt idx="137" formatCode="0.00">
                  <c:v>15.799999999999955</c:v>
                </c:pt>
                <c:pt idx="138">
                  <c:v>15.899999999999954</c:v>
                </c:pt>
                <c:pt idx="139" formatCode="0.00">
                  <c:v>15.999999999999954</c:v>
                </c:pt>
                <c:pt idx="140" formatCode="0.00">
                  <c:v>16.099999999999952</c:v>
                </c:pt>
                <c:pt idx="141">
                  <c:v>16.199999999999953</c:v>
                </c:pt>
                <c:pt idx="142">
                  <c:v>16.299999999999955</c:v>
                </c:pt>
                <c:pt idx="143" formatCode="0.00">
                  <c:v>16.399999999999956</c:v>
                </c:pt>
                <c:pt idx="144">
                  <c:v>16.499999999999957</c:v>
                </c:pt>
                <c:pt idx="145" formatCode="0.00">
                  <c:v>16.599999999999959</c:v>
                </c:pt>
                <c:pt idx="146">
                  <c:v>16.69999999999996</c:v>
                </c:pt>
                <c:pt idx="147" formatCode="0.00">
                  <c:v>16.799999999999962</c:v>
                </c:pt>
                <c:pt idx="148" formatCode="0.00">
                  <c:v>16.899999999999963</c:v>
                </c:pt>
                <c:pt idx="149">
                  <c:v>16.999999999999964</c:v>
                </c:pt>
                <c:pt idx="150">
                  <c:v>17.099999999999966</c:v>
                </c:pt>
                <c:pt idx="151" formatCode="0.00">
                  <c:v>17.199999999999967</c:v>
                </c:pt>
                <c:pt idx="152">
                  <c:v>17.299999999999969</c:v>
                </c:pt>
                <c:pt idx="153" formatCode="0.00">
                  <c:v>17.39999999999997</c:v>
                </c:pt>
                <c:pt idx="154">
                  <c:v>17.499999999999972</c:v>
                </c:pt>
                <c:pt idx="155" formatCode="0.00">
                  <c:v>17.599999999999973</c:v>
                </c:pt>
                <c:pt idx="156" formatCode="0.00">
                  <c:v>17.699999999999974</c:v>
                </c:pt>
                <c:pt idx="157">
                  <c:v>17.799999999999976</c:v>
                </c:pt>
                <c:pt idx="158">
                  <c:v>17.899999999999977</c:v>
                </c:pt>
                <c:pt idx="159" formatCode="0.00">
                  <c:v>17.999999999999979</c:v>
                </c:pt>
                <c:pt idx="160">
                  <c:v>18.09999999999998</c:v>
                </c:pt>
                <c:pt idx="161" formatCode="0.00">
                  <c:v>18.199999999999982</c:v>
                </c:pt>
                <c:pt idx="162" formatCode="0.00">
                  <c:v>18.299999999999983</c:v>
                </c:pt>
                <c:pt idx="163">
                  <c:v>18.399999999999984</c:v>
                </c:pt>
                <c:pt idx="164">
                  <c:v>18.499999999999986</c:v>
                </c:pt>
                <c:pt idx="165" formatCode="0.00">
                  <c:v>18.599999999999987</c:v>
                </c:pt>
                <c:pt idx="166">
                  <c:v>18.699999999999989</c:v>
                </c:pt>
                <c:pt idx="167" formatCode="0.00">
                  <c:v>18.79999999999999</c:v>
                </c:pt>
                <c:pt idx="168" formatCode="0.00">
                  <c:v>18.899999999999991</c:v>
                </c:pt>
              </c:numCache>
            </c:numRef>
          </c:cat>
          <c:val>
            <c:numRef>
              <c:f>'30х30_тсз.12_18'!$M$11:$M$204</c:f>
              <c:numCache>
                <c:formatCode>0.00</c:formatCode>
                <c:ptCount val="194"/>
                <c:pt idx="0">
                  <c:v>446.03999999999996</c:v>
                </c:pt>
                <c:pt idx="1">
                  <c:v>408.74399999999997</c:v>
                </c:pt>
                <c:pt idx="2">
                  <c:v>432.41759999999999</c:v>
                </c:pt>
                <c:pt idx="3">
                  <c:v>416.33519999999999</c:v>
                </c:pt>
                <c:pt idx="4">
                  <c:v>338.21519999999998</c:v>
                </c:pt>
                <c:pt idx="5">
                  <c:v>267.71519999999998</c:v>
                </c:pt>
                <c:pt idx="6">
                  <c:v>245.93520000000001</c:v>
                </c:pt>
                <c:pt idx="7">
                  <c:v>232.61520000000002</c:v>
                </c:pt>
                <c:pt idx="8">
                  <c:v>203.6352</c:v>
                </c:pt>
                <c:pt idx="9">
                  <c:v>205.2552</c:v>
                </c:pt>
                <c:pt idx="10">
                  <c:v>214.0752</c:v>
                </c:pt>
                <c:pt idx="11">
                  <c:v>227.30520000000001</c:v>
                </c:pt>
                <c:pt idx="12">
                  <c:v>228.5652</c:v>
                </c:pt>
                <c:pt idx="13">
                  <c:v>273.92520000000002</c:v>
                </c:pt>
                <c:pt idx="14">
                  <c:v>258.08520000000004</c:v>
                </c:pt>
                <c:pt idx="15">
                  <c:v>232.9752</c:v>
                </c:pt>
                <c:pt idx="16">
                  <c:v>234.3252</c:v>
                </c:pt>
                <c:pt idx="17">
                  <c:v>359.87520000000001</c:v>
                </c:pt>
                <c:pt idx="18">
                  <c:v>484.79520000000002</c:v>
                </c:pt>
                <c:pt idx="19">
                  <c:v>494.57640000000004</c:v>
                </c:pt>
                <c:pt idx="20">
                  <c:v>449.10480000000001</c:v>
                </c:pt>
                <c:pt idx="21">
                  <c:v>416.43480000000005</c:v>
                </c:pt>
                <c:pt idx="22">
                  <c:v>431.01480000000004</c:v>
                </c:pt>
                <c:pt idx="23">
                  <c:v>407.70479999999998</c:v>
                </c:pt>
                <c:pt idx="24">
                  <c:v>330.21479999999997</c:v>
                </c:pt>
                <c:pt idx="25">
                  <c:v>264.6216</c:v>
                </c:pt>
                <c:pt idx="26">
                  <c:v>209.53679999999997</c:v>
                </c:pt>
                <c:pt idx="27">
                  <c:v>180.19319999999996</c:v>
                </c:pt>
                <c:pt idx="28">
                  <c:v>148.12079999999997</c:v>
                </c:pt>
                <c:pt idx="29">
                  <c:v>127.90079999999995</c:v>
                </c:pt>
                <c:pt idx="30">
                  <c:v>123.10319999999993</c:v>
                </c:pt>
                <c:pt idx="31">
                  <c:v>117.40319999999993</c:v>
                </c:pt>
                <c:pt idx="32">
                  <c:v>119.08319999999992</c:v>
                </c:pt>
                <c:pt idx="33">
                  <c:v>128.74319999999992</c:v>
                </c:pt>
                <c:pt idx="34">
                  <c:v>130.30319999999989</c:v>
                </c:pt>
                <c:pt idx="35">
                  <c:v>131.9831999999999</c:v>
                </c:pt>
                <c:pt idx="36">
                  <c:v>141.52319999999989</c:v>
                </c:pt>
                <c:pt idx="37">
                  <c:v>134.74319999999989</c:v>
                </c:pt>
                <c:pt idx="38">
                  <c:v>136.06319999999988</c:v>
                </c:pt>
                <c:pt idx="39">
                  <c:v>137.26319999999987</c:v>
                </c:pt>
                <c:pt idx="40">
                  <c:v>154.66319999999985</c:v>
                </c:pt>
                <c:pt idx="41">
                  <c:v>155.86319999999984</c:v>
                </c:pt>
                <c:pt idx="42">
                  <c:v>149.08319999999983</c:v>
                </c:pt>
                <c:pt idx="43">
                  <c:v>150.40319999999983</c:v>
                </c:pt>
                <c:pt idx="44">
                  <c:v>151.84319999999983</c:v>
                </c:pt>
                <c:pt idx="45">
                  <c:v>161.26319999999981</c:v>
                </c:pt>
                <c:pt idx="46">
                  <c:v>170.92319999999981</c:v>
                </c:pt>
                <c:pt idx="47">
                  <c:v>180.3431999999998</c:v>
                </c:pt>
                <c:pt idx="48">
                  <c:v>173.5631999999998</c:v>
                </c:pt>
                <c:pt idx="49">
                  <c:v>166.66319999999979</c:v>
                </c:pt>
                <c:pt idx="50">
                  <c:v>167.38319999999982</c:v>
                </c:pt>
                <c:pt idx="51">
                  <c:v>168.10319999999979</c:v>
                </c:pt>
                <c:pt idx="52">
                  <c:v>176.92319999999978</c:v>
                </c:pt>
                <c:pt idx="53">
                  <c:v>215.7131999999998</c:v>
                </c:pt>
                <c:pt idx="54">
                  <c:v>223.45319999999981</c:v>
                </c:pt>
                <c:pt idx="55">
                  <c:v>360.61319999999978</c:v>
                </c:pt>
                <c:pt idx="56">
                  <c:v>428.21039999999977</c:v>
                </c:pt>
                <c:pt idx="57">
                  <c:v>437.06639999999976</c:v>
                </c:pt>
                <c:pt idx="58">
                  <c:v>268.76999999999975</c:v>
                </c:pt>
                <c:pt idx="59">
                  <c:v>499.47719999999975</c:v>
                </c:pt>
                <c:pt idx="60">
                  <c:v>493.91519999999974</c:v>
                </c:pt>
                <c:pt idx="61">
                  <c:v>506.08319999999969</c:v>
                </c:pt>
                <c:pt idx="62">
                  <c:v>438.58319999999969</c:v>
                </c:pt>
                <c:pt idx="63">
                  <c:v>298.8743999999997</c:v>
                </c:pt>
                <c:pt idx="64">
                  <c:v>323.3195999999997</c:v>
                </c:pt>
                <c:pt idx="65">
                  <c:v>463.19759999999962</c:v>
                </c:pt>
                <c:pt idx="66">
                  <c:v>570.20759999999973</c:v>
                </c:pt>
                <c:pt idx="67">
                  <c:v>579.92759999999964</c:v>
                </c:pt>
                <c:pt idx="68">
                  <c:v>594.07199999999966</c:v>
                </c:pt>
                <c:pt idx="69">
                  <c:v>577.75679999999966</c:v>
                </c:pt>
                <c:pt idx="70">
                  <c:v>580.61159999999961</c:v>
                </c:pt>
                <c:pt idx="71">
                  <c:v>544.40399999999966</c:v>
                </c:pt>
                <c:pt idx="72">
                  <c:v>556.55759999999964</c:v>
                </c:pt>
                <c:pt idx="73">
                  <c:v>512.6111999999996</c:v>
                </c:pt>
                <c:pt idx="74">
                  <c:v>459.4211999999996</c:v>
                </c:pt>
                <c:pt idx="75">
                  <c:v>408.4811999999996</c:v>
                </c:pt>
                <c:pt idx="76">
                  <c:v>375.90119999999962</c:v>
                </c:pt>
                <c:pt idx="77">
                  <c:v>314.97119999999961</c:v>
                </c:pt>
                <c:pt idx="78">
                  <c:v>291.12119999999959</c:v>
                </c:pt>
                <c:pt idx="79">
                  <c:v>414.66239999999959</c:v>
                </c:pt>
                <c:pt idx="80">
                  <c:v>499.10039999999958</c:v>
                </c:pt>
                <c:pt idx="81">
                  <c:v>506.62559999999957</c:v>
                </c:pt>
                <c:pt idx="82">
                  <c:v>421.21919999999955</c:v>
                </c:pt>
                <c:pt idx="83">
                  <c:v>450.10919999999953</c:v>
                </c:pt>
                <c:pt idx="84">
                  <c:v>483.49919999999952</c:v>
                </c:pt>
                <c:pt idx="85">
                  <c:v>432.73919999999953</c:v>
                </c:pt>
                <c:pt idx="86">
                  <c:v>455.77919999999949</c:v>
                </c:pt>
                <c:pt idx="87">
                  <c:v>465.7691999999995</c:v>
                </c:pt>
                <c:pt idx="88">
                  <c:v>454.69919999999945</c:v>
                </c:pt>
                <c:pt idx="89">
                  <c:v>480.0791999999995</c:v>
                </c:pt>
                <c:pt idx="90">
                  <c:v>459.82919999999945</c:v>
                </c:pt>
                <c:pt idx="91">
                  <c:v>506.2691999999995</c:v>
                </c:pt>
                <c:pt idx="92">
                  <c:v>550.72919999999954</c:v>
                </c:pt>
                <c:pt idx="93">
                  <c:v>575.56919999999946</c:v>
                </c:pt>
                <c:pt idx="94">
                  <c:v>644.32919999999945</c:v>
                </c:pt>
                <c:pt idx="95">
                  <c:v>660.52919999999949</c:v>
                </c:pt>
                <c:pt idx="96">
                  <c:v>657.38279999999941</c:v>
                </c:pt>
                <c:pt idx="97">
                  <c:v>637.57319999999947</c:v>
                </c:pt>
                <c:pt idx="98">
                  <c:v>611.06999999999948</c:v>
                </c:pt>
                <c:pt idx="99">
                  <c:v>611.78759999999943</c:v>
                </c:pt>
                <c:pt idx="100">
                  <c:v>603.59759999999937</c:v>
                </c:pt>
                <c:pt idx="101">
                  <c:v>616.00559999999939</c:v>
                </c:pt>
                <c:pt idx="102">
                  <c:v>678.50759999999934</c:v>
                </c:pt>
                <c:pt idx="103">
                  <c:v>688.94519999999943</c:v>
                </c:pt>
                <c:pt idx="104">
                  <c:v>675.71279999999933</c:v>
                </c:pt>
                <c:pt idx="105">
                  <c:v>655.86239999999941</c:v>
                </c:pt>
                <c:pt idx="106">
                  <c:v>705.77759999999932</c:v>
                </c:pt>
                <c:pt idx="107">
                  <c:v>730.34519999999782</c:v>
                </c:pt>
                <c:pt idx="108">
                  <c:v>695.76719999999932</c:v>
                </c:pt>
                <c:pt idx="109">
                  <c:v>686.62679999999932</c:v>
                </c:pt>
                <c:pt idx="110">
                  <c:v>737.33879999999783</c:v>
                </c:pt>
                <c:pt idx="111">
                  <c:v>720.54599999999925</c:v>
                </c:pt>
                <c:pt idx="112">
                  <c:v>705.35279999999921</c:v>
                </c:pt>
                <c:pt idx="113">
                  <c:v>750.19799999999918</c:v>
                </c:pt>
                <c:pt idx="114">
                  <c:v>715.84319999999923</c:v>
                </c:pt>
                <c:pt idx="115">
                  <c:v>712.83359999999925</c:v>
                </c:pt>
                <c:pt idx="116">
                  <c:v>699.76559999999927</c:v>
                </c:pt>
                <c:pt idx="117">
                  <c:v>689.42999999999915</c:v>
                </c:pt>
                <c:pt idx="118">
                  <c:v>680.47199999999918</c:v>
                </c:pt>
                <c:pt idx="119">
                  <c:v>677.35919999999919</c:v>
                </c:pt>
                <c:pt idx="120">
                  <c:v>670.33919999999921</c:v>
                </c:pt>
                <c:pt idx="121">
                  <c:v>665.12639999999919</c:v>
                </c:pt>
                <c:pt idx="122">
                  <c:v>671.68439999999919</c:v>
                </c:pt>
                <c:pt idx="123">
                  <c:v>669.92639999999915</c:v>
                </c:pt>
                <c:pt idx="124">
                  <c:v>672.53999999999905</c:v>
                </c:pt>
                <c:pt idx="125">
                  <c:v>682.81439999999907</c:v>
                </c:pt>
                <c:pt idx="126">
                  <c:v>719.09879999999907</c:v>
                </c:pt>
                <c:pt idx="127">
                  <c:v>706.77599999999916</c:v>
                </c:pt>
                <c:pt idx="128">
                  <c:v>682.47599999999909</c:v>
                </c:pt>
                <c:pt idx="129">
                  <c:v>675.97079999999914</c:v>
                </c:pt>
                <c:pt idx="130">
                  <c:v>666.59879999999907</c:v>
                </c:pt>
                <c:pt idx="131">
                  <c:v>661.42079999999908</c:v>
                </c:pt>
                <c:pt idx="132">
                  <c:v>676.60319999999911</c:v>
                </c:pt>
                <c:pt idx="133">
                  <c:v>724.72559999999908</c:v>
                </c:pt>
                <c:pt idx="134">
                  <c:v>744.50039999999899</c:v>
                </c:pt>
                <c:pt idx="135">
                  <c:v>707.41799999999898</c:v>
                </c:pt>
                <c:pt idx="136">
                  <c:v>699.40559999999891</c:v>
                </c:pt>
                <c:pt idx="137">
                  <c:v>712.52039999999897</c:v>
                </c:pt>
                <c:pt idx="138">
                  <c:v>799.7339999999989</c:v>
                </c:pt>
                <c:pt idx="139">
                  <c:v>832.08359999999732</c:v>
                </c:pt>
                <c:pt idx="140">
                  <c:v>849.46079999999733</c:v>
                </c:pt>
                <c:pt idx="141">
                  <c:v>789.37319999999886</c:v>
                </c:pt>
                <c:pt idx="142">
                  <c:v>765.23519999999894</c:v>
                </c:pt>
                <c:pt idx="143">
                  <c:v>776.2751999999989</c:v>
                </c:pt>
                <c:pt idx="144">
                  <c:v>809.44919999999888</c:v>
                </c:pt>
                <c:pt idx="145">
                  <c:v>846.97919999999749</c:v>
                </c:pt>
                <c:pt idx="146">
                  <c:v>824.26319999999896</c:v>
                </c:pt>
                <c:pt idx="147">
                  <c:v>831.78719999999907</c:v>
                </c:pt>
                <c:pt idx="148">
                  <c:v>794.83919999999921</c:v>
                </c:pt>
                <c:pt idx="149">
                  <c:v>804.25439999999912</c:v>
                </c:pt>
                <c:pt idx="150">
                  <c:v>853.84439999999768</c:v>
                </c:pt>
                <c:pt idx="151">
                  <c:v>812.26439999999923</c:v>
                </c:pt>
                <c:pt idx="152">
                  <c:v>802.45439999999928</c:v>
                </c:pt>
                <c:pt idx="153">
                  <c:v>824.70239999999922</c:v>
                </c:pt>
                <c:pt idx="154">
                  <c:v>819.00359999999932</c:v>
                </c:pt>
                <c:pt idx="155">
                  <c:v>758.52359999999931</c:v>
                </c:pt>
                <c:pt idx="156">
                  <c:v>766.89359999999942</c:v>
                </c:pt>
                <c:pt idx="157">
                  <c:v>838.44359999999938</c:v>
                </c:pt>
                <c:pt idx="158">
                  <c:v>885.96359999999788</c:v>
                </c:pt>
                <c:pt idx="159">
                  <c:v>869.67359999999803</c:v>
                </c:pt>
                <c:pt idx="160">
                  <c:v>849.42359999999951</c:v>
                </c:pt>
                <c:pt idx="161">
                  <c:v>837.72359999999946</c:v>
                </c:pt>
                <c:pt idx="162">
                  <c:v>866.88359999999943</c:v>
                </c:pt>
                <c:pt idx="163">
                  <c:v>881.64359999999795</c:v>
                </c:pt>
                <c:pt idx="164">
                  <c:v>914.56199999999785</c:v>
                </c:pt>
                <c:pt idx="165">
                  <c:v>941.65559999999709</c:v>
                </c:pt>
                <c:pt idx="166">
                  <c:v>948.51119999999719</c:v>
                </c:pt>
                <c:pt idx="167">
                  <c:v>1845.4511999999925</c:v>
                </c:pt>
                <c:pt idx="168">
                  <c:v>1044.2591999999968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8A2-4654-A344-3C3459103D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2481024"/>
        <c:axId val="112482560"/>
      </c:barChart>
      <c:catAx>
        <c:axId val="112481024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crossAx val="112482560"/>
        <c:crosses val="autoZero"/>
        <c:auto val="1"/>
        <c:lblAlgn val="ctr"/>
        <c:lblOffset val="100"/>
        <c:noMultiLvlLbl val="0"/>
      </c:catAx>
      <c:valAx>
        <c:axId val="112482560"/>
        <c:scaling>
          <c:orientation val="minMax"/>
          <c:max val="1200"/>
          <c:min val="0"/>
        </c:scaling>
        <c:delete val="0"/>
        <c:axPos val="t"/>
        <c:majorGridlines/>
        <c:numFmt formatCode="0" sourceLinked="0"/>
        <c:majorTickMark val="out"/>
        <c:minorTickMark val="none"/>
        <c:tickLblPos val="nextTo"/>
        <c:crossAx val="112481024"/>
        <c:crosses val="autoZero"/>
        <c:crossBetween val="between"/>
        <c:majorUnit val="100"/>
        <c:minorUnit val="100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464345</xdr:colOff>
      <xdr:row>7</xdr:row>
      <xdr:rowOff>80960</xdr:rowOff>
    </xdr:from>
    <xdr:to>
      <xdr:col>23</xdr:col>
      <xdr:colOff>321469</xdr:colOff>
      <xdr:row>198</xdr:row>
      <xdr:rowOff>119062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583408</xdr:colOff>
      <xdr:row>7</xdr:row>
      <xdr:rowOff>238123</xdr:rowOff>
    </xdr:from>
    <xdr:to>
      <xdr:col>29</xdr:col>
      <xdr:colOff>535782</xdr:colOff>
      <xdr:row>198</xdr:row>
      <xdr:rowOff>178594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464345</xdr:colOff>
      <xdr:row>7</xdr:row>
      <xdr:rowOff>80960</xdr:rowOff>
    </xdr:from>
    <xdr:to>
      <xdr:col>23</xdr:col>
      <xdr:colOff>321469</xdr:colOff>
      <xdr:row>198</xdr:row>
      <xdr:rowOff>119062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583408</xdr:colOff>
      <xdr:row>7</xdr:row>
      <xdr:rowOff>238123</xdr:rowOff>
    </xdr:from>
    <xdr:to>
      <xdr:col>29</xdr:col>
      <xdr:colOff>535782</xdr:colOff>
      <xdr:row>198</xdr:row>
      <xdr:rowOff>178594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464345</xdr:colOff>
      <xdr:row>7</xdr:row>
      <xdr:rowOff>80960</xdr:rowOff>
    </xdr:from>
    <xdr:to>
      <xdr:col>23</xdr:col>
      <xdr:colOff>321469</xdr:colOff>
      <xdr:row>204</xdr:row>
      <xdr:rowOff>142876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583408</xdr:colOff>
      <xdr:row>7</xdr:row>
      <xdr:rowOff>238122</xdr:rowOff>
    </xdr:from>
    <xdr:to>
      <xdr:col>29</xdr:col>
      <xdr:colOff>535782</xdr:colOff>
      <xdr:row>206</xdr:row>
      <xdr:rowOff>11906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464345</xdr:colOff>
      <xdr:row>7</xdr:row>
      <xdr:rowOff>80960</xdr:rowOff>
    </xdr:from>
    <xdr:to>
      <xdr:col>23</xdr:col>
      <xdr:colOff>321469</xdr:colOff>
      <xdr:row>204</xdr:row>
      <xdr:rowOff>142876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583408</xdr:colOff>
      <xdr:row>7</xdr:row>
      <xdr:rowOff>238122</xdr:rowOff>
    </xdr:from>
    <xdr:to>
      <xdr:col>29</xdr:col>
      <xdr:colOff>535782</xdr:colOff>
      <xdr:row>206</xdr:row>
      <xdr:rowOff>11906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464345</xdr:colOff>
      <xdr:row>7</xdr:row>
      <xdr:rowOff>80960</xdr:rowOff>
    </xdr:from>
    <xdr:to>
      <xdr:col>23</xdr:col>
      <xdr:colOff>321469</xdr:colOff>
      <xdr:row>204</xdr:row>
      <xdr:rowOff>142876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583408</xdr:colOff>
      <xdr:row>7</xdr:row>
      <xdr:rowOff>238122</xdr:rowOff>
    </xdr:from>
    <xdr:to>
      <xdr:col>29</xdr:col>
      <xdr:colOff>535782</xdr:colOff>
      <xdr:row>206</xdr:row>
      <xdr:rowOff>11906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464345</xdr:colOff>
      <xdr:row>7</xdr:row>
      <xdr:rowOff>80960</xdr:rowOff>
    </xdr:from>
    <xdr:to>
      <xdr:col>23</xdr:col>
      <xdr:colOff>321469</xdr:colOff>
      <xdr:row>204</xdr:row>
      <xdr:rowOff>142876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583408</xdr:colOff>
      <xdr:row>7</xdr:row>
      <xdr:rowOff>238122</xdr:rowOff>
    </xdr:from>
    <xdr:to>
      <xdr:col>29</xdr:col>
      <xdr:colOff>535782</xdr:colOff>
      <xdr:row>206</xdr:row>
      <xdr:rowOff>11906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464345</xdr:colOff>
      <xdr:row>7</xdr:row>
      <xdr:rowOff>80960</xdr:rowOff>
    </xdr:from>
    <xdr:to>
      <xdr:col>23</xdr:col>
      <xdr:colOff>321469</xdr:colOff>
      <xdr:row>204</xdr:row>
      <xdr:rowOff>142876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583408</xdr:colOff>
      <xdr:row>7</xdr:row>
      <xdr:rowOff>238122</xdr:rowOff>
    </xdr:from>
    <xdr:to>
      <xdr:col>29</xdr:col>
      <xdr:colOff>535782</xdr:colOff>
      <xdr:row>206</xdr:row>
      <xdr:rowOff>11906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464345</xdr:colOff>
      <xdr:row>7</xdr:row>
      <xdr:rowOff>80960</xdr:rowOff>
    </xdr:from>
    <xdr:to>
      <xdr:col>23</xdr:col>
      <xdr:colOff>321469</xdr:colOff>
      <xdr:row>204</xdr:row>
      <xdr:rowOff>142876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583408</xdr:colOff>
      <xdr:row>7</xdr:row>
      <xdr:rowOff>238122</xdr:rowOff>
    </xdr:from>
    <xdr:to>
      <xdr:col>29</xdr:col>
      <xdr:colOff>535782</xdr:colOff>
      <xdr:row>206</xdr:row>
      <xdr:rowOff>11906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464345</xdr:colOff>
      <xdr:row>7</xdr:row>
      <xdr:rowOff>80960</xdr:rowOff>
    </xdr:from>
    <xdr:to>
      <xdr:col>23</xdr:col>
      <xdr:colOff>321469</xdr:colOff>
      <xdr:row>204</xdr:row>
      <xdr:rowOff>142876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583408</xdr:colOff>
      <xdr:row>7</xdr:row>
      <xdr:rowOff>238122</xdr:rowOff>
    </xdr:from>
    <xdr:to>
      <xdr:col>29</xdr:col>
      <xdr:colOff>535782</xdr:colOff>
      <xdr:row>206</xdr:row>
      <xdr:rowOff>11906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4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5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6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7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8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H49" sqref="H49"/>
    </sheetView>
  </sheetViews>
  <sheetFormatPr defaultRowHeight="15" x14ac:dyDescent="0.25"/>
  <sheetData>
    <row r="1" spans="1:3" ht="15.75" thickBot="1" x14ac:dyDescent="0.3">
      <c r="A1" t="s">
        <v>41</v>
      </c>
      <c r="B1" t="s">
        <v>36</v>
      </c>
      <c r="C1" t="s">
        <v>35</v>
      </c>
    </row>
    <row r="2" spans="1:3" x14ac:dyDescent="0.25">
      <c r="A2" t="s">
        <v>33</v>
      </c>
      <c r="B2" s="51">
        <v>0</v>
      </c>
      <c r="C2" s="53">
        <v>0.75</v>
      </c>
    </row>
    <row r="3" spans="1:3" x14ac:dyDescent="0.25">
      <c r="A3" t="s">
        <v>33</v>
      </c>
      <c r="B3" s="45">
        <v>20</v>
      </c>
      <c r="C3" s="50">
        <v>0.75</v>
      </c>
    </row>
    <row r="4" spans="1:3" x14ac:dyDescent="0.25">
      <c r="A4" t="s">
        <v>33</v>
      </c>
      <c r="B4" s="32">
        <v>40</v>
      </c>
      <c r="C4" s="33">
        <v>0.6</v>
      </c>
    </row>
    <row r="5" spans="1:3" x14ac:dyDescent="0.25">
      <c r="A5" t="s">
        <v>33</v>
      </c>
      <c r="B5" s="32">
        <v>60</v>
      </c>
      <c r="C5" s="33">
        <v>0.55000000000000004</v>
      </c>
    </row>
    <row r="6" spans="1:3" x14ac:dyDescent="0.25">
      <c r="A6" t="s">
        <v>33</v>
      </c>
      <c r="B6" s="32">
        <v>80</v>
      </c>
      <c r="C6" s="33">
        <v>0.5</v>
      </c>
    </row>
    <row r="7" spans="1:3" x14ac:dyDescent="0.25">
      <c r="A7" t="s">
        <v>33</v>
      </c>
      <c r="B7" s="32">
        <v>100</v>
      </c>
      <c r="C7" s="33">
        <v>0.45</v>
      </c>
    </row>
    <row r="8" spans="1:3" ht="15.75" thickBot="1" x14ac:dyDescent="0.3">
      <c r="A8" t="s">
        <v>33</v>
      </c>
      <c r="B8" s="35">
        <v>120</v>
      </c>
      <c r="C8" s="36">
        <v>0.4</v>
      </c>
    </row>
    <row r="9" spans="1:3" x14ac:dyDescent="0.25">
      <c r="A9" t="s">
        <v>34</v>
      </c>
      <c r="B9" s="54">
        <v>0</v>
      </c>
      <c r="C9" s="55">
        <v>1</v>
      </c>
    </row>
    <row r="10" spans="1:3" x14ac:dyDescent="0.25">
      <c r="A10" t="s">
        <v>34</v>
      </c>
      <c r="B10" s="49">
        <v>20</v>
      </c>
      <c r="C10" s="46">
        <v>1</v>
      </c>
    </row>
    <row r="11" spans="1:3" x14ac:dyDescent="0.25">
      <c r="A11" t="s">
        <v>34</v>
      </c>
      <c r="B11" s="13">
        <v>40</v>
      </c>
      <c r="C11" s="40">
        <v>0.75</v>
      </c>
    </row>
    <row r="12" spans="1:3" x14ac:dyDescent="0.25">
      <c r="A12" t="s">
        <v>34</v>
      </c>
      <c r="B12" s="39">
        <v>60</v>
      </c>
      <c r="C12" s="40">
        <v>0.6</v>
      </c>
    </row>
    <row r="13" spans="1:3" x14ac:dyDescent="0.25">
      <c r="A13" t="s">
        <v>34</v>
      </c>
      <c r="B13" s="39">
        <v>80</v>
      </c>
      <c r="C13" s="40">
        <v>0.45</v>
      </c>
    </row>
    <row r="14" spans="1:3" x14ac:dyDescent="0.25">
      <c r="A14" t="s">
        <v>34</v>
      </c>
      <c r="B14" s="39">
        <v>100</v>
      </c>
      <c r="C14" s="40">
        <v>0.39999999999999902</v>
      </c>
    </row>
    <row r="15" spans="1:3" ht="15.75" thickBot="1" x14ac:dyDescent="0.3">
      <c r="A15" t="s">
        <v>34</v>
      </c>
      <c r="B15" s="42">
        <v>120</v>
      </c>
      <c r="C15" s="43">
        <v>0.29999999999999899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71"/>
  <sheetViews>
    <sheetView zoomScale="80" zoomScaleNormal="80" workbookViewId="0">
      <selection activeCell="T29" sqref="T29"/>
    </sheetView>
  </sheetViews>
  <sheetFormatPr defaultRowHeight="15" x14ac:dyDescent="0.25"/>
  <cols>
    <col min="2" max="3" width="9.140625" style="11"/>
  </cols>
  <sheetData>
    <row r="1" spans="1:17" ht="15.75" thickBot="1" x14ac:dyDescent="0.3">
      <c r="A1" s="56" t="s">
        <v>39</v>
      </c>
      <c r="B1" s="11" t="s">
        <v>40</v>
      </c>
      <c r="C1" s="11" t="s">
        <v>36</v>
      </c>
      <c r="D1" s="11" t="s">
        <v>41</v>
      </c>
      <c r="G1" s="20"/>
      <c r="H1" s="20"/>
      <c r="I1" s="20"/>
      <c r="J1" s="21"/>
      <c r="K1" s="20"/>
      <c r="L1" s="20"/>
      <c r="M1" s="20"/>
      <c r="N1" s="20"/>
      <c r="O1" s="20"/>
      <c r="P1" s="20"/>
      <c r="Q1" s="20"/>
    </row>
    <row r="2" spans="1:17" ht="15.75" thickBot="1" x14ac:dyDescent="0.3">
      <c r="A2" s="1">
        <v>2.4</v>
      </c>
      <c r="B2" s="68">
        <v>13.8</v>
      </c>
      <c r="C2" s="65">
        <v>20</v>
      </c>
      <c r="D2" s="1" t="s">
        <v>33</v>
      </c>
      <c r="G2" s="20"/>
      <c r="H2" s="20"/>
      <c r="I2" s="20"/>
      <c r="J2" s="21"/>
      <c r="K2" s="20"/>
      <c r="L2" s="20"/>
      <c r="M2" s="20"/>
      <c r="N2" s="20"/>
      <c r="O2" s="20"/>
      <c r="P2" s="20"/>
      <c r="Q2" s="20"/>
    </row>
    <row r="3" spans="1:17" ht="15.75" thickBot="1" x14ac:dyDescent="0.3">
      <c r="A3">
        <f>A2+0.1</f>
        <v>2.5</v>
      </c>
      <c r="B3" s="67">
        <v>11.7</v>
      </c>
      <c r="C3" s="66">
        <v>41</v>
      </c>
      <c r="D3" s="1" t="s">
        <v>33</v>
      </c>
      <c r="G3" s="20"/>
      <c r="H3" s="20"/>
      <c r="I3" s="20"/>
      <c r="J3" s="21"/>
      <c r="K3" s="20"/>
      <c r="L3" s="20"/>
      <c r="M3" s="20"/>
      <c r="N3" s="20"/>
      <c r="O3" s="20"/>
      <c r="P3" s="20"/>
      <c r="Q3" s="20"/>
    </row>
    <row r="4" spans="1:17" ht="15.75" thickBot="1" x14ac:dyDescent="0.3">
      <c r="A4">
        <f t="shared" ref="A4:A67" si="0">A3+0.1</f>
        <v>2.6</v>
      </c>
      <c r="B4" s="67">
        <v>16</v>
      </c>
      <c r="C4" s="66">
        <v>47</v>
      </c>
      <c r="D4" s="1" t="s">
        <v>33</v>
      </c>
      <c r="G4" s="19"/>
      <c r="H4" s="19"/>
      <c r="I4" s="20"/>
      <c r="J4" s="21"/>
      <c r="K4" s="20"/>
      <c r="L4" s="20"/>
      <c r="M4" s="20"/>
      <c r="N4" s="20"/>
      <c r="O4" s="20"/>
      <c r="P4" s="20"/>
      <c r="Q4" s="20"/>
    </row>
    <row r="5" spans="1:17" ht="15.75" thickBot="1" x14ac:dyDescent="0.3">
      <c r="A5">
        <f t="shared" si="0"/>
        <v>2.7</v>
      </c>
      <c r="B5" s="67">
        <v>17.5</v>
      </c>
      <c r="C5" s="66">
        <v>49</v>
      </c>
      <c r="D5" s="1" t="s">
        <v>33</v>
      </c>
      <c r="G5" s="22"/>
      <c r="H5" s="20"/>
      <c r="I5" s="20"/>
      <c r="J5" s="21"/>
      <c r="K5" s="20"/>
      <c r="L5" s="20"/>
      <c r="M5" s="20"/>
      <c r="N5" s="20"/>
      <c r="O5" s="20"/>
      <c r="P5" s="20"/>
      <c r="Q5" s="20"/>
    </row>
    <row r="6" spans="1:17" ht="15.75" thickBot="1" x14ac:dyDescent="0.3">
      <c r="A6">
        <f t="shared" si="0"/>
        <v>2.8000000000000003</v>
      </c>
      <c r="B6" s="67">
        <v>18.100000000000001</v>
      </c>
      <c r="C6" s="66">
        <v>51</v>
      </c>
      <c r="D6" s="1" t="s">
        <v>33</v>
      </c>
      <c r="G6" s="20"/>
      <c r="H6" s="20"/>
      <c r="I6" s="20"/>
      <c r="J6" s="21"/>
      <c r="K6" s="20"/>
      <c r="L6" s="20"/>
      <c r="M6" s="20"/>
      <c r="N6" s="20"/>
      <c r="O6" s="20"/>
      <c r="P6" s="20"/>
      <c r="Q6" s="20"/>
    </row>
    <row r="7" spans="1:17" ht="15.75" thickBot="1" x14ac:dyDescent="0.3">
      <c r="A7">
        <f t="shared" si="0"/>
        <v>2.9000000000000004</v>
      </c>
      <c r="B7" s="67">
        <v>18.2</v>
      </c>
      <c r="C7" s="66">
        <v>48</v>
      </c>
      <c r="D7" s="1" t="s">
        <v>33</v>
      </c>
      <c r="G7" s="19"/>
      <c r="H7" s="19"/>
      <c r="I7" s="20"/>
      <c r="J7" s="21"/>
      <c r="K7" s="20"/>
      <c r="L7" s="20"/>
      <c r="M7" s="20"/>
      <c r="N7" s="20"/>
      <c r="O7" s="20"/>
      <c r="P7" s="20"/>
      <c r="Q7" s="20"/>
    </row>
    <row r="8" spans="1:17" ht="15.75" thickBot="1" x14ac:dyDescent="0.3">
      <c r="A8">
        <f t="shared" si="0"/>
        <v>3.0000000000000004</v>
      </c>
      <c r="B8" s="67">
        <v>18.8</v>
      </c>
      <c r="C8" s="66">
        <v>47</v>
      </c>
      <c r="D8" s="1" t="s">
        <v>33</v>
      </c>
      <c r="G8" s="22"/>
      <c r="H8" s="20"/>
      <c r="I8" s="20"/>
      <c r="J8" s="21"/>
      <c r="K8" s="20"/>
      <c r="L8" s="20"/>
      <c r="M8" s="20"/>
      <c r="N8" s="20"/>
      <c r="O8" s="20"/>
      <c r="P8" s="20"/>
      <c r="Q8" s="20"/>
    </row>
    <row r="9" spans="1:17" ht="15.75" thickBot="1" x14ac:dyDescent="0.3">
      <c r="A9">
        <f t="shared" si="0"/>
        <v>3.1000000000000005</v>
      </c>
      <c r="B9" s="67">
        <v>20.7</v>
      </c>
      <c r="C9" s="66">
        <v>56</v>
      </c>
      <c r="D9" s="1" t="s">
        <v>33</v>
      </c>
      <c r="G9" s="20"/>
      <c r="H9" s="20"/>
      <c r="I9" s="20"/>
      <c r="J9" s="21"/>
      <c r="K9" s="20"/>
      <c r="L9" s="20"/>
      <c r="M9" s="20"/>
      <c r="N9" s="20"/>
      <c r="O9" s="20"/>
      <c r="P9" s="20"/>
      <c r="Q9" s="20"/>
    </row>
    <row r="10" spans="1:17" ht="15.75" thickBot="1" x14ac:dyDescent="0.3">
      <c r="A10">
        <f t="shared" si="0"/>
        <v>3.2000000000000006</v>
      </c>
      <c r="B10" s="67">
        <v>22.4</v>
      </c>
      <c r="C10" s="66">
        <v>50</v>
      </c>
      <c r="D10" s="1" t="s">
        <v>33</v>
      </c>
      <c r="G10" s="19"/>
      <c r="H10" s="19"/>
      <c r="I10" s="20"/>
      <c r="J10" s="21"/>
      <c r="K10" s="20"/>
      <c r="L10" s="20"/>
      <c r="M10" s="20"/>
      <c r="N10" s="20"/>
      <c r="O10" s="20"/>
      <c r="P10" s="20"/>
      <c r="Q10" s="20"/>
    </row>
    <row r="11" spans="1:17" ht="15.75" thickBot="1" x14ac:dyDescent="0.3">
      <c r="A11">
        <f t="shared" si="0"/>
        <v>3.3000000000000007</v>
      </c>
      <c r="B11" s="67">
        <v>21.9</v>
      </c>
      <c r="C11" s="66">
        <v>64</v>
      </c>
      <c r="D11" s="1" t="s">
        <v>33</v>
      </c>
      <c r="G11" s="22"/>
      <c r="H11" s="20"/>
      <c r="I11" s="20"/>
      <c r="J11" s="21"/>
      <c r="K11" s="20"/>
      <c r="L11" s="20"/>
      <c r="M11" s="20"/>
      <c r="N11" s="20"/>
      <c r="O11" s="20"/>
      <c r="P11" s="20"/>
      <c r="Q11" s="20"/>
    </row>
    <row r="12" spans="1:17" ht="15.75" thickBot="1" x14ac:dyDescent="0.3">
      <c r="A12">
        <f t="shared" si="0"/>
        <v>3.4000000000000008</v>
      </c>
      <c r="B12" s="67">
        <v>24.3</v>
      </c>
      <c r="C12" s="66">
        <v>71</v>
      </c>
      <c r="D12" s="1" t="s">
        <v>33</v>
      </c>
      <c r="G12" s="20"/>
      <c r="H12" s="20"/>
      <c r="I12" s="20"/>
      <c r="J12" s="21"/>
      <c r="K12" s="20"/>
      <c r="L12" s="20"/>
      <c r="M12" s="20"/>
      <c r="N12" s="20"/>
      <c r="O12" s="20"/>
      <c r="P12" s="20"/>
      <c r="Q12" s="20"/>
    </row>
    <row r="13" spans="1:17" ht="15.75" thickBot="1" x14ac:dyDescent="0.3">
      <c r="A13">
        <f t="shared" si="0"/>
        <v>3.5000000000000009</v>
      </c>
      <c r="B13" s="67">
        <v>21.8</v>
      </c>
      <c r="C13" s="66">
        <v>73</v>
      </c>
      <c r="D13" s="1" t="s">
        <v>33</v>
      </c>
      <c r="G13" s="19"/>
      <c r="H13" s="19"/>
      <c r="I13" s="20"/>
      <c r="J13" s="21"/>
      <c r="K13" s="20"/>
      <c r="L13" s="20"/>
      <c r="M13" s="20"/>
      <c r="N13" s="20"/>
      <c r="O13" s="20"/>
      <c r="P13" s="20"/>
      <c r="Q13" s="20"/>
    </row>
    <row r="14" spans="1:17" ht="15.75" thickBot="1" x14ac:dyDescent="0.3">
      <c r="A14">
        <f t="shared" si="0"/>
        <v>3.600000000000001</v>
      </c>
      <c r="B14" s="67">
        <v>18.8</v>
      </c>
      <c r="C14" s="66">
        <v>59</v>
      </c>
      <c r="D14" s="1" t="s">
        <v>33</v>
      </c>
      <c r="G14" s="22"/>
      <c r="H14" s="20"/>
      <c r="I14" s="20"/>
      <c r="J14" s="21"/>
      <c r="K14" s="20"/>
      <c r="L14" s="20"/>
      <c r="M14" s="20"/>
      <c r="N14" s="20"/>
      <c r="O14" s="20"/>
      <c r="P14" s="20"/>
      <c r="Q14" s="20"/>
    </row>
    <row r="15" spans="1:17" ht="15.75" thickBot="1" x14ac:dyDescent="0.3">
      <c r="A15">
        <f t="shared" si="0"/>
        <v>3.7000000000000011</v>
      </c>
      <c r="B15" s="67">
        <v>15.4</v>
      </c>
      <c r="C15" s="66">
        <v>51</v>
      </c>
      <c r="D15" s="1" t="s">
        <v>33</v>
      </c>
      <c r="G15" s="20"/>
      <c r="H15" s="20"/>
      <c r="I15" s="20"/>
      <c r="J15" s="21"/>
      <c r="K15" s="20"/>
      <c r="L15" s="20"/>
      <c r="M15" s="20"/>
      <c r="N15" s="20"/>
      <c r="O15" s="20"/>
      <c r="P15" s="20"/>
      <c r="Q15" s="20"/>
    </row>
    <row r="16" spans="1:17" ht="15.75" thickBot="1" x14ac:dyDescent="0.3">
      <c r="A16">
        <f t="shared" si="0"/>
        <v>3.8000000000000012</v>
      </c>
      <c r="B16" s="67">
        <v>12.2</v>
      </c>
      <c r="C16" s="66">
        <v>35</v>
      </c>
      <c r="D16" s="1" t="s">
        <v>33</v>
      </c>
      <c r="G16" s="19"/>
      <c r="H16" s="19"/>
      <c r="I16" s="20"/>
      <c r="J16" s="21"/>
      <c r="K16" s="20"/>
      <c r="L16" s="20"/>
      <c r="M16" s="20"/>
      <c r="N16" s="20"/>
      <c r="O16" s="20"/>
      <c r="P16" s="20"/>
      <c r="Q16" s="20"/>
    </row>
    <row r="17" spans="1:17" ht="15.75" thickBot="1" x14ac:dyDescent="0.3">
      <c r="A17">
        <f t="shared" si="0"/>
        <v>3.9000000000000012</v>
      </c>
      <c r="B17" s="67">
        <v>9.3000000000000007</v>
      </c>
      <c r="C17" s="66">
        <v>29</v>
      </c>
      <c r="D17" s="1" t="s">
        <v>33</v>
      </c>
      <c r="G17" s="22"/>
      <c r="H17" s="20"/>
      <c r="I17" s="20"/>
      <c r="J17" s="21"/>
      <c r="K17" s="20"/>
      <c r="L17" s="20"/>
      <c r="M17" s="20"/>
      <c r="N17" s="20"/>
      <c r="O17" s="20"/>
      <c r="P17" s="20"/>
      <c r="Q17" s="20"/>
    </row>
    <row r="18" spans="1:17" ht="15.75" thickBot="1" x14ac:dyDescent="0.3">
      <c r="A18">
        <f t="shared" si="0"/>
        <v>4.0000000000000009</v>
      </c>
      <c r="B18" s="67">
        <v>6.7</v>
      </c>
      <c r="C18" s="66">
        <v>30</v>
      </c>
      <c r="D18" s="1" t="s">
        <v>33</v>
      </c>
      <c r="G18" s="20"/>
      <c r="H18" s="20"/>
      <c r="I18" s="20"/>
      <c r="J18" s="21"/>
      <c r="K18" s="20"/>
      <c r="L18" s="20"/>
      <c r="M18" s="20"/>
      <c r="N18" s="20"/>
      <c r="O18" s="20"/>
      <c r="P18" s="20"/>
      <c r="Q18" s="20"/>
    </row>
    <row r="19" spans="1:17" ht="15.75" thickBot="1" x14ac:dyDescent="0.3">
      <c r="A19">
        <f t="shared" si="0"/>
        <v>4.1000000000000005</v>
      </c>
      <c r="B19" s="67">
        <v>6.6</v>
      </c>
      <c r="C19" s="66">
        <v>39</v>
      </c>
      <c r="D19" s="1" t="s">
        <v>33</v>
      </c>
      <c r="G19" s="19"/>
      <c r="H19" s="19"/>
      <c r="I19" s="20"/>
      <c r="J19" s="21"/>
      <c r="K19" s="20"/>
      <c r="L19" s="20"/>
      <c r="M19" s="20"/>
      <c r="N19" s="20"/>
      <c r="O19" s="20"/>
      <c r="P19" s="20"/>
      <c r="Q19" s="20"/>
    </row>
    <row r="20" spans="1:17" ht="15.75" thickBot="1" x14ac:dyDescent="0.3">
      <c r="A20">
        <f t="shared" si="0"/>
        <v>4.2</v>
      </c>
      <c r="B20" s="67">
        <v>7.5</v>
      </c>
      <c r="C20" s="66">
        <v>39</v>
      </c>
      <c r="D20" s="1" t="s">
        <v>33</v>
      </c>
      <c r="G20" s="22"/>
      <c r="H20" s="20"/>
      <c r="I20" s="20"/>
      <c r="J20" s="21"/>
      <c r="K20" s="20"/>
      <c r="L20" s="20"/>
      <c r="M20" s="20"/>
      <c r="N20" s="20"/>
      <c r="O20" s="20"/>
      <c r="P20" s="20"/>
      <c r="Q20" s="20"/>
    </row>
    <row r="21" spans="1:17" ht="15.75" thickBot="1" x14ac:dyDescent="0.3">
      <c r="A21">
        <f t="shared" si="0"/>
        <v>4.3</v>
      </c>
      <c r="B21" s="67">
        <v>7.1</v>
      </c>
      <c r="C21" s="66">
        <v>35</v>
      </c>
      <c r="D21" s="1" t="s">
        <v>33</v>
      </c>
      <c r="G21" s="20"/>
      <c r="H21" s="20"/>
      <c r="I21" s="20"/>
      <c r="J21" s="21"/>
      <c r="K21" s="20"/>
      <c r="L21" s="20"/>
      <c r="M21" s="20"/>
      <c r="N21" s="20"/>
      <c r="O21" s="20"/>
      <c r="P21" s="20"/>
      <c r="Q21" s="20"/>
    </row>
    <row r="22" spans="1:17" ht="15.75" thickBot="1" x14ac:dyDescent="0.3">
      <c r="A22">
        <f t="shared" si="0"/>
        <v>4.3999999999999995</v>
      </c>
      <c r="B22" s="67">
        <v>8.8000000000000007</v>
      </c>
      <c r="C22" s="66">
        <v>25</v>
      </c>
      <c r="D22" s="1" t="s">
        <v>33</v>
      </c>
      <c r="G22" s="19"/>
      <c r="H22" s="19"/>
      <c r="I22" s="20"/>
      <c r="J22" s="21"/>
      <c r="K22" s="20"/>
      <c r="L22" s="20"/>
      <c r="M22" s="20"/>
      <c r="N22" s="20"/>
      <c r="O22" s="20"/>
      <c r="P22" s="20"/>
      <c r="Q22" s="20"/>
    </row>
    <row r="23" spans="1:17" ht="15.75" thickBot="1" x14ac:dyDescent="0.3">
      <c r="A23">
        <f t="shared" si="0"/>
        <v>4.4999999999999991</v>
      </c>
      <c r="B23" s="67">
        <v>10.7</v>
      </c>
      <c r="C23" s="66">
        <v>23</v>
      </c>
      <c r="D23" s="1" t="s">
        <v>33</v>
      </c>
      <c r="G23" s="22"/>
      <c r="H23" s="20"/>
      <c r="I23" s="20"/>
      <c r="J23" s="21"/>
      <c r="K23" s="20"/>
      <c r="L23" s="20"/>
      <c r="M23" s="20"/>
      <c r="N23" s="20"/>
      <c r="O23" s="20"/>
      <c r="P23" s="20"/>
      <c r="Q23" s="20"/>
    </row>
    <row r="24" spans="1:17" ht="15.75" thickBot="1" x14ac:dyDescent="0.3">
      <c r="A24">
        <f t="shared" si="0"/>
        <v>4.5999999999999988</v>
      </c>
      <c r="B24" s="67">
        <v>12.3</v>
      </c>
      <c r="C24" s="66">
        <v>28</v>
      </c>
      <c r="D24" s="1" t="s">
        <v>33</v>
      </c>
      <c r="G24" s="20"/>
      <c r="H24" s="20"/>
      <c r="I24" s="20"/>
      <c r="J24" s="21"/>
      <c r="K24" s="20"/>
      <c r="L24" s="20"/>
      <c r="M24" s="20"/>
      <c r="N24" s="20"/>
      <c r="O24" s="20"/>
      <c r="P24" s="20"/>
      <c r="Q24" s="20"/>
    </row>
    <row r="25" spans="1:17" ht="15.75" thickBot="1" x14ac:dyDescent="0.3">
      <c r="A25">
        <f t="shared" si="0"/>
        <v>4.6999999999999984</v>
      </c>
      <c r="B25" s="67">
        <v>12.6</v>
      </c>
      <c r="C25" s="66">
        <v>29</v>
      </c>
      <c r="D25" s="1" t="s">
        <v>33</v>
      </c>
      <c r="G25" s="19"/>
      <c r="H25" s="19"/>
      <c r="I25" s="20"/>
      <c r="J25" s="21"/>
      <c r="K25" s="20"/>
      <c r="L25" s="20"/>
      <c r="M25" s="20"/>
      <c r="N25" s="20"/>
      <c r="O25" s="20"/>
      <c r="P25" s="20"/>
      <c r="Q25" s="20"/>
    </row>
    <row r="26" spans="1:17" ht="15.75" thickBot="1" x14ac:dyDescent="0.3">
      <c r="A26">
        <f t="shared" si="0"/>
        <v>4.799999999999998</v>
      </c>
      <c r="B26" s="67">
        <v>16.600000000000001</v>
      </c>
      <c r="C26" s="66">
        <v>28</v>
      </c>
      <c r="D26" s="1" t="s">
        <v>33</v>
      </c>
      <c r="G26" s="22"/>
      <c r="H26" s="20"/>
      <c r="I26" s="20"/>
      <c r="J26" s="21"/>
      <c r="K26" s="20"/>
      <c r="L26" s="20"/>
      <c r="M26" s="20"/>
      <c r="N26" s="20"/>
      <c r="O26" s="20"/>
      <c r="P26" s="20"/>
      <c r="Q26" s="20"/>
    </row>
    <row r="27" spans="1:17" ht="15.75" thickBot="1" x14ac:dyDescent="0.3">
      <c r="A27">
        <f t="shared" si="0"/>
        <v>4.8999999999999977</v>
      </c>
      <c r="B27" s="67">
        <v>7.7</v>
      </c>
      <c r="C27" s="66">
        <v>35</v>
      </c>
      <c r="D27" s="1" t="s">
        <v>33</v>
      </c>
      <c r="G27" s="20"/>
      <c r="H27" s="20"/>
      <c r="I27" s="20"/>
      <c r="J27" s="21"/>
      <c r="K27" s="20"/>
      <c r="L27" s="20"/>
      <c r="M27" s="20"/>
      <c r="N27" s="20"/>
      <c r="O27" s="20"/>
      <c r="P27" s="20"/>
      <c r="Q27" s="20"/>
    </row>
    <row r="28" spans="1:17" ht="15.75" thickBot="1" x14ac:dyDescent="0.3">
      <c r="A28">
        <f t="shared" si="0"/>
        <v>4.9999999999999973</v>
      </c>
      <c r="B28" s="67">
        <v>2.5</v>
      </c>
      <c r="C28" s="66">
        <v>62</v>
      </c>
      <c r="D28" s="1" t="s">
        <v>33</v>
      </c>
      <c r="G28" s="19"/>
      <c r="H28" s="19"/>
      <c r="I28" s="20"/>
      <c r="J28" s="21"/>
      <c r="K28" s="20"/>
      <c r="L28" s="20"/>
      <c r="M28" s="20"/>
      <c r="N28" s="20"/>
      <c r="O28" s="20"/>
      <c r="P28" s="20"/>
      <c r="Q28" s="20"/>
    </row>
    <row r="29" spans="1:17" ht="15.75" thickBot="1" x14ac:dyDescent="0.3">
      <c r="A29">
        <f t="shared" si="0"/>
        <v>5.099999999999997</v>
      </c>
      <c r="B29" s="67">
        <v>1.8</v>
      </c>
      <c r="C29" s="66">
        <v>60</v>
      </c>
      <c r="D29" s="1" t="s">
        <v>33</v>
      </c>
      <c r="G29" s="22"/>
      <c r="H29" s="20"/>
      <c r="I29" s="20"/>
      <c r="J29" s="21"/>
      <c r="K29" s="20"/>
      <c r="L29" s="20"/>
      <c r="M29" s="20"/>
      <c r="N29" s="20"/>
      <c r="O29" s="20"/>
      <c r="P29" s="20"/>
      <c r="Q29" s="20"/>
    </row>
    <row r="30" spans="1:17" ht="15.75" thickBot="1" x14ac:dyDescent="0.3">
      <c r="A30">
        <f t="shared" si="0"/>
        <v>5.1999999999999966</v>
      </c>
      <c r="B30" s="67">
        <v>1.3</v>
      </c>
      <c r="C30" s="66">
        <v>50</v>
      </c>
      <c r="D30" s="1" t="s">
        <v>33</v>
      </c>
      <c r="G30" s="20"/>
      <c r="H30" s="20"/>
      <c r="I30" s="20"/>
      <c r="J30" s="21"/>
      <c r="K30" s="20"/>
      <c r="L30" s="20"/>
      <c r="M30" s="20"/>
      <c r="N30" s="20"/>
      <c r="O30" s="20"/>
      <c r="P30" s="20"/>
      <c r="Q30" s="20"/>
    </row>
    <row r="31" spans="1:17" ht="15.75" thickBot="1" x14ac:dyDescent="0.3">
      <c r="A31">
        <f t="shared" si="0"/>
        <v>5.2999999999999963</v>
      </c>
      <c r="B31" s="67">
        <v>0.9</v>
      </c>
      <c r="C31" s="66">
        <v>47</v>
      </c>
      <c r="D31" s="1" t="s">
        <v>33</v>
      </c>
      <c r="G31" s="19"/>
      <c r="H31" s="19"/>
      <c r="I31" s="20"/>
      <c r="J31" s="21"/>
      <c r="K31" s="20"/>
      <c r="L31" s="20"/>
      <c r="M31" s="20"/>
      <c r="N31" s="20"/>
      <c r="O31" s="20"/>
      <c r="P31" s="20"/>
      <c r="Q31" s="20"/>
    </row>
    <row r="32" spans="1:17" ht="15.75" thickBot="1" x14ac:dyDescent="0.3">
      <c r="A32">
        <f t="shared" si="0"/>
        <v>5.3999999999999959</v>
      </c>
      <c r="B32" s="67">
        <v>0.6</v>
      </c>
      <c r="C32" s="66">
        <v>39</v>
      </c>
      <c r="D32" s="1" t="s">
        <v>33</v>
      </c>
      <c r="G32" s="22"/>
      <c r="H32" s="20"/>
      <c r="I32" s="20"/>
      <c r="J32" s="21"/>
      <c r="K32" s="20"/>
      <c r="L32" s="20"/>
      <c r="M32" s="20"/>
      <c r="N32" s="20"/>
      <c r="O32" s="20"/>
      <c r="P32" s="20"/>
      <c r="Q32" s="20"/>
    </row>
    <row r="33" spans="1:17" ht="15.75" thickBot="1" x14ac:dyDescent="0.3">
      <c r="A33">
        <f t="shared" si="0"/>
        <v>5.4999999999999956</v>
      </c>
      <c r="B33" s="67">
        <v>0.5</v>
      </c>
      <c r="C33" s="66">
        <v>28</v>
      </c>
      <c r="D33" s="1" t="s">
        <v>33</v>
      </c>
      <c r="G33" s="20"/>
      <c r="H33" s="20"/>
      <c r="I33" s="20"/>
      <c r="J33" s="21"/>
      <c r="K33" s="20"/>
      <c r="L33" s="20"/>
      <c r="M33" s="20"/>
      <c r="N33" s="20"/>
      <c r="O33" s="20"/>
      <c r="P33" s="20"/>
      <c r="Q33" s="20"/>
    </row>
    <row r="34" spans="1:17" ht="15.75" thickBot="1" x14ac:dyDescent="0.3">
      <c r="A34">
        <f t="shared" si="0"/>
        <v>5.5999999999999952</v>
      </c>
      <c r="B34" s="67">
        <v>0.4</v>
      </c>
      <c r="C34" s="66">
        <v>20</v>
      </c>
      <c r="D34" s="1" t="s">
        <v>33</v>
      </c>
      <c r="G34" s="19"/>
      <c r="H34" s="19"/>
      <c r="I34" s="20"/>
      <c r="J34" s="21"/>
      <c r="K34" s="20"/>
      <c r="L34" s="20"/>
      <c r="M34" s="20"/>
      <c r="N34" s="20"/>
      <c r="O34" s="20"/>
      <c r="P34" s="20"/>
      <c r="Q34" s="20"/>
    </row>
    <row r="35" spans="1:17" ht="15.75" thickBot="1" x14ac:dyDescent="0.3">
      <c r="A35">
        <f t="shared" si="0"/>
        <v>5.6999999999999948</v>
      </c>
      <c r="B35" s="67">
        <v>0.4</v>
      </c>
      <c r="C35" s="66">
        <v>15</v>
      </c>
      <c r="D35" s="5" t="s">
        <v>34</v>
      </c>
      <c r="G35" s="22"/>
      <c r="H35" s="20"/>
      <c r="I35" s="20"/>
      <c r="J35" s="21"/>
      <c r="K35" s="20"/>
      <c r="L35" s="20"/>
      <c r="M35" s="20"/>
      <c r="N35" s="20"/>
      <c r="O35" s="20"/>
      <c r="P35" s="20"/>
      <c r="Q35" s="20"/>
    </row>
    <row r="36" spans="1:17" ht="15.75" thickBot="1" x14ac:dyDescent="0.3">
      <c r="A36">
        <f t="shared" si="0"/>
        <v>5.7999999999999945</v>
      </c>
      <c r="B36" s="67">
        <v>0.4</v>
      </c>
      <c r="C36" s="66">
        <v>13</v>
      </c>
      <c r="D36" s="5" t="s">
        <v>34</v>
      </c>
      <c r="G36" s="20"/>
      <c r="H36" s="20"/>
      <c r="I36" s="20"/>
      <c r="J36" s="21"/>
      <c r="K36" s="20"/>
      <c r="L36" s="20"/>
      <c r="M36" s="20"/>
      <c r="N36" s="20"/>
      <c r="O36" s="20"/>
      <c r="P36" s="20"/>
      <c r="Q36" s="20"/>
    </row>
    <row r="37" spans="1:17" ht="15.75" thickBot="1" x14ac:dyDescent="0.3">
      <c r="A37">
        <f t="shared" si="0"/>
        <v>5.8999999999999941</v>
      </c>
      <c r="B37" s="67">
        <v>0.3</v>
      </c>
      <c r="C37" s="66">
        <v>12</v>
      </c>
      <c r="D37" s="5" t="s">
        <v>34</v>
      </c>
      <c r="G37" s="19"/>
      <c r="H37" s="19"/>
      <c r="I37" s="20"/>
      <c r="J37" s="21"/>
      <c r="K37" s="20"/>
      <c r="L37" s="20"/>
      <c r="M37" s="20"/>
      <c r="N37" s="20"/>
      <c r="O37" s="20"/>
      <c r="P37" s="20"/>
      <c r="Q37" s="20"/>
    </row>
    <row r="38" spans="1:17" ht="15.75" thickBot="1" x14ac:dyDescent="0.3">
      <c r="A38">
        <f t="shared" si="0"/>
        <v>5.9999999999999938</v>
      </c>
      <c r="B38" s="67">
        <v>0.3</v>
      </c>
      <c r="C38" s="66">
        <v>11</v>
      </c>
      <c r="D38" s="5" t="s">
        <v>34</v>
      </c>
      <c r="G38" s="22"/>
      <c r="H38" s="20"/>
      <c r="I38" s="20"/>
      <c r="J38" s="21"/>
      <c r="K38" s="20"/>
      <c r="L38" s="20"/>
      <c r="M38" s="20"/>
      <c r="N38" s="20"/>
      <c r="O38" s="20"/>
      <c r="P38" s="20"/>
      <c r="Q38" s="20"/>
    </row>
    <row r="39" spans="1:17" ht="15.75" thickBot="1" x14ac:dyDescent="0.3">
      <c r="A39">
        <f t="shared" si="0"/>
        <v>6.0999999999999934</v>
      </c>
      <c r="B39" s="67">
        <v>0.4</v>
      </c>
      <c r="C39" s="66">
        <v>11</v>
      </c>
      <c r="D39" s="5" t="s">
        <v>34</v>
      </c>
      <c r="G39" s="20"/>
      <c r="H39" s="20"/>
      <c r="I39" s="20"/>
      <c r="J39" s="21"/>
      <c r="K39" s="20"/>
      <c r="L39" s="20"/>
      <c r="M39" s="20"/>
      <c r="N39" s="20"/>
      <c r="O39" s="20"/>
      <c r="P39" s="20"/>
      <c r="Q39" s="20"/>
    </row>
    <row r="40" spans="1:17" ht="15.75" thickBot="1" x14ac:dyDescent="0.3">
      <c r="A40">
        <f t="shared" si="0"/>
        <v>6.1999999999999931</v>
      </c>
      <c r="B40" s="67">
        <v>0.6</v>
      </c>
      <c r="C40" s="66">
        <v>10</v>
      </c>
      <c r="D40" s="5" t="s">
        <v>34</v>
      </c>
      <c r="G40" s="19"/>
      <c r="H40" s="19"/>
      <c r="I40" s="20"/>
      <c r="J40" s="21"/>
      <c r="K40" s="20"/>
      <c r="L40" s="20"/>
      <c r="M40" s="20"/>
      <c r="N40" s="20"/>
      <c r="O40" s="20"/>
      <c r="P40" s="20"/>
      <c r="Q40" s="20"/>
    </row>
    <row r="41" spans="1:17" ht="15.75" thickBot="1" x14ac:dyDescent="0.3">
      <c r="A41">
        <f t="shared" si="0"/>
        <v>6.2999999999999927</v>
      </c>
      <c r="B41" s="67">
        <v>0.7</v>
      </c>
      <c r="C41" s="66">
        <v>10</v>
      </c>
      <c r="D41" s="5" t="s">
        <v>34</v>
      </c>
      <c r="G41" s="22"/>
      <c r="H41" s="20"/>
      <c r="I41" s="20"/>
      <c r="J41" s="21"/>
      <c r="K41" s="20"/>
      <c r="L41" s="20"/>
      <c r="M41" s="20"/>
      <c r="N41" s="20"/>
      <c r="O41" s="20"/>
      <c r="P41" s="20"/>
      <c r="Q41" s="20"/>
    </row>
    <row r="42" spans="1:17" ht="15.75" thickBot="1" x14ac:dyDescent="0.3">
      <c r="A42">
        <f t="shared" si="0"/>
        <v>6.3999999999999924</v>
      </c>
      <c r="B42" s="67">
        <v>0.6</v>
      </c>
      <c r="C42" s="66">
        <v>20</v>
      </c>
      <c r="D42" s="5" t="s">
        <v>34</v>
      </c>
      <c r="G42" s="20"/>
      <c r="H42" s="20"/>
      <c r="I42" s="20"/>
      <c r="J42" s="21"/>
      <c r="K42" s="20"/>
      <c r="L42" s="20"/>
      <c r="M42" s="20"/>
      <c r="N42" s="20"/>
      <c r="O42" s="20"/>
      <c r="P42" s="20"/>
      <c r="Q42" s="20"/>
    </row>
    <row r="43" spans="1:17" ht="15.75" thickBot="1" x14ac:dyDescent="0.3">
      <c r="A43">
        <f t="shared" si="0"/>
        <v>6.499999999999992</v>
      </c>
      <c r="B43" s="67">
        <v>0.6</v>
      </c>
      <c r="C43" s="66">
        <v>20</v>
      </c>
      <c r="D43" s="5" t="s">
        <v>34</v>
      </c>
      <c r="G43" s="19"/>
      <c r="H43" s="19"/>
      <c r="I43" s="20"/>
      <c r="J43" s="21"/>
      <c r="K43" s="20"/>
      <c r="L43" s="20"/>
      <c r="M43" s="20"/>
      <c r="N43" s="20"/>
      <c r="O43" s="20"/>
      <c r="P43" s="20"/>
      <c r="Q43" s="20"/>
    </row>
    <row r="44" spans="1:17" ht="15.75" thickBot="1" x14ac:dyDescent="0.3">
      <c r="A44">
        <f t="shared" si="0"/>
        <v>6.5999999999999917</v>
      </c>
      <c r="B44" s="67">
        <v>0.7</v>
      </c>
      <c r="C44" s="66">
        <v>18</v>
      </c>
      <c r="D44" s="5" t="s">
        <v>34</v>
      </c>
      <c r="G44" s="22"/>
      <c r="H44" s="20"/>
      <c r="I44" s="20"/>
      <c r="J44" s="21"/>
      <c r="K44" s="20"/>
      <c r="L44" s="20"/>
      <c r="M44" s="20"/>
      <c r="N44" s="20"/>
      <c r="O44" s="20"/>
      <c r="P44" s="20"/>
      <c r="Q44" s="20"/>
    </row>
    <row r="45" spans="1:17" ht="15.75" thickBot="1" x14ac:dyDescent="0.3">
      <c r="A45">
        <f t="shared" si="0"/>
        <v>6.6999999999999913</v>
      </c>
      <c r="B45" s="67">
        <v>0.5</v>
      </c>
      <c r="C45" s="66">
        <v>13</v>
      </c>
      <c r="D45" s="5" t="s">
        <v>34</v>
      </c>
      <c r="G45" s="20"/>
      <c r="H45" s="20"/>
      <c r="I45" s="20"/>
      <c r="J45" s="21"/>
      <c r="K45" s="20"/>
      <c r="L45" s="20"/>
      <c r="M45" s="20"/>
      <c r="N45" s="20"/>
      <c r="O45" s="20"/>
      <c r="P45" s="20"/>
      <c r="Q45" s="20"/>
    </row>
    <row r="46" spans="1:17" ht="15.75" thickBot="1" x14ac:dyDescent="0.3">
      <c r="A46">
        <f t="shared" si="0"/>
        <v>6.7999999999999909</v>
      </c>
      <c r="B46" s="67">
        <v>0.5</v>
      </c>
      <c r="C46" s="66">
        <v>13</v>
      </c>
      <c r="D46" s="1" t="s">
        <v>33</v>
      </c>
      <c r="G46" s="19"/>
      <c r="H46" s="19"/>
      <c r="I46" s="20"/>
      <c r="J46" s="21"/>
      <c r="K46" s="20"/>
      <c r="L46" s="20"/>
      <c r="M46" s="20"/>
      <c r="N46" s="20"/>
      <c r="O46" s="20"/>
      <c r="P46" s="20"/>
      <c r="Q46" s="20"/>
    </row>
    <row r="47" spans="1:17" ht="15.75" thickBot="1" x14ac:dyDescent="0.3">
      <c r="A47">
        <f t="shared" si="0"/>
        <v>6.8999999999999906</v>
      </c>
      <c r="B47" s="67">
        <v>0.5</v>
      </c>
      <c r="C47" s="66">
        <v>13</v>
      </c>
      <c r="D47" s="1" t="s">
        <v>33</v>
      </c>
      <c r="G47" s="22"/>
      <c r="H47" s="20"/>
      <c r="I47" s="20"/>
      <c r="J47" s="21"/>
      <c r="K47" s="20"/>
      <c r="L47" s="20"/>
      <c r="M47" s="20"/>
      <c r="N47" s="20"/>
      <c r="O47" s="20"/>
      <c r="P47" s="20"/>
      <c r="Q47" s="20"/>
    </row>
    <row r="48" spans="1:17" ht="15.75" thickBot="1" x14ac:dyDescent="0.3">
      <c r="A48">
        <f t="shared" si="0"/>
        <v>6.9999999999999902</v>
      </c>
      <c r="B48" s="67">
        <v>0.5</v>
      </c>
      <c r="C48" s="66">
        <v>12</v>
      </c>
      <c r="D48" s="1" t="s">
        <v>33</v>
      </c>
      <c r="G48" s="20"/>
      <c r="H48" s="20"/>
      <c r="I48" s="20"/>
      <c r="J48" s="21"/>
      <c r="K48" s="20"/>
      <c r="L48" s="20"/>
      <c r="M48" s="20"/>
      <c r="N48" s="20"/>
      <c r="O48" s="20"/>
      <c r="P48" s="20"/>
      <c r="Q48" s="20"/>
    </row>
    <row r="49" spans="1:17" ht="15.75" thickBot="1" x14ac:dyDescent="0.3">
      <c r="A49">
        <f t="shared" si="0"/>
        <v>7.0999999999999899</v>
      </c>
      <c r="B49" s="67">
        <v>0.6</v>
      </c>
      <c r="C49" s="66">
        <v>11</v>
      </c>
      <c r="D49" s="1" t="s">
        <v>33</v>
      </c>
      <c r="G49" s="19"/>
      <c r="H49" s="19"/>
      <c r="I49" s="20"/>
      <c r="J49" s="21"/>
      <c r="K49" s="20"/>
      <c r="L49" s="20"/>
      <c r="M49" s="20"/>
      <c r="N49" s="20"/>
      <c r="O49" s="20"/>
      <c r="P49" s="20"/>
      <c r="Q49" s="20"/>
    </row>
    <row r="50" spans="1:17" ht="15.75" thickBot="1" x14ac:dyDescent="0.3">
      <c r="A50">
        <f t="shared" si="0"/>
        <v>7.1999999999999895</v>
      </c>
      <c r="B50" s="67">
        <v>0.6</v>
      </c>
      <c r="C50" s="66">
        <v>10</v>
      </c>
      <c r="D50" s="1" t="s">
        <v>33</v>
      </c>
      <c r="G50" s="22"/>
      <c r="H50" s="20"/>
      <c r="I50" s="20"/>
      <c r="J50" s="21"/>
      <c r="K50" s="20"/>
      <c r="L50" s="20"/>
      <c r="M50" s="20"/>
      <c r="N50" s="20"/>
      <c r="O50" s="20"/>
      <c r="P50" s="20"/>
      <c r="Q50" s="20"/>
    </row>
    <row r="51" spans="1:17" ht="15.75" thickBot="1" x14ac:dyDescent="0.3">
      <c r="A51">
        <f t="shared" si="0"/>
        <v>7.2999999999999892</v>
      </c>
      <c r="B51" s="67">
        <v>0.6</v>
      </c>
      <c r="C51" s="66">
        <v>10</v>
      </c>
      <c r="D51" s="1" t="s">
        <v>33</v>
      </c>
      <c r="G51" s="20"/>
      <c r="H51" s="20"/>
      <c r="I51" s="20"/>
      <c r="J51" s="21"/>
      <c r="K51" s="20"/>
      <c r="L51" s="20"/>
      <c r="M51" s="20"/>
      <c r="N51" s="20"/>
      <c r="O51" s="20"/>
      <c r="P51" s="20"/>
      <c r="Q51" s="20"/>
    </row>
    <row r="52" spans="1:17" ht="15.75" thickBot="1" x14ac:dyDescent="0.3">
      <c r="A52">
        <f t="shared" si="0"/>
        <v>7.3999999999999888</v>
      </c>
      <c r="B52" s="67">
        <v>0.7</v>
      </c>
      <c r="C52" s="66">
        <v>16</v>
      </c>
      <c r="D52" s="1" t="s">
        <v>33</v>
      </c>
      <c r="G52" s="19"/>
      <c r="H52" s="19"/>
      <c r="I52" s="20"/>
      <c r="J52" s="21"/>
      <c r="K52" s="20"/>
      <c r="L52" s="20"/>
      <c r="M52" s="20"/>
      <c r="N52" s="20"/>
      <c r="O52" s="20"/>
      <c r="P52" s="20"/>
      <c r="Q52" s="20"/>
    </row>
    <row r="53" spans="1:17" ht="15.75" thickBot="1" x14ac:dyDescent="0.3">
      <c r="A53">
        <f t="shared" si="0"/>
        <v>7.4999999999999885</v>
      </c>
      <c r="B53" s="67">
        <v>0.9</v>
      </c>
      <c r="C53" s="66">
        <v>13</v>
      </c>
      <c r="D53" s="1" t="s">
        <v>33</v>
      </c>
      <c r="G53" s="22"/>
      <c r="H53" s="20"/>
      <c r="I53" s="20"/>
      <c r="J53" s="21"/>
      <c r="K53" s="20"/>
      <c r="L53" s="20"/>
      <c r="M53" s="20"/>
      <c r="N53" s="20"/>
      <c r="O53" s="20"/>
      <c r="P53" s="20"/>
      <c r="Q53" s="20"/>
    </row>
    <row r="54" spans="1:17" ht="15.75" thickBot="1" x14ac:dyDescent="0.3">
      <c r="A54">
        <f t="shared" si="0"/>
        <v>7.5999999999999881</v>
      </c>
      <c r="B54" s="67">
        <v>0.8</v>
      </c>
      <c r="C54" s="66">
        <v>13</v>
      </c>
      <c r="D54" s="1" t="s">
        <v>33</v>
      </c>
      <c r="G54" s="20"/>
      <c r="H54" s="20"/>
      <c r="I54" s="20"/>
      <c r="J54" s="21"/>
      <c r="K54" s="20"/>
      <c r="L54" s="20"/>
      <c r="M54" s="20"/>
      <c r="N54" s="20"/>
      <c r="O54" s="20"/>
      <c r="P54" s="20"/>
      <c r="Q54" s="20"/>
    </row>
    <row r="55" spans="1:17" ht="15.75" thickBot="1" x14ac:dyDescent="0.3">
      <c r="A55">
        <f t="shared" si="0"/>
        <v>7.6999999999999877</v>
      </c>
      <c r="B55" s="67">
        <v>0.7</v>
      </c>
      <c r="C55" s="66">
        <v>12</v>
      </c>
      <c r="D55" s="1" t="s">
        <v>33</v>
      </c>
      <c r="G55" s="19"/>
      <c r="H55" s="19"/>
      <c r="I55" s="20"/>
      <c r="J55" s="21"/>
      <c r="K55" s="20"/>
      <c r="L55" s="20"/>
      <c r="M55" s="20"/>
      <c r="N55" s="20"/>
      <c r="O55" s="20"/>
      <c r="P55" s="20"/>
      <c r="Q55" s="20"/>
    </row>
    <row r="56" spans="1:17" ht="15.75" thickBot="1" x14ac:dyDescent="0.3">
      <c r="A56">
        <f t="shared" si="0"/>
        <v>7.7999999999999874</v>
      </c>
      <c r="B56" s="67">
        <v>3.9</v>
      </c>
      <c r="C56" s="66">
        <v>17</v>
      </c>
      <c r="D56" s="1" t="s">
        <v>33</v>
      </c>
      <c r="G56" s="22"/>
      <c r="H56" s="20"/>
      <c r="I56" s="20"/>
      <c r="J56" s="21"/>
      <c r="K56" s="20"/>
      <c r="L56" s="20"/>
      <c r="M56" s="20"/>
      <c r="N56" s="20"/>
      <c r="O56" s="20"/>
      <c r="P56" s="20"/>
      <c r="Q56" s="20"/>
    </row>
    <row r="57" spans="1:17" ht="15.75" thickBot="1" x14ac:dyDescent="0.3">
      <c r="A57">
        <f t="shared" si="0"/>
        <v>7.899999999999987</v>
      </c>
      <c r="B57" s="67">
        <v>4.0999999999999996</v>
      </c>
      <c r="C57" s="66">
        <v>24</v>
      </c>
      <c r="D57" s="1" t="s">
        <v>33</v>
      </c>
      <c r="G57" s="20"/>
      <c r="H57" s="20"/>
      <c r="I57" s="20"/>
      <c r="J57" s="21"/>
      <c r="K57" s="20"/>
      <c r="L57" s="20"/>
      <c r="M57" s="20"/>
      <c r="N57" s="20"/>
      <c r="O57" s="20"/>
      <c r="P57" s="20"/>
      <c r="Q57" s="20"/>
    </row>
    <row r="58" spans="1:17" ht="15.75" thickBot="1" x14ac:dyDescent="0.3">
      <c r="A58">
        <f t="shared" si="0"/>
        <v>7.9999999999999867</v>
      </c>
      <c r="B58" s="67">
        <v>5.3</v>
      </c>
      <c r="C58" s="66">
        <v>32</v>
      </c>
      <c r="D58" s="1" t="s">
        <v>33</v>
      </c>
      <c r="G58" s="19"/>
      <c r="H58" s="19"/>
      <c r="I58" s="20"/>
      <c r="J58" s="21"/>
      <c r="K58" s="20"/>
      <c r="L58" s="20"/>
      <c r="M58" s="20"/>
      <c r="N58" s="20"/>
      <c r="O58" s="20"/>
      <c r="P58" s="20"/>
      <c r="Q58" s="20"/>
    </row>
    <row r="59" spans="1:17" ht="15.75" thickBot="1" x14ac:dyDescent="0.3">
      <c r="A59">
        <f t="shared" si="0"/>
        <v>8.0999999999999872</v>
      </c>
      <c r="B59" s="68">
        <v>4.8</v>
      </c>
      <c r="C59" s="65">
        <v>39</v>
      </c>
      <c r="D59" s="1" t="s">
        <v>33</v>
      </c>
      <c r="G59" s="22"/>
      <c r="H59" s="20"/>
      <c r="I59" s="20"/>
      <c r="J59" s="21"/>
      <c r="K59" s="20"/>
      <c r="L59" s="20"/>
      <c r="M59" s="20"/>
      <c r="N59" s="20"/>
      <c r="O59" s="20"/>
      <c r="P59" s="20"/>
      <c r="Q59" s="20"/>
    </row>
    <row r="60" spans="1:17" ht="15.75" thickBot="1" x14ac:dyDescent="0.3">
      <c r="A60">
        <f t="shared" si="0"/>
        <v>8.1999999999999869</v>
      </c>
      <c r="B60" s="67">
        <v>4.8</v>
      </c>
      <c r="C60" s="66">
        <v>37</v>
      </c>
      <c r="D60" s="1" t="s">
        <v>33</v>
      </c>
      <c r="G60" s="22"/>
      <c r="H60" s="20"/>
      <c r="I60" s="20"/>
      <c r="J60" s="21"/>
      <c r="K60" s="20"/>
      <c r="L60" s="20"/>
      <c r="M60" s="20"/>
      <c r="N60" s="20"/>
      <c r="O60" s="20"/>
      <c r="P60" s="20"/>
      <c r="Q60" s="20"/>
    </row>
    <row r="61" spans="1:17" ht="15.75" thickBot="1" x14ac:dyDescent="0.3">
      <c r="A61">
        <f t="shared" si="0"/>
        <v>8.2999999999999865</v>
      </c>
      <c r="B61" s="67">
        <v>4.8</v>
      </c>
      <c r="C61" s="66">
        <v>44</v>
      </c>
      <c r="D61" s="1" t="s">
        <v>33</v>
      </c>
      <c r="G61" s="20"/>
      <c r="H61" s="20"/>
      <c r="I61" s="20"/>
      <c r="J61" s="21"/>
      <c r="K61" s="20"/>
      <c r="L61" s="20"/>
      <c r="M61" s="20"/>
      <c r="N61" s="20"/>
      <c r="O61" s="20"/>
      <c r="P61" s="20"/>
      <c r="Q61" s="20"/>
    </row>
    <row r="62" spans="1:17" ht="15.75" thickBot="1" x14ac:dyDescent="0.3">
      <c r="A62">
        <f t="shared" si="0"/>
        <v>8.3999999999999861</v>
      </c>
      <c r="B62" s="67">
        <v>3.1</v>
      </c>
      <c r="C62" s="66">
        <v>32</v>
      </c>
      <c r="D62" s="1" t="s">
        <v>33</v>
      </c>
      <c r="G62" s="19"/>
      <c r="H62" s="19"/>
      <c r="I62" s="20"/>
      <c r="J62" s="21"/>
      <c r="K62" s="20"/>
      <c r="L62" s="20"/>
      <c r="M62" s="20"/>
      <c r="N62" s="20"/>
      <c r="O62" s="20"/>
      <c r="P62" s="20"/>
      <c r="Q62" s="20"/>
    </row>
    <row r="63" spans="1:17" ht="15.75" thickBot="1" x14ac:dyDescent="0.3">
      <c r="A63">
        <f t="shared" si="0"/>
        <v>8.4999999999999858</v>
      </c>
      <c r="B63" s="67">
        <v>7</v>
      </c>
      <c r="C63" s="66">
        <v>39</v>
      </c>
      <c r="D63" s="1" t="s">
        <v>33</v>
      </c>
      <c r="G63" s="22"/>
      <c r="H63" s="20"/>
      <c r="I63" s="20"/>
      <c r="J63" s="21"/>
      <c r="K63" s="20"/>
      <c r="L63" s="20"/>
      <c r="M63" s="20"/>
      <c r="N63" s="20"/>
      <c r="O63" s="20"/>
      <c r="P63" s="20"/>
      <c r="Q63" s="20"/>
    </row>
    <row r="64" spans="1:17" ht="15.75" thickBot="1" x14ac:dyDescent="0.3">
      <c r="A64">
        <f t="shared" si="0"/>
        <v>8.5999999999999854</v>
      </c>
      <c r="B64" s="67">
        <v>9.6999999999999993</v>
      </c>
      <c r="C64" s="66">
        <v>37</v>
      </c>
      <c r="D64" s="1" t="s">
        <v>33</v>
      </c>
      <c r="G64" s="22"/>
      <c r="H64" s="20"/>
      <c r="I64" s="20"/>
      <c r="J64" s="20"/>
      <c r="K64" s="20"/>
      <c r="L64" s="20"/>
      <c r="M64" s="20"/>
      <c r="N64" s="20"/>
      <c r="O64" s="20"/>
      <c r="P64" s="20"/>
      <c r="Q64" s="20"/>
    </row>
    <row r="65" spans="1:17" ht="15.75" thickBot="1" x14ac:dyDescent="0.3">
      <c r="A65">
        <f t="shared" si="0"/>
        <v>8.6999999999999851</v>
      </c>
      <c r="B65" s="67">
        <v>12.5</v>
      </c>
      <c r="C65" s="66">
        <v>44</v>
      </c>
      <c r="D65" s="1" t="s">
        <v>33</v>
      </c>
      <c r="G65" s="22"/>
      <c r="H65" s="20"/>
      <c r="I65" s="20"/>
      <c r="J65" s="20"/>
      <c r="K65" s="20"/>
      <c r="L65" s="20"/>
      <c r="M65" s="20"/>
      <c r="N65" s="20"/>
      <c r="O65" s="20"/>
      <c r="P65" s="20"/>
      <c r="Q65" s="20"/>
    </row>
    <row r="66" spans="1:17" ht="15.75" thickBot="1" x14ac:dyDescent="0.3">
      <c r="A66">
        <f t="shared" si="0"/>
        <v>8.7999999999999847</v>
      </c>
      <c r="B66" s="67">
        <v>13.2</v>
      </c>
      <c r="C66" s="66">
        <v>32</v>
      </c>
      <c r="D66" s="1" t="s">
        <v>33</v>
      </c>
      <c r="G66" s="22"/>
      <c r="H66" s="20"/>
      <c r="I66" s="20"/>
      <c r="J66" s="19"/>
      <c r="K66" s="19"/>
      <c r="L66" s="20"/>
      <c r="M66" s="20"/>
      <c r="N66" s="20"/>
      <c r="O66" s="20"/>
      <c r="P66" s="20"/>
      <c r="Q66" s="20"/>
    </row>
    <row r="67" spans="1:17" ht="15.75" thickBot="1" x14ac:dyDescent="0.3">
      <c r="A67">
        <f t="shared" si="0"/>
        <v>8.8999999999999844</v>
      </c>
      <c r="B67" s="67">
        <v>12.5</v>
      </c>
      <c r="C67" s="66">
        <v>46</v>
      </c>
      <c r="D67" s="1" t="s">
        <v>33</v>
      </c>
      <c r="G67" s="22"/>
      <c r="H67" s="20"/>
      <c r="I67" s="20"/>
      <c r="J67" s="20"/>
      <c r="K67" s="20"/>
      <c r="L67" s="20"/>
      <c r="M67" s="20"/>
      <c r="N67" s="20"/>
      <c r="O67" s="20"/>
      <c r="P67" s="20"/>
      <c r="Q67" s="20"/>
    </row>
    <row r="68" spans="1:17" ht="15.75" thickBot="1" x14ac:dyDescent="0.3">
      <c r="A68">
        <f t="shared" ref="A68:A131" si="1">A67+0.1</f>
        <v>8.999999999999984</v>
      </c>
      <c r="B68" s="67">
        <v>9.5</v>
      </c>
      <c r="C68" s="66">
        <v>32</v>
      </c>
      <c r="D68" s="1" t="s">
        <v>33</v>
      </c>
      <c r="G68" s="22"/>
      <c r="H68" s="20"/>
      <c r="I68" s="20"/>
      <c r="J68" s="20"/>
      <c r="K68" s="20"/>
      <c r="L68" s="20"/>
      <c r="M68" s="20"/>
      <c r="N68" s="20"/>
      <c r="O68" s="20"/>
      <c r="P68" s="20"/>
      <c r="Q68" s="20"/>
    </row>
    <row r="69" spans="1:17" ht="15.75" thickBot="1" x14ac:dyDescent="0.3">
      <c r="A69">
        <f t="shared" si="1"/>
        <v>9.0999999999999837</v>
      </c>
      <c r="B69" s="67">
        <v>7.9</v>
      </c>
      <c r="C69" s="66">
        <v>34</v>
      </c>
      <c r="D69" s="1" t="s">
        <v>33</v>
      </c>
      <c r="G69" s="22"/>
      <c r="H69" s="20"/>
      <c r="I69" s="20"/>
      <c r="J69" s="20"/>
      <c r="K69" s="20"/>
      <c r="L69" s="20"/>
      <c r="M69" s="20"/>
      <c r="N69" s="20"/>
      <c r="O69" s="20"/>
      <c r="P69" s="20"/>
      <c r="Q69" s="20"/>
    </row>
    <row r="70" spans="1:17" ht="15.75" thickBot="1" x14ac:dyDescent="0.3">
      <c r="A70">
        <f t="shared" si="1"/>
        <v>9.1999999999999833</v>
      </c>
      <c r="B70" s="67">
        <v>8.1999999999999993</v>
      </c>
      <c r="C70" s="66">
        <v>30</v>
      </c>
      <c r="D70" s="1" t="s">
        <v>33</v>
      </c>
      <c r="G70" s="22"/>
      <c r="H70" s="20"/>
      <c r="I70" s="20"/>
      <c r="J70" s="20"/>
      <c r="K70" s="20"/>
      <c r="L70" s="20"/>
      <c r="M70" s="20"/>
      <c r="N70" s="20"/>
      <c r="O70" s="20"/>
      <c r="P70" s="20"/>
      <c r="Q70" s="20"/>
    </row>
    <row r="71" spans="1:17" ht="15.75" thickBot="1" x14ac:dyDescent="0.3">
      <c r="A71">
        <f t="shared" si="1"/>
        <v>9.2999999999999829</v>
      </c>
      <c r="B71" s="67">
        <v>6.7</v>
      </c>
      <c r="C71" s="66">
        <v>26</v>
      </c>
      <c r="D71" s="1" t="s">
        <v>33</v>
      </c>
      <c r="G71" s="22"/>
      <c r="H71" s="20"/>
      <c r="I71" s="20"/>
      <c r="J71" s="20"/>
      <c r="K71" s="20"/>
      <c r="L71" s="20"/>
      <c r="M71" s="20"/>
      <c r="N71" s="20"/>
      <c r="O71" s="20"/>
      <c r="P71" s="20"/>
      <c r="Q71" s="20"/>
    </row>
    <row r="72" spans="1:17" ht="15.75" thickBot="1" x14ac:dyDescent="0.3">
      <c r="A72">
        <f t="shared" si="1"/>
        <v>9.3999999999999826</v>
      </c>
      <c r="B72" s="67">
        <v>7.9</v>
      </c>
      <c r="C72" s="66">
        <v>20</v>
      </c>
      <c r="D72" s="1" t="s">
        <v>33</v>
      </c>
      <c r="G72" s="22"/>
      <c r="H72" s="20"/>
      <c r="I72" s="20"/>
      <c r="J72" s="19"/>
      <c r="K72" s="19"/>
      <c r="L72" s="20"/>
      <c r="M72" s="20"/>
      <c r="N72" s="20"/>
      <c r="O72" s="20"/>
      <c r="P72" s="20"/>
      <c r="Q72" s="20"/>
    </row>
    <row r="73" spans="1:17" ht="15.75" thickBot="1" x14ac:dyDescent="0.3">
      <c r="A73">
        <f t="shared" si="1"/>
        <v>9.4999999999999822</v>
      </c>
      <c r="B73" s="67">
        <v>5.0999999999999996</v>
      </c>
      <c r="C73" s="66">
        <v>12</v>
      </c>
      <c r="D73" s="1" t="s">
        <v>33</v>
      </c>
      <c r="G73" s="22"/>
      <c r="H73" s="20"/>
      <c r="I73" s="20"/>
      <c r="J73" s="20"/>
      <c r="K73" s="20"/>
      <c r="L73" s="20"/>
      <c r="M73" s="20"/>
      <c r="N73" s="20"/>
      <c r="O73" s="20"/>
      <c r="P73" s="20"/>
      <c r="Q73" s="20"/>
    </row>
    <row r="74" spans="1:17" ht="15.75" thickBot="1" x14ac:dyDescent="0.3">
      <c r="A74">
        <f t="shared" si="1"/>
        <v>9.5999999999999819</v>
      </c>
      <c r="B74" s="67">
        <v>4.9000000000000004</v>
      </c>
      <c r="C74" s="66">
        <v>6</v>
      </c>
      <c r="D74" s="1" t="s">
        <v>33</v>
      </c>
      <c r="G74" s="22"/>
      <c r="H74" s="20"/>
      <c r="I74" s="20"/>
      <c r="J74" s="20"/>
      <c r="K74" s="20"/>
      <c r="L74" s="20"/>
      <c r="M74" s="20"/>
      <c r="N74" s="20"/>
      <c r="O74" s="20"/>
      <c r="P74" s="20"/>
      <c r="Q74" s="20"/>
    </row>
    <row r="75" spans="1:17" ht="15.75" thickBot="1" x14ac:dyDescent="0.3">
      <c r="A75">
        <f t="shared" si="1"/>
        <v>9.6999999999999815</v>
      </c>
      <c r="B75" s="67">
        <v>4.7</v>
      </c>
      <c r="C75" s="66">
        <v>4</v>
      </c>
      <c r="D75" s="1" t="s">
        <v>33</v>
      </c>
      <c r="G75" s="22"/>
      <c r="H75" s="20"/>
      <c r="I75" s="20"/>
      <c r="J75" s="20"/>
      <c r="K75" s="20"/>
      <c r="L75" s="20"/>
      <c r="M75" s="20"/>
      <c r="N75" s="20"/>
      <c r="O75" s="20"/>
      <c r="P75" s="20"/>
      <c r="Q75" s="20"/>
    </row>
    <row r="76" spans="1:17" ht="15.75" thickBot="1" x14ac:dyDescent="0.3">
      <c r="A76">
        <f t="shared" si="1"/>
        <v>9.7999999999999812</v>
      </c>
      <c r="B76" s="67">
        <v>5.0999999999999996</v>
      </c>
      <c r="C76" s="66">
        <v>3</v>
      </c>
      <c r="D76" s="1" t="s">
        <v>33</v>
      </c>
      <c r="G76" s="22"/>
      <c r="H76" s="20"/>
      <c r="I76" s="20"/>
      <c r="J76" s="20"/>
      <c r="K76" s="20"/>
      <c r="L76" s="20"/>
      <c r="M76" s="20"/>
      <c r="N76" s="20"/>
      <c r="O76" s="20"/>
      <c r="P76" s="20"/>
      <c r="Q76" s="20"/>
    </row>
    <row r="77" spans="1:17" ht="15.75" thickBot="1" x14ac:dyDescent="0.3">
      <c r="A77">
        <f t="shared" si="1"/>
        <v>9.8999999999999808</v>
      </c>
      <c r="B77" s="67">
        <v>5.6</v>
      </c>
      <c r="C77" s="66">
        <v>5</v>
      </c>
      <c r="D77" s="1" t="s">
        <v>33</v>
      </c>
      <c r="G77" s="22"/>
      <c r="H77" s="20"/>
      <c r="I77" s="20"/>
      <c r="J77" s="20"/>
      <c r="K77" s="20"/>
      <c r="L77" s="20"/>
      <c r="M77" s="20"/>
      <c r="N77" s="20"/>
      <c r="O77" s="20"/>
      <c r="P77" s="20"/>
      <c r="Q77" s="20"/>
    </row>
    <row r="78" spans="1:17" ht="15.75" thickBot="1" x14ac:dyDescent="0.3">
      <c r="A78">
        <f t="shared" si="1"/>
        <v>9.9999999999999805</v>
      </c>
      <c r="B78" s="67">
        <v>6.8</v>
      </c>
      <c r="C78" s="66">
        <v>8</v>
      </c>
      <c r="D78" s="1" t="s">
        <v>33</v>
      </c>
      <c r="G78" s="22"/>
      <c r="H78" s="20"/>
      <c r="I78" s="20"/>
      <c r="J78" s="19"/>
      <c r="K78" s="19"/>
      <c r="L78" s="20"/>
      <c r="M78" s="20"/>
      <c r="N78" s="20"/>
      <c r="O78" s="20"/>
      <c r="P78" s="20"/>
      <c r="Q78" s="20"/>
    </row>
    <row r="79" spans="1:17" ht="15.75" thickBot="1" x14ac:dyDescent="0.3">
      <c r="A79">
        <f t="shared" si="1"/>
        <v>10.09999999999998</v>
      </c>
      <c r="B79" s="67">
        <v>6.4</v>
      </c>
      <c r="C79" s="66">
        <v>14</v>
      </c>
      <c r="D79" s="1" t="s">
        <v>33</v>
      </c>
      <c r="G79" s="22"/>
      <c r="H79" s="20"/>
      <c r="I79" s="20"/>
      <c r="J79" s="20"/>
      <c r="K79" s="20"/>
      <c r="L79" s="20"/>
      <c r="M79" s="20"/>
      <c r="N79" s="20"/>
      <c r="O79" s="20"/>
      <c r="P79" s="20"/>
      <c r="Q79" s="20"/>
    </row>
    <row r="80" spans="1:17" ht="15.75" thickBot="1" x14ac:dyDescent="0.3">
      <c r="A80">
        <f t="shared" si="1"/>
        <v>10.19999999999998</v>
      </c>
      <c r="B80" s="67">
        <v>5.8</v>
      </c>
      <c r="C80" s="66">
        <v>14</v>
      </c>
      <c r="D80" s="1" t="s">
        <v>33</v>
      </c>
      <c r="G80" s="22"/>
      <c r="H80" s="20"/>
      <c r="I80" s="20"/>
      <c r="J80" s="20"/>
      <c r="K80" s="20"/>
      <c r="L80" s="20"/>
      <c r="M80" s="20"/>
      <c r="N80" s="20"/>
      <c r="O80" s="20"/>
      <c r="P80" s="20"/>
      <c r="Q80" s="20"/>
    </row>
    <row r="81" spans="1:21" ht="15.75" thickBot="1" x14ac:dyDescent="0.3">
      <c r="A81">
        <f t="shared" si="1"/>
        <v>10.299999999999979</v>
      </c>
      <c r="B81" s="67">
        <v>5.7</v>
      </c>
      <c r="C81" s="66">
        <v>11</v>
      </c>
      <c r="D81" s="1" t="s">
        <v>33</v>
      </c>
      <c r="G81" s="22"/>
      <c r="H81" s="20"/>
      <c r="I81" s="20"/>
      <c r="J81" s="20"/>
      <c r="K81" s="20"/>
      <c r="L81" s="20"/>
      <c r="M81" s="20"/>
      <c r="N81" s="20"/>
      <c r="O81" s="20"/>
      <c r="P81" s="20"/>
      <c r="Q81" s="20"/>
    </row>
    <row r="82" spans="1:21" ht="15.75" thickBot="1" x14ac:dyDescent="0.3">
      <c r="A82">
        <f t="shared" si="1"/>
        <v>10.399999999999979</v>
      </c>
      <c r="B82" s="67">
        <v>12.4</v>
      </c>
      <c r="C82" s="66">
        <v>14</v>
      </c>
      <c r="D82" s="1" t="s">
        <v>33</v>
      </c>
      <c r="G82" s="22"/>
      <c r="H82" s="20"/>
      <c r="I82" s="20"/>
      <c r="J82" s="20"/>
      <c r="K82" s="20"/>
      <c r="L82" s="20"/>
      <c r="M82" s="20"/>
      <c r="N82" s="20"/>
      <c r="O82" s="20"/>
      <c r="P82" s="20"/>
      <c r="Q82" s="20"/>
    </row>
    <row r="83" spans="1:21" ht="15.75" thickBot="1" x14ac:dyDescent="0.3">
      <c r="A83">
        <f t="shared" si="1"/>
        <v>10.499999999999979</v>
      </c>
      <c r="B83" s="67">
        <v>17.2</v>
      </c>
      <c r="C83" s="66">
        <v>19</v>
      </c>
      <c r="D83" s="1" t="s">
        <v>33</v>
      </c>
      <c r="G83" s="22"/>
      <c r="H83" s="20"/>
      <c r="I83" s="20"/>
      <c r="J83" s="20"/>
      <c r="K83" s="20"/>
      <c r="L83" s="20"/>
      <c r="M83" s="20"/>
      <c r="N83" s="20"/>
      <c r="O83" s="20"/>
      <c r="P83" s="20"/>
      <c r="Q83" s="20"/>
    </row>
    <row r="84" spans="1:21" ht="15.75" thickBot="1" x14ac:dyDescent="0.3">
      <c r="A84">
        <f t="shared" si="1"/>
        <v>10.599999999999978</v>
      </c>
      <c r="B84" s="67">
        <v>19.5</v>
      </c>
      <c r="C84" s="66">
        <v>35</v>
      </c>
      <c r="D84" s="1" t="s">
        <v>33</v>
      </c>
      <c r="G84" s="22"/>
      <c r="H84" s="20"/>
      <c r="I84" s="20"/>
      <c r="J84" s="19"/>
      <c r="K84" s="19"/>
      <c r="L84" s="20"/>
      <c r="M84" s="20"/>
      <c r="N84" s="20"/>
      <c r="O84" s="20"/>
      <c r="P84" s="20"/>
      <c r="Q84" s="20"/>
    </row>
    <row r="85" spans="1:21" ht="15.75" thickBot="1" x14ac:dyDescent="0.3">
      <c r="A85">
        <f t="shared" si="1"/>
        <v>10.699999999999978</v>
      </c>
      <c r="B85" s="67">
        <v>18.8</v>
      </c>
      <c r="C85" s="66">
        <v>47</v>
      </c>
      <c r="D85" s="1" t="s">
        <v>33</v>
      </c>
      <c r="G85" s="22"/>
      <c r="H85" s="20"/>
      <c r="I85" s="20"/>
      <c r="J85" s="20"/>
      <c r="K85" s="20"/>
      <c r="L85" s="20"/>
      <c r="M85" s="20"/>
      <c r="N85" s="20"/>
      <c r="O85" s="20"/>
      <c r="P85" s="20"/>
      <c r="Q85" s="20"/>
    </row>
    <row r="86" spans="1:21" s="11" customFormat="1" ht="15.75" thickBot="1" x14ac:dyDescent="0.3">
      <c r="A86">
        <f t="shared" si="1"/>
        <v>10.799999999999978</v>
      </c>
      <c r="B86" s="67">
        <v>18.100000000000001</v>
      </c>
      <c r="C86" s="66">
        <v>61</v>
      </c>
      <c r="D86" s="1" t="s">
        <v>33</v>
      </c>
      <c r="E86"/>
      <c r="F86"/>
      <c r="G86" s="22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/>
      <c r="S86"/>
      <c r="T86"/>
      <c r="U86"/>
    </row>
    <row r="87" spans="1:21" s="11" customFormat="1" ht="15.75" thickBot="1" x14ac:dyDescent="0.3">
      <c r="A87">
        <f t="shared" si="1"/>
        <v>10.899999999999977</v>
      </c>
      <c r="B87" s="67">
        <v>17.600000000000001</v>
      </c>
      <c r="C87" s="66">
        <v>60</v>
      </c>
      <c r="D87" s="1" t="s">
        <v>33</v>
      </c>
      <c r="E87"/>
      <c r="F87"/>
      <c r="G87" s="22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/>
      <c r="S87"/>
      <c r="T87"/>
      <c r="U87"/>
    </row>
    <row r="88" spans="1:21" s="11" customFormat="1" ht="15.75" thickBot="1" x14ac:dyDescent="0.3">
      <c r="A88">
        <f t="shared" si="1"/>
        <v>10.999999999999977</v>
      </c>
      <c r="B88" s="67">
        <v>15.9</v>
      </c>
      <c r="C88" s="66">
        <v>63</v>
      </c>
      <c r="D88" s="1" t="s">
        <v>33</v>
      </c>
      <c r="E88"/>
      <c r="F88"/>
      <c r="G88" s="22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/>
      <c r="S88"/>
      <c r="T88"/>
      <c r="U88"/>
    </row>
    <row r="89" spans="1:21" s="11" customFormat="1" ht="15.75" thickBot="1" x14ac:dyDescent="0.3">
      <c r="A89">
        <f t="shared" si="1"/>
        <v>11.099999999999977</v>
      </c>
      <c r="B89" s="67">
        <v>15.3</v>
      </c>
      <c r="C89" s="66">
        <v>63</v>
      </c>
      <c r="D89" s="1" t="s">
        <v>33</v>
      </c>
      <c r="E89"/>
      <c r="F89"/>
      <c r="G89" s="22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/>
      <c r="S89"/>
      <c r="T89"/>
      <c r="U89"/>
    </row>
    <row r="90" spans="1:21" ht="15.75" thickBot="1" x14ac:dyDescent="0.3">
      <c r="A90">
        <f t="shared" si="1"/>
        <v>11.199999999999976</v>
      </c>
      <c r="B90" s="67">
        <v>14.4</v>
      </c>
      <c r="C90" s="66">
        <v>59</v>
      </c>
      <c r="D90" s="1" t="s">
        <v>33</v>
      </c>
      <c r="G90" s="22"/>
      <c r="H90" s="20"/>
      <c r="I90" s="20"/>
      <c r="J90" s="19"/>
      <c r="K90" s="19"/>
      <c r="L90" s="20"/>
      <c r="M90" s="20"/>
      <c r="N90" s="20"/>
      <c r="O90" s="20"/>
      <c r="P90" s="20"/>
      <c r="Q90" s="20"/>
    </row>
    <row r="91" spans="1:21" ht="15.75" thickBot="1" x14ac:dyDescent="0.3">
      <c r="A91">
        <f t="shared" si="1"/>
        <v>11.299999999999976</v>
      </c>
      <c r="B91" s="67">
        <v>16.100000000000001</v>
      </c>
      <c r="C91" s="66">
        <v>54</v>
      </c>
      <c r="D91" s="1" t="s">
        <v>33</v>
      </c>
      <c r="G91" s="22"/>
      <c r="H91" s="20"/>
      <c r="I91" s="20"/>
      <c r="J91" s="20"/>
      <c r="K91" s="20"/>
      <c r="L91" s="20"/>
      <c r="M91" s="20"/>
      <c r="N91" s="20"/>
      <c r="O91" s="20"/>
      <c r="P91" s="20"/>
      <c r="Q91" s="20"/>
    </row>
    <row r="92" spans="1:21" ht="15.75" thickBot="1" x14ac:dyDescent="0.3">
      <c r="A92">
        <f t="shared" si="1"/>
        <v>11.399999999999975</v>
      </c>
      <c r="B92" s="67">
        <v>16.600000000000001</v>
      </c>
      <c r="C92" s="66">
        <v>55</v>
      </c>
      <c r="D92" s="1" t="s">
        <v>33</v>
      </c>
      <c r="G92" s="22"/>
      <c r="H92" s="20"/>
      <c r="I92" s="20"/>
      <c r="J92" s="20"/>
      <c r="K92" s="20"/>
      <c r="L92" s="20"/>
      <c r="M92" s="20"/>
      <c r="N92" s="20"/>
      <c r="O92" s="20"/>
      <c r="P92" s="20"/>
      <c r="Q92" s="20"/>
    </row>
    <row r="93" spans="1:21" ht="15.75" thickBot="1" x14ac:dyDescent="0.3">
      <c r="A93">
        <f t="shared" si="1"/>
        <v>11.499999999999975</v>
      </c>
      <c r="B93" s="67">
        <v>16</v>
      </c>
      <c r="C93" s="66">
        <v>57</v>
      </c>
      <c r="D93" s="1" t="s">
        <v>33</v>
      </c>
      <c r="G93" s="22"/>
      <c r="H93" s="20"/>
      <c r="I93" s="20"/>
      <c r="J93" s="20"/>
      <c r="K93" s="20"/>
      <c r="L93" s="20"/>
      <c r="M93" s="20"/>
      <c r="N93" s="20"/>
      <c r="O93" s="20"/>
      <c r="P93" s="20"/>
      <c r="Q93" s="20"/>
    </row>
    <row r="94" spans="1:21" ht="15.75" thickBot="1" x14ac:dyDescent="0.3">
      <c r="A94">
        <f t="shared" si="1"/>
        <v>11.599999999999975</v>
      </c>
      <c r="B94" s="67">
        <v>17.2</v>
      </c>
      <c r="C94" s="66">
        <v>60</v>
      </c>
      <c r="D94" s="1" t="s">
        <v>33</v>
      </c>
      <c r="G94" s="22"/>
      <c r="H94" s="20"/>
      <c r="I94" s="20"/>
      <c r="J94" s="20"/>
      <c r="K94" s="20"/>
      <c r="L94" s="20"/>
      <c r="M94" s="20"/>
      <c r="N94" s="20"/>
      <c r="O94" s="20"/>
      <c r="P94" s="20"/>
      <c r="Q94" s="20"/>
    </row>
    <row r="95" spans="1:21" ht="15.75" thickBot="1" x14ac:dyDescent="0.3">
      <c r="A95">
        <f t="shared" si="1"/>
        <v>11.699999999999974</v>
      </c>
      <c r="B95" s="67">
        <v>17</v>
      </c>
      <c r="C95" s="66">
        <v>67</v>
      </c>
      <c r="D95" s="1" t="s">
        <v>33</v>
      </c>
      <c r="G95" s="22"/>
      <c r="H95" s="20"/>
      <c r="I95" s="20"/>
      <c r="J95" s="20"/>
      <c r="K95" s="20"/>
      <c r="L95" s="20"/>
      <c r="M95" s="20"/>
      <c r="N95" s="20"/>
      <c r="O95" s="20"/>
      <c r="P95" s="20"/>
      <c r="Q95" s="20"/>
    </row>
    <row r="96" spans="1:21" ht="15.75" thickBot="1" x14ac:dyDescent="0.3">
      <c r="A96">
        <f t="shared" si="1"/>
        <v>11.799999999999974</v>
      </c>
      <c r="B96" s="67">
        <v>16.7</v>
      </c>
      <c r="C96" s="66">
        <v>75</v>
      </c>
      <c r="D96" s="1" t="s">
        <v>33</v>
      </c>
      <c r="G96" s="22"/>
      <c r="H96" s="20"/>
      <c r="I96" s="20"/>
      <c r="J96" s="19"/>
      <c r="K96" s="19"/>
      <c r="L96" s="20"/>
      <c r="M96" s="20"/>
      <c r="N96" s="20"/>
      <c r="O96" s="20"/>
      <c r="P96" s="20"/>
      <c r="Q96" s="20"/>
    </row>
    <row r="97" spans="1:17" ht="15.75" thickBot="1" x14ac:dyDescent="0.3">
      <c r="A97">
        <f t="shared" si="1"/>
        <v>11.899999999999974</v>
      </c>
      <c r="B97" s="67">
        <v>14</v>
      </c>
      <c r="C97" s="66">
        <v>82</v>
      </c>
      <c r="D97" s="1" t="s">
        <v>33</v>
      </c>
      <c r="G97" s="22"/>
      <c r="H97" s="20"/>
      <c r="I97" s="20"/>
      <c r="J97" s="20"/>
      <c r="K97" s="20"/>
      <c r="L97" s="20"/>
      <c r="M97" s="20"/>
      <c r="N97" s="20"/>
      <c r="O97" s="20"/>
      <c r="P97" s="20"/>
      <c r="Q97" s="20"/>
    </row>
    <row r="98" spans="1:17" ht="15.75" thickBot="1" x14ac:dyDescent="0.3">
      <c r="A98">
        <f t="shared" si="1"/>
        <v>11.999999999999973</v>
      </c>
      <c r="B98" s="67">
        <v>11.7</v>
      </c>
      <c r="C98" s="66">
        <v>76</v>
      </c>
      <c r="D98" s="1" t="s">
        <v>33</v>
      </c>
      <c r="G98" s="22"/>
      <c r="H98" s="20"/>
      <c r="I98" s="20"/>
      <c r="J98" s="20"/>
      <c r="K98" s="20"/>
      <c r="L98" s="20"/>
      <c r="M98" s="20"/>
      <c r="N98" s="20"/>
      <c r="O98" s="20"/>
      <c r="P98" s="20"/>
      <c r="Q98" s="20"/>
    </row>
    <row r="99" spans="1:17" ht="15.75" thickBot="1" x14ac:dyDescent="0.3">
      <c r="A99">
        <f t="shared" si="1"/>
        <v>12.099999999999973</v>
      </c>
      <c r="B99" s="67">
        <v>10.3</v>
      </c>
      <c r="C99" s="66">
        <v>64</v>
      </c>
      <c r="D99" s="1" t="s">
        <v>33</v>
      </c>
      <c r="G99" s="22"/>
      <c r="H99" s="20"/>
      <c r="I99" s="20"/>
      <c r="J99" s="20"/>
      <c r="K99" s="20"/>
      <c r="L99" s="20"/>
      <c r="M99" s="20"/>
      <c r="N99" s="20"/>
      <c r="O99" s="20"/>
      <c r="P99" s="20"/>
      <c r="Q99" s="20"/>
    </row>
    <row r="100" spans="1:17" ht="15.75" thickBot="1" x14ac:dyDescent="0.3">
      <c r="A100">
        <f t="shared" si="1"/>
        <v>12.199999999999973</v>
      </c>
      <c r="B100" s="67">
        <v>9.4</v>
      </c>
      <c r="C100" s="66">
        <v>52</v>
      </c>
      <c r="D100" s="1" t="s">
        <v>33</v>
      </c>
      <c r="G100" s="22"/>
      <c r="H100" s="20"/>
      <c r="I100" s="20"/>
      <c r="J100" s="20"/>
      <c r="K100" s="20"/>
      <c r="L100" s="20"/>
      <c r="M100" s="20"/>
      <c r="N100" s="20"/>
      <c r="O100" s="20"/>
      <c r="P100" s="20"/>
      <c r="Q100" s="20"/>
    </row>
    <row r="101" spans="1:17" ht="15.75" thickBot="1" x14ac:dyDescent="0.3">
      <c r="A101">
        <f t="shared" si="1"/>
        <v>12.299999999999972</v>
      </c>
      <c r="B101" s="67">
        <v>8.9</v>
      </c>
      <c r="C101" s="66">
        <v>44</v>
      </c>
      <c r="D101" s="1" t="s">
        <v>33</v>
      </c>
      <c r="G101" s="22"/>
      <c r="H101" s="20"/>
      <c r="I101" s="20"/>
      <c r="J101" s="20"/>
      <c r="K101" s="20"/>
      <c r="L101" s="20"/>
      <c r="M101" s="20"/>
      <c r="N101" s="20"/>
      <c r="O101" s="20"/>
      <c r="P101" s="20"/>
      <c r="Q101" s="20"/>
    </row>
    <row r="102" spans="1:17" ht="15.75" thickBot="1" x14ac:dyDescent="0.3">
      <c r="A102">
        <f t="shared" si="1"/>
        <v>12.399999999999972</v>
      </c>
      <c r="B102" s="67">
        <v>8.6999999999999993</v>
      </c>
      <c r="C102" s="66">
        <v>39</v>
      </c>
      <c r="D102" s="1" t="s">
        <v>33</v>
      </c>
      <c r="G102" s="22"/>
      <c r="H102" s="20"/>
      <c r="I102" s="20"/>
      <c r="J102" s="19"/>
      <c r="K102" s="19"/>
      <c r="L102" s="20"/>
      <c r="M102" s="20"/>
      <c r="N102" s="20"/>
      <c r="O102" s="20"/>
      <c r="P102" s="20"/>
      <c r="Q102" s="20"/>
    </row>
    <row r="103" spans="1:17" ht="15.75" thickBot="1" x14ac:dyDescent="0.3">
      <c r="A103">
        <f t="shared" si="1"/>
        <v>12.499999999999972</v>
      </c>
      <c r="B103" s="67">
        <v>8.3000000000000007</v>
      </c>
      <c r="C103" s="66">
        <v>35</v>
      </c>
      <c r="D103" s="1" t="s">
        <v>33</v>
      </c>
      <c r="G103" s="22"/>
      <c r="H103" s="20"/>
      <c r="I103" s="20"/>
      <c r="J103" s="20"/>
      <c r="K103" s="20"/>
      <c r="L103" s="20"/>
      <c r="M103" s="20"/>
      <c r="N103" s="20"/>
      <c r="O103" s="20"/>
      <c r="P103" s="20"/>
      <c r="Q103" s="20"/>
    </row>
    <row r="104" spans="1:17" ht="15.75" thickBot="1" x14ac:dyDescent="0.3">
      <c r="A104">
        <f t="shared" si="1"/>
        <v>12.599999999999971</v>
      </c>
      <c r="B104" s="67">
        <v>7.9</v>
      </c>
      <c r="C104" s="66">
        <v>33</v>
      </c>
      <c r="D104" s="1" t="s">
        <v>33</v>
      </c>
      <c r="G104" s="22"/>
      <c r="H104" s="20"/>
      <c r="I104" s="20"/>
      <c r="J104" s="20"/>
      <c r="K104" s="20"/>
      <c r="L104" s="20"/>
      <c r="M104" s="20"/>
      <c r="N104" s="20"/>
      <c r="O104" s="20"/>
      <c r="P104" s="20"/>
      <c r="Q104" s="20"/>
    </row>
    <row r="105" spans="1:17" ht="15.75" thickBot="1" x14ac:dyDescent="0.3">
      <c r="A105">
        <f t="shared" si="1"/>
        <v>12.699999999999971</v>
      </c>
      <c r="B105" s="67">
        <v>8.1999999999999993</v>
      </c>
      <c r="C105" s="66">
        <v>35</v>
      </c>
      <c r="D105" s="1" t="s">
        <v>33</v>
      </c>
      <c r="G105" s="22"/>
      <c r="H105" s="20"/>
      <c r="I105" s="20"/>
      <c r="J105" s="20"/>
      <c r="K105" s="20"/>
      <c r="L105" s="20"/>
      <c r="M105" s="20"/>
      <c r="N105" s="20"/>
      <c r="O105" s="20"/>
      <c r="P105" s="20"/>
      <c r="Q105" s="20"/>
    </row>
    <row r="106" spans="1:17" ht="15.75" thickBot="1" x14ac:dyDescent="0.3">
      <c r="A106">
        <f t="shared" si="1"/>
        <v>12.799999999999971</v>
      </c>
      <c r="B106" s="67">
        <v>8.3000000000000007</v>
      </c>
      <c r="C106" s="66">
        <v>36</v>
      </c>
      <c r="D106" s="1" t="s">
        <v>33</v>
      </c>
      <c r="G106" s="22"/>
      <c r="H106" s="20"/>
      <c r="I106" s="20"/>
      <c r="J106" s="20"/>
      <c r="K106" s="20"/>
      <c r="L106" s="20"/>
      <c r="M106" s="20"/>
      <c r="N106" s="20"/>
      <c r="O106" s="20"/>
      <c r="P106" s="20"/>
      <c r="Q106" s="20"/>
    </row>
    <row r="107" spans="1:17" ht="15.75" thickBot="1" x14ac:dyDescent="0.3">
      <c r="A107">
        <f t="shared" si="1"/>
        <v>12.89999999999997</v>
      </c>
      <c r="B107" s="67">
        <v>8.3000000000000007</v>
      </c>
      <c r="C107" s="66">
        <v>38</v>
      </c>
      <c r="D107" s="1" t="s">
        <v>33</v>
      </c>
      <c r="G107" s="22"/>
      <c r="H107" s="20"/>
      <c r="I107" s="20"/>
      <c r="J107" s="20"/>
      <c r="K107" s="20"/>
      <c r="L107" s="20"/>
      <c r="M107" s="20"/>
      <c r="N107" s="20"/>
      <c r="O107" s="20"/>
      <c r="P107" s="20"/>
      <c r="Q107" s="20"/>
    </row>
    <row r="108" spans="1:17" ht="15.75" thickBot="1" x14ac:dyDescent="0.3">
      <c r="A108">
        <f t="shared" si="1"/>
        <v>12.99999999999997</v>
      </c>
      <c r="B108" s="67">
        <v>8.4</v>
      </c>
      <c r="C108" s="66">
        <v>39</v>
      </c>
      <c r="D108" s="1" t="s">
        <v>33</v>
      </c>
      <c r="G108" s="22"/>
      <c r="H108" s="20"/>
      <c r="I108" s="20"/>
      <c r="J108" s="20"/>
      <c r="K108" s="20"/>
      <c r="L108" s="20"/>
      <c r="M108" s="20"/>
      <c r="N108" s="20"/>
      <c r="O108" s="20"/>
      <c r="P108" s="20"/>
      <c r="Q108" s="20"/>
    </row>
    <row r="109" spans="1:17" ht="15.75" thickBot="1" x14ac:dyDescent="0.3">
      <c r="A109">
        <f t="shared" si="1"/>
        <v>13.099999999999969</v>
      </c>
      <c r="B109" s="67">
        <v>8.3000000000000007</v>
      </c>
      <c r="C109" s="66">
        <v>38</v>
      </c>
      <c r="D109" s="1" t="s">
        <v>33</v>
      </c>
      <c r="G109" s="22"/>
      <c r="H109" s="20"/>
      <c r="I109" s="20"/>
      <c r="J109" s="20"/>
      <c r="K109" s="20"/>
      <c r="L109" s="20"/>
      <c r="M109" s="20"/>
      <c r="N109" s="20"/>
      <c r="O109" s="20"/>
      <c r="P109" s="20"/>
      <c r="Q109" s="20"/>
    </row>
    <row r="110" spans="1:17" ht="15.75" thickBot="1" x14ac:dyDescent="0.3">
      <c r="A110">
        <f t="shared" si="1"/>
        <v>13.199999999999969</v>
      </c>
      <c r="B110" s="67">
        <v>8</v>
      </c>
      <c r="C110" s="66">
        <v>35</v>
      </c>
      <c r="D110" s="1" t="s">
        <v>33</v>
      </c>
      <c r="G110" s="22"/>
      <c r="H110" s="20"/>
      <c r="I110" s="20"/>
      <c r="J110" s="20"/>
      <c r="K110" s="20"/>
      <c r="L110" s="20"/>
      <c r="M110" s="20"/>
      <c r="N110" s="20"/>
      <c r="O110" s="20"/>
      <c r="P110" s="20"/>
      <c r="Q110" s="20"/>
    </row>
    <row r="111" spans="1:17" ht="15.75" thickBot="1" x14ac:dyDescent="0.3">
      <c r="A111">
        <f t="shared" si="1"/>
        <v>13.299999999999969</v>
      </c>
      <c r="B111" s="67">
        <v>9</v>
      </c>
      <c r="C111" s="66">
        <v>34</v>
      </c>
      <c r="D111" s="1" t="s">
        <v>33</v>
      </c>
      <c r="G111" s="22"/>
      <c r="H111" s="20"/>
      <c r="I111" s="20"/>
      <c r="J111" s="20"/>
      <c r="K111" s="20"/>
      <c r="L111" s="20"/>
      <c r="M111" s="20"/>
      <c r="N111" s="20"/>
      <c r="O111" s="20"/>
      <c r="P111" s="20"/>
      <c r="Q111" s="20"/>
    </row>
    <row r="112" spans="1:17" ht="15.75" thickBot="1" x14ac:dyDescent="0.3">
      <c r="A112">
        <f t="shared" si="1"/>
        <v>13.399999999999968</v>
      </c>
      <c r="B112" s="67">
        <v>13.4</v>
      </c>
      <c r="C112" s="66">
        <v>34</v>
      </c>
      <c r="D112" s="1" t="s">
        <v>33</v>
      </c>
      <c r="G112" s="22"/>
      <c r="H112" s="20"/>
      <c r="I112" s="20"/>
      <c r="J112" s="20"/>
      <c r="K112" s="20"/>
      <c r="L112" s="20"/>
      <c r="M112" s="20"/>
      <c r="N112" s="20"/>
      <c r="O112" s="20"/>
      <c r="P112" s="20"/>
      <c r="Q112" s="20"/>
    </row>
    <row r="113" spans="1:17" ht="15.75" thickBot="1" x14ac:dyDescent="0.3">
      <c r="A113">
        <f t="shared" si="1"/>
        <v>13.499999999999968</v>
      </c>
      <c r="B113" s="67">
        <v>12.9</v>
      </c>
      <c r="C113" s="66">
        <v>44</v>
      </c>
      <c r="D113" s="1" t="s">
        <v>33</v>
      </c>
      <c r="G113" s="22"/>
      <c r="H113" s="20"/>
      <c r="I113" s="20"/>
      <c r="J113" s="20"/>
      <c r="K113" s="20"/>
      <c r="L113" s="20"/>
      <c r="M113" s="20"/>
      <c r="N113" s="20"/>
      <c r="O113" s="20"/>
      <c r="P113" s="20"/>
      <c r="Q113" s="20"/>
    </row>
    <row r="114" spans="1:17" ht="15.75" thickBot="1" x14ac:dyDescent="0.3">
      <c r="A114">
        <f t="shared" si="1"/>
        <v>13.599999999999968</v>
      </c>
      <c r="B114" s="67">
        <v>12.6</v>
      </c>
      <c r="C114" s="66">
        <v>57</v>
      </c>
      <c r="D114" s="1" t="s">
        <v>33</v>
      </c>
      <c r="G114" s="22"/>
      <c r="H114" s="20"/>
      <c r="I114" s="20"/>
      <c r="J114" s="20"/>
      <c r="K114" s="20"/>
      <c r="L114" s="20"/>
      <c r="M114" s="20"/>
      <c r="N114" s="20"/>
      <c r="O114" s="20"/>
      <c r="P114" s="20"/>
      <c r="Q114" s="20"/>
    </row>
    <row r="115" spans="1:17" ht="15.75" thickBot="1" x14ac:dyDescent="0.3">
      <c r="A115">
        <f t="shared" si="1"/>
        <v>13.699999999999967</v>
      </c>
      <c r="B115" s="67">
        <v>12.9</v>
      </c>
      <c r="C115" s="66">
        <v>60</v>
      </c>
      <c r="D115" s="1" t="s">
        <v>33</v>
      </c>
      <c r="G115" s="22"/>
      <c r="H115" s="20"/>
      <c r="I115" s="20"/>
      <c r="J115" s="20"/>
      <c r="K115" s="20"/>
      <c r="L115" s="20"/>
      <c r="M115" s="20"/>
      <c r="N115" s="20"/>
      <c r="O115" s="20"/>
      <c r="P115" s="20"/>
      <c r="Q115" s="20"/>
    </row>
    <row r="116" spans="1:17" ht="15.75" thickBot="1" x14ac:dyDescent="0.3">
      <c r="A116">
        <f t="shared" si="1"/>
        <v>13.799999999999967</v>
      </c>
      <c r="B116" s="68">
        <v>13</v>
      </c>
      <c r="C116" s="65">
        <v>58</v>
      </c>
      <c r="D116" s="1" t="s">
        <v>33</v>
      </c>
      <c r="G116" s="22"/>
      <c r="H116" s="20"/>
      <c r="I116" s="20"/>
      <c r="J116" s="20"/>
      <c r="K116" s="20"/>
      <c r="L116" s="20"/>
      <c r="M116" s="20"/>
      <c r="N116" s="20"/>
      <c r="O116" s="20"/>
      <c r="P116" s="20"/>
      <c r="Q116" s="20"/>
    </row>
    <row r="117" spans="1:17" ht="15.75" thickBot="1" x14ac:dyDescent="0.3">
      <c r="A117">
        <f t="shared" si="1"/>
        <v>13.899999999999967</v>
      </c>
      <c r="B117" s="67">
        <v>14</v>
      </c>
      <c r="C117" s="66">
        <v>58</v>
      </c>
      <c r="D117" s="1" t="s">
        <v>33</v>
      </c>
      <c r="G117" s="22"/>
      <c r="H117" s="20"/>
      <c r="I117" s="20"/>
      <c r="J117" s="20"/>
      <c r="K117" s="20"/>
      <c r="L117" s="20"/>
      <c r="M117" s="20"/>
      <c r="N117" s="20"/>
      <c r="O117" s="20"/>
      <c r="P117" s="20"/>
      <c r="Q117" s="20"/>
    </row>
    <row r="118" spans="1:17" ht="15.75" thickBot="1" x14ac:dyDescent="0.3">
      <c r="A118">
        <f t="shared" si="1"/>
        <v>13.999999999999966</v>
      </c>
      <c r="B118" s="67">
        <v>13.6</v>
      </c>
      <c r="C118" s="66">
        <v>61</v>
      </c>
      <c r="D118" s="1" t="s">
        <v>33</v>
      </c>
      <c r="G118" s="22"/>
      <c r="H118" s="20"/>
      <c r="I118" s="20"/>
      <c r="J118" s="20"/>
      <c r="K118" s="20"/>
      <c r="L118" s="20"/>
      <c r="M118" s="20"/>
      <c r="N118" s="20"/>
      <c r="O118" s="20"/>
      <c r="P118" s="20"/>
      <c r="Q118" s="20"/>
    </row>
    <row r="119" spans="1:17" ht="15.75" thickBot="1" x14ac:dyDescent="0.3">
      <c r="A119">
        <f t="shared" si="1"/>
        <v>14.099999999999966</v>
      </c>
      <c r="B119" s="67">
        <v>12.7</v>
      </c>
      <c r="C119" s="66">
        <v>61</v>
      </c>
      <c r="D119" s="1" t="s">
        <v>33</v>
      </c>
      <c r="G119" s="22"/>
      <c r="H119" s="20"/>
      <c r="I119" s="20"/>
      <c r="J119" s="20"/>
      <c r="K119" s="20"/>
      <c r="L119" s="20"/>
      <c r="M119" s="20"/>
      <c r="N119" s="20"/>
      <c r="O119" s="20"/>
      <c r="P119" s="20"/>
      <c r="Q119" s="20"/>
    </row>
    <row r="120" spans="1:17" ht="15.75" thickBot="1" x14ac:dyDescent="0.3">
      <c r="A120">
        <f t="shared" si="1"/>
        <v>14.199999999999966</v>
      </c>
      <c r="B120" s="67">
        <v>9.6</v>
      </c>
      <c r="C120" s="66">
        <v>56</v>
      </c>
      <c r="D120" s="1" t="s">
        <v>33</v>
      </c>
      <c r="G120" s="22"/>
      <c r="H120" s="20"/>
      <c r="I120" s="20"/>
      <c r="J120" s="20"/>
      <c r="K120" s="20"/>
      <c r="L120" s="20"/>
      <c r="M120" s="20"/>
      <c r="N120" s="20"/>
      <c r="O120" s="20"/>
      <c r="P120" s="20"/>
      <c r="Q120" s="20"/>
    </row>
    <row r="121" spans="1:17" ht="15.75" thickBot="1" x14ac:dyDescent="0.3">
      <c r="A121">
        <f t="shared" si="1"/>
        <v>14.299999999999965</v>
      </c>
      <c r="B121" s="67">
        <v>6.3</v>
      </c>
      <c r="C121" s="66">
        <v>50</v>
      </c>
      <c r="D121" s="1" t="s">
        <v>33</v>
      </c>
      <c r="G121" s="22"/>
      <c r="H121" s="20"/>
      <c r="I121" s="20"/>
      <c r="J121" s="20"/>
      <c r="K121" s="20"/>
      <c r="L121" s="20"/>
      <c r="M121" s="20"/>
      <c r="N121" s="20"/>
      <c r="O121" s="20"/>
      <c r="P121" s="20"/>
      <c r="Q121" s="20"/>
    </row>
    <row r="122" spans="1:17" ht="15.75" thickBot="1" x14ac:dyDescent="0.3">
      <c r="A122">
        <f t="shared" si="1"/>
        <v>14.399999999999965</v>
      </c>
      <c r="B122" s="67">
        <v>9.3000000000000007</v>
      </c>
      <c r="C122" s="66">
        <v>41</v>
      </c>
      <c r="D122" s="1" t="s">
        <v>33</v>
      </c>
      <c r="G122" s="22"/>
      <c r="H122" s="20"/>
      <c r="I122" s="20"/>
      <c r="J122" s="20"/>
      <c r="K122" s="20"/>
      <c r="L122" s="20"/>
      <c r="M122" s="20"/>
      <c r="N122" s="20"/>
      <c r="O122" s="20"/>
      <c r="P122" s="20"/>
      <c r="Q122" s="20"/>
    </row>
    <row r="123" spans="1:17" ht="15.75" thickBot="1" x14ac:dyDescent="0.3">
      <c r="A123">
        <f t="shared" si="1"/>
        <v>14.499999999999964</v>
      </c>
      <c r="B123" s="67">
        <v>11.7</v>
      </c>
      <c r="C123" s="66">
        <v>39</v>
      </c>
      <c r="D123" s="1" t="s">
        <v>33</v>
      </c>
      <c r="G123" s="22"/>
      <c r="H123" s="20"/>
      <c r="I123" s="20"/>
      <c r="J123" s="20"/>
      <c r="K123" s="20"/>
      <c r="L123" s="20"/>
      <c r="M123" s="20"/>
      <c r="N123" s="20"/>
      <c r="O123" s="20"/>
      <c r="P123" s="20"/>
      <c r="Q123" s="20"/>
    </row>
    <row r="124" spans="1:17" ht="15.75" thickBot="1" x14ac:dyDescent="0.3">
      <c r="A124">
        <f t="shared" si="1"/>
        <v>14.599999999999964</v>
      </c>
      <c r="B124" s="67">
        <v>13.4</v>
      </c>
      <c r="C124" s="66">
        <v>47</v>
      </c>
      <c r="D124" s="1" t="s">
        <v>33</v>
      </c>
      <c r="G124" s="22"/>
      <c r="H124" s="20"/>
      <c r="I124" s="20"/>
      <c r="J124" s="20"/>
      <c r="K124" s="20"/>
      <c r="L124" s="20"/>
      <c r="M124" s="20"/>
      <c r="N124" s="20"/>
      <c r="O124" s="20"/>
      <c r="P124" s="20"/>
      <c r="Q124" s="20"/>
    </row>
    <row r="125" spans="1:17" ht="15.75" thickBot="1" x14ac:dyDescent="0.3">
      <c r="A125">
        <f t="shared" si="1"/>
        <v>14.699999999999964</v>
      </c>
      <c r="B125" s="67">
        <v>13.6</v>
      </c>
      <c r="C125" s="66">
        <v>55</v>
      </c>
      <c r="D125" s="1" t="s">
        <v>33</v>
      </c>
      <c r="G125" s="22"/>
      <c r="H125" s="20"/>
      <c r="I125" s="20"/>
      <c r="J125" s="20"/>
      <c r="K125" s="20"/>
      <c r="L125" s="20"/>
      <c r="M125" s="20"/>
      <c r="N125" s="20"/>
      <c r="O125" s="20"/>
      <c r="P125" s="20"/>
      <c r="Q125" s="20"/>
    </row>
    <row r="126" spans="1:17" ht="15.75" thickBot="1" x14ac:dyDescent="0.3">
      <c r="A126">
        <f t="shared" si="1"/>
        <v>14.799999999999963</v>
      </c>
      <c r="B126" s="67">
        <v>16.100000000000001</v>
      </c>
      <c r="C126" s="66">
        <v>58</v>
      </c>
      <c r="D126" s="1" t="s">
        <v>33</v>
      </c>
      <c r="G126" s="22"/>
      <c r="H126" s="20"/>
      <c r="I126" s="20"/>
      <c r="J126" s="20"/>
      <c r="K126" s="20"/>
      <c r="L126" s="20"/>
      <c r="M126" s="20"/>
      <c r="N126" s="20"/>
      <c r="O126" s="20"/>
      <c r="P126" s="20"/>
      <c r="Q126" s="20"/>
    </row>
    <row r="127" spans="1:17" ht="15.75" thickBot="1" x14ac:dyDescent="0.3">
      <c r="A127">
        <f t="shared" si="1"/>
        <v>14.899999999999963</v>
      </c>
      <c r="B127" s="67">
        <v>16.5</v>
      </c>
      <c r="C127" s="66">
        <v>55</v>
      </c>
      <c r="D127" s="1" t="s">
        <v>33</v>
      </c>
      <c r="G127" s="22"/>
      <c r="H127" s="20"/>
      <c r="I127" s="20"/>
      <c r="J127" s="20"/>
      <c r="K127" s="20"/>
      <c r="L127" s="20"/>
      <c r="M127" s="20"/>
      <c r="N127" s="20"/>
      <c r="O127" s="20"/>
      <c r="P127" s="20"/>
      <c r="Q127" s="20"/>
    </row>
    <row r="128" spans="1:17" ht="15.75" thickBot="1" x14ac:dyDescent="0.3">
      <c r="A128">
        <f t="shared" si="1"/>
        <v>14.999999999999963</v>
      </c>
      <c r="B128" s="67">
        <v>13.1</v>
      </c>
      <c r="C128" s="66">
        <v>48</v>
      </c>
      <c r="D128" s="1" t="s">
        <v>33</v>
      </c>
      <c r="G128" s="22"/>
      <c r="H128" s="20"/>
      <c r="I128" s="20"/>
      <c r="J128" s="20"/>
      <c r="K128" s="20"/>
      <c r="L128" s="20"/>
      <c r="M128" s="20"/>
      <c r="N128" s="20"/>
      <c r="O128" s="20"/>
      <c r="P128" s="20"/>
      <c r="Q128" s="20"/>
    </row>
    <row r="129" spans="1:17" ht="15.75" thickBot="1" x14ac:dyDescent="0.3">
      <c r="A129">
        <f t="shared" si="1"/>
        <v>15.099999999999962</v>
      </c>
      <c r="B129" s="67">
        <v>10.4</v>
      </c>
      <c r="C129" s="66">
        <v>47</v>
      </c>
      <c r="D129" s="1" t="s">
        <v>33</v>
      </c>
      <c r="G129" s="22"/>
      <c r="H129" s="20"/>
      <c r="I129" s="20"/>
      <c r="J129" s="20"/>
      <c r="K129" s="20"/>
      <c r="L129" s="20"/>
      <c r="M129" s="20"/>
      <c r="N129" s="20"/>
      <c r="O129" s="20"/>
      <c r="P129" s="20"/>
      <c r="Q129" s="20"/>
    </row>
    <row r="130" spans="1:17" ht="15.75" thickBot="1" x14ac:dyDescent="0.3">
      <c r="A130">
        <f t="shared" si="1"/>
        <v>15.199999999999962</v>
      </c>
      <c r="B130" s="67">
        <v>9.6999999999999993</v>
      </c>
      <c r="C130" s="66">
        <v>34</v>
      </c>
      <c r="D130" s="1" t="s">
        <v>33</v>
      </c>
      <c r="G130" s="22"/>
      <c r="H130" s="20"/>
      <c r="I130" s="20"/>
      <c r="J130" s="20"/>
      <c r="K130" s="20"/>
      <c r="L130" s="20"/>
      <c r="M130" s="20"/>
      <c r="N130" s="20"/>
      <c r="O130" s="20"/>
      <c r="P130" s="20"/>
      <c r="Q130" s="20"/>
    </row>
    <row r="131" spans="1:17" ht="15.75" thickBot="1" x14ac:dyDescent="0.3">
      <c r="A131">
        <f t="shared" si="1"/>
        <v>15.299999999999962</v>
      </c>
      <c r="B131" s="67">
        <v>9.6</v>
      </c>
      <c r="C131" s="66">
        <v>30</v>
      </c>
      <c r="D131" s="1" t="s">
        <v>33</v>
      </c>
      <c r="G131" s="22"/>
      <c r="H131" s="20"/>
      <c r="I131" s="20"/>
      <c r="J131" s="20"/>
      <c r="K131" s="20"/>
      <c r="L131" s="20"/>
      <c r="M131" s="20"/>
      <c r="N131" s="20"/>
      <c r="O131" s="20"/>
      <c r="P131" s="20"/>
      <c r="Q131" s="20"/>
    </row>
    <row r="132" spans="1:17" ht="15.75" thickBot="1" x14ac:dyDescent="0.3">
      <c r="A132">
        <f t="shared" ref="A132:A171" si="2">A131+0.1</f>
        <v>15.399999999999961</v>
      </c>
      <c r="B132" s="67">
        <v>8.8000000000000007</v>
      </c>
      <c r="C132" s="66">
        <v>32</v>
      </c>
      <c r="D132" s="1" t="s">
        <v>33</v>
      </c>
      <c r="G132" s="22"/>
      <c r="H132" s="20"/>
      <c r="I132" s="20"/>
      <c r="J132" s="20"/>
      <c r="K132" s="20"/>
      <c r="L132" s="20"/>
      <c r="M132" s="20"/>
      <c r="N132" s="20"/>
      <c r="O132" s="20"/>
      <c r="P132" s="20"/>
      <c r="Q132" s="20"/>
    </row>
    <row r="133" spans="1:17" ht="15.75" thickBot="1" x14ac:dyDescent="0.3">
      <c r="A133">
        <f t="shared" si="2"/>
        <v>15.499999999999961</v>
      </c>
      <c r="B133" s="67">
        <v>8.1999999999999993</v>
      </c>
      <c r="C133" s="66">
        <v>29</v>
      </c>
      <c r="D133" s="1" t="s">
        <v>33</v>
      </c>
      <c r="G133" s="22"/>
      <c r="H133" s="20"/>
      <c r="I133" s="20"/>
      <c r="J133" s="20"/>
      <c r="K133" s="20"/>
      <c r="L133" s="20"/>
      <c r="M133" s="20"/>
      <c r="N133" s="20"/>
      <c r="O133" s="20"/>
      <c r="P133" s="20"/>
      <c r="Q133" s="20"/>
    </row>
    <row r="134" spans="1:17" ht="15.75" thickBot="1" x14ac:dyDescent="0.3">
      <c r="A134">
        <f t="shared" si="2"/>
        <v>15.599999999999961</v>
      </c>
      <c r="B134" s="67">
        <v>8</v>
      </c>
      <c r="C134" s="66">
        <v>27</v>
      </c>
      <c r="D134" s="1" t="s">
        <v>33</v>
      </c>
      <c r="G134" s="22"/>
      <c r="H134" s="20"/>
      <c r="I134" s="20"/>
      <c r="J134" s="20"/>
      <c r="K134" s="20"/>
      <c r="L134" s="20"/>
      <c r="M134" s="20"/>
      <c r="N134" s="20"/>
      <c r="O134" s="20"/>
      <c r="P134" s="20"/>
      <c r="Q134" s="20"/>
    </row>
    <row r="135" spans="1:17" ht="15.75" thickBot="1" x14ac:dyDescent="0.3">
      <c r="A135">
        <f t="shared" si="2"/>
        <v>15.69999999999996</v>
      </c>
      <c r="B135" s="67">
        <v>8.6999999999999993</v>
      </c>
      <c r="C135" s="66">
        <v>28</v>
      </c>
      <c r="D135" s="1" t="s">
        <v>33</v>
      </c>
      <c r="G135" s="22"/>
      <c r="H135" s="20"/>
      <c r="I135" s="20"/>
      <c r="J135" s="20"/>
      <c r="K135" s="20"/>
      <c r="L135" s="20"/>
      <c r="M135" s="20"/>
      <c r="N135" s="20"/>
      <c r="O135" s="20"/>
      <c r="P135" s="20"/>
      <c r="Q135" s="20"/>
    </row>
    <row r="136" spans="1:17" ht="15.75" thickBot="1" x14ac:dyDescent="0.3">
      <c r="A136">
        <f t="shared" si="2"/>
        <v>15.79999999999996</v>
      </c>
      <c r="B136" s="67">
        <v>11.2</v>
      </c>
      <c r="C136" s="66">
        <v>29</v>
      </c>
      <c r="D136" s="1" t="s">
        <v>33</v>
      </c>
      <c r="G136" s="22"/>
      <c r="H136" s="20"/>
      <c r="I136" s="20"/>
      <c r="J136" s="20"/>
      <c r="K136" s="20"/>
      <c r="L136" s="20"/>
      <c r="M136" s="20"/>
      <c r="N136" s="20"/>
      <c r="O136" s="20"/>
      <c r="P136" s="20"/>
      <c r="Q136" s="20"/>
    </row>
    <row r="137" spans="1:17" ht="15.75" thickBot="1" x14ac:dyDescent="0.3">
      <c r="A137">
        <f t="shared" si="2"/>
        <v>15.899999999999959</v>
      </c>
      <c r="B137" s="68">
        <v>14.9</v>
      </c>
      <c r="C137" s="65">
        <v>33</v>
      </c>
      <c r="D137" s="1" t="s">
        <v>33</v>
      </c>
      <c r="G137" s="22"/>
      <c r="H137" s="20"/>
      <c r="I137" s="20"/>
      <c r="J137" s="20"/>
      <c r="K137" s="20"/>
      <c r="L137" s="20"/>
      <c r="M137" s="20"/>
      <c r="N137" s="20"/>
      <c r="O137" s="20"/>
      <c r="P137" s="20"/>
      <c r="Q137" s="20"/>
    </row>
    <row r="138" spans="1:17" ht="15.75" thickBot="1" x14ac:dyDescent="0.3">
      <c r="A138">
        <f t="shared" si="2"/>
        <v>15.999999999999959</v>
      </c>
      <c r="B138" s="67">
        <v>16.399999999999999</v>
      </c>
      <c r="C138" s="66">
        <v>41</v>
      </c>
      <c r="D138" s="1" t="s">
        <v>33</v>
      </c>
      <c r="G138" s="22"/>
      <c r="H138" s="20"/>
      <c r="I138" s="20"/>
      <c r="J138" s="20"/>
      <c r="K138" s="20"/>
      <c r="L138" s="20"/>
      <c r="M138" s="20"/>
      <c r="N138" s="20"/>
      <c r="O138" s="20"/>
      <c r="P138" s="20"/>
      <c r="Q138" s="20"/>
    </row>
    <row r="139" spans="1:17" ht="15.75" thickBot="1" x14ac:dyDescent="0.3">
      <c r="A139">
        <f t="shared" si="2"/>
        <v>16.099999999999959</v>
      </c>
      <c r="B139" s="67">
        <v>14.2</v>
      </c>
      <c r="C139" s="66">
        <v>49</v>
      </c>
      <c r="D139" s="1" t="s">
        <v>33</v>
      </c>
      <c r="G139" s="22"/>
      <c r="H139" s="20"/>
      <c r="I139" s="20"/>
      <c r="J139" s="20"/>
      <c r="K139" s="20"/>
      <c r="L139" s="20"/>
      <c r="M139" s="20"/>
      <c r="N139" s="20"/>
      <c r="O139" s="20"/>
      <c r="P139" s="20"/>
      <c r="Q139" s="20"/>
    </row>
    <row r="140" spans="1:17" ht="15.75" thickBot="1" x14ac:dyDescent="0.3">
      <c r="A140">
        <f t="shared" si="2"/>
        <v>16.19999999999996</v>
      </c>
      <c r="B140" s="67">
        <v>15.3</v>
      </c>
      <c r="C140" s="66">
        <v>52</v>
      </c>
      <c r="D140" s="1" t="s">
        <v>33</v>
      </c>
      <c r="G140" s="22"/>
      <c r="H140" s="20"/>
      <c r="I140" s="20"/>
      <c r="J140" s="20"/>
      <c r="K140" s="20"/>
      <c r="L140" s="20"/>
      <c r="M140" s="20"/>
      <c r="N140" s="20"/>
      <c r="O140" s="20"/>
      <c r="P140" s="20"/>
      <c r="Q140" s="20"/>
    </row>
    <row r="141" spans="1:17" ht="15.75" thickBot="1" x14ac:dyDescent="0.3">
      <c r="A141">
        <f t="shared" si="2"/>
        <v>16.299999999999962</v>
      </c>
      <c r="B141" s="67">
        <v>20</v>
      </c>
      <c r="C141" s="66">
        <v>50</v>
      </c>
      <c r="D141" s="1" t="s">
        <v>33</v>
      </c>
      <c r="G141" s="22"/>
      <c r="H141" s="20"/>
      <c r="I141" s="20"/>
      <c r="J141" s="20"/>
      <c r="K141" s="20"/>
      <c r="L141" s="20"/>
      <c r="M141" s="20"/>
      <c r="N141" s="20"/>
      <c r="O141" s="20"/>
      <c r="P141" s="20"/>
      <c r="Q141" s="20"/>
    </row>
    <row r="142" spans="1:17" ht="15.75" thickBot="1" x14ac:dyDescent="0.3">
      <c r="A142">
        <f t="shared" si="2"/>
        <v>16.399999999999963</v>
      </c>
      <c r="B142" s="67">
        <v>21.4</v>
      </c>
      <c r="C142" s="66">
        <v>48</v>
      </c>
      <c r="D142" s="1" t="s">
        <v>33</v>
      </c>
      <c r="G142" s="22"/>
      <c r="H142" s="20"/>
      <c r="I142" s="20"/>
      <c r="J142" s="20"/>
      <c r="K142" s="20"/>
      <c r="L142" s="20"/>
      <c r="M142" s="20"/>
      <c r="N142" s="20"/>
      <c r="O142" s="20"/>
      <c r="P142" s="20"/>
      <c r="Q142" s="20"/>
    </row>
    <row r="143" spans="1:17" ht="15.75" thickBot="1" x14ac:dyDescent="0.3">
      <c r="A143">
        <f t="shared" si="2"/>
        <v>16.499999999999964</v>
      </c>
      <c r="B143" s="67">
        <v>17.5</v>
      </c>
      <c r="C143" s="66">
        <v>65</v>
      </c>
      <c r="D143" s="1" t="s">
        <v>33</v>
      </c>
      <c r="G143" s="22"/>
      <c r="H143" s="20"/>
      <c r="I143" s="20"/>
      <c r="J143" s="20"/>
      <c r="K143" s="20"/>
      <c r="L143" s="20"/>
      <c r="M143" s="20"/>
      <c r="N143" s="20"/>
      <c r="O143" s="20"/>
      <c r="P143" s="20"/>
      <c r="Q143" s="20"/>
    </row>
    <row r="144" spans="1:17" ht="15.75" thickBot="1" x14ac:dyDescent="0.3">
      <c r="A144">
        <f t="shared" si="2"/>
        <v>16.599999999999966</v>
      </c>
      <c r="B144" s="67">
        <v>14.1</v>
      </c>
      <c r="C144" s="66">
        <v>69</v>
      </c>
      <c r="D144" s="1" t="s">
        <v>33</v>
      </c>
      <c r="G144" s="22"/>
      <c r="H144" s="20"/>
      <c r="I144" s="20"/>
      <c r="J144" s="20"/>
      <c r="K144" s="20"/>
      <c r="L144" s="20"/>
      <c r="M144" s="20"/>
      <c r="N144" s="20"/>
      <c r="O144" s="20"/>
      <c r="P144" s="20"/>
      <c r="Q144" s="20"/>
    </row>
    <row r="145" spans="1:17" ht="15.75" thickBot="1" x14ac:dyDescent="0.3">
      <c r="A145">
        <f t="shared" si="2"/>
        <v>16.699999999999967</v>
      </c>
      <c r="B145" s="67">
        <v>13.2</v>
      </c>
      <c r="C145" s="66">
        <v>59</v>
      </c>
      <c r="D145" s="1" t="s">
        <v>33</v>
      </c>
      <c r="G145" s="22"/>
      <c r="H145" s="20"/>
      <c r="I145" s="20"/>
      <c r="J145" s="20"/>
      <c r="K145" s="20"/>
      <c r="L145" s="20"/>
      <c r="M145" s="20"/>
      <c r="N145" s="20"/>
      <c r="O145" s="20"/>
      <c r="P145" s="20"/>
      <c r="Q145" s="20"/>
    </row>
    <row r="146" spans="1:17" ht="15.75" thickBot="1" x14ac:dyDescent="0.3">
      <c r="A146">
        <f t="shared" si="2"/>
        <v>16.799999999999969</v>
      </c>
      <c r="B146" s="67">
        <v>13</v>
      </c>
      <c r="C146" s="66">
        <v>46</v>
      </c>
      <c r="D146" s="1" t="s">
        <v>33</v>
      </c>
      <c r="G146" s="22"/>
      <c r="H146" s="20"/>
      <c r="I146" s="20"/>
      <c r="J146" s="20"/>
      <c r="K146" s="20"/>
      <c r="L146" s="20"/>
      <c r="M146" s="20"/>
      <c r="N146" s="20"/>
      <c r="O146" s="20"/>
      <c r="P146" s="20"/>
      <c r="Q146" s="20"/>
    </row>
    <row r="147" spans="1:17" ht="15.75" thickBot="1" x14ac:dyDescent="0.3">
      <c r="A147">
        <f t="shared" si="2"/>
        <v>16.89999999999997</v>
      </c>
      <c r="B147" s="67">
        <v>13.2</v>
      </c>
      <c r="C147" s="66">
        <v>40</v>
      </c>
      <c r="D147" s="1" t="s">
        <v>33</v>
      </c>
      <c r="G147" s="22"/>
      <c r="H147" s="20"/>
      <c r="I147" s="20"/>
      <c r="J147" s="20"/>
      <c r="K147" s="20"/>
      <c r="L147" s="20"/>
      <c r="M147" s="20"/>
      <c r="N147" s="20"/>
      <c r="O147" s="20"/>
      <c r="P147" s="20"/>
      <c r="Q147" s="20"/>
    </row>
    <row r="148" spans="1:17" ht="15.75" thickBot="1" x14ac:dyDescent="0.3">
      <c r="A148">
        <f t="shared" si="2"/>
        <v>16.999999999999972</v>
      </c>
      <c r="B148" s="67">
        <v>12.2</v>
      </c>
      <c r="C148" s="66">
        <v>39</v>
      </c>
      <c r="D148" s="1" t="s">
        <v>33</v>
      </c>
      <c r="G148" s="22"/>
      <c r="H148" s="20"/>
      <c r="I148" s="20"/>
      <c r="J148" s="20"/>
      <c r="K148" s="20"/>
      <c r="L148" s="20"/>
      <c r="M148" s="20"/>
      <c r="N148" s="20"/>
      <c r="O148" s="20"/>
      <c r="P148" s="20"/>
      <c r="Q148" s="20"/>
    </row>
    <row r="149" spans="1:17" ht="15.75" thickBot="1" x14ac:dyDescent="0.3">
      <c r="A149">
        <f t="shared" si="2"/>
        <v>17.099999999999973</v>
      </c>
      <c r="B149" s="67">
        <v>11.7</v>
      </c>
      <c r="C149" s="66">
        <v>40</v>
      </c>
      <c r="D149" s="1" t="s">
        <v>33</v>
      </c>
      <c r="G149" s="22"/>
      <c r="H149" s="20"/>
      <c r="I149" s="20"/>
      <c r="J149" s="20"/>
      <c r="K149" s="20"/>
      <c r="L149" s="20"/>
      <c r="M149" s="20"/>
      <c r="N149" s="20"/>
      <c r="O149" s="20"/>
      <c r="P149" s="20"/>
      <c r="Q149" s="20"/>
    </row>
    <row r="150" spans="1:17" ht="15.75" thickBot="1" x14ac:dyDescent="0.3">
      <c r="A150">
        <f t="shared" si="2"/>
        <v>17.199999999999974</v>
      </c>
      <c r="B150" s="67">
        <v>12.5</v>
      </c>
      <c r="C150" s="66">
        <v>39</v>
      </c>
      <c r="D150" s="1" t="s">
        <v>33</v>
      </c>
      <c r="G150" s="22"/>
      <c r="H150" s="20"/>
      <c r="I150" s="20"/>
      <c r="J150" s="20"/>
      <c r="K150" s="20"/>
      <c r="L150" s="20"/>
      <c r="M150" s="20"/>
      <c r="N150" s="20"/>
      <c r="O150" s="20"/>
      <c r="P150" s="20"/>
      <c r="Q150" s="20"/>
    </row>
    <row r="151" spans="1:17" ht="15.75" thickBot="1" x14ac:dyDescent="0.3">
      <c r="A151">
        <f t="shared" si="2"/>
        <v>17.299999999999976</v>
      </c>
      <c r="B151" s="67">
        <v>13.6</v>
      </c>
      <c r="C151" s="66">
        <v>38</v>
      </c>
      <c r="D151" s="1" t="s">
        <v>33</v>
      </c>
      <c r="G151" s="22"/>
      <c r="H151" s="20"/>
      <c r="I151" s="20"/>
      <c r="J151" s="20"/>
      <c r="K151" s="20"/>
      <c r="L151" s="20"/>
      <c r="M151" s="20"/>
      <c r="N151" s="20"/>
      <c r="O151" s="20"/>
      <c r="P151" s="20"/>
      <c r="Q151" s="20"/>
    </row>
    <row r="152" spans="1:17" ht="15.75" thickBot="1" x14ac:dyDescent="0.3">
      <c r="A152">
        <f t="shared" si="2"/>
        <v>17.399999999999977</v>
      </c>
      <c r="B152" s="67">
        <v>10.8</v>
      </c>
      <c r="C152" s="66">
        <v>38</v>
      </c>
      <c r="D152" s="1" t="s">
        <v>33</v>
      </c>
      <c r="G152" s="22"/>
      <c r="H152" s="20"/>
      <c r="I152" s="20"/>
      <c r="J152" s="20"/>
      <c r="K152" s="20"/>
      <c r="L152" s="20"/>
      <c r="M152" s="20"/>
      <c r="N152" s="20"/>
      <c r="O152" s="20"/>
      <c r="P152" s="20"/>
      <c r="Q152" s="20"/>
    </row>
    <row r="153" spans="1:17" ht="15.75" thickBot="1" x14ac:dyDescent="0.3">
      <c r="A153">
        <f t="shared" si="2"/>
        <v>17.499999999999979</v>
      </c>
      <c r="B153" s="67">
        <v>9.8000000000000007</v>
      </c>
      <c r="C153" s="66">
        <v>37</v>
      </c>
      <c r="D153" s="1" t="s">
        <v>33</v>
      </c>
      <c r="G153" s="22"/>
      <c r="H153" s="20"/>
      <c r="I153" s="20"/>
      <c r="J153" s="20"/>
      <c r="K153" s="20"/>
      <c r="L153" s="20"/>
      <c r="M153" s="20"/>
      <c r="N153" s="20"/>
      <c r="O153" s="20"/>
      <c r="P153" s="20"/>
      <c r="Q153" s="20"/>
    </row>
    <row r="154" spans="1:17" ht="15.75" thickBot="1" x14ac:dyDescent="0.3">
      <c r="A154">
        <f t="shared" si="2"/>
        <v>17.59999999999998</v>
      </c>
      <c r="B154" s="67">
        <v>10.6</v>
      </c>
      <c r="C154" s="66">
        <v>34</v>
      </c>
      <c r="D154" s="1" t="s">
        <v>33</v>
      </c>
      <c r="G154" s="22"/>
      <c r="H154" s="20"/>
      <c r="I154" s="20"/>
      <c r="J154" s="20"/>
      <c r="K154" s="20"/>
      <c r="L154" s="20"/>
      <c r="M154" s="20"/>
      <c r="N154" s="20"/>
      <c r="O154" s="20"/>
      <c r="P154" s="20"/>
      <c r="Q154" s="20"/>
    </row>
    <row r="155" spans="1:17" ht="15.75" thickBot="1" x14ac:dyDescent="0.3">
      <c r="A155">
        <f t="shared" si="2"/>
        <v>17.699999999999982</v>
      </c>
      <c r="B155" s="67">
        <v>15.6</v>
      </c>
      <c r="C155" s="66">
        <v>33</v>
      </c>
      <c r="D155" s="1" t="s">
        <v>33</v>
      </c>
      <c r="G155" s="22"/>
      <c r="H155" s="20"/>
      <c r="I155" s="20"/>
      <c r="J155" s="20"/>
      <c r="K155" s="20"/>
      <c r="L155" s="20"/>
      <c r="M155" s="20"/>
      <c r="N155" s="20"/>
      <c r="O155" s="20"/>
      <c r="P155" s="20"/>
      <c r="Q155" s="20"/>
    </row>
    <row r="156" spans="1:17" ht="15.75" thickBot="1" x14ac:dyDescent="0.3">
      <c r="A156">
        <f t="shared" si="2"/>
        <v>17.799999999999983</v>
      </c>
      <c r="B156" s="67">
        <v>16.899999999999999</v>
      </c>
      <c r="C156" s="66">
        <v>31</v>
      </c>
      <c r="D156" s="1" t="s">
        <v>33</v>
      </c>
      <c r="G156" s="22"/>
      <c r="H156" s="20"/>
      <c r="I156" s="20"/>
      <c r="J156" s="20"/>
      <c r="K156" s="20"/>
      <c r="L156" s="20"/>
      <c r="M156" s="20"/>
      <c r="N156" s="20"/>
      <c r="O156" s="20"/>
      <c r="P156" s="20"/>
      <c r="Q156" s="20"/>
    </row>
    <row r="157" spans="1:17" ht="15.75" thickBot="1" x14ac:dyDescent="0.3">
      <c r="A157">
        <f t="shared" si="2"/>
        <v>17.899999999999984</v>
      </c>
      <c r="B157" s="67">
        <v>12.1</v>
      </c>
      <c r="C157" s="66">
        <v>29</v>
      </c>
      <c r="D157" s="1" t="s">
        <v>33</v>
      </c>
      <c r="G157" s="22"/>
      <c r="H157" s="20"/>
      <c r="I157" s="20"/>
      <c r="J157" s="20"/>
      <c r="K157" s="20"/>
      <c r="L157" s="20"/>
      <c r="M157" s="20"/>
      <c r="N157" s="20"/>
      <c r="O157" s="20"/>
      <c r="P157" s="20"/>
      <c r="Q157" s="20"/>
    </row>
    <row r="158" spans="1:17" ht="15.75" thickBot="1" x14ac:dyDescent="0.3">
      <c r="A158">
        <f t="shared" si="2"/>
        <v>17.999999999999986</v>
      </c>
      <c r="B158" s="67">
        <v>9.8000000000000007</v>
      </c>
      <c r="C158" s="66">
        <v>17</v>
      </c>
      <c r="D158" s="1" t="s">
        <v>33</v>
      </c>
      <c r="G158" s="22"/>
      <c r="H158" s="20"/>
      <c r="I158" s="20"/>
      <c r="J158" s="20"/>
      <c r="K158" s="20"/>
      <c r="L158" s="20"/>
      <c r="M158" s="20"/>
      <c r="N158" s="20"/>
      <c r="O158" s="20"/>
      <c r="P158" s="20"/>
      <c r="Q158" s="20"/>
    </row>
    <row r="159" spans="1:17" ht="15.75" thickBot="1" x14ac:dyDescent="0.3">
      <c r="A159">
        <f t="shared" si="2"/>
        <v>18.099999999999987</v>
      </c>
      <c r="B159" s="67">
        <v>12.7</v>
      </c>
      <c r="C159" s="66">
        <v>20</v>
      </c>
      <c r="D159" s="1" t="s">
        <v>33</v>
      </c>
      <c r="G159" s="22"/>
      <c r="H159" s="20"/>
      <c r="I159" s="20"/>
      <c r="J159" s="20"/>
      <c r="K159" s="20"/>
      <c r="L159" s="20"/>
      <c r="M159" s="20"/>
      <c r="N159" s="20"/>
      <c r="O159" s="20"/>
      <c r="P159" s="20"/>
      <c r="Q159" s="20"/>
    </row>
    <row r="160" spans="1:17" ht="15.75" thickBot="1" x14ac:dyDescent="0.3">
      <c r="A160">
        <f t="shared" si="2"/>
        <v>18.199999999999989</v>
      </c>
      <c r="B160" s="67">
        <v>13.6</v>
      </c>
      <c r="C160" s="66">
        <v>11</v>
      </c>
      <c r="D160" s="1" t="s">
        <v>33</v>
      </c>
      <c r="G160" s="22"/>
      <c r="H160" s="20"/>
      <c r="I160" s="20"/>
      <c r="J160" s="20"/>
      <c r="K160" s="20"/>
      <c r="L160" s="20"/>
      <c r="M160" s="20"/>
      <c r="N160" s="20"/>
      <c r="O160" s="20"/>
      <c r="P160" s="20"/>
      <c r="Q160" s="20"/>
    </row>
    <row r="161" spans="1:17" ht="15.75" thickBot="1" x14ac:dyDescent="0.3">
      <c r="A161">
        <f t="shared" si="2"/>
        <v>18.29999999999999</v>
      </c>
      <c r="B161" s="67">
        <v>17.899999999999999</v>
      </c>
      <c r="C161" s="66">
        <v>17</v>
      </c>
      <c r="D161" s="1" t="s">
        <v>33</v>
      </c>
      <c r="G161" s="22"/>
      <c r="H161" s="20"/>
      <c r="I161" s="20"/>
      <c r="J161" s="20"/>
      <c r="K161" s="20"/>
      <c r="L161" s="20"/>
      <c r="M161" s="20"/>
      <c r="N161" s="20"/>
      <c r="O161" s="20"/>
      <c r="P161" s="20"/>
      <c r="Q161" s="20"/>
    </row>
    <row r="162" spans="1:17" ht="15.75" thickBot="1" x14ac:dyDescent="0.3">
      <c r="A162">
        <f t="shared" si="2"/>
        <v>18.399999999999991</v>
      </c>
      <c r="B162" s="67">
        <v>15.3</v>
      </c>
      <c r="C162" s="66">
        <v>21</v>
      </c>
      <c r="D162" s="1" t="s">
        <v>33</v>
      </c>
      <c r="G162" s="22"/>
      <c r="H162" s="20"/>
      <c r="I162" s="20"/>
      <c r="J162" s="20"/>
      <c r="K162" s="20"/>
      <c r="L162" s="20"/>
      <c r="M162" s="20"/>
      <c r="N162" s="20"/>
      <c r="O162" s="20"/>
      <c r="P162" s="20"/>
      <c r="Q162" s="20"/>
    </row>
    <row r="163" spans="1:17" ht="15.75" thickBot="1" x14ac:dyDescent="0.3">
      <c r="A163">
        <f t="shared" si="2"/>
        <v>18.499999999999993</v>
      </c>
      <c r="B163" s="67">
        <v>18.899999999999999</v>
      </c>
      <c r="C163" s="66">
        <v>30</v>
      </c>
      <c r="D163" s="1" t="s">
        <v>33</v>
      </c>
      <c r="G163" s="22"/>
      <c r="H163" s="20"/>
      <c r="I163" s="20"/>
      <c r="J163" s="20"/>
      <c r="K163" s="20"/>
      <c r="L163" s="20"/>
      <c r="M163" s="20"/>
      <c r="N163" s="20"/>
      <c r="O163" s="20"/>
      <c r="P163" s="20"/>
      <c r="Q163" s="20"/>
    </row>
    <row r="164" spans="1:17" ht="15.75" thickBot="1" x14ac:dyDescent="0.3">
      <c r="A164">
        <f t="shared" si="2"/>
        <v>18.599999999999994</v>
      </c>
      <c r="B164" s="67">
        <v>20.8</v>
      </c>
      <c r="C164" s="66">
        <v>34</v>
      </c>
      <c r="D164" s="1" t="s">
        <v>33</v>
      </c>
      <c r="G164" s="22"/>
      <c r="H164" s="20"/>
      <c r="I164" s="20"/>
      <c r="J164" s="20"/>
      <c r="K164" s="20"/>
      <c r="L164" s="20"/>
      <c r="M164" s="20"/>
      <c r="N164" s="20"/>
      <c r="O164" s="20"/>
      <c r="P164" s="20"/>
      <c r="Q164" s="20"/>
    </row>
    <row r="165" spans="1:17" ht="15.75" thickBot="1" x14ac:dyDescent="0.3">
      <c r="A165">
        <f t="shared" si="2"/>
        <v>18.699999999999996</v>
      </c>
      <c r="B165" s="67">
        <v>18.5</v>
      </c>
      <c r="C165" s="66">
        <v>29</v>
      </c>
      <c r="D165" s="1" t="s">
        <v>33</v>
      </c>
      <c r="G165" s="22"/>
      <c r="H165" s="20"/>
      <c r="I165" s="20"/>
      <c r="J165" s="20"/>
      <c r="K165" s="20"/>
      <c r="L165" s="20"/>
      <c r="M165" s="20"/>
      <c r="N165" s="20"/>
      <c r="O165" s="20"/>
      <c r="P165" s="20"/>
      <c r="Q165" s="20"/>
    </row>
    <row r="166" spans="1:17" ht="15.75" thickBot="1" x14ac:dyDescent="0.3">
      <c r="A166">
        <f t="shared" si="2"/>
        <v>18.799999999999997</v>
      </c>
      <c r="B166" s="67">
        <v>27.2</v>
      </c>
      <c r="C166" s="66">
        <v>36</v>
      </c>
      <c r="D166" s="1" t="s">
        <v>33</v>
      </c>
      <c r="G166" s="22"/>
      <c r="H166" s="20"/>
      <c r="I166" s="20"/>
      <c r="J166" s="20"/>
      <c r="K166" s="20"/>
      <c r="L166" s="20"/>
      <c r="M166" s="20"/>
      <c r="N166" s="20"/>
      <c r="O166" s="20"/>
      <c r="P166" s="20"/>
      <c r="Q166" s="20"/>
    </row>
    <row r="167" spans="1:17" ht="15.75" thickBot="1" x14ac:dyDescent="0.3">
      <c r="A167">
        <f t="shared" si="2"/>
        <v>18.899999999999999</v>
      </c>
      <c r="B167" s="67">
        <v>26</v>
      </c>
      <c r="C167" s="66">
        <v>46</v>
      </c>
      <c r="D167" s="1" t="s">
        <v>33</v>
      </c>
      <c r="G167" s="22"/>
      <c r="H167" s="20"/>
      <c r="I167" s="20"/>
      <c r="J167" s="20"/>
      <c r="K167" s="20"/>
      <c r="L167" s="20"/>
      <c r="M167" s="20"/>
      <c r="N167" s="20"/>
      <c r="O167" s="20"/>
      <c r="P167" s="20"/>
      <c r="Q167" s="20"/>
    </row>
    <row r="168" spans="1:17" ht="15.75" thickBot="1" x14ac:dyDescent="0.3">
      <c r="A168">
        <f t="shared" si="2"/>
        <v>19</v>
      </c>
      <c r="B168" s="67">
        <v>26.7</v>
      </c>
      <c r="C168" s="66">
        <v>64</v>
      </c>
      <c r="D168" s="1" t="s">
        <v>33</v>
      </c>
      <c r="G168" s="22"/>
      <c r="H168" s="20"/>
      <c r="I168" s="20"/>
      <c r="J168" s="20"/>
      <c r="K168" s="20"/>
      <c r="L168" s="20"/>
      <c r="M168" s="20"/>
      <c r="N168" s="20"/>
      <c r="O168" s="20"/>
      <c r="P168" s="20"/>
      <c r="Q168" s="20"/>
    </row>
    <row r="169" spans="1:17" ht="15.75" thickBot="1" x14ac:dyDescent="0.3">
      <c r="A169">
        <f t="shared" si="2"/>
        <v>19.100000000000001</v>
      </c>
      <c r="B169" s="67">
        <v>30.4</v>
      </c>
      <c r="C169" s="66">
        <v>100</v>
      </c>
      <c r="D169" s="1" t="s">
        <v>33</v>
      </c>
      <c r="G169" s="22"/>
      <c r="H169" s="20"/>
      <c r="I169" s="20"/>
      <c r="J169" s="20"/>
      <c r="K169" s="20"/>
      <c r="L169" s="20"/>
      <c r="M169" s="20"/>
      <c r="N169" s="20"/>
      <c r="O169" s="20"/>
      <c r="P169" s="20"/>
      <c r="Q169" s="20"/>
    </row>
    <row r="170" spans="1:17" ht="15.75" thickBot="1" x14ac:dyDescent="0.3">
      <c r="A170">
        <f t="shared" si="2"/>
        <v>19.200000000000003</v>
      </c>
      <c r="B170" s="67">
        <v>30.9</v>
      </c>
      <c r="C170" s="66">
        <v>136</v>
      </c>
      <c r="D170" s="1" t="s">
        <v>33</v>
      </c>
      <c r="G170" s="22"/>
      <c r="H170" s="20"/>
      <c r="I170" s="20"/>
      <c r="J170" s="20"/>
      <c r="K170" s="20"/>
      <c r="L170" s="20"/>
      <c r="M170" s="20"/>
      <c r="N170" s="20"/>
      <c r="O170" s="20"/>
      <c r="P170" s="20"/>
      <c r="Q170" s="20"/>
    </row>
    <row r="171" spans="1:17" ht="15.75" thickBot="1" x14ac:dyDescent="0.3">
      <c r="A171">
        <f t="shared" si="2"/>
        <v>19.300000000000004</v>
      </c>
      <c r="B171" s="67">
        <v>29.3</v>
      </c>
      <c r="C171" s="66">
        <v>161</v>
      </c>
      <c r="D171" s="1" t="s">
        <v>33</v>
      </c>
      <c r="G171" s="22"/>
      <c r="H171" s="20"/>
      <c r="I171" s="20"/>
      <c r="J171" s="20"/>
      <c r="K171" s="20"/>
      <c r="L171" s="20"/>
      <c r="M171" s="20"/>
      <c r="N171" s="20"/>
      <c r="O171" s="20"/>
      <c r="P171" s="20"/>
      <c r="Q171" s="20"/>
    </row>
  </sheetData>
  <pageMargins left="0.23622047244094491" right="0.23622047244094491" top="0.19685039370078741" bottom="0.15748031496062992" header="0.31496062992125984" footer="0.31496062992125984"/>
  <pageSetup paperSize="9" scale="45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8"/>
  <sheetViews>
    <sheetView zoomScale="80" zoomScaleNormal="80" workbookViewId="0">
      <selection activeCell="L157" sqref="L157"/>
    </sheetView>
  </sheetViews>
  <sheetFormatPr defaultRowHeight="15" x14ac:dyDescent="0.25"/>
  <cols>
    <col min="2" max="3" width="9.140625" style="11"/>
  </cols>
  <sheetData>
    <row r="1" spans="1:17" ht="15.75" thickBot="1" x14ac:dyDescent="0.3">
      <c r="A1" s="56" t="s">
        <v>39</v>
      </c>
      <c r="B1" s="11" t="s">
        <v>40</v>
      </c>
      <c r="C1" s="11" t="s">
        <v>36</v>
      </c>
      <c r="D1" s="11" t="s">
        <v>41</v>
      </c>
      <c r="G1" s="20"/>
      <c r="H1" s="20"/>
      <c r="I1" s="20"/>
      <c r="J1" s="21"/>
      <c r="K1" s="20"/>
      <c r="L1" s="20"/>
      <c r="M1" s="20"/>
      <c r="N1" s="20"/>
      <c r="O1" s="20"/>
      <c r="P1" s="20"/>
      <c r="Q1" s="20"/>
    </row>
    <row r="2" spans="1:17" ht="15.75" thickBot="1" x14ac:dyDescent="0.3">
      <c r="A2" s="1">
        <v>3.7</v>
      </c>
      <c r="B2" s="68">
        <v>7.6</v>
      </c>
      <c r="C2" s="65">
        <v>27</v>
      </c>
      <c r="D2" s="1" t="s">
        <v>33</v>
      </c>
      <c r="G2" s="20"/>
      <c r="H2" s="20"/>
      <c r="I2" s="20"/>
      <c r="J2" s="21"/>
      <c r="K2" s="20"/>
      <c r="L2" s="20"/>
      <c r="M2" s="20"/>
      <c r="N2" s="20"/>
      <c r="O2" s="20"/>
      <c r="P2" s="20"/>
      <c r="Q2" s="20"/>
    </row>
    <row r="3" spans="1:17" ht="15.75" thickBot="1" x14ac:dyDescent="0.3">
      <c r="A3">
        <f>A2+0.1</f>
        <v>3.8000000000000003</v>
      </c>
      <c r="B3" s="67">
        <v>9.4</v>
      </c>
      <c r="C3" s="66">
        <v>37</v>
      </c>
      <c r="D3" s="1" t="s">
        <v>33</v>
      </c>
      <c r="G3" s="20"/>
      <c r="H3" s="20"/>
      <c r="I3" s="20"/>
      <c r="J3" s="21"/>
      <c r="K3" s="20"/>
      <c r="L3" s="20"/>
      <c r="M3" s="20"/>
      <c r="N3" s="20"/>
      <c r="O3" s="20"/>
      <c r="P3" s="20"/>
      <c r="Q3" s="20"/>
    </row>
    <row r="4" spans="1:17" ht="15.75" thickBot="1" x14ac:dyDescent="0.3">
      <c r="A4">
        <f t="shared" ref="A4:A67" si="0">A3+0.1</f>
        <v>3.9000000000000004</v>
      </c>
      <c r="B4" s="67">
        <v>2.6</v>
      </c>
      <c r="C4" s="66">
        <v>42</v>
      </c>
      <c r="D4" s="1" t="s">
        <v>33</v>
      </c>
      <c r="G4" s="19"/>
      <c r="H4" s="19"/>
      <c r="I4" s="20"/>
      <c r="J4" s="21"/>
      <c r="K4" s="20"/>
      <c r="L4" s="20"/>
      <c r="M4" s="20"/>
      <c r="N4" s="20"/>
      <c r="O4" s="20"/>
      <c r="P4" s="20"/>
      <c r="Q4" s="20"/>
    </row>
    <row r="5" spans="1:17" ht="15.75" thickBot="1" x14ac:dyDescent="0.3">
      <c r="A5">
        <f t="shared" si="0"/>
        <v>4</v>
      </c>
      <c r="B5" s="67">
        <v>0.7</v>
      </c>
      <c r="C5" s="66">
        <v>61</v>
      </c>
      <c r="D5" s="1" t="s">
        <v>33</v>
      </c>
      <c r="G5" s="22"/>
      <c r="H5" s="20"/>
      <c r="I5" s="20"/>
      <c r="J5" s="21"/>
      <c r="K5" s="20"/>
      <c r="L5" s="20"/>
      <c r="M5" s="20"/>
      <c r="N5" s="20"/>
      <c r="O5" s="20"/>
      <c r="P5" s="20"/>
      <c r="Q5" s="20"/>
    </row>
    <row r="6" spans="1:17" ht="15.75" thickBot="1" x14ac:dyDescent="0.3">
      <c r="A6">
        <f t="shared" si="0"/>
        <v>4.0999999999999996</v>
      </c>
      <c r="B6" s="67">
        <v>5.3</v>
      </c>
      <c r="C6" s="66">
        <v>40</v>
      </c>
      <c r="D6" s="1" t="s">
        <v>33</v>
      </c>
      <c r="G6" s="20"/>
      <c r="H6" s="20"/>
      <c r="I6" s="20"/>
      <c r="J6" s="21"/>
      <c r="K6" s="20"/>
      <c r="L6" s="20"/>
      <c r="M6" s="20"/>
      <c r="N6" s="20"/>
      <c r="O6" s="20"/>
      <c r="P6" s="20"/>
      <c r="Q6" s="20"/>
    </row>
    <row r="7" spans="1:17" ht="15.75" thickBot="1" x14ac:dyDescent="0.3">
      <c r="A7">
        <f t="shared" si="0"/>
        <v>4.1999999999999993</v>
      </c>
      <c r="B7" s="67">
        <v>4.0999999999999996</v>
      </c>
      <c r="C7" s="66">
        <v>36</v>
      </c>
      <c r="D7" s="1" t="s">
        <v>33</v>
      </c>
      <c r="G7" s="19"/>
      <c r="H7" s="19"/>
      <c r="I7" s="20"/>
      <c r="J7" s="21"/>
      <c r="K7" s="20"/>
      <c r="L7" s="20"/>
      <c r="M7" s="20"/>
      <c r="N7" s="20"/>
      <c r="O7" s="20"/>
      <c r="P7" s="20"/>
      <c r="Q7" s="20"/>
    </row>
    <row r="8" spans="1:17" ht="15.75" thickBot="1" x14ac:dyDescent="0.3">
      <c r="A8">
        <f t="shared" si="0"/>
        <v>4.2999999999999989</v>
      </c>
      <c r="B8" s="67">
        <v>1.7</v>
      </c>
      <c r="C8" s="66">
        <v>35</v>
      </c>
      <c r="D8" s="1" t="s">
        <v>33</v>
      </c>
      <c r="G8" s="22"/>
      <c r="H8" s="20"/>
      <c r="I8" s="20"/>
      <c r="J8" s="21"/>
      <c r="K8" s="20"/>
      <c r="L8" s="20"/>
      <c r="M8" s="20"/>
      <c r="N8" s="20"/>
      <c r="O8" s="20"/>
      <c r="P8" s="20"/>
      <c r="Q8" s="20"/>
    </row>
    <row r="9" spans="1:17" ht="15.75" thickBot="1" x14ac:dyDescent="0.3">
      <c r="A9">
        <f t="shared" si="0"/>
        <v>4.3999999999999986</v>
      </c>
      <c r="B9" s="67">
        <v>0.7</v>
      </c>
      <c r="C9" s="66">
        <v>32</v>
      </c>
      <c r="D9" s="1" t="s">
        <v>33</v>
      </c>
      <c r="G9" s="20"/>
      <c r="H9" s="20"/>
      <c r="I9" s="20"/>
      <c r="J9" s="21"/>
      <c r="K9" s="20"/>
      <c r="L9" s="20"/>
      <c r="M9" s="20"/>
      <c r="N9" s="20"/>
      <c r="O9" s="20"/>
      <c r="P9" s="20"/>
      <c r="Q9" s="20"/>
    </row>
    <row r="10" spans="1:17" ht="15.75" thickBot="1" x14ac:dyDescent="0.3">
      <c r="A10">
        <f t="shared" si="0"/>
        <v>4.4999999999999982</v>
      </c>
      <c r="B10" s="67">
        <v>0.4</v>
      </c>
      <c r="C10" s="66">
        <v>24</v>
      </c>
      <c r="D10" s="1" t="s">
        <v>33</v>
      </c>
      <c r="G10" s="19"/>
      <c r="H10" s="19"/>
      <c r="I10" s="20"/>
      <c r="J10" s="21"/>
      <c r="K10" s="20"/>
      <c r="L10" s="20"/>
      <c r="M10" s="20"/>
      <c r="N10" s="20"/>
      <c r="O10" s="20"/>
      <c r="P10" s="20"/>
      <c r="Q10" s="20"/>
    </row>
    <row r="11" spans="1:17" ht="15.75" thickBot="1" x14ac:dyDescent="0.3">
      <c r="A11">
        <f t="shared" si="0"/>
        <v>4.5999999999999979</v>
      </c>
      <c r="B11" s="67">
        <v>0.3</v>
      </c>
      <c r="C11" s="66">
        <v>18</v>
      </c>
      <c r="D11" s="1" t="s">
        <v>33</v>
      </c>
      <c r="G11" s="22"/>
      <c r="H11" s="20"/>
      <c r="I11" s="20"/>
      <c r="J11" s="21"/>
      <c r="K11" s="20"/>
      <c r="L11" s="20"/>
      <c r="M11" s="20"/>
      <c r="N11" s="20"/>
      <c r="O11" s="20"/>
      <c r="P11" s="20"/>
      <c r="Q11" s="20"/>
    </row>
    <row r="12" spans="1:17" ht="15.75" thickBot="1" x14ac:dyDescent="0.3">
      <c r="A12">
        <f t="shared" si="0"/>
        <v>4.6999999999999975</v>
      </c>
      <c r="B12" s="67">
        <v>0.3</v>
      </c>
      <c r="C12" s="66">
        <v>17</v>
      </c>
      <c r="D12" s="1" t="s">
        <v>33</v>
      </c>
      <c r="G12" s="20"/>
      <c r="H12" s="20"/>
      <c r="I12" s="20"/>
      <c r="J12" s="21"/>
      <c r="K12" s="20"/>
      <c r="L12" s="20"/>
      <c r="M12" s="20"/>
      <c r="N12" s="20"/>
      <c r="O12" s="20"/>
      <c r="P12" s="20"/>
      <c r="Q12" s="20"/>
    </row>
    <row r="13" spans="1:17" ht="15.75" thickBot="1" x14ac:dyDescent="0.3">
      <c r="A13">
        <f t="shared" si="0"/>
        <v>4.7999999999999972</v>
      </c>
      <c r="B13" s="67">
        <v>0.3</v>
      </c>
      <c r="C13" s="66">
        <v>15</v>
      </c>
      <c r="D13" s="1" t="s">
        <v>33</v>
      </c>
      <c r="G13" s="19"/>
      <c r="H13" s="19"/>
      <c r="I13" s="20"/>
      <c r="J13" s="21"/>
      <c r="K13" s="20"/>
      <c r="L13" s="20"/>
      <c r="M13" s="20"/>
      <c r="N13" s="20"/>
      <c r="O13" s="20"/>
      <c r="P13" s="20"/>
      <c r="Q13" s="20"/>
    </row>
    <row r="14" spans="1:17" ht="15.75" thickBot="1" x14ac:dyDescent="0.3">
      <c r="A14">
        <f t="shared" si="0"/>
        <v>4.8999999999999968</v>
      </c>
      <c r="B14" s="67">
        <v>0.3</v>
      </c>
      <c r="C14" s="66">
        <v>13</v>
      </c>
      <c r="D14" s="5" t="s">
        <v>34</v>
      </c>
      <c r="G14" s="22"/>
      <c r="H14" s="20"/>
      <c r="I14" s="20"/>
      <c r="J14" s="21"/>
      <c r="K14" s="20"/>
      <c r="L14" s="20"/>
      <c r="M14" s="20"/>
      <c r="N14" s="20"/>
      <c r="O14" s="20"/>
      <c r="P14" s="20"/>
      <c r="Q14" s="20"/>
    </row>
    <row r="15" spans="1:17" ht="15.75" thickBot="1" x14ac:dyDescent="0.3">
      <c r="A15">
        <f t="shared" si="0"/>
        <v>4.9999999999999964</v>
      </c>
      <c r="B15" s="67">
        <v>0.3</v>
      </c>
      <c r="C15" s="66">
        <v>11</v>
      </c>
      <c r="D15" s="5" t="s">
        <v>34</v>
      </c>
      <c r="G15" s="20"/>
      <c r="H15" s="20"/>
      <c r="I15" s="20"/>
      <c r="J15" s="21"/>
      <c r="K15" s="20"/>
      <c r="L15" s="20"/>
      <c r="M15" s="20"/>
      <c r="N15" s="20"/>
      <c r="O15" s="20"/>
      <c r="P15" s="20"/>
      <c r="Q15" s="20"/>
    </row>
    <row r="16" spans="1:17" ht="15.75" thickBot="1" x14ac:dyDescent="0.3">
      <c r="A16">
        <f t="shared" si="0"/>
        <v>5.0999999999999961</v>
      </c>
      <c r="B16" s="67">
        <v>0.3</v>
      </c>
      <c r="C16" s="66">
        <v>10</v>
      </c>
      <c r="D16" s="5" t="s">
        <v>34</v>
      </c>
      <c r="G16" s="19"/>
      <c r="H16" s="19"/>
      <c r="I16" s="20"/>
      <c r="J16" s="21"/>
      <c r="K16" s="20"/>
      <c r="L16" s="20"/>
      <c r="M16" s="20"/>
      <c r="N16" s="20"/>
      <c r="O16" s="20"/>
      <c r="P16" s="20"/>
      <c r="Q16" s="20"/>
    </row>
    <row r="17" spans="1:17" ht="15.75" thickBot="1" x14ac:dyDescent="0.3">
      <c r="A17">
        <f t="shared" si="0"/>
        <v>5.1999999999999957</v>
      </c>
      <c r="B17" s="67">
        <v>0.4</v>
      </c>
      <c r="C17" s="66">
        <v>10</v>
      </c>
      <c r="D17" s="5" t="s">
        <v>34</v>
      </c>
      <c r="G17" s="22"/>
      <c r="H17" s="20"/>
      <c r="I17" s="20"/>
      <c r="J17" s="21"/>
      <c r="K17" s="20"/>
      <c r="L17" s="20"/>
      <c r="M17" s="20"/>
      <c r="N17" s="20"/>
      <c r="O17" s="20"/>
      <c r="P17" s="20"/>
      <c r="Q17" s="20"/>
    </row>
    <row r="18" spans="1:17" ht="15.75" thickBot="1" x14ac:dyDescent="0.3">
      <c r="A18">
        <f t="shared" si="0"/>
        <v>5.2999999999999954</v>
      </c>
      <c r="B18" s="67">
        <v>0.4</v>
      </c>
      <c r="C18" s="66">
        <v>10</v>
      </c>
      <c r="D18" s="5" t="s">
        <v>34</v>
      </c>
      <c r="G18" s="20"/>
      <c r="H18" s="20"/>
      <c r="I18" s="20"/>
      <c r="J18" s="21"/>
      <c r="K18" s="20"/>
      <c r="L18" s="20"/>
      <c r="M18" s="20"/>
      <c r="N18" s="20"/>
      <c r="O18" s="20"/>
      <c r="P18" s="20"/>
      <c r="Q18" s="20"/>
    </row>
    <row r="19" spans="1:17" ht="15.75" thickBot="1" x14ac:dyDescent="0.3">
      <c r="A19">
        <f t="shared" si="0"/>
        <v>5.399999999999995</v>
      </c>
      <c r="B19" s="67">
        <v>0.8</v>
      </c>
      <c r="C19" s="66">
        <v>12</v>
      </c>
      <c r="D19" s="5" t="s">
        <v>34</v>
      </c>
      <c r="G19" s="19"/>
      <c r="H19" s="19"/>
      <c r="I19" s="20"/>
      <c r="J19" s="21"/>
      <c r="K19" s="20"/>
      <c r="L19" s="20"/>
      <c r="M19" s="20"/>
      <c r="N19" s="20"/>
      <c r="O19" s="20"/>
      <c r="P19" s="20"/>
      <c r="Q19" s="20"/>
    </row>
    <row r="20" spans="1:17" ht="15.75" thickBot="1" x14ac:dyDescent="0.3">
      <c r="A20">
        <f t="shared" si="0"/>
        <v>5.4999999999999947</v>
      </c>
      <c r="B20" s="67">
        <v>0.7</v>
      </c>
      <c r="C20" s="66">
        <v>16</v>
      </c>
      <c r="D20" s="5" t="s">
        <v>34</v>
      </c>
      <c r="G20" s="22"/>
      <c r="H20" s="20"/>
      <c r="I20" s="20"/>
      <c r="J20" s="21"/>
      <c r="K20" s="20"/>
      <c r="L20" s="20"/>
      <c r="M20" s="20"/>
      <c r="N20" s="20"/>
      <c r="O20" s="20"/>
      <c r="P20" s="20"/>
      <c r="Q20" s="20"/>
    </row>
    <row r="21" spans="1:17" ht="15.75" thickBot="1" x14ac:dyDescent="0.3">
      <c r="A21">
        <f t="shared" si="0"/>
        <v>5.5999999999999943</v>
      </c>
      <c r="B21" s="67">
        <v>0.6</v>
      </c>
      <c r="C21" s="66">
        <v>13</v>
      </c>
      <c r="D21" s="5" t="s">
        <v>34</v>
      </c>
      <c r="G21" s="20"/>
      <c r="H21" s="20"/>
      <c r="I21" s="20"/>
      <c r="J21" s="21"/>
      <c r="K21" s="20"/>
      <c r="L21" s="20"/>
      <c r="M21" s="20"/>
      <c r="N21" s="20"/>
      <c r="O21" s="20"/>
      <c r="P21" s="20"/>
      <c r="Q21" s="20"/>
    </row>
    <row r="22" spans="1:17" ht="15.75" thickBot="1" x14ac:dyDescent="0.3">
      <c r="A22">
        <f t="shared" si="0"/>
        <v>5.699999999999994</v>
      </c>
      <c r="B22" s="67">
        <v>1.1000000000000001</v>
      </c>
      <c r="C22" s="66">
        <v>14</v>
      </c>
      <c r="D22" s="5" t="s">
        <v>34</v>
      </c>
      <c r="G22" s="19"/>
      <c r="H22" s="19"/>
      <c r="I22" s="20"/>
      <c r="J22" s="21"/>
      <c r="K22" s="20"/>
      <c r="L22" s="20"/>
      <c r="M22" s="20"/>
      <c r="N22" s="20"/>
      <c r="O22" s="20"/>
      <c r="P22" s="20"/>
      <c r="Q22" s="20"/>
    </row>
    <row r="23" spans="1:17" ht="15.75" thickBot="1" x14ac:dyDescent="0.3">
      <c r="A23">
        <f t="shared" si="0"/>
        <v>5.7999999999999936</v>
      </c>
      <c r="B23" s="67">
        <v>0.5</v>
      </c>
      <c r="C23" s="66">
        <v>19</v>
      </c>
      <c r="D23" s="5" t="s">
        <v>34</v>
      </c>
      <c r="G23" s="22"/>
      <c r="H23" s="20"/>
      <c r="I23" s="20"/>
      <c r="J23" s="21"/>
      <c r="K23" s="20"/>
      <c r="L23" s="20"/>
      <c r="M23" s="20"/>
      <c r="N23" s="20"/>
      <c r="O23" s="20"/>
      <c r="P23" s="20"/>
      <c r="Q23" s="20"/>
    </row>
    <row r="24" spans="1:17" ht="15.75" thickBot="1" x14ac:dyDescent="0.3">
      <c r="A24">
        <f t="shared" si="0"/>
        <v>5.8999999999999932</v>
      </c>
      <c r="B24" s="67">
        <v>0.4</v>
      </c>
      <c r="C24" s="66">
        <v>17</v>
      </c>
      <c r="D24" s="5" t="s">
        <v>34</v>
      </c>
      <c r="G24" s="20"/>
      <c r="H24" s="20"/>
      <c r="I24" s="20"/>
      <c r="J24" s="21"/>
      <c r="K24" s="20"/>
      <c r="L24" s="20"/>
      <c r="M24" s="20"/>
      <c r="N24" s="20"/>
      <c r="O24" s="20"/>
      <c r="P24" s="20"/>
      <c r="Q24" s="20"/>
    </row>
    <row r="25" spans="1:17" ht="15.75" thickBot="1" x14ac:dyDescent="0.3">
      <c r="A25">
        <f t="shared" si="0"/>
        <v>5.9999999999999929</v>
      </c>
      <c r="B25" s="67">
        <v>0.4</v>
      </c>
      <c r="C25" s="66">
        <v>14</v>
      </c>
      <c r="D25" s="5" t="s">
        <v>34</v>
      </c>
      <c r="G25" s="19"/>
      <c r="H25" s="19"/>
      <c r="I25" s="20"/>
      <c r="J25" s="21"/>
      <c r="K25" s="20"/>
      <c r="L25" s="20"/>
      <c r="M25" s="20"/>
      <c r="N25" s="20"/>
      <c r="O25" s="20"/>
      <c r="P25" s="20"/>
      <c r="Q25" s="20"/>
    </row>
    <row r="26" spans="1:17" ht="15.75" thickBot="1" x14ac:dyDescent="0.3">
      <c r="A26">
        <f t="shared" si="0"/>
        <v>6.0999999999999925</v>
      </c>
      <c r="B26" s="67">
        <v>0.5</v>
      </c>
      <c r="C26" s="66">
        <v>10</v>
      </c>
      <c r="D26" s="5" t="s">
        <v>34</v>
      </c>
      <c r="G26" s="22"/>
      <c r="H26" s="20"/>
      <c r="I26" s="20"/>
      <c r="J26" s="21"/>
      <c r="K26" s="20"/>
      <c r="L26" s="20"/>
      <c r="M26" s="20"/>
      <c r="N26" s="20"/>
      <c r="O26" s="20"/>
      <c r="P26" s="20"/>
      <c r="Q26" s="20"/>
    </row>
    <row r="27" spans="1:17" ht="15.75" thickBot="1" x14ac:dyDescent="0.3">
      <c r="A27">
        <f t="shared" si="0"/>
        <v>6.1999999999999922</v>
      </c>
      <c r="B27" s="67">
        <v>0.6</v>
      </c>
      <c r="C27" s="66">
        <v>9</v>
      </c>
      <c r="D27" s="5" t="s">
        <v>34</v>
      </c>
      <c r="G27" s="20"/>
      <c r="H27" s="20"/>
      <c r="I27" s="20"/>
      <c r="J27" s="21"/>
      <c r="K27" s="20"/>
      <c r="L27" s="20"/>
      <c r="M27" s="20"/>
      <c r="N27" s="20"/>
      <c r="O27" s="20"/>
      <c r="P27" s="20"/>
      <c r="Q27" s="20"/>
    </row>
    <row r="28" spans="1:17" ht="15.75" thickBot="1" x14ac:dyDescent="0.3">
      <c r="A28">
        <f t="shared" si="0"/>
        <v>6.2999999999999918</v>
      </c>
      <c r="B28" s="67">
        <v>0.7</v>
      </c>
      <c r="C28" s="66">
        <v>9</v>
      </c>
      <c r="D28" s="5" t="s">
        <v>34</v>
      </c>
      <c r="G28" s="19"/>
      <c r="H28" s="19"/>
      <c r="I28" s="20"/>
      <c r="J28" s="21"/>
      <c r="K28" s="20"/>
      <c r="L28" s="20"/>
      <c r="M28" s="20"/>
      <c r="N28" s="20"/>
      <c r="O28" s="20"/>
      <c r="P28" s="20"/>
      <c r="Q28" s="20"/>
    </row>
    <row r="29" spans="1:17" ht="15.75" thickBot="1" x14ac:dyDescent="0.3">
      <c r="A29">
        <f t="shared" si="0"/>
        <v>6.3999999999999915</v>
      </c>
      <c r="B29" s="67">
        <v>0.9</v>
      </c>
      <c r="C29" s="66">
        <v>13</v>
      </c>
      <c r="D29" s="5" t="s">
        <v>34</v>
      </c>
      <c r="G29" s="22"/>
      <c r="H29" s="20"/>
      <c r="I29" s="20"/>
      <c r="J29" s="21"/>
      <c r="K29" s="20"/>
      <c r="L29" s="20"/>
      <c r="M29" s="20"/>
      <c r="N29" s="20"/>
      <c r="O29" s="20"/>
      <c r="P29" s="20"/>
      <c r="Q29" s="20"/>
    </row>
    <row r="30" spans="1:17" ht="15.75" thickBot="1" x14ac:dyDescent="0.3">
      <c r="A30">
        <f t="shared" si="0"/>
        <v>6.4999999999999911</v>
      </c>
      <c r="B30" s="67">
        <v>0.6</v>
      </c>
      <c r="C30" s="66">
        <v>13</v>
      </c>
      <c r="D30" s="5" t="s">
        <v>34</v>
      </c>
      <c r="G30" s="20"/>
      <c r="H30" s="20"/>
      <c r="I30" s="20"/>
      <c r="J30" s="21"/>
      <c r="K30" s="20"/>
      <c r="L30" s="20"/>
      <c r="M30" s="20"/>
      <c r="N30" s="20"/>
      <c r="O30" s="20"/>
      <c r="P30" s="20"/>
      <c r="Q30" s="20"/>
    </row>
    <row r="31" spans="1:17" ht="15.75" thickBot="1" x14ac:dyDescent="0.3">
      <c r="A31">
        <f t="shared" si="0"/>
        <v>6.5999999999999908</v>
      </c>
      <c r="B31" s="67">
        <v>0.7</v>
      </c>
      <c r="C31" s="66">
        <v>14</v>
      </c>
      <c r="D31" s="1" t="s">
        <v>33</v>
      </c>
      <c r="G31" s="19"/>
      <c r="H31" s="19"/>
      <c r="I31" s="20"/>
      <c r="J31" s="21"/>
      <c r="K31" s="20"/>
      <c r="L31" s="20"/>
      <c r="M31" s="20"/>
      <c r="N31" s="20"/>
      <c r="O31" s="20"/>
      <c r="P31" s="20"/>
      <c r="Q31" s="20"/>
    </row>
    <row r="32" spans="1:17" ht="15.75" thickBot="1" x14ac:dyDescent="0.3">
      <c r="A32">
        <f t="shared" si="0"/>
        <v>6.6999999999999904</v>
      </c>
      <c r="B32" s="67">
        <v>2.4</v>
      </c>
      <c r="C32" s="66">
        <v>20</v>
      </c>
      <c r="D32" s="1" t="s">
        <v>33</v>
      </c>
      <c r="G32" s="22"/>
      <c r="H32" s="20"/>
      <c r="I32" s="20"/>
      <c r="J32" s="21"/>
      <c r="K32" s="20"/>
      <c r="L32" s="20"/>
      <c r="M32" s="20"/>
      <c r="N32" s="20"/>
      <c r="O32" s="20"/>
      <c r="P32" s="20"/>
      <c r="Q32" s="20"/>
    </row>
    <row r="33" spans="1:17" ht="15.75" thickBot="1" x14ac:dyDescent="0.3">
      <c r="A33">
        <f t="shared" si="0"/>
        <v>6.7999999999999901</v>
      </c>
      <c r="B33" s="67">
        <v>5.3</v>
      </c>
      <c r="C33" s="66">
        <v>30</v>
      </c>
      <c r="D33" s="1" t="s">
        <v>33</v>
      </c>
      <c r="G33" s="20"/>
      <c r="H33" s="20"/>
      <c r="I33" s="20"/>
      <c r="J33" s="21"/>
      <c r="K33" s="20"/>
      <c r="L33" s="20"/>
      <c r="M33" s="20"/>
      <c r="N33" s="20"/>
      <c r="O33" s="20"/>
      <c r="P33" s="20"/>
      <c r="Q33" s="20"/>
    </row>
    <row r="34" spans="1:17" ht="15.75" thickBot="1" x14ac:dyDescent="0.3">
      <c r="A34">
        <f t="shared" si="0"/>
        <v>6.8999999999999897</v>
      </c>
      <c r="B34" s="67">
        <v>11.7</v>
      </c>
      <c r="C34" s="66">
        <v>37</v>
      </c>
      <c r="D34" s="1" t="s">
        <v>33</v>
      </c>
      <c r="G34" s="19"/>
      <c r="H34" s="19"/>
      <c r="I34" s="20"/>
      <c r="J34" s="21"/>
      <c r="K34" s="20"/>
      <c r="L34" s="20"/>
      <c r="M34" s="20"/>
      <c r="N34" s="20"/>
      <c r="O34" s="20"/>
      <c r="P34" s="20"/>
      <c r="Q34" s="20"/>
    </row>
    <row r="35" spans="1:17" ht="15.75" thickBot="1" x14ac:dyDescent="0.3">
      <c r="A35">
        <f t="shared" si="0"/>
        <v>6.9999999999999893</v>
      </c>
      <c r="B35" s="67">
        <v>0.3</v>
      </c>
      <c r="C35" s="66">
        <v>39</v>
      </c>
      <c r="D35" s="1" t="s">
        <v>33</v>
      </c>
      <c r="G35" s="22"/>
      <c r="H35" s="20"/>
      <c r="I35" s="20"/>
      <c r="J35" s="21"/>
      <c r="K35" s="20"/>
      <c r="L35" s="20"/>
      <c r="M35" s="20"/>
      <c r="N35" s="20"/>
      <c r="O35" s="20"/>
      <c r="P35" s="20"/>
      <c r="Q35" s="20"/>
    </row>
    <row r="36" spans="1:17" ht="15.75" thickBot="1" x14ac:dyDescent="0.3">
      <c r="A36">
        <f t="shared" si="0"/>
        <v>7.099999999999989</v>
      </c>
      <c r="B36" s="67">
        <v>7.4</v>
      </c>
      <c r="C36" s="66">
        <v>39</v>
      </c>
      <c r="D36" s="1" t="s">
        <v>33</v>
      </c>
      <c r="G36" s="20"/>
      <c r="H36" s="20"/>
      <c r="I36" s="20"/>
      <c r="J36" s="21"/>
      <c r="K36" s="20"/>
      <c r="L36" s="20"/>
      <c r="M36" s="20"/>
      <c r="N36" s="20"/>
      <c r="O36" s="20"/>
      <c r="P36" s="20"/>
      <c r="Q36" s="20"/>
    </row>
    <row r="37" spans="1:17" ht="15.75" thickBot="1" x14ac:dyDescent="0.3">
      <c r="A37">
        <f t="shared" si="0"/>
        <v>7.1999999999999886</v>
      </c>
      <c r="B37" s="67">
        <v>5.8</v>
      </c>
      <c r="C37" s="66">
        <v>35</v>
      </c>
      <c r="D37" s="1" t="s">
        <v>33</v>
      </c>
      <c r="G37" s="19"/>
      <c r="H37" s="19"/>
      <c r="I37" s="20"/>
      <c r="J37" s="21"/>
      <c r="K37" s="20"/>
      <c r="L37" s="20"/>
      <c r="M37" s="20"/>
      <c r="N37" s="20"/>
      <c r="O37" s="20"/>
      <c r="P37" s="20"/>
      <c r="Q37" s="20"/>
    </row>
    <row r="38" spans="1:17" ht="15.75" thickBot="1" x14ac:dyDescent="0.3">
      <c r="A38">
        <f t="shared" si="0"/>
        <v>7.2999999999999883</v>
      </c>
      <c r="B38" s="67">
        <v>8.3000000000000007</v>
      </c>
      <c r="C38" s="66">
        <v>40</v>
      </c>
      <c r="D38" s="1" t="s">
        <v>33</v>
      </c>
      <c r="G38" s="22"/>
      <c r="H38" s="20"/>
      <c r="I38" s="20"/>
      <c r="J38" s="21"/>
      <c r="K38" s="20"/>
      <c r="L38" s="20"/>
      <c r="M38" s="20"/>
      <c r="N38" s="20"/>
      <c r="O38" s="20"/>
      <c r="P38" s="20"/>
      <c r="Q38" s="20"/>
    </row>
    <row r="39" spans="1:17" ht="15.75" thickBot="1" x14ac:dyDescent="0.3">
      <c r="A39">
        <f t="shared" si="0"/>
        <v>7.3999999999999879</v>
      </c>
      <c r="B39" s="67">
        <v>10.1</v>
      </c>
      <c r="C39" s="66">
        <v>46</v>
      </c>
      <c r="D39" s="1" t="s">
        <v>33</v>
      </c>
      <c r="G39" s="20"/>
      <c r="H39" s="20"/>
      <c r="I39" s="20"/>
      <c r="J39" s="21"/>
      <c r="K39" s="20"/>
      <c r="L39" s="20"/>
      <c r="M39" s="20"/>
      <c r="N39" s="20"/>
      <c r="O39" s="20"/>
      <c r="P39" s="20"/>
      <c r="Q39" s="20"/>
    </row>
    <row r="40" spans="1:17" ht="15.75" thickBot="1" x14ac:dyDescent="0.3">
      <c r="A40">
        <f t="shared" si="0"/>
        <v>7.4999999999999876</v>
      </c>
      <c r="B40" s="67">
        <v>12.6</v>
      </c>
      <c r="C40" s="66">
        <v>60</v>
      </c>
      <c r="D40" s="1" t="s">
        <v>33</v>
      </c>
      <c r="G40" s="19"/>
      <c r="H40" s="19"/>
      <c r="I40" s="20"/>
      <c r="J40" s="21"/>
      <c r="K40" s="20"/>
      <c r="L40" s="20"/>
      <c r="M40" s="20"/>
      <c r="N40" s="20"/>
      <c r="O40" s="20"/>
      <c r="P40" s="20"/>
      <c r="Q40" s="20"/>
    </row>
    <row r="41" spans="1:17" ht="15.75" thickBot="1" x14ac:dyDescent="0.3">
      <c r="A41">
        <f t="shared" si="0"/>
        <v>7.5999999999999872</v>
      </c>
      <c r="B41" s="67">
        <v>14.5</v>
      </c>
      <c r="C41" s="66">
        <v>64</v>
      </c>
      <c r="D41" s="1" t="s">
        <v>33</v>
      </c>
      <c r="G41" s="22"/>
      <c r="H41" s="20"/>
      <c r="I41" s="20"/>
      <c r="J41" s="21"/>
      <c r="K41" s="20"/>
      <c r="L41" s="20"/>
      <c r="M41" s="20"/>
      <c r="N41" s="20"/>
      <c r="O41" s="20"/>
      <c r="P41" s="20"/>
      <c r="Q41" s="20"/>
    </row>
    <row r="42" spans="1:17" ht="15.75" thickBot="1" x14ac:dyDescent="0.3">
      <c r="A42">
        <f t="shared" si="0"/>
        <v>7.6999999999999869</v>
      </c>
      <c r="B42" s="67">
        <v>15.4</v>
      </c>
      <c r="C42" s="66">
        <v>72</v>
      </c>
      <c r="D42" s="1" t="s">
        <v>33</v>
      </c>
      <c r="G42" s="20"/>
      <c r="H42" s="20"/>
      <c r="I42" s="20"/>
      <c r="J42" s="21"/>
      <c r="K42" s="20"/>
      <c r="L42" s="20"/>
      <c r="M42" s="20"/>
      <c r="N42" s="20"/>
      <c r="O42" s="20"/>
      <c r="P42" s="20"/>
      <c r="Q42" s="20"/>
    </row>
    <row r="43" spans="1:17" ht="15.75" thickBot="1" x14ac:dyDescent="0.3">
      <c r="A43">
        <f t="shared" si="0"/>
        <v>7.7999999999999865</v>
      </c>
      <c r="B43" s="67">
        <v>14.2</v>
      </c>
      <c r="C43" s="66">
        <v>60</v>
      </c>
      <c r="D43" s="1" t="s">
        <v>33</v>
      </c>
      <c r="G43" s="19"/>
      <c r="H43" s="19"/>
      <c r="I43" s="20"/>
      <c r="J43" s="21"/>
      <c r="K43" s="20"/>
      <c r="L43" s="20"/>
      <c r="M43" s="20"/>
      <c r="N43" s="20"/>
      <c r="O43" s="20"/>
      <c r="P43" s="20"/>
      <c r="Q43" s="20"/>
    </row>
    <row r="44" spans="1:17" ht="15.75" thickBot="1" x14ac:dyDescent="0.3">
      <c r="A44">
        <f t="shared" si="0"/>
        <v>7.8999999999999861</v>
      </c>
      <c r="B44" s="67">
        <v>18.5</v>
      </c>
      <c r="C44" s="66">
        <v>53</v>
      </c>
      <c r="D44" s="1" t="s">
        <v>33</v>
      </c>
      <c r="G44" s="22"/>
      <c r="H44" s="20"/>
      <c r="I44" s="20"/>
      <c r="J44" s="21"/>
      <c r="K44" s="20"/>
      <c r="L44" s="20"/>
      <c r="M44" s="20"/>
      <c r="N44" s="20"/>
      <c r="O44" s="20"/>
      <c r="P44" s="20"/>
      <c r="Q44" s="20"/>
    </row>
    <row r="45" spans="1:17" ht="15.75" thickBot="1" x14ac:dyDescent="0.3">
      <c r="A45">
        <f t="shared" si="0"/>
        <v>7.9999999999999858</v>
      </c>
      <c r="B45" s="67">
        <v>18.8</v>
      </c>
      <c r="C45" s="66">
        <v>51</v>
      </c>
      <c r="D45" s="1" t="s">
        <v>33</v>
      </c>
      <c r="G45" s="20"/>
      <c r="H45" s="20"/>
      <c r="I45" s="20"/>
      <c r="J45" s="21"/>
      <c r="K45" s="20"/>
      <c r="L45" s="20"/>
      <c r="M45" s="20"/>
      <c r="N45" s="20"/>
      <c r="O45" s="20"/>
      <c r="P45" s="20"/>
      <c r="Q45" s="20"/>
    </row>
    <row r="46" spans="1:17" ht="15.75" thickBot="1" x14ac:dyDescent="0.3">
      <c r="A46">
        <f t="shared" si="0"/>
        <v>8.0999999999999854</v>
      </c>
      <c r="B46" s="67">
        <v>15.4</v>
      </c>
      <c r="C46" s="66">
        <v>64</v>
      </c>
      <c r="D46" s="1" t="s">
        <v>33</v>
      </c>
      <c r="G46" s="19"/>
      <c r="H46" s="19"/>
      <c r="I46" s="20"/>
      <c r="J46" s="21"/>
      <c r="K46" s="20"/>
      <c r="L46" s="20"/>
      <c r="M46" s="20"/>
      <c r="N46" s="20"/>
      <c r="O46" s="20"/>
      <c r="P46" s="20"/>
      <c r="Q46" s="20"/>
    </row>
    <row r="47" spans="1:17" ht="15.75" thickBot="1" x14ac:dyDescent="0.3">
      <c r="A47">
        <f t="shared" si="0"/>
        <v>8.1999999999999851</v>
      </c>
      <c r="B47" s="67">
        <v>12.7</v>
      </c>
      <c r="C47" s="66">
        <v>52</v>
      </c>
      <c r="D47" s="1" t="s">
        <v>33</v>
      </c>
      <c r="G47" s="22"/>
      <c r="H47" s="20"/>
      <c r="I47" s="20"/>
      <c r="J47" s="21"/>
      <c r="K47" s="20"/>
      <c r="L47" s="20"/>
      <c r="M47" s="20"/>
      <c r="N47" s="20"/>
      <c r="O47" s="20"/>
      <c r="P47" s="20"/>
      <c r="Q47" s="20"/>
    </row>
    <row r="48" spans="1:17" ht="15.75" thickBot="1" x14ac:dyDescent="0.3">
      <c r="A48">
        <f t="shared" si="0"/>
        <v>8.2999999999999847</v>
      </c>
      <c r="B48" s="67">
        <v>9.5</v>
      </c>
      <c r="C48" s="66">
        <v>40</v>
      </c>
      <c r="D48" s="1" t="s">
        <v>33</v>
      </c>
      <c r="G48" s="20"/>
      <c r="H48" s="20"/>
      <c r="I48" s="20"/>
      <c r="J48" s="21"/>
      <c r="K48" s="20"/>
      <c r="L48" s="20"/>
      <c r="M48" s="20"/>
      <c r="N48" s="20"/>
      <c r="O48" s="20"/>
      <c r="P48" s="20"/>
      <c r="Q48" s="20"/>
    </row>
    <row r="49" spans="1:17" ht="15.75" thickBot="1" x14ac:dyDescent="0.3">
      <c r="A49">
        <f t="shared" si="0"/>
        <v>8.3999999999999844</v>
      </c>
      <c r="B49" s="67">
        <v>9</v>
      </c>
      <c r="C49" s="66">
        <v>30</v>
      </c>
      <c r="D49" s="1" t="s">
        <v>33</v>
      </c>
      <c r="G49" s="19"/>
      <c r="H49" s="19"/>
      <c r="I49" s="20"/>
      <c r="J49" s="21"/>
      <c r="K49" s="20"/>
      <c r="L49" s="20"/>
      <c r="M49" s="20"/>
      <c r="N49" s="20"/>
      <c r="O49" s="20"/>
      <c r="P49" s="20"/>
      <c r="Q49" s="20"/>
    </row>
    <row r="50" spans="1:17" ht="15.75" thickBot="1" x14ac:dyDescent="0.3">
      <c r="A50">
        <f t="shared" si="0"/>
        <v>8.499999999999984</v>
      </c>
      <c r="B50" s="67">
        <v>7.3</v>
      </c>
      <c r="C50" s="66">
        <v>31</v>
      </c>
      <c r="D50" s="1" t="s">
        <v>33</v>
      </c>
      <c r="G50" s="22"/>
      <c r="H50" s="20"/>
      <c r="I50" s="20"/>
      <c r="J50" s="21"/>
      <c r="K50" s="20"/>
      <c r="L50" s="20"/>
      <c r="M50" s="20"/>
      <c r="N50" s="20"/>
      <c r="O50" s="20"/>
      <c r="P50" s="20"/>
      <c r="Q50" s="20"/>
    </row>
    <row r="51" spans="1:17" ht="15.75" thickBot="1" x14ac:dyDescent="0.3">
      <c r="A51">
        <f t="shared" si="0"/>
        <v>8.5999999999999837</v>
      </c>
      <c r="B51" s="68">
        <v>8.4</v>
      </c>
      <c r="C51" s="65">
        <v>29</v>
      </c>
      <c r="D51" s="1" t="s">
        <v>33</v>
      </c>
      <c r="G51" s="20"/>
      <c r="H51" s="20"/>
      <c r="I51" s="20"/>
      <c r="J51" s="21"/>
      <c r="K51" s="20"/>
      <c r="L51" s="20"/>
      <c r="M51" s="20"/>
      <c r="N51" s="20"/>
      <c r="O51" s="20"/>
      <c r="P51" s="20"/>
      <c r="Q51" s="20"/>
    </row>
    <row r="52" spans="1:17" ht="15.75" thickBot="1" x14ac:dyDescent="0.3">
      <c r="A52">
        <f t="shared" si="0"/>
        <v>8.6999999999999833</v>
      </c>
      <c r="B52" s="67">
        <v>8.1999999999999993</v>
      </c>
      <c r="C52" s="66">
        <v>21</v>
      </c>
      <c r="D52" s="1" t="s">
        <v>33</v>
      </c>
      <c r="G52" s="19"/>
      <c r="H52" s="19"/>
      <c r="I52" s="20"/>
      <c r="J52" s="21"/>
      <c r="K52" s="20"/>
      <c r="L52" s="20"/>
      <c r="M52" s="20"/>
      <c r="N52" s="20"/>
      <c r="O52" s="20"/>
      <c r="P52" s="20"/>
      <c r="Q52" s="20"/>
    </row>
    <row r="53" spans="1:17" ht="15.75" thickBot="1" x14ac:dyDescent="0.3">
      <c r="A53">
        <f t="shared" si="0"/>
        <v>8.7999999999999829</v>
      </c>
      <c r="B53" s="67">
        <v>7.7</v>
      </c>
      <c r="C53" s="66">
        <v>23</v>
      </c>
      <c r="D53" s="1" t="s">
        <v>33</v>
      </c>
      <c r="G53" s="22"/>
      <c r="H53" s="20"/>
      <c r="I53" s="20"/>
      <c r="J53" s="21"/>
      <c r="K53" s="20"/>
      <c r="L53" s="20"/>
      <c r="M53" s="20"/>
      <c r="N53" s="20"/>
      <c r="O53" s="20"/>
      <c r="P53" s="20"/>
      <c r="Q53" s="20"/>
    </row>
    <row r="54" spans="1:17" ht="15.75" thickBot="1" x14ac:dyDescent="0.3">
      <c r="A54">
        <f t="shared" si="0"/>
        <v>8.8999999999999826</v>
      </c>
      <c r="B54" s="67">
        <v>6.8</v>
      </c>
      <c r="C54" s="66">
        <v>28</v>
      </c>
      <c r="D54" s="1" t="s">
        <v>33</v>
      </c>
      <c r="G54" s="20"/>
      <c r="H54" s="20"/>
      <c r="I54" s="20"/>
      <c r="J54" s="21"/>
      <c r="K54" s="20"/>
      <c r="L54" s="20"/>
      <c r="M54" s="20"/>
      <c r="N54" s="20"/>
      <c r="O54" s="20"/>
      <c r="P54" s="20"/>
      <c r="Q54" s="20"/>
    </row>
    <row r="55" spans="1:17" ht="15.75" thickBot="1" x14ac:dyDescent="0.3">
      <c r="A55">
        <f t="shared" si="0"/>
        <v>8.9999999999999822</v>
      </c>
      <c r="B55" s="67">
        <v>7</v>
      </c>
      <c r="C55" s="66">
        <v>29</v>
      </c>
      <c r="D55" s="1" t="s">
        <v>33</v>
      </c>
      <c r="G55" s="19"/>
      <c r="H55" s="19"/>
      <c r="I55" s="20"/>
      <c r="J55" s="21"/>
      <c r="K55" s="20"/>
      <c r="L55" s="20"/>
      <c r="M55" s="20"/>
      <c r="N55" s="20"/>
      <c r="O55" s="20"/>
      <c r="P55" s="20"/>
      <c r="Q55" s="20"/>
    </row>
    <row r="56" spans="1:17" ht="15.75" thickBot="1" x14ac:dyDescent="0.3">
      <c r="A56">
        <f t="shared" si="0"/>
        <v>9.0999999999999819</v>
      </c>
      <c r="B56" s="67">
        <v>4.9000000000000004</v>
      </c>
      <c r="C56" s="66">
        <v>31</v>
      </c>
      <c r="D56" s="1" t="s">
        <v>33</v>
      </c>
      <c r="G56" s="22"/>
      <c r="H56" s="20"/>
      <c r="I56" s="20"/>
      <c r="J56" s="21"/>
      <c r="K56" s="20"/>
      <c r="L56" s="20"/>
      <c r="M56" s="20"/>
      <c r="N56" s="20"/>
      <c r="O56" s="20"/>
      <c r="P56" s="20"/>
      <c r="Q56" s="20"/>
    </row>
    <row r="57" spans="1:17" ht="15.75" thickBot="1" x14ac:dyDescent="0.3">
      <c r="A57">
        <f t="shared" si="0"/>
        <v>9.1999999999999815</v>
      </c>
      <c r="B57" s="67">
        <v>7.4</v>
      </c>
      <c r="C57" s="66">
        <v>36</v>
      </c>
      <c r="D57" s="1" t="s">
        <v>33</v>
      </c>
      <c r="G57" s="20"/>
      <c r="H57" s="20"/>
      <c r="I57" s="20"/>
      <c r="J57" s="21"/>
      <c r="K57" s="20"/>
      <c r="L57" s="20"/>
      <c r="M57" s="20"/>
      <c r="N57" s="20"/>
      <c r="O57" s="20"/>
      <c r="P57" s="20"/>
      <c r="Q57" s="20"/>
    </row>
    <row r="58" spans="1:17" ht="15.75" thickBot="1" x14ac:dyDescent="0.3">
      <c r="A58">
        <f t="shared" si="0"/>
        <v>9.2999999999999812</v>
      </c>
      <c r="B58" s="67">
        <v>7.8</v>
      </c>
      <c r="C58" s="66">
        <v>30</v>
      </c>
      <c r="D58" s="1" t="s">
        <v>33</v>
      </c>
      <c r="G58" s="19"/>
      <c r="H58" s="19"/>
      <c r="I58" s="20"/>
      <c r="J58" s="21"/>
      <c r="K58" s="20"/>
      <c r="L58" s="20"/>
      <c r="M58" s="20"/>
      <c r="N58" s="20"/>
      <c r="O58" s="20"/>
      <c r="P58" s="20"/>
      <c r="Q58" s="20"/>
    </row>
    <row r="59" spans="1:17" ht="15.75" thickBot="1" x14ac:dyDescent="0.3">
      <c r="A59">
        <f t="shared" si="0"/>
        <v>9.3999999999999808</v>
      </c>
      <c r="B59" s="67">
        <v>6.3</v>
      </c>
      <c r="C59" s="66">
        <v>25</v>
      </c>
      <c r="D59" s="1" t="s">
        <v>33</v>
      </c>
      <c r="G59" s="22"/>
      <c r="H59" s="20"/>
      <c r="I59" s="20"/>
      <c r="J59" s="21"/>
      <c r="K59" s="20"/>
      <c r="L59" s="20"/>
      <c r="M59" s="20"/>
      <c r="N59" s="20"/>
      <c r="O59" s="20"/>
      <c r="P59" s="20"/>
      <c r="Q59" s="20"/>
    </row>
    <row r="60" spans="1:17" ht="15.75" thickBot="1" x14ac:dyDescent="0.3">
      <c r="A60">
        <f t="shared" si="0"/>
        <v>9.4999999999999805</v>
      </c>
      <c r="B60" s="67">
        <v>5.7</v>
      </c>
      <c r="C60" s="66">
        <v>24</v>
      </c>
      <c r="D60" s="1" t="s">
        <v>33</v>
      </c>
      <c r="G60" s="22"/>
      <c r="H60" s="20"/>
      <c r="I60" s="20"/>
      <c r="J60" s="21"/>
      <c r="K60" s="20"/>
      <c r="L60" s="20"/>
      <c r="M60" s="20"/>
      <c r="N60" s="20"/>
      <c r="O60" s="20"/>
      <c r="P60" s="20"/>
      <c r="Q60" s="20"/>
    </row>
    <row r="61" spans="1:17" ht="15.75" thickBot="1" x14ac:dyDescent="0.3">
      <c r="A61">
        <f t="shared" si="0"/>
        <v>9.5999999999999801</v>
      </c>
      <c r="B61" s="67">
        <v>4.2</v>
      </c>
      <c r="C61" s="66">
        <v>34</v>
      </c>
      <c r="D61" s="1" t="s">
        <v>33</v>
      </c>
      <c r="G61" s="20"/>
      <c r="H61" s="20"/>
      <c r="I61" s="20"/>
      <c r="J61" s="21"/>
      <c r="K61" s="20"/>
      <c r="L61" s="20"/>
      <c r="M61" s="20"/>
      <c r="N61" s="20"/>
      <c r="O61" s="20"/>
      <c r="P61" s="20"/>
      <c r="Q61" s="20"/>
    </row>
    <row r="62" spans="1:17" ht="15.75" thickBot="1" x14ac:dyDescent="0.3">
      <c r="A62">
        <f t="shared" si="0"/>
        <v>9.6999999999999797</v>
      </c>
      <c r="B62" s="67">
        <v>5.4</v>
      </c>
      <c r="C62" s="66">
        <v>32</v>
      </c>
      <c r="D62" s="1" t="s">
        <v>33</v>
      </c>
      <c r="G62" s="19"/>
      <c r="H62" s="19"/>
      <c r="I62" s="20"/>
      <c r="J62" s="21"/>
      <c r="K62" s="20"/>
      <c r="L62" s="20"/>
      <c r="M62" s="20"/>
      <c r="N62" s="20"/>
      <c r="O62" s="20"/>
      <c r="P62" s="20"/>
      <c r="Q62" s="20"/>
    </row>
    <row r="63" spans="1:17" ht="15.75" thickBot="1" x14ac:dyDescent="0.3">
      <c r="A63">
        <f t="shared" si="0"/>
        <v>9.7999999999999794</v>
      </c>
      <c r="B63" s="67">
        <v>7.1</v>
      </c>
      <c r="C63" s="66">
        <v>27</v>
      </c>
      <c r="D63" s="1" t="s">
        <v>33</v>
      </c>
      <c r="G63" s="22"/>
      <c r="H63" s="20"/>
      <c r="I63" s="20"/>
      <c r="J63" s="21"/>
      <c r="K63" s="20"/>
      <c r="L63" s="20"/>
      <c r="M63" s="20"/>
      <c r="N63" s="20"/>
      <c r="O63" s="20"/>
      <c r="P63" s="20"/>
      <c r="Q63" s="20"/>
    </row>
    <row r="64" spans="1:17" ht="15.75" thickBot="1" x14ac:dyDescent="0.3">
      <c r="A64">
        <f t="shared" si="0"/>
        <v>9.899999999999979</v>
      </c>
      <c r="B64" s="67">
        <v>8.6</v>
      </c>
      <c r="C64" s="66">
        <v>23</v>
      </c>
      <c r="D64" s="1" t="s">
        <v>33</v>
      </c>
      <c r="G64" s="22"/>
      <c r="H64" s="20"/>
      <c r="I64" s="20"/>
      <c r="J64" s="20"/>
      <c r="K64" s="20"/>
      <c r="L64" s="20"/>
      <c r="M64" s="20"/>
      <c r="N64" s="20"/>
      <c r="O64" s="20"/>
      <c r="P64" s="20"/>
      <c r="Q64" s="20"/>
    </row>
    <row r="65" spans="1:17" ht="15.75" thickBot="1" x14ac:dyDescent="0.3">
      <c r="A65">
        <f t="shared" si="0"/>
        <v>9.9999999999999787</v>
      </c>
      <c r="B65" s="67">
        <v>8.1</v>
      </c>
      <c r="C65" s="66">
        <v>13</v>
      </c>
      <c r="D65" s="1" t="s">
        <v>33</v>
      </c>
      <c r="G65" s="22"/>
      <c r="H65" s="20"/>
      <c r="I65" s="20"/>
      <c r="J65" s="20"/>
      <c r="K65" s="20"/>
      <c r="L65" s="20"/>
      <c r="M65" s="20"/>
      <c r="N65" s="20"/>
      <c r="O65" s="20"/>
      <c r="P65" s="20"/>
      <c r="Q65" s="20"/>
    </row>
    <row r="66" spans="1:17" ht="15.75" thickBot="1" x14ac:dyDescent="0.3">
      <c r="A66">
        <f t="shared" si="0"/>
        <v>10.099999999999978</v>
      </c>
      <c r="B66" s="67">
        <v>7.9</v>
      </c>
      <c r="C66" s="66">
        <v>11</v>
      </c>
      <c r="D66" s="1" t="s">
        <v>33</v>
      </c>
      <c r="G66" s="22"/>
      <c r="H66" s="20"/>
      <c r="I66" s="20"/>
      <c r="J66" s="19"/>
      <c r="K66" s="19"/>
      <c r="L66" s="20"/>
      <c r="M66" s="20"/>
      <c r="N66" s="20"/>
      <c r="O66" s="20"/>
      <c r="P66" s="20"/>
      <c r="Q66" s="20"/>
    </row>
    <row r="67" spans="1:17" ht="15.75" thickBot="1" x14ac:dyDescent="0.3">
      <c r="A67">
        <f t="shared" si="0"/>
        <v>10.199999999999978</v>
      </c>
      <c r="B67" s="67">
        <v>7</v>
      </c>
      <c r="C67" s="66">
        <v>8</v>
      </c>
      <c r="D67" s="1" t="s">
        <v>33</v>
      </c>
      <c r="G67" s="22"/>
      <c r="H67" s="20"/>
      <c r="I67" s="20"/>
      <c r="J67" s="20"/>
      <c r="K67" s="20"/>
      <c r="L67" s="20"/>
      <c r="M67" s="20"/>
      <c r="N67" s="20"/>
      <c r="O67" s="20"/>
      <c r="P67" s="20"/>
      <c r="Q67" s="20"/>
    </row>
    <row r="68" spans="1:17" ht="15.75" thickBot="1" x14ac:dyDescent="0.3">
      <c r="A68">
        <f t="shared" ref="A68:A131" si="1">A67+0.1</f>
        <v>10.299999999999978</v>
      </c>
      <c r="B68" s="67">
        <v>4.8</v>
      </c>
      <c r="C68" s="66">
        <v>9</v>
      </c>
      <c r="D68" s="1" t="s">
        <v>33</v>
      </c>
      <c r="G68" s="22"/>
      <c r="H68" s="20"/>
      <c r="I68" s="20"/>
      <c r="J68" s="20"/>
      <c r="K68" s="20"/>
      <c r="L68" s="20"/>
      <c r="M68" s="20"/>
      <c r="N68" s="20"/>
      <c r="O68" s="20"/>
      <c r="P68" s="20"/>
      <c r="Q68" s="20"/>
    </row>
    <row r="69" spans="1:17" ht="15.75" thickBot="1" x14ac:dyDescent="0.3">
      <c r="A69">
        <f t="shared" si="1"/>
        <v>10.399999999999977</v>
      </c>
      <c r="B69" s="67">
        <v>5.2</v>
      </c>
      <c r="C69" s="66">
        <v>10</v>
      </c>
      <c r="D69" s="1" t="s">
        <v>33</v>
      </c>
      <c r="G69" s="22"/>
      <c r="H69" s="20"/>
      <c r="I69" s="20"/>
      <c r="J69" s="20"/>
      <c r="K69" s="20"/>
      <c r="L69" s="20"/>
      <c r="M69" s="20"/>
      <c r="N69" s="20"/>
      <c r="O69" s="20"/>
      <c r="P69" s="20"/>
      <c r="Q69" s="20"/>
    </row>
    <row r="70" spans="1:17" ht="15.75" thickBot="1" x14ac:dyDescent="0.3">
      <c r="A70">
        <f t="shared" si="1"/>
        <v>10.499999999999977</v>
      </c>
      <c r="B70" s="67">
        <v>5.8</v>
      </c>
      <c r="C70" s="66">
        <v>12</v>
      </c>
      <c r="D70" s="1" t="s">
        <v>33</v>
      </c>
      <c r="G70" s="22"/>
      <c r="H70" s="20"/>
      <c r="I70" s="20"/>
      <c r="J70" s="20"/>
      <c r="K70" s="20"/>
      <c r="L70" s="20"/>
      <c r="M70" s="20"/>
      <c r="N70" s="20"/>
      <c r="O70" s="20"/>
      <c r="P70" s="20"/>
      <c r="Q70" s="20"/>
    </row>
    <row r="71" spans="1:17" ht="15.75" thickBot="1" x14ac:dyDescent="0.3">
      <c r="A71">
        <f t="shared" si="1"/>
        <v>10.599999999999977</v>
      </c>
      <c r="B71" s="67">
        <v>6.1</v>
      </c>
      <c r="C71" s="66">
        <v>12</v>
      </c>
      <c r="D71" s="1" t="s">
        <v>33</v>
      </c>
      <c r="G71" s="22"/>
      <c r="H71" s="20"/>
      <c r="I71" s="20"/>
      <c r="J71" s="20"/>
      <c r="K71" s="20"/>
      <c r="L71" s="20"/>
      <c r="M71" s="20"/>
      <c r="N71" s="20"/>
      <c r="O71" s="20"/>
      <c r="P71" s="20"/>
      <c r="Q71" s="20"/>
    </row>
    <row r="72" spans="1:17" ht="15.75" thickBot="1" x14ac:dyDescent="0.3">
      <c r="A72">
        <f t="shared" si="1"/>
        <v>10.699999999999976</v>
      </c>
      <c r="B72" s="67">
        <v>6</v>
      </c>
      <c r="C72" s="66">
        <v>13</v>
      </c>
      <c r="D72" s="1" t="s">
        <v>33</v>
      </c>
      <c r="G72" s="22"/>
      <c r="H72" s="20"/>
      <c r="I72" s="20"/>
      <c r="J72" s="19"/>
      <c r="K72" s="19"/>
      <c r="L72" s="20"/>
      <c r="M72" s="20"/>
      <c r="N72" s="20"/>
      <c r="O72" s="20"/>
      <c r="P72" s="20"/>
      <c r="Q72" s="20"/>
    </row>
    <row r="73" spans="1:17" ht="15.75" thickBot="1" x14ac:dyDescent="0.3">
      <c r="A73">
        <f t="shared" si="1"/>
        <v>10.799999999999976</v>
      </c>
      <c r="B73" s="67">
        <v>9.6999999999999993</v>
      </c>
      <c r="C73" s="66">
        <v>15</v>
      </c>
      <c r="D73" s="1" t="s">
        <v>33</v>
      </c>
      <c r="G73" s="22"/>
      <c r="H73" s="20"/>
      <c r="I73" s="20"/>
      <c r="J73" s="20"/>
      <c r="K73" s="20"/>
      <c r="L73" s="20"/>
      <c r="M73" s="20"/>
      <c r="N73" s="20"/>
      <c r="O73" s="20"/>
      <c r="P73" s="20"/>
      <c r="Q73" s="20"/>
    </row>
    <row r="74" spans="1:17" ht="15.75" thickBot="1" x14ac:dyDescent="0.3">
      <c r="A74">
        <f t="shared" si="1"/>
        <v>10.899999999999975</v>
      </c>
      <c r="B74" s="67">
        <v>9.1</v>
      </c>
      <c r="C74" s="66">
        <v>19</v>
      </c>
      <c r="D74" s="1" t="s">
        <v>33</v>
      </c>
      <c r="G74" s="22"/>
      <c r="H74" s="20"/>
      <c r="I74" s="20"/>
      <c r="J74" s="20"/>
      <c r="K74" s="20"/>
      <c r="L74" s="20"/>
      <c r="M74" s="20"/>
      <c r="N74" s="20"/>
      <c r="O74" s="20"/>
      <c r="P74" s="20"/>
      <c r="Q74" s="20"/>
    </row>
    <row r="75" spans="1:17" ht="15.75" thickBot="1" x14ac:dyDescent="0.3">
      <c r="A75">
        <f t="shared" si="1"/>
        <v>10.999999999999975</v>
      </c>
      <c r="B75" s="67">
        <v>10.8</v>
      </c>
      <c r="C75" s="66">
        <v>29</v>
      </c>
      <c r="D75" s="1" t="s">
        <v>33</v>
      </c>
      <c r="G75" s="22"/>
      <c r="H75" s="20"/>
      <c r="I75" s="20"/>
      <c r="J75" s="20"/>
      <c r="K75" s="20"/>
      <c r="L75" s="20"/>
      <c r="M75" s="20"/>
      <c r="N75" s="20"/>
      <c r="O75" s="20"/>
      <c r="P75" s="20"/>
      <c r="Q75" s="20"/>
    </row>
    <row r="76" spans="1:17" ht="15.75" thickBot="1" x14ac:dyDescent="0.3">
      <c r="A76">
        <f t="shared" si="1"/>
        <v>11.099999999999975</v>
      </c>
      <c r="B76" s="67">
        <v>14.5</v>
      </c>
      <c r="C76" s="66">
        <v>36</v>
      </c>
      <c r="D76" s="1" t="s">
        <v>33</v>
      </c>
      <c r="G76" s="22"/>
      <c r="H76" s="20"/>
      <c r="I76" s="20"/>
      <c r="J76" s="20"/>
      <c r="K76" s="20"/>
      <c r="L76" s="20"/>
      <c r="M76" s="20"/>
      <c r="N76" s="20"/>
      <c r="O76" s="20"/>
      <c r="P76" s="20"/>
      <c r="Q76" s="20"/>
    </row>
    <row r="77" spans="1:17" ht="15.75" thickBot="1" x14ac:dyDescent="0.3">
      <c r="A77">
        <f t="shared" si="1"/>
        <v>11.199999999999974</v>
      </c>
      <c r="B77" s="67">
        <v>16</v>
      </c>
      <c r="C77" s="66">
        <v>41</v>
      </c>
      <c r="D77" s="1" t="s">
        <v>33</v>
      </c>
      <c r="G77" s="22"/>
      <c r="H77" s="20"/>
      <c r="I77" s="20"/>
      <c r="J77" s="20"/>
      <c r="K77" s="20"/>
      <c r="L77" s="20"/>
      <c r="M77" s="20"/>
      <c r="N77" s="20"/>
      <c r="O77" s="20"/>
      <c r="P77" s="20"/>
      <c r="Q77" s="20"/>
    </row>
    <row r="78" spans="1:17" ht="15.75" thickBot="1" x14ac:dyDescent="0.3">
      <c r="A78">
        <f t="shared" si="1"/>
        <v>11.299999999999974</v>
      </c>
      <c r="B78" s="67">
        <v>17.100000000000001</v>
      </c>
      <c r="C78" s="66">
        <v>51</v>
      </c>
      <c r="D78" s="1" t="s">
        <v>33</v>
      </c>
      <c r="G78" s="22"/>
      <c r="H78" s="20"/>
      <c r="I78" s="20"/>
      <c r="J78" s="19"/>
      <c r="K78" s="19"/>
      <c r="L78" s="20"/>
      <c r="M78" s="20"/>
      <c r="N78" s="20"/>
      <c r="O78" s="20"/>
      <c r="P78" s="20"/>
      <c r="Q78" s="20"/>
    </row>
    <row r="79" spans="1:17" ht="15.75" thickBot="1" x14ac:dyDescent="0.3">
      <c r="A79">
        <f t="shared" si="1"/>
        <v>11.399999999999974</v>
      </c>
      <c r="B79" s="67">
        <v>14.2</v>
      </c>
      <c r="C79" s="66">
        <v>60</v>
      </c>
      <c r="D79" s="1" t="s">
        <v>33</v>
      </c>
      <c r="G79" s="22"/>
      <c r="H79" s="20"/>
      <c r="I79" s="20"/>
      <c r="J79" s="20"/>
      <c r="K79" s="20"/>
      <c r="L79" s="20"/>
      <c r="M79" s="20"/>
      <c r="N79" s="20"/>
      <c r="O79" s="20"/>
      <c r="P79" s="20"/>
      <c r="Q79" s="20"/>
    </row>
    <row r="80" spans="1:17" ht="15.75" thickBot="1" x14ac:dyDescent="0.3">
      <c r="A80">
        <f t="shared" si="1"/>
        <v>11.499999999999973</v>
      </c>
      <c r="B80" s="67">
        <v>11</v>
      </c>
      <c r="C80" s="66">
        <v>51</v>
      </c>
      <c r="D80" s="1" t="s">
        <v>33</v>
      </c>
      <c r="G80" s="22"/>
      <c r="H80" s="20"/>
      <c r="I80" s="20"/>
      <c r="J80" s="20"/>
      <c r="K80" s="20"/>
      <c r="L80" s="20"/>
      <c r="M80" s="20"/>
      <c r="N80" s="20"/>
      <c r="O80" s="20"/>
      <c r="P80" s="20"/>
      <c r="Q80" s="20"/>
    </row>
    <row r="81" spans="1:21" ht="15.75" thickBot="1" x14ac:dyDescent="0.3">
      <c r="A81">
        <f t="shared" si="1"/>
        <v>11.599999999999973</v>
      </c>
      <c r="B81" s="67">
        <v>12.2</v>
      </c>
      <c r="C81" s="66">
        <v>38</v>
      </c>
      <c r="D81" s="1" t="s">
        <v>33</v>
      </c>
      <c r="G81" s="22"/>
      <c r="H81" s="20"/>
      <c r="I81" s="20"/>
      <c r="J81" s="20"/>
      <c r="K81" s="20"/>
      <c r="L81" s="20"/>
      <c r="M81" s="20"/>
      <c r="N81" s="20"/>
      <c r="O81" s="20"/>
      <c r="P81" s="20"/>
      <c r="Q81" s="20"/>
    </row>
    <row r="82" spans="1:21" ht="15.75" thickBot="1" x14ac:dyDescent="0.3">
      <c r="A82">
        <f t="shared" si="1"/>
        <v>11.699999999999973</v>
      </c>
      <c r="B82" s="67">
        <v>14.1</v>
      </c>
      <c r="C82" s="66">
        <v>38</v>
      </c>
      <c r="D82" s="1" t="s">
        <v>33</v>
      </c>
      <c r="G82" s="22"/>
      <c r="H82" s="20"/>
      <c r="I82" s="20"/>
      <c r="J82" s="20"/>
      <c r="K82" s="20"/>
      <c r="L82" s="20"/>
      <c r="M82" s="20"/>
      <c r="N82" s="20"/>
      <c r="O82" s="20"/>
      <c r="P82" s="20"/>
      <c r="Q82" s="20"/>
    </row>
    <row r="83" spans="1:21" ht="15.75" thickBot="1" x14ac:dyDescent="0.3">
      <c r="A83">
        <f t="shared" si="1"/>
        <v>11.799999999999972</v>
      </c>
      <c r="B83" s="67">
        <v>12.1</v>
      </c>
      <c r="C83" s="66">
        <v>53</v>
      </c>
      <c r="D83" s="1" t="s">
        <v>33</v>
      </c>
      <c r="G83" s="22"/>
      <c r="H83" s="20"/>
      <c r="I83" s="20"/>
      <c r="J83" s="20"/>
      <c r="K83" s="20"/>
      <c r="L83" s="20"/>
      <c r="M83" s="20"/>
      <c r="N83" s="20"/>
      <c r="O83" s="20"/>
      <c r="P83" s="20"/>
      <c r="Q83" s="20"/>
    </row>
    <row r="84" spans="1:21" ht="15.75" thickBot="1" x14ac:dyDescent="0.3">
      <c r="A84">
        <f t="shared" si="1"/>
        <v>11.899999999999972</v>
      </c>
      <c r="B84" s="67">
        <v>13.5</v>
      </c>
      <c r="C84" s="66">
        <v>58</v>
      </c>
      <c r="D84" s="1" t="s">
        <v>33</v>
      </c>
      <c r="G84" s="22"/>
      <c r="H84" s="20"/>
      <c r="I84" s="20"/>
      <c r="J84" s="19"/>
      <c r="K84" s="19"/>
      <c r="L84" s="20"/>
      <c r="M84" s="20"/>
      <c r="N84" s="20"/>
      <c r="O84" s="20"/>
      <c r="P84" s="20"/>
      <c r="Q84" s="20"/>
    </row>
    <row r="85" spans="1:21" ht="15.75" thickBot="1" x14ac:dyDescent="0.3">
      <c r="A85">
        <f t="shared" si="1"/>
        <v>11.999999999999972</v>
      </c>
      <c r="B85" s="67">
        <v>13.1</v>
      </c>
      <c r="C85" s="66">
        <v>50</v>
      </c>
      <c r="D85" s="1" t="s">
        <v>33</v>
      </c>
      <c r="G85" s="22"/>
      <c r="H85" s="20"/>
      <c r="I85" s="20"/>
      <c r="J85" s="20"/>
      <c r="K85" s="20"/>
      <c r="L85" s="20"/>
      <c r="M85" s="20"/>
      <c r="N85" s="20"/>
      <c r="O85" s="20"/>
      <c r="P85" s="20"/>
      <c r="Q85" s="20"/>
    </row>
    <row r="86" spans="1:21" s="11" customFormat="1" ht="15.75" thickBot="1" x14ac:dyDescent="0.3">
      <c r="A86">
        <f t="shared" si="1"/>
        <v>12.099999999999971</v>
      </c>
      <c r="B86" s="67">
        <v>10.3</v>
      </c>
      <c r="C86" s="66">
        <v>47</v>
      </c>
      <c r="D86" s="1" t="s">
        <v>33</v>
      </c>
      <c r="E86"/>
      <c r="F86"/>
      <c r="G86" s="22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/>
      <c r="S86"/>
      <c r="T86"/>
      <c r="U86"/>
    </row>
    <row r="87" spans="1:21" s="11" customFormat="1" ht="15.75" thickBot="1" x14ac:dyDescent="0.3">
      <c r="A87">
        <f t="shared" si="1"/>
        <v>12.199999999999971</v>
      </c>
      <c r="B87" s="67">
        <v>8.6999999999999993</v>
      </c>
      <c r="C87" s="66">
        <v>44</v>
      </c>
      <c r="D87" s="1" t="s">
        <v>33</v>
      </c>
      <c r="E87"/>
      <c r="F87"/>
      <c r="G87" s="22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/>
      <c r="S87"/>
      <c r="T87"/>
      <c r="U87"/>
    </row>
    <row r="88" spans="1:21" s="11" customFormat="1" ht="15.75" thickBot="1" x14ac:dyDescent="0.3">
      <c r="A88">
        <f t="shared" si="1"/>
        <v>12.299999999999971</v>
      </c>
      <c r="B88" s="67">
        <v>13.6</v>
      </c>
      <c r="C88" s="66">
        <v>48</v>
      </c>
      <c r="D88" s="1" t="s">
        <v>33</v>
      </c>
      <c r="E88"/>
      <c r="F88"/>
      <c r="G88" s="22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/>
      <c r="S88"/>
      <c r="T88"/>
      <c r="U88"/>
    </row>
    <row r="89" spans="1:21" s="11" customFormat="1" ht="15.75" thickBot="1" x14ac:dyDescent="0.3">
      <c r="A89">
        <f t="shared" si="1"/>
        <v>12.39999999999997</v>
      </c>
      <c r="B89" s="67">
        <v>15.6</v>
      </c>
      <c r="C89" s="66">
        <v>36</v>
      </c>
      <c r="D89" s="1" t="s">
        <v>33</v>
      </c>
      <c r="E89"/>
      <c r="F89"/>
      <c r="G89" s="22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/>
      <c r="S89"/>
      <c r="T89"/>
      <c r="U89"/>
    </row>
    <row r="90" spans="1:21" ht="15.75" thickBot="1" x14ac:dyDescent="0.3">
      <c r="A90">
        <f t="shared" si="1"/>
        <v>12.49999999999997</v>
      </c>
      <c r="B90" s="67">
        <v>16.100000000000001</v>
      </c>
      <c r="C90" s="66">
        <v>44</v>
      </c>
      <c r="D90" s="1" t="s">
        <v>33</v>
      </c>
      <c r="G90" s="22"/>
      <c r="H90" s="20"/>
      <c r="I90" s="20"/>
      <c r="J90" s="19"/>
      <c r="K90" s="19"/>
      <c r="L90" s="20"/>
      <c r="M90" s="20"/>
      <c r="N90" s="20"/>
      <c r="O90" s="20"/>
      <c r="P90" s="20"/>
      <c r="Q90" s="20"/>
    </row>
    <row r="91" spans="1:21" ht="15.75" thickBot="1" x14ac:dyDescent="0.3">
      <c r="A91">
        <f t="shared" si="1"/>
        <v>12.599999999999969</v>
      </c>
      <c r="B91" s="67">
        <v>14.7</v>
      </c>
      <c r="C91" s="66">
        <v>51</v>
      </c>
      <c r="D91" s="1" t="s">
        <v>33</v>
      </c>
      <c r="G91" s="22"/>
      <c r="H91" s="20"/>
      <c r="I91" s="20"/>
      <c r="J91" s="20"/>
      <c r="K91" s="20"/>
      <c r="L91" s="20"/>
      <c r="M91" s="20"/>
      <c r="N91" s="20"/>
      <c r="O91" s="20"/>
      <c r="P91" s="20"/>
      <c r="Q91" s="20"/>
    </row>
    <row r="92" spans="1:21" ht="15.75" thickBot="1" x14ac:dyDescent="0.3">
      <c r="A92">
        <f t="shared" si="1"/>
        <v>12.699999999999969</v>
      </c>
      <c r="B92" s="67">
        <v>14</v>
      </c>
      <c r="C92" s="66">
        <v>57</v>
      </c>
      <c r="D92" s="1" t="s">
        <v>33</v>
      </c>
      <c r="G92" s="22"/>
      <c r="H92" s="20"/>
      <c r="I92" s="20"/>
      <c r="J92" s="20"/>
      <c r="K92" s="20"/>
      <c r="L92" s="20"/>
      <c r="M92" s="20"/>
      <c r="N92" s="20"/>
      <c r="O92" s="20"/>
      <c r="P92" s="20"/>
      <c r="Q92" s="20"/>
    </row>
    <row r="93" spans="1:21" ht="15.75" thickBot="1" x14ac:dyDescent="0.3">
      <c r="A93">
        <f t="shared" si="1"/>
        <v>12.799999999999969</v>
      </c>
      <c r="B93" s="67">
        <v>13.2</v>
      </c>
      <c r="C93" s="66">
        <v>58</v>
      </c>
      <c r="D93" s="1" t="s">
        <v>33</v>
      </c>
      <c r="G93" s="22"/>
      <c r="H93" s="20"/>
      <c r="I93" s="20"/>
      <c r="J93" s="20"/>
      <c r="K93" s="20"/>
      <c r="L93" s="20"/>
      <c r="M93" s="20"/>
      <c r="N93" s="20"/>
      <c r="O93" s="20"/>
      <c r="P93" s="20"/>
      <c r="Q93" s="20"/>
    </row>
    <row r="94" spans="1:21" ht="15.75" thickBot="1" x14ac:dyDescent="0.3">
      <c r="A94">
        <f t="shared" si="1"/>
        <v>12.899999999999968</v>
      </c>
      <c r="B94" s="67">
        <v>11.4</v>
      </c>
      <c r="C94" s="66">
        <v>57</v>
      </c>
      <c r="D94" s="1" t="s">
        <v>33</v>
      </c>
      <c r="G94" s="22"/>
      <c r="H94" s="20"/>
      <c r="I94" s="20"/>
      <c r="J94" s="20"/>
      <c r="K94" s="20"/>
      <c r="L94" s="20"/>
      <c r="M94" s="20"/>
      <c r="N94" s="20"/>
      <c r="O94" s="20"/>
      <c r="P94" s="20"/>
      <c r="Q94" s="20"/>
    </row>
    <row r="95" spans="1:21" ht="15.75" thickBot="1" x14ac:dyDescent="0.3">
      <c r="A95">
        <f t="shared" si="1"/>
        <v>12.999999999999968</v>
      </c>
      <c r="B95" s="67">
        <v>10.4</v>
      </c>
      <c r="C95" s="66">
        <v>52</v>
      </c>
      <c r="D95" s="1" t="s">
        <v>33</v>
      </c>
      <c r="G95" s="22"/>
      <c r="H95" s="20"/>
      <c r="I95" s="20"/>
      <c r="J95" s="20"/>
      <c r="K95" s="20"/>
      <c r="L95" s="20"/>
      <c r="M95" s="20"/>
      <c r="N95" s="20"/>
      <c r="O95" s="20"/>
      <c r="P95" s="20"/>
      <c r="Q95" s="20"/>
    </row>
    <row r="96" spans="1:21" ht="15.75" thickBot="1" x14ac:dyDescent="0.3">
      <c r="A96">
        <f t="shared" si="1"/>
        <v>13.099999999999968</v>
      </c>
      <c r="B96" s="67">
        <v>0.5</v>
      </c>
      <c r="C96" s="66">
        <v>45</v>
      </c>
      <c r="D96" s="1" t="s">
        <v>33</v>
      </c>
      <c r="G96" s="22"/>
      <c r="H96" s="20"/>
      <c r="I96" s="20"/>
      <c r="J96" s="19"/>
      <c r="K96" s="19"/>
      <c r="L96" s="20"/>
      <c r="M96" s="20"/>
      <c r="N96" s="20"/>
      <c r="O96" s="20"/>
      <c r="P96" s="20"/>
      <c r="Q96" s="20"/>
    </row>
    <row r="97" spans="1:17" ht="15.75" thickBot="1" x14ac:dyDescent="0.3">
      <c r="A97">
        <f t="shared" si="1"/>
        <v>13.199999999999967</v>
      </c>
      <c r="B97" s="67">
        <v>9.5</v>
      </c>
      <c r="C97" s="66">
        <v>42</v>
      </c>
      <c r="D97" s="1" t="s">
        <v>33</v>
      </c>
      <c r="G97" s="22"/>
      <c r="H97" s="20"/>
      <c r="I97" s="20"/>
      <c r="J97" s="20"/>
      <c r="K97" s="20"/>
      <c r="L97" s="20"/>
      <c r="M97" s="20"/>
      <c r="N97" s="20"/>
      <c r="O97" s="20"/>
      <c r="P97" s="20"/>
      <c r="Q97" s="20"/>
    </row>
    <row r="98" spans="1:17" ht="15.75" thickBot="1" x14ac:dyDescent="0.3">
      <c r="A98">
        <f t="shared" si="1"/>
        <v>13.299999999999967</v>
      </c>
      <c r="B98" s="67">
        <v>9.6999999999999993</v>
      </c>
      <c r="C98" s="66">
        <v>38</v>
      </c>
      <c r="D98" s="1" t="s">
        <v>33</v>
      </c>
      <c r="G98" s="22"/>
      <c r="H98" s="20"/>
      <c r="I98" s="20"/>
      <c r="J98" s="20"/>
      <c r="K98" s="20"/>
      <c r="L98" s="20"/>
      <c r="M98" s="20"/>
      <c r="N98" s="20"/>
      <c r="O98" s="20"/>
      <c r="P98" s="20"/>
      <c r="Q98" s="20"/>
    </row>
    <row r="99" spans="1:17" ht="15.75" thickBot="1" x14ac:dyDescent="0.3">
      <c r="A99">
        <f t="shared" si="1"/>
        <v>13.399999999999967</v>
      </c>
      <c r="B99" s="67">
        <v>10.3</v>
      </c>
      <c r="C99" s="66">
        <v>37</v>
      </c>
      <c r="D99" s="1" t="s">
        <v>33</v>
      </c>
      <c r="G99" s="22"/>
      <c r="H99" s="20"/>
      <c r="I99" s="20"/>
      <c r="J99" s="20"/>
      <c r="K99" s="20"/>
      <c r="L99" s="20"/>
      <c r="M99" s="20"/>
      <c r="N99" s="20"/>
      <c r="O99" s="20"/>
      <c r="P99" s="20"/>
      <c r="Q99" s="20"/>
    </row>
    <row r="100" spans="1:17" ht="15.75" thickBot="1" x14ac:dyDescent="0.3">
      <c r="A100">
        <f t="shared" si="1"/>
        <v>13.499999999999966</v>
      </c>
      <c r="B100" s="68">
        <v>10.4</v>
      </c>
      <c r="C100" s="65">
        <v>47</v>
      </c>
      <c r="D100" s="1" t="s">
        <v>33</v>
      </c>
      <c r="G100" s="22"/>
      <c r="H100" s="20"/>
      <c r="I100" s="20"/>
      <c r="J100" s="20"/>
      <c r="K100" s="20"/>
      <c r="L100" s="20"/>
      <c r="M100" s="20"/>
      <c r="N100" s="20"/>
      <c r="O100" s="20"/>
      <c r="P100" s="20"/>
      <c r="Q100" s="20"/>
    </row>
    <row r="101" spans="1:17" ht="15.75" thickBot="1" x14ac:dyDescent="0.3">
      <c r="A101">
        <f t="shared" si="1"/>
        <v>13.599999999999966</v>
      </c>
      <c r="B101" s="67">
        <v>9.4</v>
      </c>
      <c r="C101" s="66">
        <v>43</v>
      </c>
      <c r="D101" s="1" t="s">
        <v>33</v>
      </c>
      <c r="G101" s="22"/>
      <c r="H101" s="20"/>
      <c r="I101" s="20"/>
      <c r="J101" s="20"/>
      <c r="K101" s="20"/>
      <c r="L101" s="20"/>
      <c r="M101" s="20"/>
      <c r="N101" s="20"/>
      <c r="O101" s="20"/>
      <c r="P101" s="20"/>
      <c r="Q101" s="20"/>
    </row>
    <row r="102" spans="1:17" ht="15.75" thickBot="1" x14ac:dyDescent="0.3">
      <c r="A102">
        <f t="shared" si="1"/>
        <v>13.699999999999966</v>
      </c>
      <c r="B102" s="67">
        <v>10.199999999999999</v>
      </c>
      <c r="C102" s="66">
        <v>41</v>
      </c>
      <c r="D102" s="1" t="s">
        <v>33</v>
      </c>
      <c r="G102" s="22"/>
      <c r="H102" s="20"/>
      <c r="I102" s="20"/>
      <c r="J102" s="19"/>
      <c r="K102" s="19"/>
      <c r="L102" s="20"/>
      <c r="M102" s="20"/>
      <c r="N102" s="20"/>
      <c r="O102" s="20"/>
      <c r="P102" s="20"/>
      <c r="Q102" s="20"/>
    </row>
    <row r="103" spans="1:17" ht="15.75" thickBot="1" x14ac:dyDescent="0.3">
      <c r="A103">
        <f t="shared" si="1"/>
        <v>13.799999999999965</v>
      </c>
      <c r="B103" s="67">
        <v>9.1</v>
      </c>
      <c r="C103" s="66">
        <v>37</v>
      </c>
      <c r="D103" s="1" t="s">
        <v>33</v>
      </c>
      <c r="G103" s="22"/>
      <c r="H103" s="20"/>
      <c r="I103" s="20"/>
      <c r="J103" s="20"/>
      <c r="K103" s="20"/>
      <c r="L103" s="20"/>
      <c r="M103" s="20"/>
      <c r="N103" s="20"/>
      <c r="O103" s="20"/>
      <c r="P103" s="20"/>
      <c r="Q103" s="20"/>
    </row>
    <row r="104" spans="1:17" ht="15.75" thickBot="1" x14ac:dyDescent="0.3">
      <c r="A104">
        <f t="shared" si="1"/>
        <v>13.899999999999965</v>
      </c>
      <c r="B104" s="67">
        <v>8.6</v>
      </c>
      <c r="C104" s="66">
        <v>37</v>
      </c>
      <c r="D104" s="1" t="s">
        <v>33</v>
      </c>
      <c r="G104" s="22"/>
      <c r="H104" s="20"/>
      <c r="I104" s="20"/>
      <c r="J104" s="20"/>
      <c r="K104" s="20"/>
      <c r="L104" s="20"/>
      <c r="M104" s="20"/>
      <c r="N104" s="20"/>
      <c r="O104" s="20"/>
      <c r="P104" s="20"/>
      <c r="Q104" s="20"/>
    </row>
    <row r="105" spans="1:17" ht="15.75" thickBot="1" x14ac:dyDescent="0.3">
      <c r="A105">
        <f t="shared" si="1"/>
        <v>13.999999999999964</v>
      </c>
      <c r="B105" s="67">
        <v>9</v>
      </c>
      <c r="C105" s="66">
        <v>40</v>
      </c>
      <c r="D105" s="1" t="s">
        <v>33</v>
      </c>
      <c r="G105" s="22"/>
      <c r="H105" s="20"/>
      <c r="I105" s="20"/>
      <c r="J105" s="20"/>
      <c r="K105" s="20"/>
      <c r="L105" s="20"/>
      <c r="M105" s="20"/>
      <c r="N105" s="20"/>
      <c r="O105" s="20"/>
      <c r="P105" s="20"/>
      <c r="Q105" s="20"/>
    </row>
    <row r="106" spans="1:17" ht="15.75" thickBot="1" x14ac:dyDescent="0.3">
      <c r="A106">
        <f t="shared" si="1"/>
        <v>14.099999999999964</v>
      </c>
      <c r="B106" s="67">
        <v>9.8000000000000007</v>
      </c>
      <c r="C106" s="66">
        <v>36</v>
      </c>
      <c r="D106" s="1" t="s">
        <v>33</v>
      </c>
      <c r="G106" s="22"/>
      <c r="H106" s="20"/>
      <c r="I106" s="20"/>
      <c r="J106" s="20"/>
      <c r="K106" s="20"/>
      <c r="L106" s="20"/>
      <c r="M106" s="20"/>
      <c r="N106" s="20"/>
      <c r="O106" s="20"/>
      <c r="P106" s="20"/>
      <c r="Q106" s="20"/>
    </row>
    <row r="107" spans="1:17" ht="15.75" thickBot="1" x14ac:dyDescent="0.3">
      <c r="A107">
        <f t="shared" si="1"/>
        <v>14.199999999999964</v>
      </c>
      <c r="B107" s="67">
        <v>12.2</v>
      </c>
      <c r="C107" s="66">
        <v>37</v>
      </c>
      <c r="D107" s="1" t="s">
        <v>33</v>
      </c>
      <c r="G107" s="22"/>
      <c r="H107" s="20"/>
      <c r="I107" s="20"/>
      <c r="J107" s="20"/>
      <c r="K107" s="20"/>
      <c r="L107" s="20"/>
      <c r="M107" s="20"/>
      <c r="N107" s="20"/>
      <c r="O107" s="20"/>
      <c r="P107" s="20"/>
      <c r="Q107" s="20"/>
    </row>
    <row r="108" spans="1:17" ht="15.75" thickBot="1" x14ac:dyDescent="0.3">
      <c r="A108">
        <f t="shared" si="1"/>
        <v>14.299999999999963</v>
      </c>
      <c r="B108" s="67">
        <v>13</v>
      </c>
      <c r="C108" s="66">
        <v>42</v>
      </c>
      <c r="D108" s="1" t="s">
        <v>33</v>
      </c>
      <c r="G108" s="22"/>
      <c r="H108" s="20"/>
      <c r="I108" s="20"/>
      <c r="J108" s="20"/>
      <c r="K108" s="20"/>
      <c r="L108" s="20"/>
      <c r="M108" s="20"/>
      <c r="N108" s="20"/>
      <c r="O108" s="20"/>
      <c r="P108" s="20"/>
      <c r="Q108" s="20"/>
    </row>
    <row r="109" spans="1:17" ht="15.75" thickBot="1" x14ac:dyDescent="0.3">
      <c r="A109">
        <f t="shared" si="1"/>
        <v>14.399999999999963</v>
      </c>
      <c r="B109" s="67">
        <v>13.8</v>
      </c>
      <c r="C109" s="66">
        <v>45</v>
      </c>
      <c r="D109" s="1" t="s">
        <v>33</v>
      </c>
      <c r="G109" s="22"/>
      <c r="H109" s="20"/>
      <c r="I109" s="20"/>
      <c r="J109" s="20"/>
      <c r="K109" s="20"/>
      <c r="L109" s="20"/>
      <c r="M109" s="20"/>
      <c r="N109" s="20"/>
      <c r="O109" s="20"/>
      <c r="P109" s="20"/>
      <c r="Q109" s="20"/>
    </row>
    <row r="110" spans="1:17" ht="15.75" thickBot="1" x14ac:dyDescent="0.3">
      <c r="A110">
        <f t="shared" si="1"/>
        <v>14.499999999999963</v>
      </c>
      <c r="B110" s="67">
        <v>15</v>
      </c>
      <c r="C110" s="66">
        <v>48</v>
      </c>
      <c r="D110" s="1" t="s">
        <v>33</v>
      </c>
      <c r="G110" s="22"/>
      <c r="H110" s="20"/>
      <c r="I110" s="20"/>
      <c r="J110" s="20"/>
      <c r="K110" s="20"/>
      <c r="L110" s="20"/>
      <c r="M110" s="20"/>
      <c r="N110" s="20"/>
      <c r="O110" s="20"/>
      <c r="P110" s="20"/>
      <c r="Q110" s="20"/>
    </row>
    <row r="111" spans="1:17" ht="15.75" thickBot="1" x14ac:dyDescent="0.3">
      <c r="A111">
        <f t="shared" si="1"/>
        <v>14.599999999999962</v>
      </c>
      <c r="B111" s="67">
        <v>13.6</v>
      </c>
      <c r="C111" s="66">
        <v>36</v>
      </c>
      <c r="D111" s="1" t="s">
        <v>33</v>
      </c>
      <c r="G111" s="22"/>
      <c r="H111" s="20"/>
      <c r="I111" s="20"/>
      <c r="J111" s="20"/>
      <c r="K111" s="20"/>
      <c r="L111" s="20"/>
      <c r="M111" s="20"/>
      <c r="N111" s="20"/>
      <c r="O111" s="20"/>
      <c r="P111" s="20"/>
      <c r="Q111" s="20"/>
    </row>
    <row r="112" spans="1:17" ht="15.75" thickBot="1" x14ac:dyDescent="0.3">
      <c r="A112">
        <f t="shared" si="1"/>
        <v>14.699999999999962</v>
      </c>
      <c r="B112" s="67">
        <v>11.9</v>
      </c>
      <c r="C112" s="66">
        <v>29</v>
      </c>
      <c r="D112" s="1" t="s">
        <v>33</v>
      </c>
      <c r="G112" s="22"/>
      <c r="H112" s="20"/>
      <c r="I112" s="20"/>
      <c r="J112" s="20"/>
      <c r="K112" s="20"/>
      <c r="L112" s="20"/>
      <c r="M112" s="20"/>
      <c r="N112" s="20"/>
      <c r="O112" s="20"/>
      <c r="P112" s="20"/>
      <c r="Q112" s="20"/>
    </row>
    <row r="113" spans="1:17" ht="15.75" thickBot="1" x14ac:dyDescent="0.3">
      <c r="A113">
        <f t="shared" si="1"/>
        <v>14.799999999999962</v>
      </c>
      <c r="B113" s="67">
        <v>7.5</v>
      </c>
      <c r="C113" s="66">
        <v>21</v>
      </c>
      <c r="D113" s="1" t="s">
        <v>33</v>
      </c>
      <c r="G113" s="22"/>
      <c r="H113" s="20"/>
      <c r="I113" s="20"/>
      <c r="J113" s="20"/>
      <c r="K113" s="20"/>
      <c r="L113" s="20"/>
      <c r="M113" s="20"/>
      <c r="N113" s="20"/>
      <c r="O113" s="20"/>
      <c r="P113" s="20"/>
      <c r="Q113" s="20"/>
    </row>
    <row r="114" spans="1:17" ht="15.75" thickBot="1" x14ac:dyDescent="0.3">
      <c r="A114">
        <f t="shared" si="1"/>
        <v>14.899999999999961</v>
      </c>
      <c r="B114" s="67">
        <v>7</v>
      </c>
      <c r="C114" s="66">
        <v>25</v>
      </c>
      <c r="D114" s="1" t="s">
        <v>33</v>
      </c>
      <c r="G114" s="22"/>
      <c r="H114" s="20"/>
      <c r="I114" s="20"/>
      <c r="J114" s="20"/>
      <c r="K114" s="20"/>
      <c r="L114" s="20"/>
      <c r="M114" s="20"/>
      <c r="N114" s="20"/>
      <c r="O114" s="20"/>
      <c r="P114" s="20"/>
      <c r="Q114" s="20"/>
    </row>
    <row r="115" spans="1:17" ht="15.75" thickBot="1" x14ac:dyDescent="0.3">
      <c r="A115">
        <f t="shared" si="1"/>
        <v>14.999999999999961</v>
      </c>
      <c r="B115" s="67">
        <v>7.4</v>
      </c>
      <c r="C115" s="66">
        <v>36</v>
      </c>
      <c r="D115" s="1" t="s">
        <v>33</v>
      </c>
      <c r="G115" s="22"/>
      <c r="H115" s="20"/>
      <c r="I115" s="20"/>
      <c r="J115" s="20"/>
      <c r="K115" s="20"/>
      <c r="L115" s="20"/>
      <c r="M115" s="20"/>
      <c r="N115" s="20"/>
      <c r="O115" s="20"/>
      <c r="P115" s="20"/>
      <c r="Q115" s="20"/>
    </row>
    <row r="116" spans="1:17" ht="15.75" thickBot="1" x14ac:dyDescent="0.3">
      <c r="A116">
        <f t="shared" si="1"/>
        <v>15.099999999999961</v>
      </c>
      <c r="B116" s="67">
        <v>10.7</v>
      </c>
      <c r="C116" s="66">
        <v>34</v>
      </c>
      <c r="D116" s="1" t="s">
        <v>33</v>
      </c>
      <c r="G116" s="22"/>
      <c r="H116" s="20"/>
      <c r="I116" s="20"/>
      <c r="J116" s="20"/>
      <c r="K116" s="20"/>
      <c r="L116" s="20"/>
      <c r="M116" s="20"/>
      <c r="N116" s="20"/>
      <c r="O116" s="20"/>
      <c r="P116" s="20"/>
      <c r="Q116" s="20"/>
    </row>
    <row r="117" spans="1:17" ht="15.75" thickBot="1" x14ac:dyDescent="0.3">
      <c r="A117">
        <f t="shared" si="1"/>
        <v>15.19999999999996</v>
      </c>
      <c r="B117" s="67">
        <v>13.3</v>
      </c>
      <c r="C117" s="66">
        <v>35</v>
      </c>
      <c r="D117" s="1" t="s">
        <v>33</v>
      </c>
      <c r="G117" s="22"/>
      <c r="H117" s="20"/>
      <c r="I117" s="20"/>
      <c r="J117" s="20"/>
      <c r="K117" s="20"/>
      <c r="L117" s="20"/>
      <c r="M117" s="20"/>
      <c r="N117" s="20"/>
      <c r="O117" s="20"/>
      <c r="P117" s="20"/>
      <c r="Q117" s="20"/>
    </row>
    <row r="118" spans="1:17" ht="15.75" thickBot="1" x14ac:dyDescent="0.3">
      <c r="A118">
        <f t="shared" si="1"/>
        <v>15.29999999999996</v>
      </c>
      <c r="B118" s="67">
        <v>13.9</v>
      </c>
      <c r="C118" s="66">
        <v>30</v>
      </c>
      <c r="D118" s="1" t="s">
        <v>33</v>
      </c>
      <c r="G118" s="22"/>
      <c r="H118" s="20"/>
      <c r="I118" s="20"/>
      <c r="J118" s="20"/>
      <c r="K118" s="20"/>
      <c r="L118" s="20"/>
      <c r="M118" s="20"/>
      <c r="N118" s="20"/>
      <c r="O118" s="20"/>
      <c r="P118" s="20"/>
      <c r="Q118" s="20"/>
    </row>
    <row r="119" spans="1:17" ht="15.75" thickBot="1" x14ac:dyDescent="0.3">
      <c r="A119">
        <f t="shared" si="1"/>
        <v>15.399999999999959</v>
      </c>
      <c r="B119" s="67">
        <v>16.2</v>
      </c>
      <c r="C119" s="66">
        <v>39</v>
      </c>
      <c r="D119" s="1" t="s">
        <v>33</v>
      </c>
      <c r="G119" s="22"/>
      <c r="H119" s="20"/>
      <c r="I119" s="20"/>
      <c r="J119" s="20"/>
      <c r="K119" s="20"/>
      <c r="L119" s="20"/>
      <c r="M119" s="20"/>
      <c r="N119" s="20"/>
      <c r="O119" s="20"/>
      <c r="P119" s="20"/>
      <c r="Q119" s="20"/>
    </row>
    <row r="120" spans="1:17" ht="15.75" thickBot="1" x14ac:dyDescent="0.3">
      <c r="A120">
        <f t="shared" si="1"/>
        <v>15.499999999999959</v>
      </c>
      <c r="B120" s="67">
        <v>15.7</v>
      </c>
      <c r="C120" s="66">
        <v>47</v>
      </c>
      <c r="D120" s="1" t="s">
        <v>33</v>
      </c>
      <c r="G120" s="22"/>
      <c r="H120" s="20"/>
      <c r="I120" s="20"/>
      <c r="J120" s="20"/>
      <c r="K120" s="20"/>
      <c r="L120" s="20"/>
      <c r="M120" s="20"/>
      <c r="N120" s="20"/>
      <c r="O120" s="20"/>
      <c r="P120" s="20"/>
      <c r="Q120" s="20"/>
    </row>
    <row r="121" spans="1:17" ht="15.75" thickBot="1" x14ac:dyDescent="0.3">
      <c r="A121">
        <f t="shared" si="1"/>
        <v>15.599999999999959</v>
      </c>
      <c r="B121" s="67">
        <v>12.7</v>
      </c>
      <c r="C121" s="66">
        <v>58</v>
      </c>
      <c r="D121" s="1" t="s">
        <v>33</v>
      </c>
      <c r="G121" s="22"/>
      <c r="H121" s="20"/>
      <c r="I121" s="20"/>
      <c r="J121" s="20"/>
      <c r="K121" s="20"/>
      <c r="L121" s="20"/>
      <c r="M121" s="20"/>
      <c r="N121" s="20"/>
      <c r="O121" s="20"/>
      <c r="P121" s="20"/>
      <c r="Q121" s="20"/>
    </row>
    <row r="122" spans="1:17" ht="15.75" thickBot="1" x14ac:dyDescent="0.3">
      <c r="A122">
        <f t="shared" si="1"/>
        <v>15.699999999999958</v>
      </c>
      <c r="B122" s="67">
        <v>13</v>
      </c>
      <c r="C122" s="66">
        <v>56</v>
      </c>
      <c r="D122" s="1" t="s">
        <v>33</v>
      </c>
      <c r="G122" s="22"/>
      <c r="H122" s="20"/>
      <c r="I122" s="20"/>
      <c r="J122" s="20"/>
      <c r="K122" s="20"/>
      <c r="L122" s="20"/>
      <c r="M122" s="20"/>
      <c r="N122" s="20"/>
      <c r="O122" s="20"/>
      <c r="P122" s="20"/>
      <c r="Q122" s="20"/>
    </row>
    <row r="123" spans="1:17" ht="15.75" thickBot="1" x14ac:dyDescent="0.3">
      <c r="A123">
        <f t="shared" si="1"/>
        <v>15.799999999999958</v>
      </c>
      <c r="B123" s="67">
        <v>13.6</v>
      </c>
      <c r="C123" s="66">
        <v>47</v>
      </c>
      <c r="D123" s="1" t="s">
        <v>33</v>
      </c>
      <c r="G123" s="22"/>
      <c r="H123" s="20"/>
      <c r="I123" s="20"/>
      <c r="J123" s="20"/>
      <c r="K123" s="20"/>
      <c r="L123" s="20"/>
      <c r="M123" s="20"/>
      <c r="N123" s="20"/>
      <c r="O123" s="20"/>
      <c r="P123" s="20"/>
      <c r="Q123" s="20"/>
    </row>
    <row r="124" spans="1:17" ht="15.75" thickBot="1" x14ac:dyDescent="0.3">
      <c r="A124">
        <f t="shared" si="1"/>
        <v>15.899999999999958</v>
      </c>
      <c r="B124" s="67">
        <v>16</v>
      </c>
      <c r="C124" s="66">
        <v>42</v>
      </c>
      <c r="D124" s="1" t="s">
        <v>33</v>
      </c>
      <c r="G124" s="22"/>
      <c r="H124" s="20"/>
      <c r="I124" s="20"/>
      <c r="J124" s="20"/>
      <c r="K124" s="20"/>
      <c r="L124" s="20"/>
      <c r="M124" s="20"/>
      <c r="N124" s="20"/>
      <c r="O124" s="20"/>
      <c r="P124" s="20"/>
      <c r="Q124" s="20"/>
    </row>
    <row r="125" spans="1:17" ht="15.75" thickBot="1" x14ac:dyDescent="0.3">
      <c r="A125">
        <f t="shared" si="1"/>
        <v>15.999999999999957</v>
      </c>
      <c r="B125" s="67">
        <v>14.1</v>
      </c>
      <c r="C125" s="66">
        <v>47</v>
      </c>
      <c r="D125" s="1" t="s">
        <v>33</v>
      </c>
      <c r="G125" s="22"/>
      <c r="H125" s="20"/>
      <c r="I125" s="20"/>
      <c r="J125" s="20"/>
      <c r="K125" s="20"/>
      <c r="L125" s="20"/>
      <c r="M125" s="20"/>
      <c r="N125" s="20"/>
      <c r="O125" s="20"/>
      <c r="P125" s="20"/>
      <c r="Q125" s="20"/>
    </row>
    <row r="126" spans="1:17" ht="15.75" thickBot="1" x14ac:dyDescent="0.3">
      <c r="A126">
        <f t="shared" si="1"/>
        <v>16.099999999999959</v>
      </c>
      <c r="B126" s="67">
        <v>13.1</v>
      </c>
      <c r="C126" s="66">
        <v>46</v>
      </c>
      <c r="D126" s="1" t="s">
        <v>33</v>
      </c>
      <c r="G126" s="22"/>
      <c r="H126" s="20"/>
      <c r="I126" s="20"/>
      <c r="J126" s="20"/>
      <c r="K126" s="20"/>
      <c r="L126" s="20"/>
      <c r="M126" s="20"/>
      <c r="N126" s="20"/>
      <c r="O126" s="20"/>
      <c r="P126" s="20"/>
      <c r="Q126" s="20"/>
    </row>
    <row r="127" spans="1:17" ht="15.75" thickBot="1" x14ac:dyDescent="0.3">
      <c r="A127">
        <f t="shared" si="1"/>
        <v>16.19999999999996</v>
      </c>
      <c r="B127" s="67">
        <v>11.6</v>
      </c>
      <c r="C127" s="66">
        <v>41</v>
      </c>
      <c r="D127" s="1" t="s">
        <v>33</v>
      </c>
      <c r="G127" s="22"/>
      <c r="H127" s="20"/>
      <c r="I127" s="20"/>
      <c r="J127" s="20"/>
      <c r="K127" s="20"/>
      <c r="L127" s="20"/>
      <c r="M127" s="20"/>
      <c r="N127" s="20"/>
      <c r="O127" s="20"/>
      <c r="P127" s="20"/>
      <c r="Q127" s="20"/>
    </row>
    <row r="128" spans="1:17" ht="15.75" thickBot="1" x14ac:dyDescent="0.3">
      <c r="A128">
        <f t="shared" si="1"/>
        <v>16.299999999999962</v>
      </c>
      <c r="B128" s="67">
        <v>13.4</v>
      </c>
      <c r="C128" s="66">
        <v>35</v>
      </c>
      <c r="D128" s="1" t="s">
        <v>33</v>
      </c>
      <c r="G128" s="22"/>
      <c r="H128" s="20"/>
      <c r="I128" s="20"/>
      <c r="J128" s="20"/>
      <c r="K128" s="20"/>
      <c r="L128" s="20"/>
      <c r="M128" s="20"/>
      <c r="N128" s="20"/>
      <c r="O128" s="20"/>
      <c r="P128" s="20"/>
      <c r="Q128" s="20"/>
    </row>
    <row r="129" spans="1:17" ht="15.75" thickBot="1" x14ac:dyDescent="0.3">
      <c r="A129">
        <f t="shared" si="1"/>
        <v>16.399999999999963</v>
      </c>
      <c r="B129" s="67">
        <v>15.6</v>
      </c>
      <c r="C129" s="66">
        <v>34</v>
      </c>
      <c r="D129" s="1" t="s">
        <v>33</v>
      </c>
      <c r="G129" s="22"/>
      <c r="H129" s="20"/>
      <c r="I129" s="20"/>
      <c r="J129" s="20"/>
      <c r="K129" s="20"/>
      <c r="L129" s="20"/>
      <c r="M129" s="20"/>
      <c r="N129" s="20"/>
      <c r="O129" s="20"/>
      <c r="P129" s="20"/>
      <c r="Q129" s="20"/>
    </row>
    <row r="130" spans="1:17" ht="15.75" thickBot="1" x14ac:dyDescent="0.3">
      <c r="A130">
        <f t="shared" si="1"/>
        <v>16.499999999999964</v>
      </c>
      <c r="B130" s="67">
        <v>15.6</v>
      </c>
      <c r="C130" s="66">
        <v>32</v>
      </c>
      <c r="D130" s="1" t="s">
        <v>33</v>
      </c>
      <c r="G130" s="22"/>
      <c r="H130" s="20"/>
      <c r="I130" s="20"/>
      <c r="J130" s="20"/>
      <c r="K130" s="20"/>
      <c r="L130" s="20"/>
      <c r="M130" s="20"/>
      <c r="N130" s="20"/>
      <c r="O130" s="20"/>
      <c r="P130" s="20"/>
      <c r="Q130" s="20"/>
    </row>
    <row r="131" spans="1:17" ht="15.75" thickBot="1" x14ac:dyDescent="0.3">
      <c r="A131">
        <f t="shared" si="1"/>
        <v>16.599999999999966</v>
      </c>
      <c r="B131" s="67">
        <v>17</v>
      </c>
      <c r="C131" s="66">
        <v>28</v>
      </c>
      <c r="D131" s="1" t="s">
        <v>33</v>
      </c>
      <c r="G131" s="22"/>
      <c r="H131" s="20"/>
      <c r="I131" s="20"/>
      <c r="J131" s="20"/>
      <c r="K131" s="20"/>
      <c r="L131" s="20"/>
      <c r="M131" s="20"/>
      <c r="N131" s="20"/>
      <c r="O131" s="20"/>
      <c r="P131" s="20"/>
      <c r="Q131" s="20"/>
    </row>
    <row r="132" spans="1:17" ht="15.75" thickBot="1" x14ac:dyDescent="0.3">
      <c r="A132">
        <f t="shared" ref="A132:A148" si="2">A131+0.1</f>
        <v>16.699999999999967</v>
      </c>
      <c r="B132" s="67">
        <v>20.9</v>
      </c>
      <c r="C132" s="66">
        <v>27</v>
      </c>
      <c r="D132" s="1" t="s">
        <v>33</v>
      </c>
      <c r="G132" s="22"/>
      <c r="H132" s="20"/>
      <c r="I132" s="20"/>
      <c r="J132" s="20"/>
      <c r="K132" s="20"/>
      <c r="L132" s="20"/>
      <c r="M132" s="20"/>
      <c r="N132" s="20"/>
      <c r="O132" s="20"/>
      <c r="P132" s="20"/>
      <c r="Q132" s="20"/>
    </row>
    <row r="133" spans="1:17" ht="15.75" thickBot="1" x14ac:dyDescent="0.3">
      <c r="A133">
        <f t="shared" si="2"/>
        <v>16.799999999999969</v>
      </c>
      <c r="B133" s="67">
        <v>21.6</v>
      </c>
      <c r="C133" s="66">
        <v>26</v>
      </c>
      <c r="D133" s="1" t="s">
        <v>33</v>
      </c>
      <c r="G133" s="22"/>
      <c r="H133" s="20"/>
      <c r="I133" s="20"/>
      <c r="J133" s="20"/>
      <c r="K133" s="20"/>
      <c r="L133" s="20"/>
      <c r="M133" s="20"/>
      <c r="N133" s="20"/>
      <c r="O133" s="20"/>
      <c r="P133" s="20"/>
      <c r="Q133" s="20"/>
    </row>
    <row r="134" spans="1:17" ht="15.75" thickBot="1" x14ac:dyDescent="0.3">
      <c r="A134">
        <f t="shared" si="2"/>
        <v>16.89999999999997</v>
      </c>
      <c r="B134" s="67">
        <v>20.3</v>
      </c>
      <c r="C134" s="66">
        <v>29</v>
      </c>
      <c r="D134" s="1" t="s">
        <v>33</v>
      </c>
      <c r="G134" s="22"/>
      <c r="H134" s="20"/>
      <c r="I134" s="20"/>
      <c r="J134" s="20"/>
      <c r="K134" s="20"/>
      <c r="L134" s="20"/>
      <c r="M134" s="20"/>
      <c r="N134" s="20"/>
      <c r="O134" s="20"/>
      <c r="P134" s="20"/>
      <c r="Q134" s="20"/>
    </row>
    <row r="135" spans="1:17" ht="15.75" thickBot="1" x14ac:dyDescent="0.3">
      <c r="A135">
        <f t="shared" si="2"/>
        <v>16.999999999999972</v>
      </c>
      <c r="B135" s="67">
        <v>15.6</v>
      </c>
      <c r="C135" s="66">
        <v>35</v>
      </c>
      <c r="D135" s="1" t="s">
        <v>33</v>
      </c>
      <c r="G135" s="22"/>
      <c r="H135" s="20"/>
      <c r="I135" s="20"/>
      <c r="J135" s="20"/>
      <c r="K135" s="20"/>
      <c r="L135" s="20"/>
      <c r="M135" s="20"/>
      <c r="N135" s="20"/>
      <c r="O135" s="20"/>
      <c r="P135" s="20"/>
      <c r="Q135" s="20"/>
    </row>
    <row r="136" spans="1:17" ht="15.75" thickBot="1" x14ac:dyDescent="0.3">
      <c r="A136">
        <f t="shared" si="2"/>
        <v>17.099999999999973</v>
      </c>
      <c r="B136" s="67">
        <v>9.1999999999999993</v>
      </c>
      <c r="C136" s="66">
        <v>28</v>
      </c>
      <c r="D136" s="1" t="s">
        <v>33</v>
      </c>
      <c r="G136" s="22"/>
      <c r="H136" s="20"/>
      <c r="I136" s="20"/>
      <c r="J136" s="20"/>
      <c r="K136" s="20"/>
      <c r="L136" s="20"/>
      <c r="M136" s="20"/>
      <c r="N136" s="20"/>
      <c r="O136" s="20"/>
      <c r="P136" s="20"/>
      <c r="Q136" s="20"/>
    </row>
    <row r="137" spans="1:17" ht="15.75" thickBot="1" x14ac:dyDescent="0.3">
      <c r="A137">
        <f t="shared" si="2"/>
        <v>17.199999999999974</v>
      </c>
      <c r="B137" s="67">
        <v>9.5</v>
      </c>
      <c r="C137" s="66">
        <v>17</v>
      </c>
      <c r="D137" s="1" t="s">
        <v>33</v>
      </c>
      <c r="G137" s="22"/>
      <c r="H137" s="20"/>
      <c r="I137" s="20"/>
      <c r="J137" s="20"/>
      <c r="K137" s="20"/>
      <c r="L137" s="20"/>
      <c r="M137" s="20"/>
      <c r="N137" s="20"/>
      <c r="O137" s="20"/>
      <c r="P137" s="20"/>
      <c r="Q137" s="20"/>
    </row>
    <row r="138" spans="1:17" ht="15.75" thickBot="1" x14ac:dyDescent="0.3">
      <c r="A138">
        <f t="shared" si="2"/>
        <v>17.299999999999976</v>
      </c>
      <c r="B138" s="67">
        <v>10.4</v>
      </c>
      <c r="C138" s="66">
        <v>14</v>
      </c>
      <c r="D138" s="1" t="s">
        <v>33</v>
      </c>
      <c r="G138" s="22"/>
      <c r="H138" s="20"/>
      <c r="I138" s="20"/>
      <c r="J138" s="20"/>
      <c r="K138" s="20"/>
      <c r="L138" s="20"/>
      <c r="M138" s="20"/>
      <c r="N138" s="20"/>
      <c r="O138" s="20"/>
      <c r="P138" s="20"/>
      <c r="Q138" s="20"/>
    </row>
    <row r="139" spans="1:17" ht="15.75" thickBot="1" x14ac:dyDescent="0.3">
      <c r="A139">
        <f t="shared" si="2"/>
        <v>17.399999999999977</v>
      </c>
      <c r="B139" s="67">
        <v>12.2</v>
      </c>
      <c r="C139" s="66">
        <v>24</v>
      </c>
      <c r="D139" s="1" t="s">
        <v>33</v>
      </c>
      <c r="G139" s="22"/>
      <c r="H139" s="20"/>
      <c r="I139" s="20"/>
      <c r="J139" s="20"/>
      <c r="K139" s="20"/>
      <c r="L139" s="20"/>
      <c r="M139" s="20"/>
      <c r="N139" s="20"/>
      <c r="O139" s="20"/>
      <c r="P139" s="20"/>
      <c r="Q139" s="20"/>
    </row>
    <row r="140" spans="1:17" ht="15.75" thickBot="1" x14ac:dyDescent="0.3">
      <c r="A140">
        <f t="shared" si="2"/>
        <v>17.499999999999979</v>
      </c>
      <c r="B140" s="67">
        <v>9.3000000000000007</v>
      </c>
      <c r="C140" s="66">
        <v>23</v>
      </c>
      <c r="D140" s="1" t="s">
        <v>33</v>
      </c>
      <c r="G140" s="22"/>
      <c r="H140" s="20"/>
      <c r="I140" s="20"/>
      <c r="J140" s="20"/>
      <c r="K140" s="20"/>
      <c r="L140" s="20"/>
      <c r="M140" s="20"/>
      <c r="N140" s="20"/>
      <c r="O140" s="20"/>
      <c r="P140" s="20"/>
      <c r="Q140" s="20"/>
    </row>
    <row r="141" spans="1:17" ht="15.75" thickBot="1" x14ac:dyDescent="0.3">
      <c r="A141">
        <f t="shared" si="2"/>
        <v>17.59999999999998</v>
      </c>
      <c r="B141" s="67">
        <v>8.1999999999999993</v>
      </c>
      <c r="C141" s="66">
        <v>22</v>
      </c>
      <c r="D141" s="1" t="s">
        <v>33</v>
      </c>
      <c r="G141" s="22"/>
      <c r="H141" s="20"/>
      <c r="I141" s="20"/>
      <c r="J141" s="20"/>
      <c r="K141" s="20"/>
      <c r="L141" s="20"/>
      <c r="M141" s="20"/>
      <c r="N141" s="20"/>
      <c r="O141" s="20"/>
      <c r="P141" s="20"/>
      <c r="Q141" s="20"/>
    </row>
    <row r="142" spans="1:17" ht="15.75" thickBot="1" x14ac:dyDescent="0.3">
      <c r="A142">
        <f t="shared" si="2"/>
        <v>17.699999999999982</v>
      </c>
      <c r="B142" s="67">
        <v>10.6</v>
      </c>
      <c r="C142" s="66">
        <v>21</v>
      </c>
      <c r="D142" s="1" t="s">
        <v>33</v>
      </c>
      <c r="G142" s="22"/>
      <c r="H142" s="20"/>
      <c r="I142" s="20"/>
      <c r="J142" s="20"/>
      <c r="K142" s="20"/>
      <c r="L142" s="20"/>
      <c r="M142" s="20"/>
      <c r="N142" s="20"/>
      <c r="O142" s="20"/>
      <c r="P142" s="20"/>
      <c r="Q142" s="20"/>
    </row>
    <row r="143" spans="1:17" ht="15.75" thickBot="1" x14ac:dyDescent="0.3">
      <c r="A143">
        <f t="shared" si="2"/>
        <v>17.799999999999983</v>
      </c>
      <c r="B143" s="67">
        <v>9.1</v>
      </c>
      <c r="C143" s="66">
        <v>18</v>
      </c>
      <c r="D143" s="1" t="s">
        <v>33</v>
      </c>
      <c r="G143" s="22"/>
      <c r="H143" s="20"/>
      <c r="I143" s="20"/>
      <c r="J143" s="20"/>
      <c r="K143" s="20"/>
      <c r="L143" s="20"/>
      <c r="M143" s="20"/>
      <c r="N143" s="20"/>
      <c r="O143" s="20"/>
      <c r="P143" s="20"/>
      <c r="Q143" s="20"/>
    </row>
    <row r="144" spans="1:17" ht="15.75" thickBot="1" x14ac:dyDescent="0.3">
      <c r="A144">
        <f t="shared" si="2"/>
        <v>17.899999999999984</v>
      </c>
      <c r="B144" s="67">
        <v>9.8000000000000007</v>
      </c>
      <c r="C144" s="66">
        <v>24</v>
      </c>
      <c r="D144" s="1" t="s">
        <v>33</v>
      </c>
      <c r="G144" s="22"/>
      <c r="H144" s="20"/>
      <c r="I144" s="20"/>
      <c r="J144" s="20"/>
      <c r="K144" s="20"/>
      <c r="L144" s="20"/>
      <c r="M144" s="20"/>
      <c r="N144" s="20"/>
      <c r="O144" s="20"/>
      <c r="P144" s="20"/>
      <c r="Q144" s="20"/>
    </row>
    <row r="145" spans="1:17" ht="15.75" thickBot="1" x14ac:dyDescent="0.3">
      <c r="A145">
        <f t="shared" si="2"/>
        <v>17.999999999999986</v>
      </c>
      <c r="B145" s="67">
        <v>20.6</v>
      </c>
      <c r="C145" s="66">
        <v>35</v>
      </c>
      <c r="D145" s="1" t="s">
        <v>33</v>
      </c>
      <c r="G145" s="22"/>
      <c r="H145" s="20"/>
      <c r="I145" s="20"/>
      <c r="J145" s="20"/>
      <c r="K145" s="20"/>
      <c r="L145" s="20"/>
      <c r="M145" s="20"/>
      <c r="N145" s="20"/>
      <c r="O145" s="20"/>
      <c r="P145" s="20"/>
      <c r="Q145" s="20"/>
    </row>
    <row r="146" spans="1:17" ht="15.75" thickBot="1" x14ac:dyDescent="0.3">
      <c r="A146">
        <f t="shared" si="2"/>
        <v>18.099999999999987</v>
      </c>
      <c r="B146" s="67">
        <v>30</v>
      </c>
      <c r="C146" s="66">
        <v>51</v>
      </c>
      <c r="D146" s="1" t="s">
        <v>33</v>
      </c>
      <c r="G146" s="22"/>
      <c r="H146" s="20"/>
      <c r="I146" s="20"/>
      <c r="J146" s="20"/>
      <c r="K146" s="20"/>
      <c r="L146" s="20"/>
      <c r="M146" s="20"/>
      <c r="N146" s="20"/>
      <c r="O146" s="20"/>
      <c r="P146" s="20"/>
      <c r="Q146" s="20"/>
    </row>
    <row r="147" spans="1:17" ht="15.75" thickBot="1" x14ac:dyDescent="0.3">
      <c r="A147">
        <f t="shared" si="2"/>
        <v>18.199999999999989</v>
      </c>
      <c r="B147" s="67">
        <v>30.3</v>
      </c>
      <c r="C147" s="66">
        <v>98</v>
      </c>
      <c r="D147" s="1" t="s">
        <v>33</v>
      </c>
      <c r="G147" s="22"/>
      <c r="H147" s="20"/>
      <c r="I147" s="20"/>
      <c r="J147" s="20"/>
      <c r="K147" s="20"/>
      <c r="L147" s="20"/>
      <c r="M147" s="20"/>
      <c r="N147" s="20"/>
      <c r="O147" s="20"/>
      <c r="P147" s="20"/>
      <c r="Q147" s="20"/>
    </row>
    <row r="148" spans="1:17" ht="15.75" thickBot="1" x14ac:dyDescent="0.3">
      <c r="A148">
        <f t="shared" si="2"/>
        <v>18.29999999999999</v>
      </c>
      <c r="B148" s="67">
        <v>30.6</v>
      </c>
      <c r="C148" s="66">
        <v>166</v>
      </c>
      <c r="D148" s="1" t="s">
        <v>33</v>
      </c>
      <c r="G148" s="22"/>
      <c r="H148" s="20"/>
      <c r="I148" s="20"/>
      <c r="J148" s="20"/>
      <c r="K148" s="20"/>
      <c r="L148" s="20"/>
      <c r="M148" s="20"/>
      <c r="N148" s="20"/>
      <c r="O148" s="20"/>
      <c r="P148" s="20"/>
      <c r="Q148" s="20"/>
    </row>
  </sheetData>
  <pageMargins left="0.23622047244094491" right="0.23622047244094491" top="0.19685039370078741" bottom="0.15748031496062992" header="0.31496062992125984" footer="0.31496062992125984"/>
  <pageSetup paperSize="9" scale="45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5"/>
  <sheetViews>
    <sheetView topLeftCell="A103" zoomScale="80" zoomScaleNormal="80" workbookViewId="0">
      <selection activeCell="U142" sqref="U142"/>
    </sheetView>
  </sheetViews>
  <sheetFormatPr defaultRowHeight="15" x14ac:dyDescent="0.25"/>
  <cols>
    <col min="2" max="3" width="9.140625" style="11"/>
  </cols>
  <sheetData>
    <row r="1" spans="1:17" ht="15.75" thickBot="1" x14ac:dyDescent="0.3">
      <c r="A1" s="56" t="s">
        <v>39</v>
      </c>
      <c r="B1" s="11" t="s">
        <v>40</v>
      </c>
      <c r="C1" s="11" t="s">
        <v>36</v>
      </c>
      <c r="D1" s="11" t="s">
        <v>41</v>
      </c>
      <c r="G1" s="20"/>
      <c r="H1" s="20"/>
      <c r="I1" s="20"/>
      <c r="J1" s="21"/>
      <c r="K1" s="20"/>
      <c r="L1" s="20"/>
      <c r="M1" s="20"/>
      <c r="N1" s="20"/>
      <c r="O1" s="20"/>
      <c r="P1" s="20"/>
      <c r="Q1" s="20"/>
    </row>
    <row r="2" spans="1:17" ht="15.75" thickBot="1" x14ac:dyDescent="0.3">
      <c r="A2" s="1">
        <v>3.3</v>
      </c>
      <c r="B2" s="68">
        <v>1.4</v>
      </c>
      <c r="C2" s="65">
        <v>21</v>
      </c>
      <c r="D2" s="1" t="s">
        <v>33</v>
      </c>
      <c r="G2" s="20"/>
      <c r="H2" s="20"/>
      <c r="I2" s="20"/>
      <c r="J2" s="21"/>
      <c r="K2" s="20"/>
      <c r="L2" s="20"/>
      <c r="M2" s="20"/>
      <c r="N2" s="20"/>
      <c r="O2" s="20"/>
      <c r="P2" s="20"/>
      <c r="Q2" s="20"/>
    </row>
    <row r="3" spans="1:17" ht="15.75" thickBot="1" x14ac:dyDescent="0.3">
      <c r="A3">
        <f>A2+0.1</f>
        <v>3.4</v>
      </c>
      <c r="B3" s="67">
        <v>0.4</v>
      </c>
      <c r="C3" s="66">
        <v>19</v>
      </c>
      <c r="D3" s="1" t="s">
        <v>33</v>
      </c>
      <c r="G3" s="20"/>
      <c r="H3" s="20"/>
      <c r="I3" s="20"/>
      <c r="J3" s="21"/>
      <c r="K3" s="20"/>
      <c r="L3" s="20"/>
      <c r="M3" s="20"/>
      <c r="N3" s="20"/>
      <c r="O3" s="20"/>
      <c r="P3" s="20"/>
      <c r="Q3" s="20"/>
    </row>
    <row r="4" spans="1:17" ht="15.75" thickBot="1" x14ac:dyDescent="0.3">
      <c r="A4">
        <f t="shared" ref="A4:A67" si="0">A3+0.1</f>
        <v>3.5</v>
      </c>
      <c r="B4" s="67">
        <v>13.2</v>
      </c>
      <c r="C4" s="66">
        <v>29</v>
      </c>
      <c r="D4" s="1" t="s">
        <v>33</v>
      </c>
      <c r="G4" s="19"/>
      <c r="H4" s="19"/>
      <c r="I4" s="20"/>
      <c r="J4" s="21"/>
      <c r="K4" s="20"/>
      <c r="L4" s="20"/>
      <c r="M4" s="20"/>
      <c r="N4" s="20"/>
      <c r="O4" s="20"/>
      <c r="P4" s="20"/>
      <c r="Q4" s="20"/>
    </row>
    <row r="5" spans="1:17" ht="15.75" thickBot="1" x14ac:dyDescent="0.3">
      <c r="A5">
        <f t="shared" si="0"/>
        <v>3.6</v>
      </c>
      <c r="B5" s="67">
        <v>18.2</v>
      </c>
      <c r="C5" s="66">
        <v>50</v>
      </c>
      <c r="D5" s="1" t="s">
        <v>33</v>
      </c>
      <c r="G5" s="22"/>
      <c r="H5" s="20"/>
      <c r="I5" s="20"/>
      <c r="J5" s="21"/>
      <c r="K5" s="20"/>
      <c r="L5" s="20"/>
      <c r="M5" s="20"/>
      <c r="N5" s="20"/>
      <c r="O5" s="20"/>
      <c r="P5" s="20"/>
      <c r="Q5" s="20"/>
    </row>
    <row r="6" spans="1:17" ht="15.75" thickBot="1" x14ac:dyDescent="0.3">
      <c r="A6">
        <f t="shared" si="0"/>
        <v>3.7</v>
      </c>
      <c r="B6" s="67">
        <v>18.600000000000001</v>
      </c>
      <c r="C6" s="66">
        <v>73</v>
      </c>
      <c r="D6" s="1" t="s">
        <v>33</v>
      </c>
      <c r="G6" s="20"/>
      <c r="H6" s="20"/>
      <c r="I6" s="20"/>
      <c r="J6" s="21"/>
      <c r="K6" s="20"/>
      <c r="L6" s="20"/>
      <c r="M6" s="20"/>
      <c r="N6" s="20"/>
      <c r="O6" s="20"/>
      <c r="P6" s="20"/>
      <c r="Q6" s="20"/>
    </row>
    <row r="7" spans="1:17" ht="15.75" thickBot="1" x14ac:dyDescent="0.3">
      <c r="A7">
        <f t="shared" si="0"/>
        <v>3.8000000000000003</v>
      </c>
      <c r="B7" s="67">
        <v>19.899999999999999</v>
      </c>
      <c r="C7" s="66">
        <v>97</v>
      </c>
      <c r="D7" s="1" t="s">
        <v>33</v>
      </c>
      <c r="G7" s="19"/>
      <c r="H7" s="19"/>
      <c r="I7" s="20"/>
      <c r="J7" s="21"/>
      <c r="K7" s="20"/>
      <c r="L7" s="20"/>
      <c r="M7" s="20"/>
      <c r="N7" s="20"/>
      <c r="O7" s="20"/>
      <c r="P7" s="20"/>
      <c r="Q7" s="20"/>
    </row>
    <row r="8" spans="1:17" ht="15.75" thickBot="1" x14ac:dyDescent="0.3">
      <c r="A8">
        <f t="shared" si="0"/>
        <v>3.9000000000000004</v>
      </c>
      <c r="B8" s="67">
        <v>14.9</v>
      </c>
      <c r="C8" s="66">
        <v>115</v>
      </c>
      <c r="D8" s="1" t="s">
        <v>33</v>
      </c>
      <c r="G8" s="22"/>
      <c r="H8" s="20"/>
      <c r="I8" s="20"/>
      <c r="J8" s="21"/>
      <c r="K8" s="20"/>
      <c r="L8" s="20"/>
      <c r="M8" s="20"/>
      <c r="N8" s="20"/>
      <c r="O8" s="20"/>
      <c r="P8" s="20"/>
      <c r="Q8" s="20"/>
    </row>
    <row r="9" spans="1:17" ht="15.75" thickBot="1" x14ac:dyDescent="0.3">
      <c r="A9">
        <f t="shared" si="0"/>
        <v>4</v>
      </c>
      <c r="B9" s="67">
        <v>9.8000000000000007</v>
      </c>
      <c r="C9" s="66">
        <v>103</v>
      </c>
      <c r="D9" s="1" t="s">
        <v>33</v>
      </c>
      <c r="G9" s="20"/>
      <c r="H9" s="20"/>
      <c r="I9" s="20"/>
      <c r="J9" s="21"/>
      <c r="K9" s="20"/>
      <c r="L9" s="20"/>
      <c r="M9" s="20"/>
      <c r="N9" s="20"/>
      <c r="O9" s="20"/>
      <c r="P9" s="20"/>
      <c r="Q9" s="20"/>
    </row>
    <row r="10" spans="1:17" ht="15.75" thickBot="1" x14ac:dyDescent="0.3">
      <c r="A10">
        <f t="shared" si="0"/>
        <v>4.0999999999999996</v>
      </c>
      <c r="B10" s="67">
        <v>8.1999999999999993</v>
      </c>
      <c r="C10" s="66">
        <v>82</v>
      </c>
      <c r="D10" s="1" t="s">
        <v>33</v>
      </c>
      <c r="G10" s="19"/>
      <c r="H10" s="19"/>
      <c r="I10" s="20"/>
      <c r="J10" s="21"/>
      <c r="K10" s="20"/>
      <c r="L10" s="20"/>
      <c r="M10" s="20"/>
      <c r="N10" s="20"/>
      <c r="O10" s="20"/>
      <c r="P10" s="20"/>
      <c r="Q10" s="20"/>
    </row>
    <row r="11" spans="1:17" ht="15.75" thickBot="1" x14ac:dyDescent="0.3">
      <c r="A11">
        <f t="shared" si="0"/>
        <v>4.1999999999999993</v>
      </c>
      <c r="B11" s="67">
        <v>9.1999999999999993</v>
      </c>
      <c r="C11" s="66">
        <v>67</v>
      </c>
      <c r="D11" s="1" t="s">
        <v>33</v>
      </c>
      <c r="G11" s="22"/>
      <c r="H11" s="20"/>
      <c r="I11" s="20"/>
      <c r="J11" s="21"/>
      <c r="K11" s="20"/>
      <c r="L11" s="20"/>
      <c r="M11" s="20"/>
      <c r="N11" s="20"/>
      <c r="O11" s="20"/>
      <c r="P11" s="20"/>
      <c r="Q11" s="20"/>
    </row>
    <row r="12" spans="1:17" ht="15.75" thickBot="1" x14ac:dyDescent="0.3">
      <c r="A12">
        <f t="shared" si="0"/>
        <v>4.2999999999999989</v>
      </c>
      <c r="B12" s="67">
        <v>7.5</v>
      </c>
      <c r="C12" s="66">
        <v>40</v>
      </c>
      <c r="D12" s="1" t="s">
        <v>33</v>
      </c>
      <c r="G12" s="20"/>
      <c r="H12" s="20"/>
      <c r="I12" s="20"/>
      <c r="J12" s="21"/>
      <c r="K12" s="20"/>
      <c r="L12" s="20"/>
      <c r="M12" s="20"/>
      <c r="N12" s="20"/>
      <c r="O12" s="20"/>
      <c r="P12" s="20"/>
      <c r="Q12" s="20"/>
    </row>
    <row r="13" spans="1:17" ht="15.75" thickBot="1" x14ac:dyDescent="0.3">
      <c r="A13">
        <f t="shared" si="0"/>
        <v>4.3999999999999986</v>
      </c>
      <c r="B13" s="67">
        <v>4.2</v>
      </c>
      <c r="C13" s="66">
        <v>58</v>
      </c>
      <c r="D13" s="1" t="s">
        <v>33</v>
      </c>
      <c r="G13" s="19"/>
      <c r="H13" s="19"/>
      <c r="I13" s="20"/>
      <c r="J13" s="21"/>
      <c r="K13" s="20"/>
      <c r="L13" s="20"/>
      <c r="M13" s="20"/>
      <c r="N13" s="20"/>
      <c r="O13" s="20"/>
      <c r="P13" s="20"/>
      <c r="Q13" s="20"/>
    </row>
    <row r="14" spans="1:17" ht="15.75" thickBot="1" x14ac:dyDescent="0.3">
      <c r="A14">
        <f t="shared" si="0"/>
        <v>4.4999999999999982</v>
      </c>
      <c r="B14" s="67">
        <v>1.9</v>
      </c>
      <c r="C14" s="66">
        <v>64</v>
      </c>
      <c r="D14" s="1" t="s">
        <v>33</v>
      </c>
      <c r="G14" s="22"/>
      <c r="H14" s="20"/>
      <c r="I14" s="20"/>
      <c r="J14" s="21"/>
      <c r="K14" s="20"/>
      <c r="L14" s="20"/>
      <c r="M14" s="20"/>
      <c r="N14" s="20"/>
      <c r="O14" s="20"/>
      <c r="P14" s="20"/>
      <c r="Q14" s="20"/>
    </row>
    <row r="15" spans="1:17" ht="15.75" thickBot="1" x14ac:dyDescent="0.3">
      <c r="A15">
        <f t="shared" si="0"/>
        <v>4.5999999999999979</v>
      </c>
      <c r="B15" s="67">
        <v>1.3</v>
      </c>
      <c r="C15" s="66">
        <v>52</v>
      </c>
      <c r="D15" s="1" t="s">
        <v>33</v>
      </c>
      <c r="G15" s="20"/>
      <c r="H15" s="20"/>
      <c r="I15" s="20"/>
      <c r="J15" s="21"/>
      <c r="K15" s="20"/>
      <c r="L15" s="20"/>
      <c r="M15" s="20"/>
      <c r="N15" s="20"/>
      <c r="O15" s="20"/>
      <c r="P15" s="20"/>
      <c r="Q15" s="20"/>
    </row>
    <row r="16" spans="1:17" ht="15.75" thickBot="1" x14ac:dyDescent="0.3">
      <c r="A16">
        <f t="shared" si="0"/>
        <v>4.6999999999999975</v>
      </c>
      <c r="B16" s="67">
        <v>0.6</v>
      </c>
      <c r="C16" s="66">
        <v>32</v>
      </c>
      <c r="D16" s="5" t="s">
        <v>34</v>
      </c>
      <c r="G16" s="19"/>
      <c r="H16" s="19"/>
      <c r="I16" s="20"/>
      <c r="J16" s="21"/>
      <c r="K16" s="20"/>
      <c r="L16" s="20"/>
      <c r="M16" s="20"/>
      <c r="N16" s="20"/>
      <c r="O16" s="20"/>
      <c r="P16" s="20"/>
      <c r="Q16" s="20"/>
    </row>
    <row r="17" spans="1:17" ht="15.75" thickBot="1" x14ac:dyDescent="0.3">
      <c r="A17">
        <f t="shared" si="0"/>
        <v>4.7999999999999972</v>
      </c>
      <c r="B17" s="67">
        <v>1.5</v>
      </c>
      <c r="C17" s="66">
        <v>21</v>
      </c>
      <c r="D17" s="5" t="s">
        <v>34</v>
      </c>
      <c r="G17" s="22"/>
      <c r="H17" s="20"/>
      <c r="I17" s="20"/>
      <c r="J17" s="21"/>
      <c r="K17" s="20"/>
      <c r="L17" s="20"/>
      <c r="M17" s="20"/>
      <c r="N17" s="20"/>
      <c r="O17" s="20"/>
      <c r="P17" s="20"/>
      <c r="Q17" s="20"/>
    </row>
    <row r="18" spans="1:17" ht="15.75" thickBot="1" x14ac:dyDescent="0.3">
      <c r="A18">
        <f t="shared" si="0"/>
        <v>4.8999999999999968</v>
      </c>
      <c r="B18" s="67">
        <v>0.5</v>
      </c>
      <c r="C18" s="66">
        <v>16</v>
      </c>
      <c r="D18" s="5" t="s">
        <v>34</v>
      </c>
      <c r="G18" s="20"/>
      <c r="H18" s="20"/>
      <c r="I18" s="20"/>
      <c r="J18" s="21"/>
      <c r="K18" s="20"/>
      <c r="L18" s="20"/>
      <c r="M18" s="20"/>
      <c r="N18" s="20"/>
      <c r="O18" s="20"/>
      <c r="P18" s="20"/>
      <c r="Q18" s="20"/>
    </row>
    <row r="19" spans="1:17" ht="15.75" thickBot="1" x14ac:dyDescent="0.3">
      <c r="A19">
        <f t="shared" si="0"/>
        <v>4.9999999999999964</v>
      </c>
      <c r="B19" s="67">
        <v>1.5</v>
      </c>
      <c r="C19" s="66">
        <v>16</v>
      </c>
      <c r="D19" s="5" t="s">
        <v>34</v>
      </c>
      <c r="G19" s="19"/>
      <c r="H19" s="19"/>
      <c r="I19" s="20"/>
      <c r="J19" s="21"/>
      <c r="K19" s="20"/>
      <c r="L19" s="20"/>
      <c r="M19" s="20"/>
      <c r="N19" s="20"/>
      <c r="O19" s="20"/>
      <c r="P19" s="20"/>
      <c r="Q19" s="20"/>
    </row>
    <row r="20" spans="1:17" ht="15.75" thickBot="1" x14ac:dyDescent="0.3">
      <c r="A20">
        <f t="shared" si="0"/>
        <v>5.0999999999999961</v>
      </c>
      <c r="B20" s="67">
        <v>0.7</v>
      </c>
      <c r="C20" s="66">
        <v>22</v>
      </c>
      <c r="D20" s="5" t="s">
        <v>34</v>
      </c>
      <c r="G20" s="22"/>
      <c r="H20" s="20"/>
      <c r="I20" s="20"/>
      <c r="J20" s="21"/>
      <c r="K20" s="20"/>
      <c r="L20" s="20"/>
      <c r="M20" s="20"/>
      <c r="N20" s="20"/>
      <c r="O20" s="20"/>
      <c r="P20" s="20"/>
      <c r="Q20" s="20"/>
    </row>
    <row r="21" spans="1:17" ht="15.75" thickBot="1" x14ac:dyDescent="0.3">
      <c r="A21">
        <f t="shared" si="0"/>
        <v>5.1999999999999957</v>
      </c>
      <c r="B21" s="67">
        <v>0.7</v>
      </c>
      <c r="C21" s="66">
        <v>18</v>
      </c>
      <c r="D21" s="5" t="s">
        <v>34</v>
      </c>
      <c r="G21" s="20"/>
      <c r="H21" s="20"/>
      <c r="I21" s="20"/>
      <c r="J21" s="21"/>
      <c r="K21" s="20"/>
      <c r="L21" s="20"/>
      <c r="M21" s="20"/>
      <c r="N21" s="20"/>
      <c r="O21" s="20"/>
      <c r="P21" s="20"/>
      <c r="Q21" s="20"/>
    </row>
    <row r="22" spans="1:17" ht="15.75" thickBot="1" x14ac:dyDescent="0.3">
      <c r="A22">
        <f t="shared" si="0"/>
        <v>5.2999999999999954</v>
      </c>
      <c r="B22" s="67">
        <v>0.7</v>
      </c>
      <c r="C22" s="66">
        <v>22</v>
      </c>
      <c r="D22" s="5" t="s">
        <v>34</v>
      </c>
      <c r="G22" s="19"/>
      <c r="H22" s="19"/>
      <c r="I22" s="20"/>
      <c r="J22" s="21"/>
      <c r="K22" s="20"/>
      <c r="L22" s="20"/>
      <c r="M22" s="20"/>
      <c r="N22" s="20"/>
      <c r="O22" s="20"/>
      <c r="P22" s="20"/>
      <c r="Q22" s="20"/>
    </row>
    <row r="23" spans="1:17" ht="15.75" thickBot="1" x14ac:dyDescent="0.3">
      <c r="A23">
        <f t="shared" si="0"/>
        <v>5.399999999999995</v>
      </c>
      <c r="B23" s="67">
        <v>1</v>
      </c>
      <c r="C23" s="66">
        <v>15</v>
      </c>
      <c r="D23" s="5" t="s">
        <v>34</v>
      </c>
      <c r="G23" s="22"/>
      <c r="H23" s="20"/>
      <c r="I23" s="20"/>
      <c r="J23" s="21"/>
      <c r="K23" s="20"/>
      <c r="L23" s="20"/>
      <c r="M23" s="20"/>
      <c r="N23" s="20"/>
      <c r="O23" s="20"/>
      <c r="P23" s="20"/>
      <c r="Q23" s="20"/>
    </row>
    <row r="24" spans="1:17" ht="15.75" thickBot="1" x14ac:dyDescent="0.3">
      <c r="A24">
        <f t="shared" si="0"/>
        <v>5.4999999999999947</v>
      </c>
      <c r="B24" s="67">
        <v>2.2999999999999998</v>
      </c>
      <c r="C24" s="66">
        <v>21</v>
      </c>
      <c r="D24" s="5" t="s">
        <v>34</v>
      </c>
      <c r="G24" s="20"/>
      <c r="H24" s="20"/>
      <c r="I24" s="20"/>
      <c r="J24" s="21"/>
      <c r="K24" s="20"/>
      <c r="L24" s="20"/>
      <c r="M24" s="20"/>
      <c r="N24" s="20"/>
      <c r="O24" s="20"/>
      <c r="P24" s="20"/>
      <c r="Q24" s="20"/>
    </row>
    <row r="25" spans="1:17" ht="15.75" thickBot="1" x14ac:dyDescent="0.3">
      <c r="A25">
        <f t="shared" si="0"/>
        <v>5.5999999999999943</v>
      </c>
      <c r="B25" s="67">
        <v>2.1</v>
      </c>
      <c r="C25" s="66">
        <v>32</v>
      </c>
      <c r="D25" s="5" t="s">
        <v>34</v>
      </c>
      <c r="G25" s="19"/>
      <c r="H25" s="19"/>
      <c r="I25" s="20"/>
      <c r="J25" s="21"/>
      <c r="K25" s="20"/>
      <c r="L25" s="20"/>
      <c r="M25" s="20"/>
      <c r="N25" s="20"/>
      <c r="O25" s="20"/>
      <c r="P25" s="20"/>
      <c r="Q25" s="20"/>
    </row>
    <row r="26" spans="1:17" ht="15.75" thickBot="1" x14ac:dyDescent="0.3">
      <c r="A26">
        <f t="shared" si="0"/>
        <v>5.699999999999994</v>
      </c>
      <c r="B26" s="67">
        <v>2.2000000000000002</v>
      </c>
      <c r="C26" s="66">
        <v>36</v>
      </c>
      <c r="D26" s="5" t="s">
        <v>34</v>
      </c>
      <c r="G26" s="22"/>
      <c r="H26" s="20"/>
      <c r="I26" s="20"/>
      <c r="J26" s="21"/>
      <c r="K26" s="20"/>
      <c r="L26" s="20"/>
      <c r="M26" s="20"/>
      <c r="N26" s="20"/>
      <c r="O26" s="20"/>
      <c r="P26" s="20"/>
      <c r="Q26" s="20"/>
    </row>
    <row r="27" spans="1:17" ht="15.75" thickBot="1" x14ac:dyDescent="0.3">
      <c r="A27">
        <f t="shared" si="0"/>
        <v>5.7999999999999936</v>
      </c>
      <c r="B27" s="67">
        <v>3.6</v>
      </c>
      <c r="C27" s="66">
        <v>42</v>
      </c>
      <c r="D27" s="5" t="s">
        <v>34</v>
      </c>
      <c r="G27" s="20"/>
      <c r="H27" s="20"/>
      <c r="I27" s="20"/>
      <c r="J27" s="21"/>
      <c r="K27" s="20"/>
      <c r="L27" s="20"/>
      <c r="M27" s="20"/>
      <c r="N27" s="20"/>
      <c r="O27" s="20"/>
      <c r="P27" s="20"/>
      <c r="Q27" s="20"/>
    </row>
    <row r="28" spans="1:17" ht="15.75" thickBot="1" x14ac:dyDescent="0.3">
      <c r="A28">
        <f t="shared" si="0"/>
        <v>5.8999999999999932</v>
      </c>
      <c r="B28" s="67">
        <v>3.3</v>
      </c>
      <c r="C28" s="66">
        <v>46</v>
      </c>
      <c r="D28" s="1" t="s">
        <v>33</v>
      </c>
      <c r="G28" s="19"/>
      <c r="H28" s="19"/>
      <c r="I28" s="20"/>
      <c r="J28" s="21"/>
      <c r="K28" s="20"/>
      <c r="L28" s="20"/>
      <c r="M28" s="20"/>
      <c r="N28" s="20"/>
      <c r="O28" s="20"/>
      <c r="P28" s="20"/>
      <c r="Q28" s="20"/>
    </row>
    <row r="29" spans="1:17" ht="15.75" thickBot="1" x14ac:dyDescent="0.3">
      <c r="A29">
        <f t="shared" si="0"/>
        <v>5.9999999999999929</v>
      </c>
      <c r="B29" s="67">
        <v>3.7</v>
      </c>
      <c r="C29" s="66">
        <v>43</v>
      </c>
      <c r="D29" s="1" t="s">
        <v>33</v>
      </c>
      <c r="G29" s="22"/>
      <c r="H29" s="20"/>
      <c r="I29" s="20"/>
      <c r="J29" s="21"/>
      <c r="K29" s="20"/>
      <c r="L29" s="20"/>
      <c r="M29" s="20"/>
      <c r="N29" s="20"/>
      <c r="O29" s="20"/>
      <c r="P29" s="20"/>
      <c r="Q29" s="20"/>
    </row>
    <row r="30" spans="1:17" ht="15.75" thickBot="1" x14ac:dyDescent="0.3">
      <c r="A30">
        <f t="shared" si="0"/>
        <v>6.0999999999999925</v>
      </c>
      <c r="B30" s="67">
        <v>3.2</v>
      </c>
      <c r="C30" s="66">
        <v>42</v>
      </c>
      <c r="D30" s="1" t="s">
        <v>33</v>
      </c>
      <c r="G30" s="20"/>
      <c r="H30" s="20"/>
      <c r="I30" s="20"/>
      <c r="J30" s="21"/>
      <c r="K30" s="20"/>
      <c r="L30" s="20"/>
      <c r="M30" s="20"/>
      <c r="N30" s="20"/>
      <c r="O30" s="20"/>
      <c r="P30" s="20"/>
      <c r="Q30" s="20"/>
    </row>
    <row r="31" spans="1:17" ht="15.75" thickBot="1" x14ac:dyDescent="0.3">
      <c r="A31">
        <f t="shared" si="0"/>
        <v>6.1999999999999922</v>
      </c>
      <c r="B31" s="67">
        <v>7.9</v>
      </c>
      <c r="C31" s="66">
        <v>31</v>
      </c>
      <c r="D31" s="1" t="s">
        <v>33</v>
      </c>
      <c r="G31" s="19"/>
      <c r="H31" s="19"/>
      <c r="I31" s="20"/>
      <c r="J31" s="21"/>
      <c r="K31" s="20"/>
      <c r="L31" s="20"/>
      <c r="M31" s="20"/>
      <c r="N31" s="20"/>
      <c r="O31" s="20"/>
      <c r="P31" s="20"/>
      <c r="Q31" s="20"/>
    </row>
    <row r="32" spans="1:17" ht="15.75" thickBot="1" x14ac:dyDescent="0.3">
      <c r="A32">
        <f t="shared" si="0"/>
        <v>6.2999999999999918</v>
      </c>
      <c r="B32" s="67">
        <v>7.3</v>
      </c>
      <c r="C32" s="66">
        <v>25</v>
      </c>
      <c r="D32" s="1" t="s">
        <v>33</v>
      </c>
      <c r="G32" s="22"/>
      <c r="H32" s="20"/>
      <c r="I32" s="20"/>
      <c r="J32" s="21"/>
      <c r="K32" s="20"/>
      <c r="L32" s="20"/>
      <c r="M32" s="20"/>
      <c r="N32" s="20"/>
      <c r="O32" s="20"/>
      <c r="P32" s="20"/>
      <c r="Q32" s="20"/>
    </row>
    <row r="33" spans="1:17" ht="15.75" thickBot="1" x14ac:dyDescent="0.3">
      <c r="A33">
        <f t="shared" si="0"/>
        <v>6.3999999999999915</v>
      </c>
      <c r="B33" s="67">
        <v>8.1999999999999993</v>
      </c>
      <c r="C33" s="66">
        <v>35</v>
      </c>
      <c r="D33" s="1" t="s">
        <v>33</v>
      </c>
      <c r="G33" s="20"/>
      <c r="H33" s="20"/>
      <c r="I33" s="20"/>
      <c r="J33" s="21"/>
      <c r="K33" s="20"/>
      <c r="L33" s="20"/>
      <c r="M33" s="20"/>
      <c r="N33" s="20"/>
      <c r="O33" s="20"/>
      <c r="P33" s="20"/>
      <c r="Q33" s="20"/>
    </row>
    <row r="34" spans="1:17" ht="15.75" thickBot="1" x14ac:dyDescent="0.3">
      <c r="A34">
        <f t="shared" si="0"/>
        <v>6.4999999999999911</v>
      </c>
      <c r="B34" s="67">
        <v>4.7</v>
      </c>
      <c r="C34" s="66">
        <v>41</v>
      </c>
      <c r="D34" s="1" t="s">
        <v>33</v>
      </c>
      <c r="G34" s="19"/>
      <c r="H34" s="19"/>
      <c r="I34" s="20"/>
      <c r="J34" s="21"/>
      <c r="K34" s="20"/>
      <c r="L34" s="20"/>
      <c r="M34" s="20"/>
      <c r="N34" s="20"/>
      <c r="O34" s="20"/>
      <c r="P34" s="20"/>
      <c r="Q34" s="20"/>
    </row>
    <row r="35" spans="1:17" ht="15.75" thickBot="1" x14ac:dyDescent="0.3">
      <c r="A35">
        <f t="shared" si="0"/>
        <v>6.5999999999999908</v>
      </c>
      <c r="B35" s="67">
        <v>6.2</v>
      </c>
      <c r="C35" s="66">
        <v>38</v>
      </c>
      <c r="D35" s="1" t="s">
        <v>33</v>
      </c>
      <c r="G35" s="22"/>
      <c r="H35" s="20"/>
      <c r="I35" s="20"/>
      <c r="J35" s="21"/>
      <c r="K35" s="20"/>
      <c r="L35" s="20"/>
      <c r="M35" s="20"/>
      <c r="N35" s="20"/>
      <c r="O35" s="20"/>
      <c r="P35" s="20"/>
      <c r="Q35" s="20"/>
    </row>
    <row r="36" spans="1:17" ht="15.75" thickBot="1" x14ac:dyDescent="0.3">
      <c r="A36">
        <f t="shared" si="0"/>
        <v>6.6999999999999904</v>
      </c>
      <c r="B36" s="67">
        <v>8</v>
      </c>
      <c r="C36" s="66">
        <v>38</v>
      </c>
      <c r="D36" s="1" t="s">
        <v>33</v>
      </c>
      <c r="G36" s="20"/>
      <c r="H36" s="20"/>
      <c r="I36" s="20"/>
      <c r="J36" s="21"/>
      <c r="K36" s="20"/>
      <c r="L36" s="20"/>
      <c r="M36" s="20"/>
      <c r="N36" s="20"/>
      <c r="O36" s="20"/>
      <c r="P36" s="20"/>
      <c r="Q36" s="20"/>
    </row>
    <row r="37" spans="1:17" ht="15.75" thickBot="1" x14ac:dyDescent="0.3">
      <c r="A37">
        <f t="shared" si="0"/>
        <v>6.7999999999999901</v>
      </c>
      <c r="B37" s="67">
        <v>11.3</v>
      </c>
      <c r="C37" s="66">
        <v>32</v>
      </c>
      <c r="D37" s="1" t="s">
        <v>33</v>
      </c>
      <c r="G37" s="19"/>
      <c r="H37" s="19"/>
      <c r="I37" s="20"/>
      <c r="J37" s="21"/>
      <c r="K37" s="20"/>
      <c r="L37" s="20"/>
      <c r="M37" s="20"/>
      <c r="N37" s="20"/>
      <c r="O37" s="20"/>
      <c r="P37" s="20"/>
      <c r="Q37" s="20"/>
    </row>
    <row r="38" spans="1:17" ht="15.75" thickBot="1" x14ac:dyDescent="0.3">
      <c r="A38">
        <f t="shared" si="0"/>
        <v>6.8999999999999897</v>
      </c>
      <c r="B38" s="67">
        <v>13.7</v>
      </c>
      <c r="C38" s="66">
        <v>33</v>
      </c>
      <c r="D38" s="1" t="s">
        <v>33</v>
      </c>
      <c r="G38" s="22"/>
      <c r="H38" s="20"/>
      <c r="I38" s="20"/>
      <c r="J38" s="21"/>
      <c r="K38" s="20"/>
      <c r="L38" s="20"/>
      <c r="M38" s="20"/>
      <c r="N38" s="20"/>
      <c r="O38" s="20"/>
      <c r="P38" s="20"/>
      <c r="Q38" s="20"/>
    </row>
    <row r="39" spans="1:17" ht="15.75" thickBot="1" x14ac:dyDescent="0.3">
      <c r="A39">
        <f t="shared" si="0"/>
        <v>6.9999999999999893</v>
      </c>
      <c r="B39" s="67">
        <v>11.1</v>
      </c>
      <c r="C39" s="66">
        <v>36</v>
      </c>
      <c r="D39" s="1" t="s">
        <v>33</v>
      </c>
      <c r="G39" s="20"/>
      <c r="H39" s="20"/>
      <c r="I39" s="20"/>
      <c r="J39" s="21"/>
      <c r="K39" s="20"/>
      <c r="L39" s="20"/>
      <c r="M39" s="20"/>
      <c r="N39" s="20"/>
      <c r="O39" s="20"/>
      <c r="P39" s="20"/>
      <c r="Q39" s="20"/>
    </row>
    <row r="40" spans="1:17" ht="15.75" thickBot="1" x14ac:dyDescent="0.3">
      <c r="A40">
        <f t="shared" si="0"/>
        <v>7.099999999999989</v>
      </c>
      <c r="B40" s="67">
        <v>10.6</v>
      </c>
      <c r="C40" s="66">
        <v>38</v>
      </c>
      <c r="D40" s="1" t="s">
        <v>33</v>
      </c>
      <c r="G40" s="19"/>
      <c r="H40" s="19"/>
      <c r="I40" s="20"/>
      <c r="J40" s="21"/>
      <c r="K40" s="20"/>
      <c r="L40" s="20"/>
      <c r="M40" s="20"/>
      <c r="N40" s="20"/>
      <c r="O40" s="20"/>
      <c r="P40" s="20"/>
      <c r="Q40" s="20"/>
    </row>
    <row r="41" spans="1:17" ht="15.75" thickBot="1" x14ac:dyDescent="0.3">
      <c r="A41">
        <f t="shared" si="0"/>
        <v>7.1999999999999886</v>
      </c>
      <c r="B41" s="67">
        <v>10.9</v>
      </c>
      <c r="C41" s="66">
        <v>35</v>
      </c>
      <c r="D41" s="1" t="s">
        <v>33</v>
      </c>
      <c r="G41" s="22"/>
      <c r="H41" s="20"/>
      <c r="I41" s="20"/>
      <c r="J41" s="21"/>
      <c r="K41" s="20"/>
      <c r="L41" s="20"/>
      <c r="M41" s="20"/>
      <c r="N41" s="20"/>
      <c r="O41" s="20"/>
      <c r="P41" s="20"/>
      <c r="Q41" s="20"/>
    </row>
    <row r="42" spans="1:17" ht="15.75" thickBot="1" x14ac:dyDescent="0.3">
      <c r="A42">
        <f t="shared" si="0"/>
        <v>7.2999999999999883</v>
      </c>
      <c r="B42" s="67">
        <v>11.3</v>
      </c>
      <c r="C42" s="66">
        <v>38</v>
      </c>
      <c r="D42" s="1" t="s">
        <v>33</v>
      </c>
      <c r="G42" s="20"/>
      <c r="H42" s="20"/>
      <c r="I42" s="20"/>
      <c r="J42" s="21"/>
      <c r="K42" s="20"/>
      <c r="L42" s="20"/>
      <c r="M42" s="20"/>
      <c r="N42" s="20"/>
      <c r="O42" s="20"/>
      <c r="P42" s="20"/>
      <c r="Q42" s="20"/>
    </row>
    <row r="43" spans="1:17" ht="15.75" thickBot="1" x14ac:dyDescent="0.3">
      <c r="A43">
        <f t="shared" si="0"/>
        <v>7.3999999999999879</v>
      </c>
      <c r="B43" s="67">
        <v>11</v>
      </c>
      <c r="C43" s="66">
        <v>35</v>
      </c>
      <c r="D43" s="1" t="s">
        <v>33</v>
      </c>
      <c r="G43" s="19"/>
      <c r="H43" s="19"/>
      <c r="I43" s="20"/>
      <c r="J43" s="21"/>
      <c r="K43" s="20"/>
      <c r="L43" s="20"/>
      <c r="M43" s="20"/>
      <c r="N43" s="20"/>
      <c r="O43" s="20"/>
      <c r="P43" s="20"/>
      <c r="Q43" s="20"/>
    </row>
    <row r="44" spans="1:17" ht="15.75" thickBot="1" x14ac:dyDescent="0.3">
      <c r="A44">
        <f t="shared" si="0"/>
        <v>7.4999999999999876</v>
      </c>
      <c r="B44" s="67">
        <v>10.7</v>
      </c>
      <c r="C44" s="66">
        <v>34</v>
      </c>
      <c r="D44" s="1" t="s">
        <v>33</v>
      </c>
      <c r="G44" s="22"/>
      <c r="H44" s="20"/>
      <c r="I44" s="20"/>
      <c r="J44" s="21"/>
      <c r="K44" s="20"/>
      <c r="L44" s="20"/>
      <c r="M44" s="20"/>
      <c r="N44" s="20"/>
      <c r="O44" s="20"/>
      <c r="P44" s="20"/>
      <c r="Q44" s="20"/>
    </row>
    <row r="45" spans="1:17" ht="15.75" thickBot="1" x14ac:dyDescent="0.3">
      <c r="A45">
        <f t="shared" si="0"/>
        <v>7.5999999999999872</v>
      </c>
      <c r="B45" s="67">
        <v>9.6</v>
      </c>
      <c r="C45" s="66">
        <v>35</v>
      </c>
      <c r="D45" s="1" t="s">
        <v>33</v>
      </c>
      <c r="G45" s="20"/>
      <c r="H45" s="20"/>
      <c r="I45" s="20"/>
      <c r="J45" s="21"/>
      <c r="K45" s="20"/>
      <c r="L45" s="20"/>
      <c r="M45" s="20"/>
      <c r="N45" s="20"/>
      <c r="O45" s="20"/>
      <c r="P45" s="20"/>
      <c r="Q45" s="20"/>
    </row>
    <row r="46" spans="1:17" ht="15.75" thickBot="1" x14ac:dyDescent="0.3">
      <c r="A46">
        <f t="shared" si="0"/>
        <v>7.6999999999999869</v>
      </c>
      <c r="B46" s="67">
        <v>7.8</v>
      </c>
      <c r="C46" s="66">
        <v>34</v>
      </c>
      <c r="D46" s="1" t="s">
        <v>33</v>
      </c>
      <c r="G46" s="19"/>
      <c r="H46" s="19"/>
      <c r="I46" s="20"/>
      <c r="J46" s="21"/>
      <c r="K46" s="20"/>
      <c r="L46" s="20"/>
      <c r="M46" s="20"/>
      <c r="N46" s="20"/>
      <c r="O46" s="20"/>
      <c r="P46" s="20"/>
      <c r="Q46" s="20"/>
    </row>
    <row r="47" spans="1:17" ht="15.75" thickBot="1" x14ac:dyDescent="0.3">
      <c r="A47">
        <f t="shared" si="0"/>
        <v>7.7999999999999865</v>
      </c>
      <c r="B47" s="68">
        <v>6.8</v>
      </c>
      <c r="C47" s="65">
        <v>33</v>
      </c>
      <c r="D47" s="1" t="s">
        <v>33</v>
      </c>
      <c r="G47" s="22"/>
      <c r="H47" s="20"/>
      <c r="I47" s="20"/>
      <c r="J47" s="21"/>
      <c r="K47" s="20"/>
      <c r="L47" s="20"/>
      <c r="M47" s="20"/>
      <c r="N47" s="20"/>
      <c r="O47" s="20"/>
      <c r="P47" s="20"/>
      <c r="Q47" s="20"/>
    </row>
    <row r="48" spans="1:17" ht="15.75" thickBot="1" x14ac:dyDescent="0.3">
      <c r="A48">
        <f t="shared" si="0"/>
        <v>7.8999999999999861</v>
      </c>
      <c r="B48" s="67">
        <v>6.9</v>
      </c>
      <c r="C48" s="66">
        <v>31</v>
      </c>
      <c r="D48" s="1" t="s">
        <v>33</v>
      </c>
      <c r="G48" s="20"/>
      <c r="H48" s="20"/>
      <c r="I48" s="20"/>
      <c r="J48" s="21"/>
      <c r="K48" s="20"/>
      <c r="L48" s="20"/>
      <c r="M48" s="20"/>
      <c r="N48" s="20"/>
      <c r="O48" s="20"/>
      <c r="P48" s="20"/>
      <c r="Q48" s="20"/>
    </row>
    <row r="49" spans="1:17" ht="15.75" thickBot="1" x14ac:dyDescent="0.3">
      <c r="A49">
        <f t="shared" si="0"/>
        <v>7.9999999999999858</v>
      </c>
      <c r="B49" s="67">
        <v>6.2</v>
      </c>
      <c r="C49" s="66">
        <v>30</v>
      </c>
      <c r="D49" s="1" t="s">
        <v>33</v>
      </c>
      <c r="G49" s="19"/>
      <c r="H49" s="19"/>
      <c r="I49" s="20"/>
      <c r="J49" s="21"/>
      <c r="K49" s="20"/>
      <c r="L49" s="20"/>
      <c r="M49" s="20"/>
      <c r="N49" s="20"/>
      <c r="O49" s="20"/>
      <c r="P49" s="20"/>
      <c r="Q49" s="20"/>
    </row>
    <row r="50" spans="1:17" ht="15.75" thickBot="1" x14ac:dyDescent="0.3">
      <c r="A50">
        <f t="shared" si="0"/>
        <v>8.0999999999999854</v>
      </c>
      <c r="B50" s="67">
        <v>4.3</v>
      </c>
      <c r="C50" s="66">
        <v>27</v>
      </c>
      <c r="D50" s="1" t="s">
        <v>33</v>
      </c>
      <c r="G50" s="22"/>
      <c r="H50" s="20"/>
      <c r="I50" s="20"/>
      <c r="J50" s="21"/>
      <c r="K50" s="20"/>
      <c r="L50" s="20"/>
      <c r="M50" s="20"/>
      <c r="N50" s="20"/>
      <c r="O50" s="20"/>
      <c r="P50" s="20"/>
      <c r="Q50" s="20"/>
    </row>
    <row r="51" spans="1:17" ht="15.75" thickBot="1" x14ac:dyDescent="0.3">
      <c r="A51">
        <f t="shared" si="0"/>
        <v>8.1999999999999851</v>
      </c>
      <c r="B51" s="67">
        <v>5.8</v>
      </c>
      <c r="C51" s="66">
        <v>29</v>
      </c>
      <c r="D51" s="1" t="s">
        <v>33</v>
      </c>
      <c r="G51" s="20"/>
      <c r="H51" s="20"/>
      <c r="I51" s="20"/>
      <c r="J51" s="21"/>
      <c r="K51" s="20"/>
      <c r="L51" s="20"/>
      <c r="M51" s="20"/>
      <c r="N51" s="20"/>
      <c r="O51" s="20"/>
      <c r="P51" s="20"/>
      <c r="Q51" s="20"/>
    </row>
    <row r="52" spans="1:17" ht="15.75" thickBot="1" x14ac:dyDescent="0.3">
      <c r="A52">
        <f t="shared" si="0"/>
        <v>8.2999999999999847</v>
      </c>
      <c r="B52" s="67">
        <v>6.3</v>
      </c>
      <c r="C52" s="66">
        <v>29</v>
      </c>
      <c r="D52" s="1" t="s">
        <v>33</v>
      </c>
      <c r="G52" s="19"/>
      <c r="H52" s="19"/>
      <c r="I52" s="20"/>
      <c r="J52" s="21"/>
      <c r="K52" s="20"/>
      <c r="L52" s="20"/>
      <c r="M52" s="20"/>
      <c r="N52" s="20"/>
      <c r="O52" s="20"/>
      <c r="P52" s="20"/>
      <c r="Q52" s="20"/>
    </row>
    <row r="53" spans="1:17" ht="15.75" thickBot="1" x14ac:dyDescent="0.3">
      <c r="A53">
        <f t="shared" si="0"/>
        <v>8.3999999999999844</v>
      </c>
      <c r="B53" s="67">
        <v>7.5</v>
      </c>
      <c r="C53" s="66">
        <v>28</v>
      </c>
      <c r="D53" s="1" t="s">
        <v>33</v>
      </c>
      <c r="G53" s="22"/>
      <c r="H53" s="20"/>
      <c r="I53" s="20"/>
      <c r="J53" s="21"/>
      <c r="K53" s="20"/>
      <c r="L53" s="20"/>
      <c r="M53" s="20"/>
      <c r="N53" s="20"/>
      <c r="O53" s="20"/>
      <c r="P53" s="20"/>
      <c r="Q53" s="20"/>
    </row>
    <row r="54" spans="1:17" ht="15.75" thickBot="1" x14ac:dyDescent="0.3">
      <c r="A54">
        <f t="shared" si="0"/>
        <v>8.499999999999984</v>
      </c>
      <c r="B54" s="67">
        <v>4.5999999999999996</v>
      </c>
      <c r="C54" s="66">
        <v>32</v>
      </c>
      <c r="D54" s="1" t="s">
        <v>33</v>
      </c>
      <c r="G54" s="20"/>
      <c r="H54" s="20"/>
      <c r="I54" s="20"/>
      <c r="J54" s="21"/>
      <c r="K54" s="20"/>
      <c r="L54" s="20"/>
      <c r="M54" s="20"/>
      <c r="N54" s="20"/>
      <c r="O54" s="20"/>
      <c r="P54" s="20"/>
      <c r="Q54" s="20"/>
    </row>
    <row r="55" spans="1:17" ht="15.75" thickBot="1" x14ac:dyDescent="0.3">
      <c r="A55">
        <f t="shared" si="0"/>
        <v>8.5999999999999837</v>
      </c>
      <c r="B55" s="67">
        <v>7.4</v>
      </c>
      <c r="C55" s="66">
        <v>43</v>
      </c>
      <c r="D55" s="1" t="s">
        <v>33</v>
      </c>
      <c r="G55" s="19"/>
      <c r="H55" s="19"/>
      <c r="I55" s="20"/>
      <c r="J55" s="21"/>
      <c r="K55" s="20"/>
      <c r="L55" s="20"/>
      <c r="M55" s="20"/>
      <c r="N55" s="20"/>
      <c r="O55" s="20"/>
      <c r="P55" s="20"/>
      <c r="Q55" s="20"/>
    </row>
    <row r="56" spans="1:17" ht="15.75" thickBot="1" x14ac:dyDescent="0.3">
      <c r="A56">
        <f t="shared" si="0"/>
        <v>8.6999999999999833</v>
      </c>
      <c r="B56" s="67">
        <v>7.3</v>
      </c>
      <c r="C56" s="66">
        <v>35</v>
      </c>
      <c r="D56" s="1" t="s">
        <v>33</v>
      </c>
      <c r="G56" s="22"/>
      <c r="H56" s="20"/>
      <c r="I56" s="20"/>
      <c r="J56" s="21"/>
      <c r="K56" s="20"/>
      <c r="L56" s="20"/>
      <c r="M56" s="20"/>
      <c r="N56" s="20"/>
      <c r="O56" s="20"/>
      <c r="P56" s="20"/>
      <c r="Q56" s="20"/>
    </row>
    <row r="57" spans="1:17" ht="15.75" thickBot="1" x14ac:dyDescent="0.3">
      <c r="A57">
        <f t="shared" si="0"/>
        <v>8.7999999999999829</v>
      </c>
      <c r="B57" s="67">
        <v>5.8</v>
      </c>
      <c r="C57" s="66">
        <v>34</v>
      </c>
      <c r="D57" s="1" t="s">
        <v>33</v>
      </c>
      <c r="G57" s="20"/>
      <c r="H57" s="20"/>
      <c r="I57" s="20"/>
      <c r="J57" s="21"/>
      <c r="K57" s="20"/>
      <c r="L57" s="20"/>
      <c r="M57" s="20"/>
      <c r="N57" s="20"/>
      <c r="O57" s="20"/>
      <c r="P57" s="20"/>
      <c r="Q57" s="20"/>
    </row>
    <row r="58" spans="1:17" ht="15.75" thickBot="1" x14ac:dyDescent="0.3">
      <c r="A58">
        <f t="shared" si="0"/>
        <v>8.8999999999999826</v>
      </c>
      <c r="B58" s="67">
        <v>6.3</v>
      </c>
      <c r="C58" s="66">
        <v>26</v>
      </c>
      <c r="D58" s="1" t="s">
        <v>33</v>
      </c>
      <c r="G58" s="19"/>
      <c r="H58" s="19"/>
      <c r="I58" s="20"/>
      <c r="J58" s="21"/>
      <c r="K58" s="20"/>
      <c r="L58" s="20"/>
      <c r="M58" s="20"/>
      <c r="N58" s="20"/>
      <c r="O58" s="20"/>
      <c r="P58" s="20"/>
      <c r="Q58" s="20"/>
    </row>
    <row r="59" spans="1:17" ht="15.75" thickBot="1" x14ac:dyDescent="0.3">
      <c r="A59">
        <f t="shared" si="0"/>
        <v>8.9999999999999822</v>
      </c>
      <c r="B59" s="67">
        <v>6.1</v>
      </c>
      <c r="C59" s="66">
        <v>23</v>
      </c>
      <c r="D59" s="1" t="s">
        <v>33</v>
      </c>
      <c r="G59" s="22"/>
      <c r="H59" s="20"/>
      <c r="I59" s="20"/>
      <c r="J59" s="21"/>
      <c r="K59" s="20"/>
      <c r="L59" s="20"/>
      <c r="M59" s="20"/>
      <c r="N59" s="20"/>
      <c r="O59" s="20"/>
      <c r="P59" s="20"/>
      <c r="Q59" s="20"/>
    </row>
    <row r="60" spans="1:17" ht="15.75" thickBot="1" x14ac:dyDescent="0.3">
      <c r="A60">
        <f t="shared" si="0"/>
        <v>9.0999999999999819</v>
      </c>
      <c r="B60" s="67">
        <v>7.3</v>
      </c>
      <c r="C60" s="66">
        <v>26</v>
      </c>
      <c r="D60" s="1" t="s">
        <v>33</v>
      </c>
      <c r="G60" s="22"/>
      <c r="H60" s="20"/>
      <c r="I60" s="20"/>
      <c r="J60" s="21"/>
      <c r="K60" s="20"/>
      <c r="L60" s="20"/>
      <c r="M60" s="20"/>
      <c r="N60" s="20"/>
      <c r="O60" s="20"/>
      <c r="P60" s="20"/>
      <c r="Q60" s="20"/>
    </row>
    <row r="61" spans="1:17" ht="15.75" thickBot="1" x14ac:dyDescent="0.3">
      <c r="A61">
        <f t="shared" si="0"/>
        <v>9.1999999999999815</v>
      </c>
      <c r="B61" s="67">
        <v>6.8</v>
      </c>
      <c r="C61" s="66">
        <v>20</v>
      </c>
      <c r="D61" s="1" t="s">
        <v>33</v>
      </c>
      <c r="G61" s="20"/>
      <c r="H61" s="20"/>
      <c r="I61" s="20"/>
      <c r="J61" s="21"/>
      <c r="K61" s="20"/>
      <c r="L61" s="20"/>
      <c r="M61" s="20"/>
      <c r="N61" s="20"/>
      <c r="O61" s="20"/>
      <c r="P61" s="20"/>
      <c r="Q61" s="20"/>
    </row>
    <row r="62" spans="1:17" ht="15.75" thickBot="1" x14ac:dyDescent="0.3">
      <c r="A62">
        <f t="shared" si="0"/>
        <v>9.2999999999999812</v>
      </c>
      <c r="B62" s="67">
        <v>8</v>
      </c>
      <c r="C62" s="66">
        <v>16</v>
      </c>
      <c r="D62" s="1" t="s">
        <v>33</v>
      </c>
      <c r="G62" s="19"/>
      <c r="H62" s="19"/>
      <c r="I62" s="20"/>
      <c r="J62" s="21"/>
      <c r="K62" s="20"/>
      <c r="L62" s="20"/>
      <c r="M62" s="20"/>
      <c r="N62" s="20"/>
      <c r="O62" s="20"/>
      <c r="P62" s="20"/>
      <c r="Q62" s="20"/>
    </row>
    <row r="63" spans="1:17" ht="15.75" thickBot="1" x14ac:dyDescent="0.3">
      <c r="A63">
        <f t="shared" si="0"/>
        <v>9.3999999999999808</v>
      </c>
      <c r="B63" s="67">
        <v>10</v>
      </c>
      <c r="C63" s="66">
        <v>16</v>
      </c>
      <c r="D63" s="1" t="s">
        <v>33</v>
      </c>
      <c r="G63" s="22"/>
      <c r="H63" s="20"/>
      <c r="I63" s="20"/>
      <c r="J63" s="21"/>
      <c r="K63" s="20"/>
      <c r="L63" s="20"/>
      <c r="M63" s="20"/>
      <c r="N63" s="20"/>
      <c r="O63" s="20"/>
      <c r="P63" s="20"/>
      <c r="Q63" s="20"/>
    </row>
    <row r="64" spans="1:17" ht="15.75" thickBot="1" x14ac:dyDescent="0.3">
      <c r="A64">
        <f t="shared" si="0"/>
        <v>9.4999999999999805</v>
      </c>
      <c r="B64" s="67">
        <v>7.8</v>
      </c>
      <c r="C64" s="66">
        <v>16</v>
      </c>
      <c r="D64" s="1" t="s">
        <v>33</v>
      </c>
      <c r="G64" s="22"/>
      <c r="H64" s="20"/>
      <c r="I64" s="20"/>
      <c r="J64" s="20"/>
      <c r="K64" s="20"/>
      <c r="L64" s="20"/>
      <c r="M64" s="20"/>
      <c r="N64" s="20"/>
      <c r="O64" s="20"/>
      <c r="P64" s="20"/>
      <c r="Q64" s="20"/>
    </row>
    <row r="65" spans="1:17" ht="15.75" thickBot="1" x14ac:dyDescent="0.3">
      <c r="A65">
        <f t="shared" si="0"/>
        <v>9.5999999999999801</v>
      </c>
      <c r="B65" s="67">
        <v>9.4</v>
      </c>
      <c r="C65" s="66">
        <v>18</v>
      </c>
      <c r="D65" s="1" t="s">
        <v>33</v>
      </c>
      <c r="G65" s="22"/>
      <c r="H65" s="20"/>
      <c r="I65" s="20"/>
      <c r="J65" s="20"/>
      <c r="K65" s="20"/>
      <c r="L65" s="20"/>
      <c r="M65" s="20"/>
      <c r="N65" s="20"/>
      <c r="O65" s="20"/>
      <c r="P65" s="20"/>
      <c r="Q65" s="20"/>
    </row>
    <row r="66" spans="1:17" ht="15.75" thickBot="1" x14ac:dyDescent="0.3">
      <c r="A66">
        <f t="shared" si="0"/>
        <v>9.6999999999999797</v>
      </c>
      <c r="B66" s="67">
        <v>8.9</v>
      </c>
      <c r="C66" s="66">
        <v>19</v>
      </c>
      <c r="D66" s="1" t="s">
        <v>33</v>
      </c>
      <c r="G66" s="22"/>
      <c r="H66" s="20"/>
      <c r="I66" s="20"/>
      <c r="J66" s="19"/>
      <c r="K66" s="19"/>
      <c r="L66" s="20"/>
      <c r="M66" s="20"/>
      <c r="N66" s="20"/>
      <c r="O66" s="20"/>
      <c r="P66" s="20"/>
      <c r="Q66" s="20"/>
    </row>
    <row r="67" spans="1:17" ht="15.75" thickBot="1" x14ac:dyDescent="0.3">
      <c r="A67">
        <f t="shared" si="0"/>
        <v>9.7999999999999794</v>
      </c>
      <c r="B67" s="67">
        <v>9.5</v>
      </c>
      <c r="C67" s="66">
        <v>13</v>
      </c>
      <c r="D67" s="1" t="s">
        <v>33</v>
      </c>
      <c r="G67" s="22"/>
      <c r="H67" s="20"/>
      <c r="I67" s="20"/>
      <c r="J67" s="20"/>
      <c r="K67" s="20"/>
      <c r="L67" s="20"/>
      <c r="M67" s="20"/>
      <c r="N67" s="20"/>
      <c r="O67" s="20"/>
      <c r="P67" s="20"/>
      <c r="Q67" s="20"/>
    </row>
    <row r="68" spans="1:17" ht="15.75" thickBot="1" x14ac:dyDescent="0.3">
      <c r="A68">
        <f t="shared" ref="A68:A131" si="1">A67+0.1</f>
        <v>9.899999999999979</v>
      </c>
      <c r="B68" s="67">
        <v>8.6</v>
      </c>
      <c r="C68" s="66">
        <v>17</v>
      </c>
      <c r="D68" s="1" t="s">
        <v>33</v>
      </c>
      <c r="G68" s="22"/>
      <c r="H68" s="20"/>
      <c r="I68" s="20"/>
      <c r="J68" s="20"/>
      <c r="K68" s="20"/>
      <c r="L68" s="20"/>
      <c r="M68" s="20"/>
      <c r="N68" s="20"/>
      <c r="O68" s="20"/>
      <c r="P68" s="20"/>
      <c r="Q68" s="20"/>
    </row>
    <row r="69" spans="1:17" ht="15.75" thickBot="1" x14ac:dyDescent="0.3">
      <c r="A69">
        <f t="shared" si="1"/>
        <v>9.9999999999999787</v>
      </c>
      <c r="B69" s="67">
        <v>11.6</v>
      </c>
      <c r="C69" s="66">
        <v>12</v>
      </c>
      <c r="D69" s="1" t="s">
        <v>33</v>
      </c>
      <c r="G69" s="22"/>
      <c r="H69" s="20"/>
      <c r="I69" s="20"/>
      <c r="J69" s="20"/>
      <c r="K69" s="20"/>
      <c r="L69" s="20"/>
      <c r="M69" s="20"/>
      <c r="N69" s="20"/>
      <c r="O69" s="20"/>
      <c r="P69" s="20"/>
      <c r="Q69" s="20"/>
    </row>
    <row r="70" spans="1:17" ht="15.75" thickBot="1" x14ac:dyDescent="0.3">
      <c r="A70">
        <f t="shared" si="1"/>
        <v>10.099999999999978</v>
      </c>
      <c r="B70" s="67">
        <v>10.5</v>
      </c>
      <c r="C70" s="66">
        <v>15</v>
      </c>
      <c r="D70" s="1" t="s">
        <v>33</v>
      </c>
      <c r="G70" s="22"/>
      <c r="H70" s="20"/>
      <c r="I70" s="20"/>
      <c r="J70" s="20"/>
      <c r="K70" s="20"/>
      <c r="L70" s="20"/>
      <c r="M70" s="20"/>
      <c r="N70" s="20"/>
      <c r="O70" s="20"/>
      <c r="P70" s="20"/>
      <c r="Q70" s="20"/>
    </row>
    <row r="71" spans="1:17" ht="15.75" thickBot="1" x14ac:dyDescent="0.3">
      <c r="A71">
        <f t="shared" si="1"/>
        <v>10.199999999999978</v>
      </c>
      <c r="B71" s="67">
        <v>9.9</v>
      </c>
      <c r="C71" s="66">
        <v>14</v>
      </c>
      <c r="D71" s="1" t="s">
        <v>33</v>
      </c>
      <c r="G71" s="22"/>
      <c r="H71" s="20"/>
      <c r="I71" s="20"/>
      <c r="J71" s="20"/>
      <c r="K71" s="20"/>
      <c r="L71" s="20"/>
      <c r="M71" s="20"/>
      <c r="N71" s="20"/>
      <c r="O71" s="20"/>
      <c r="P71" s="20"/>
      <c r="Q71" s="20"/>
    </row>
    <row r="72" spans="1:17" ht="15.75" thickBot="1" x14ac:dyDescent="0.3">
      <c r="A72">
        <f t="shared" si="1"/>
        <v>10.299999999999978</v>
      </c>
      <c r="B72" s="67">
        <v>16.2</v>
      </c>
      <c r="C72" s="66">
        <v>20</v>
      </c>
      <c r="D72" s="1" t="s">
        <v>33</v>
      </c>
      <c r="G72" s="22"/>
      <c r="H72" s="20"/>
      <c r="I72" s="20"/>
      <c r="J72" s="19"/>
      <c r="K72" s="19"/>
      <c r="L72" s="20"/>
      <c r="M72" s="20"/>
      <c r="N72" s="20"/>
      <c r="O72" s="20"/>
      <c r="P72" s="20"/>
      <c r="Q72" s="20"/>
    </row>
    <row r="73" spans="1:17" ht="15.75" thickBot="1" x14ac:dyDescent="0.3">
      <c r="A73">
        <f t="shared" si="1"/>
        <v>10.399999999999977</v>
      </c>
      <c r="B73" s="67">
        <v>21.5</v>
      </c>
      <c r="C73" s="66">
        <v>32</v>
      </c>
      <c r="D73" s="1" t="s">
        <v>33</v>
      </c>
      <c r="G73" s="22"/>
      <c r="H73" s="20"/>
      <c r="I73" s="20"/>
      <c r="J73" s="20"/>
      <c r="K73" s="20"/>
      <c r="L73" s="20"/>
      <c r="M73" s="20"/>
      <c r="N73" s="20"/>
      <c r="O73" s="20"/>
      <c r="P73" s="20"/>
      <c r="Q73" s="20"/>
    </row>
    <row r="74" spans="1:17" ht="15.75" thickBot="1" x14ac:dyDescent="0.3">
      <c r="A74">
        <f t="shared" si="1"/>
        <v>10.499999999999977</v>
      </c>
      <c r="B74" s="67">
        <v>19</v>
      </c>
      <c r="C74" s="66">
        <v>50</v>
      </c>
      <c r="D74" s="1" t="s">
        <v>33</v>
      </c>
      <c r="G74" s="22"/>
      <c r="H74" s="20"/>
      <c r="I74" s="20"/>
      <c r="J74" s="20"/>
      <c r="K74" s="20"/>
      <c r="L74" s="20"/>
      <c r="M74" s="20"/>
      <c r="N74" s="20"/>
      <c r="O74" s="20"/>
      <c r="P74" s="20"/>
      <c r="Q74" s="20"/>
    </row>
    <row r="75" spans="1:17" ht="15.75" thickBot="1" x14ac:dyDescent="0.3">
      <c r="A75">
        <f t="shared" si="1"/>
        <v>10.599999999999977</v>
      </c>
      <c r="B75" s="67">
        <v>15.1</v>
      </c>
      <c r="C75" s="66">
        <v>42</v>
      </c>
      <c r="D75" s="1" t="s">
        <v>33</v>
      </c>
      <c r="G75" s="22"/>
      <c r="H75" s="20"/>
      <c r="I75" s="20"/>
      <c r="J75" s="20"/>
      <c r="K75" s="20"/>
      <c r="L75" s="20"/>
      <c r="M75" s="20"/>
      <c r="N75" s="20"/>
      <c r="O75" s="20"/>
      <c r="P75" s="20"/>
      <c r="Q75" s="20"/>
    </row>
    <row r="76" spans="1:17" ht="15.75" thickBot="1" x14ac:dyDescent="0.3">
      <c r="A76">
        <f t="shared" si="1"/>
        <v>10.699999999999976</v>
      </c>
      <c r="B76" s="67">
        <v>13.8</v>
      </c>
      <c r="C76" s="66">
        <v>34</v>
      </c>
      <c r="D76" s="1" t="s">
        <v>33</v>
      </c>
      <c r="G76" s="22"/>
      <c r="H76" s="20"/>
      <c r="I76" s="20"/>
      <c r="J76" s="20"/>
      <c r="K76" s="20"/>
      <c r="L76" s="20"/>
      <c r="M76" s="20"/>
      <c r="N76" s="20"/>
      <c r="O76" s="20"/>
      <c r="P76" s="20"/>
      <c r="Q76" s="20"/>
    </row>
    <row r="77" spans="1:17" ht="15.75" thickBot="1" x14ac:dyDescent="0.3">
      <c r="A77">
        <f t="shared" si="1"/>
        <v>10.799999999999976</v>
      </c>
      <c r="B77" s="67">
        <v>13</v>
      </c>
      <c r="C77" s="66">
        <v>29</v>
      </c>
      <c r="D77" s="1" t="s">
        <v>33</v>
      </c>
      <c r="G77" s="22"/>
      <c r="H77" s="20"/>
      <c r="I77" s="20"/>
      <c r="J77" s="20"/>
      <c r="K77" s="20"/>
      <c r="L77" s="20"/>
      <c r="M77" s="20"/>
      <c r="N77" s="20"/>
      <c r="O77" s="20"/>
      <c r="P77" s="20"/>
      <c r="Q77" s="20"/>
    </row>
    <row r="78" spans="1:17" ht="15.75" thickBot="1" x14ac:dyDescent="0.3">
      <c r="A78">
        <f t="shared" si="1"/>
        <v>10.899999999999975</v>
      </c>
      <c r="B78" s="67">
        <v>11.5</v>
      </c>
      <c r="C78" s="66">
        <v>30</v>
      </c>
      <c r="D78" s="1" t="s">
        <v>33</v>
      </c>
      <c r="G78" s="22"/>
      <c r="H78" s="20"/>
      <c r="I78" s="20"/>
      <c r="J78" s="19"/>
      <c r="K78" s="19"/>
      <c r="L78" s="20"/>
      <c r="M78" s="20"/>
      <c r="N78" s="20"/>
      <c r="O78" s="20"/>
      <c r="P78" s="20"/>
      <c r="Q78" s="20"/>
    </row>
    <row r="79" spans="1:17" ht="15.75" thickBot="1" x14ac:dyDescent="0.3">
      <c r="A79">
        <f t="shared" si="1"/>
        <v>10.999999999999975</v>
      </c>
      <c r="B79" s="67">
        <v>12.2</v>
      </c>
      <c r="C79" s="66">
        <v>30</v>
      </c>
      <c r="D79" s="1" t="s">
        <v>33</v>
      </c>
      <c r="G79" s="22"/>
      <c r="H79" s="20"/>
      <c r="I79" s="20"/>
      <c r="J79" s="20"/>
      <c r="K79" s="20"/>
      <c r="L79" s="20"/>
      <c r="M79" s="20"/>
      <c r="N79" s="20"/>
      <c r="O79" s="20"/>
      <c r="P79" s="20"/>
      <c r="Q79" s="20"/>
    </row>
    <row r="80" spans="1:17" ht="15.75" thickBot="1" x14ac:dyDescent="0.3">
      <c r="A80">
        <f t="shared" si="1"/>
        <v>11.099999999999975</v>
      </c>
      <c r="B80" s="67">
        <v>12.1</v>
      </c>
      <c r="C80" s="66">
        <v>29</v>
      </c>
      <c r="D80" s="1" t="s">
        <v>33</v>
      </c>
      <c r="G80" s="22"/>
      <c r="H80" s="20"/>
      <c r="I80" s="20"/>
      <c r="J80" s="20"/>
      <c r="K80" s="20"/>
      <c r="L80" s="20"/>
      <c r="M80" s="20"/>
      <c r="N80" s="20"/>
      <c r="O80" s="20"/>
      <c r="P80" s="20"/>
      <c r="Q80" s="20"/>
    </row>
    <row r="81" spans="1:21" ht="15.75" thickBot="1" x14ac:dyDescent="0.3">
      <c r="A81">
        <f t="shared" si="1"/>
        <v>11.199999999999974</v>
      </c>
      <c r="B81" s="67">
        <v>10.9</v>
      </c>
      <c r="C81" s="66">
        <v>30</v>
      </c>
      <c r="D81" s="1" t="s">
        <v>33</v>
      </c>
      <c r="G81" s="22"/>
      <c r="H81" s="20"/>
      <c r="I81" s="20"/>
      <c r="J81" s="20"/>
      <c r="K81" s="20"/>
      <c r="L81" s="20"/>
      <c r="M81" s="20"/>
      <c r="N81" s="20"/>
      <c r="O81" s="20"/>
      <c r="P81" s="20"/>
      <c r="Q81" s="20"/>
    </row>
    <row r="82" spans="1:21" ht="15.75" thickBot="1" x14ac:dyDescent="0.3">
      <c r="A82">
        <f t="shared" si="1"/>
        <v>11.299999999999974</v>
      </c>
      <c r="B82" s="67">
        <v>10.7</v>
      </c>
      <c r="C82" s="66">
        <v>28</v>
      </c>
      <c r="D82" s="1" t="s">
        <v>33</v>
      </c>
      <c r="G82" s="22"/>
      <c r="H82" s="20"/>
      <c r="I82" s="20"/>
      <c r="J82" s="20"/>
      <c r="K82" s="20"/>
      <c r="L82" s="20"/>
      <c r="M82" s="20"/>
      <c r="N82" s="20"/>
      <c r="O82" s="20"/>
      <c r="P82" s="20"/>
      <c r="Q82" s="20"/>
    </row>
    <row r="83" spans="1:21" ht="15.75" thickBot="1" x14ac:dyDescent="0.3">
      <c r="A83">
        <f t="shared" si="1"/>
        <v>11.399999999999974</v>
      </c>
      <c r="B83" s="67">
        <v>10.1</v>
      </c>
      <c r="C83" s="66">
        <v>27</v>
      </c>
      <c r="D83" s="1" t="s">
        <v>33</v>
      </c>
      <c r="G83" s="22"/>
      <c r="H83" s="20"/>
      <c r="I83" s="20"/>
      <c r="J83" s="20"/>
      <c r="K83" s="20"/>
      <c r="L83" s="20"/>
      <c r="M83" s="20"/>
      <c r="N83" s="20"/>
      <c r="O83" s="20"/>
      <c r="P83" s="20"/>
      <c r="Q83" s="20"/>
    </row>
    <row r="84" spans="1:21" ht="15.75" thickBot="1" x14ac:dyDescent="0.3">
      <c r="A84">
        <f t="shared" si="1"/>
        <v>11.499999999999973</v>
      </c>
      <c r="B84" s="67">
        <v>9.4</v>
      </c>
      <c r="C84" s="66">
        <v>26</v>
      </c>
      <c r="D84" s="1" t="s">
        <v>33</v>
      </c>
      <c r="G84" s="22"/>
      <c r="H84" s="20"/>
      <c r="I84" s="20"/>
      <c r="J84" s="19"/>
      <c r="K84" s="19"/>
      <c r="L84" s="20"/>
      <c r="M84" s="20"/>
      <c r="N84" s="20"/>
      <c r="O84" s="20"/>
      <c r="P84" s="20"/>
      <c r="Q84" s="20"/>
    </row>
    <row r="85" spans="1:21" ht="15.75" thickBot="1" x14ac:dyDescent="0.3">
      <c r="A85">
        <f t="shared" si="1"/>
        <v>11.599999999999973</v>
      </c>
      <c r="B85" s="67">
        <v>9.1</v>
      </c>
      <c r="C85" s="66">
        <v>28</v>
      </c>
      <c r="D85" s="1" t="s">
        <v>33</v>
      </c>
      <c r="G85" s="22"/>
      <c r="H85" s="20"/>
      <c r="I85" s="20"/>
      <c r="J85" s="20"/>
      <c r="K85" s="20"/>
      <c r="L85" s="20"/>
      <c r="M85" s="20"/>
      <c r="N85" s="20"/>
      <c r="O85" s="20"/>
      <c r="P85" s="20"/>
      <c r="Q85" s="20"/>
    </row>
    <row r="86" spans="1:21" s="11" customFormat="1" ht="15.75" thickBot="1" x14ac:dyDescent="0.3">
      <c r="A86">
        <f t="shared" si="1"/>
        <v>11.699999999999973</v>
      </c>
      <c r="B86" s="67">
        <v>10.1</v>
      </c>
      <c r="C86" s="66">
        <v>27</v>
      </c>
      <c r="D86" s="1" t="s">
        <v>33</v>
      </c>
      <c r="E86"/>
      <c r="F86"/>
      <c r="G86" s="22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/>
      <c r="S86"/>
      <c r="T86"/>
      <c r="U86"/>
    </row>
    <row r="87" spans="1:21" s="11" customFormat="1" ht="15.75" thickBot="1" x14ac:dyDescent="0.3">
      <c r="A87">
        <f t="shared" si="1"/>
        <v>11.799999999999972</v>
      </c>
      <c r="B87" s="67">
        <v>9.4</v>
      </c>
      <c r="C87" s="66">
        <v>29</v>
      </c>
      <c r="D87" s="1" t="s">
        <v>33</v>
      </c>
      <c r="E87"/>
      <c r="F87"/>
      <c r="G87" s="22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/>
      <c r="S87"/>
      <c r="T87"/>
      <c r="U87"/>
    </row>
    <row r="88" spans="1:21" s="11" customFormat="1" ht="15.75" thickBot="1" x14ac:dyDescent="0.3">
      <c r="A88">
        <f t="shared" si="1"/>
        <v>11.899999999999972</v>
      </c>
      <c r="B88" s="67">
        <v>10.199999999999999</v>
      </c>
      <c r="C88" s="66">
        <v>30</v>
      </c>
      <c r="D88" s="1" t="s">
        <v>33</v>
      </c>
      <c r="E88"/>
      <c r="F88"/>
      <c r="G88" s="22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/>
      <c r="S88"/>
      <c r="T88"/>
      <c r="U88"/>
    </row>
    <row r="89" spans="1:21" s="11" customFormat="1" ht="15.75" thickBot="1" x14ac:dyDescent="0.3">
      <c r="A89">
        <f t="shared" si="1"/>
        <v>11.999999999999972</v>
      </c>
      <c r="B89" s="67">
        <v>13.2</v>
      </c>
      <c r="C89" s="66">
        <v>31</v>
      </c>
      <c r="D89" s="1" t="s">
        <v>33</v>
      </c>
      <c r="E89"/>
      <c r="F89"/>
      <c r="G89" s="22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/>
      <c r="S89"/>
      <c r="T89"/>
      <c r="U89"/>
    </row>
    <row r="90" spans="1:21" ht="15.75" thickBot="1" x14ac:dyDescent="0.3">
      <c r="A90">
        <f t="shared" si="1"/>
        <v>12.099999999999971</v>
      </c>
      <c r="B90" s="67">
        <v>13.6</v>
      </c>
      <c r="C90" s="66">
        <v>36</v>
      </c>
      <c r="D90" s="1" t="s">
        <v>33</v>
      </c>
      <c r="G90" s="22"/>
      <c r="H90" s="20"/>
      <c r="I90" s="20"/>
      <c r="J90" s="19"/>
      <c r="K90" s="19"/>
      <c r="L90" s="20"/>
      <c r="M90" s="20"/>
      <c r="N90" s="20"/>
      <c r="O90" s="20"/>
      <c r="P90" s="20"/>
      <c r="Q90" s="20"/>
    </row>
    <row r="91" spans="1:21" ht="15.75" thickBot="1" x14ac:dyDescent="0.3">
      <c r="A91">
        <f t="shared" si="1"/>
        <v>12.199999999999971</v>
      </c>
      <c r="B91" s="67">
        <v>14.4</v>
      </c>
      <c r="C91" s="66">
        <v>44</v>
      </c>
      <c r="D91" s="1" t="s">
        <v>33</v>
      </c>
      <c r="G91" s="22"/>
      <c r="H91" s="20"/>
      <c r="I91" s="20"/>
      <c r="J91" s="20"/>
      <c r="K91" s="20"/>
      <c r="L91" s="20"/>
      <c r="M91" s="20"/>
      <c r="N91" s="20"/>
      <c r="O91" s="20"/>
      <c r="P91" s="20"/>
      <c r="Q91" s="20"/>
    </row>
    <row r="92" spans="1:21" ht="15.75" thickBot="1" x14ac:dyDescent="0.3">
      <c r="A92">
        <f t="shared" si="1"/>
        <v>12.299999999999971</v>
      </c>
      <c r="B92" s="68">
        <v>14.5</v>
      </c>
      <c r="C92" s="65">
        <v>56</v>
      </c>
      <c r="D92" s="1" t="s">
        <v>33</v>
      </c>
      <c r="G92" s="22"/>
      <c r="H92" s="20"/>
      <c r="I92" s="20"/>
      <c r="J92" s="20"/>
      <c r="K92" s="20"/>
      <c r="L92" s="20"/>
      <c r="M92" s="20"/>
      <c r="N92" s="20"/>
      <c r="O92" s="20"/>
      <c r="P92" s="20"/>
      <c r="Q92" s="20"/>
    </row>
    <row r="93" spans="1:21" ht="15.75" thickBot="1" x14ac:dyDescent="0.3">
      <c r="A93">
        <f t="shared" si="1"/>
        <v>12.39999999999997</v>
      </c>
      <c r="B93" s="67">
        <v>15.6</v>
      </c>
      <c r="C93" s="66">
        <v>59</v>
      </c>
      <c r="D93" s="1" t="s">
        <v>33</v>
      </c>
      <c r="G93" s="22"/>
      <c r="H93" s="20"/>
      <c r="I93" s="20"/>
      <c r="J93" s="20"/>
      <c r="K93" s="20"/>
      <c r="L93" s="20"/>
      <c r="M93" s="20"/>
      <c r="N93" s="20"/>
      <c r="O93" s="20"/>
      <c r="P93" s="20"/>
      <c r="Q93" s="20"/>
    </row>
    <row r="94" spans="1:21" ht="15.75" thickBot="1" x14ac:dyDescent="0.3">
      <c r="A94">
        <f t="shared" si="1"/>
        <v>12.49999999999997</v>
      </c>
      <c r="B94" s="67">
        <v>14.7</v>
      </c>
      <c r="C94" s="66">
        <v>63</v>
      </c>
      <c r="D94" s="1" t="s">
        <v>33</v>
      </c>
      <c r="G94" s="22"/>
      <c r="H94" s="20"/>
      <c r="I94" s="20"/>
      <c r="J94" s="20"/>
      <c r="K94" s="20"/>
      <c r="L94" s="20"/>
      <c r="M94" s="20"/>
      <c r="N94" s="20"/>
      <c r="O94" s="20"/>
      <c r="P94" s="20"/>
      <c r="Q94" s="20"/>
    </row>
    <row r="95" spans="1:21" ht="15.75" thickBot="1" x14ac:dyDescent="0.3">
      <c r="A95">
        <f t="shared" si="1"/>
        <v>12.599999999999969</v>
      </c>
      <c r="B95" s="67">
        <v>13</v>
      </c>
      <c r="C95" s="66">
        <v>67</v>
      </c>
      <c r="D95" s="1" t="s">
        <v>33</v>
      </c>
      <c r="G95" s="22"/>
      <c r="H95" s="20"/>
      <c r="I95" s="20"/>
      <c r="J95" s="20"/>
      <c r="K95" s="20"/>
      <c r="L95" s="20"/>
      <c r="M95" s="20"/>
      <c r="N95" s="20"/>
      <c r="O95" s="20"/>
      <c r="P95" s="20"/>
      <c r="Q95" s="20"/>
    </row>
    <row r="96" spans="1:21" ht="15.75" thickBot="1" x14ac:dyDescent="0.3">
      <c r="A96">
        <f t="shared" si="1"/>
        <v>12.699999999999969</v>
      </c>
      <c r="B96" s="67">
        <v>16.100000000000001</v>
      </c>
      <c r="C96" s="66">
        <v>61</v>
      </c>
      <c r="D96" s="1" t="s">
        <v>33</v>
      </c>
      <c r="G96" s="22"/>
      <c r="H96" s="20"/>
      <c r="I96" s="20"/>
      <c r="J96" s="19"/>
      <c r="K96" s="19"/>
      <c r="L96" s="20"/>
      <c r="M96" s="20"/>
      <c r="N96" s="20"/>
      <c r="O96" s="20"/>
      <c r="P96" s="20"/>
      <c r="Q96" s="20"/>
    </row>
    <row r="97" spans="1:17" ht="15.75" thickBot="1" x14ac:dyDescent="0.3">
      <c r="A97">
        <f t="shared" si="1"/>
        <v>12.799999999999969</v>
      </c>
      <c r="B97" s="67">
        <v>15</v>
      </c>
      <c r="C97" s="66">
        <v>65</v>
      </c>
      <c r="D97" s="1" t="s">
        <v>33</v>
      </c>
      <c r="G97" s="22"/>
      <c r="H97" s="20"/>
      <c r="I97" s="20"/>
      <c r="J97" s="20"/>
      <c r="K97" s="20"/>
      <c r="L97" s="20"/>
      <c r="M97" s="20"/>
      <c r="N97" s="20"/>
      <c r="O97" s="20"/>
      <c r="P97" s="20"/>
      <c r="Q97" s="20"/>
    </row>
    <row r="98" spans="1:17" ht="15.75" thickBot="1" x14ac:dyDescent="0.3">
      <c r="A98">
        <f t="shared" si="1"/>
        <v>12.899999999999968</v>
      </c>
      <c r="B98" s="67">
        <v>15</v>
      </c>
      <c r="C98" s="66">
        <v>71</v>
      </c>
      <c r="D98" s="1" t="s">
        <v>33</v>
      </c>
      <c r="G98" s="22"/>
      <c r="H98" s="20"/>
      <c r="I98" s="20"/>
      <c r="J98" s="20"/>
      <c r="K98" s="20"/>
      <c r="L98" s="20"/>
      <c r="M98" s="20"/>
      <c r="N98" s="20"/>
      <c r="O98" s="20"/>
      <c r="P98" s="20"/>
      <c r="Q98" s="20"/>
    </row>
    <row r="99" spans="1:17" ht="15.75" thickBot="1" x14ac:dyDescent="0.3">
      <c r="A99">
        <f t="shared" si="1"/>
        <v>12.999999999999968</v>
      </c>
      <c r="B99" s="67">
        <v>16.8</v>
      </c>
      <c r="C99" s="66">
        <v>72</v>
      </c>
      <c r="D99" s="1" t="s">
        <v>33</v>
      </c>
      <c r="G99" s="22"/>
      <c r="H99" s="20"/>
      <c r="I99" s="20"/>
      <c r="J99" s="20"/>
      <c r="K99" s="20"/>
      <c r="L99" s="20"/>
      <c r="M99" s="20"/>
      <c r="N99" s="20"/>
      <c r="O99" s="20"/>
      <c r="P99" s="20"/>
      <c r="Q99" s="20"/>
    </row>
    <row r="100" spans="1:17" ht="15.75" thickBot="1" x14ac:dyDescent="0.3">
      <c r="A100">
        <f t="shared" si="1"/>
        <v>13.099999999999968</v>
      </c>
      <c r="B100" s="67">
        <v>18.2</v>
      </c>
      <c r="C100" s="66">
        <v>65</v>
      </c>
      <c r="D100" s="1" t="s">
        <v>33</v>
      </c>
      <c r="G100" s="22"/>
      <c r="H100" s="20"/>
      <c r="I100" s="20"/>
      <c r="J100" s="20"/>
      <c r="K100" s="20"/>
      <c r="L100" s="20"/>
      <c r="M100" s="20"/>
      <c r="N100" s="20"/>
      <c r="O100" s="20"/>
      <c r="P100" s="20"/>
      <c r="Q100" s="20"/>
    </row>
    <row r="101" spans="1:17" ht="15.75" thickBot="1" x14ac:dyDescent="0.3">
      <c r="A101">
        <f t="shared" si="1"/>
        <v>13.199999999999967</v>
      </c>
      <c r="B101" s="67">
        <v>15.2</v>
      </c>
      <c r="C101" s="66">
        <v>68</v>
      </c>
      <c r="D101" s="1" t="s">
        <v>33</v>
      </c>
      <c r="G101" s="22"/>
      <c r="H101" s="20"/>
      <c r="I101" s="20"/>
      <c r="J101" s="20"/>
      <c r="K101" s="20"/>
      <c r="L101" s="20"/>
      <c r="M101" s="20"/>
      <c r="N101" s="20"/>
      <c r="O101" s="20"/>
      <c r="P101" s="20"/>
      <c r="Q101" s="20"/>
    </row>
    <row r="102" spans="1:17" ht="15.75" thickBot="1" x14ac:dyDescent="0.3">
      <c r="A102">
        <f t="shared" si="1"/>
        <v>13.299999999999967</v>
      </c>
      <c r="B102" s="67">
        <v>23.5</v>
      </c>
      <c r="C102" s="66">
        <v>43</v>
      </c>
      <c r="D102" s="1" t="s">
        <v>33</v>
      </c>
      <c r="G102" s="22"/>
      <c r="H102" s="20"/>
      <c r="I102" s="20"/>
      <c r="J102" s="19"/>
      <c r="K102" s="19"/>
      <c r="L102" s="20"/>
      <c r="M102" s="20"/>
      <c r="N102" s="20"/>
      <c r="O102" s="20"/>
      <c r="P102" s="20"/>
      <c r="Q102" s="20"/>
    </row>
    <row r="103" spans="1:17" ht="15.75" thickBot="1" x14ac:dyDescent="0.3">
      <c r="A103">
        <f t="shared" si="1"/>
        <v>13.399999999999967</v>
      </c>
      <c r="B103" s="67">
        <v>25</v>
      </c>
      <c r="C103" s="66">
        <v>43</v>
      </c>
      <c r="D103" s="1" t="s">
        <v>33</v>
      </c>
      <c r="G103" s="22"/>
      <c r="H103" s="20"/>
      <c r="I103" s="20"/>
      <c r="J103" s="20"/>
      <c r="K103" s="20"/>
      <c r="L103" s="20"/>
      <c r="M103" s="20"/>
      <c r="N103" s="20"/>
      <c r="O103" s="20"/>
      <c r="P103" s="20"/>
      <c r="Q103" s="20"/>
    </row>
    <row r="104" spans="1:17" ht="15.75" thickBot="1" x14ac:dyDescent="0.3">
      <c r="A104">
        <f t="shared" si="1"/>
        <v>13.499999999999966</v>
      </c>
      <c r="B104" s="67">
        <v>21.6</v>
      </c>
      <c r="C104" s="66">
        <v>46</v>
      </c>
      <c r="D104" s="1" t="s">
        <v>33</v>
      </c>
      <c r="G104" s="22"/>
      <c r="H104" s="20"/>
      <c r="I104" s="20"/>
      <c r="J104" s="20"/>
      <c r="K104" s="20"/>
      <c r="L104" s="20"/>
      <c r="M104" s="20"/>
      <c r="N104" s="20"/>
      <c r="O104" s="20"/>
      <c r="P104" s="20"/>
      <c r="Q104" s="20"/>
    </row>
    <row r="105" spans="1:17" ht="15.75" thickBot="1" x14ac:dyDescent="0.3">
      <c r="A105">
        <f t="shared" si="1"/>
        <v>13.599999999999966</v>
      </c>
      <c r="B105" s="67">
        <v>14.5</v>
      </c>
      <c r="C105" s="66">
        <v>43</v>
      </c>
      <c r="D105" s="1" t="s">
        <v>33</v>
      </c>
      <c r="G105" s="22"/>
      <c r="H105" s="20"/>
      <c r="I105" s="20"/>
      <c r="J105" s="20"/>
      <c r="K105" s="20"/>
      <c r="L105" s="20"/>
      <c r="M105" s="20"/>
      <c r="N105" s="20"/>
      <c r="O105" s="20"/>
      <c r="P105" s="20"/>
      <c r="Q105" s="20"/>
    </row>
    <row r="106" spans="1:17" ht="15.75" thickBot="1" x14ac:dyDescent="0.3">
      <c r="A106">
        <f t="shared" si="1"/>
        <v>13.699999999999966</v>
      </c>
      <c r="B106" s="67">
        <v>14.7</v>
      </c>
      <c r="C106" s="66">
        <v>49</v>
      </c>
      <c r="D106" s="1" t="s">
        <v>33</v>
      </c>
      <c r="G106" s="22"/>
      <c r="H106" s="20"/>
      <c r="I106" s="20"/>
      <c r="J106" s="20"/>
      <c r="K106" s="20"/>
      <c r="L106" s="20"/>
      <c r="M106" s="20"/>
      <c r="N106" s="20"/>
      <c r="O106" s="20"/>
      <c r="P106" s="20"/>
      <c r="Q106" s="20"/>
    </row>
    <row r="107" spans="1:17" ht="15.75" thickBot="1" x14ac:dyDescent="0.3">
      <c r="A107">
        <f t="shared" si="1"/>
        <v>13.799999999999965</v>
      </c>
      <c r="B107" s="67">
        <v>10.4</v>
      </c>
      <c r="C107" s="66">
        <v>48</v>
      </c>
      <c r="D107" s="1" t="s">
        <v>33</v>
      </c>
      <c r="G107" s="22"/>
      <c r="H107" s="20"/>
      <c r="I107" s="20"/>
      <c r="J107" s="20"/>
      <c r="K107" s="20"/>
      <c r="L107" s="20"/>
      <c r="M107" s="20"/>
      <c r="N107" s="20"/>
      <c r="O107" s="20"/>
      <c r="P107" s="20"/>
      <c r="Q107" s="20"/>
    </row>
    <row r="108" spans="1:17" ht="15.75" thickBot="1" x14ac:dyDescent="0.3">
      <c r="A108">
        <f t="shared" si="1"/>
        <v>13.899999999999965</v>
      </c>
      <c r="B108" s="67">
        <v>10.4</v>
      </c>
      <c r="C108" s="66">
        <v>48</v>
      </c>
      <c r="D108" s="1" t="s">
        <v>33</v>
      </c>
      <c r="G108" s="22"/>
      <c r="H108" s="20"/>
      <c r="I108" s="20"/>
      <c r="J108" s="20"/>
      <c r="K108" s="20"/>
      <c r="L108" s="20"/>
      <c r="M108" s="20"/>
      <c r="N108" s="20"/>
      <c r="O108" s="20"/>
      <c r="P108" s="20"/>
      <c r="Q108" s="20"/>
    </row>
    <row r="109" spans="1:17" ht="15.75" thickBot="1" x14ac:dyDescent="0.3">
      <c r="A109">
        <f t="shared" si="1"/>
        <v>13.999999999999964</v>
      </c>
      <c r="B109" s="67">
        <v>10.5</v>
      </c>
      <c r="C109" s="66">
        <v>45</v>
      </c>
      <c r="D109" s="1" t="s">
        <v>33</v>
      </c>
      <c r="G109" s="22"/>
      <c r="H109" s="20"/>
      <c r="I109" s="20"/>
      <c r="J109" s="20"/>
      <c r="K109" s="20"/>
      <c r="L109" s="20"/>
      <c r="M109" s="20"/>
      <c r="N109" s="20"/>
      <c r="O109" s="20"/>
      <c r="P109" s="20"/>
      <c r="Q109" s="20"/>
    </row>
    <row r="110" spans="1:17" ht="15.75" thickBot="1" x14ac:dyDescent="0.3">
      <c r="A110">
        <f t="shared" si="1"/>
        <v>14.099999999999964</v>
      </c>
      <c r="B110" s="67">
        <v>13.8</v>
      </c>
      <c r="C110" s="66">
        <v>39</v>
      </c>
      <c r="D110" s="1" t="s">
        <v>33</v>
      </c>
      <c r="G110" s="22"/>
      <c r="H110" s="20"/>
      <c r="I110" s="20"/>
      <c r="J110" s="20"/>
      <c r="K110" s="20"/>
      <c r="L110" s="20"/>
      <c r="M110" s="20"/>
      <c r="N110" s="20"/>
      <c r="O110" s="20"/>
      <c r="P110" s="20"/>
      <c r="Q110" s="20"/>
    </row>
    <row r="111" spans="1:17" ht="15.75" thickBot="1" x14ac:dyDescent="0.3">
      <c r="A111">
        <f t="shared" si="1"/>
        <v>14.199999999999964</v>
      </c>
      <c r="B111" s="67">
        <v>14.1</v>
      </c>
      <c r="C111" s="66">
        <v>39</v>
      </c>
      <c r="D111" s="1" t="s">
        <v>33</v>
      </c>
      <c r="G111" s="22"/>
      <c r="H111" s="20"/>
      <c r="I111" s="20"/>
      <c r="J111" s="20"/>
      <c r="K111" s="20"/>
      <c r="L111" s="20"/>
      <c r="M111" s="20"/>
      <c r="N111" s="20"/>
      <c r="O111" s="20"/>
      <c r="P111" s="20"/>
      <c r="Q111" s="20"/>
    </row>
    <row r="112" spans="1:17" ht="15.75" thickBot="1" x14ac:dyDescent="0.3">
      <c r="A112">
        <f t="shared" si="1"/>
        <v>14.299999999999963</v>
      </c>
      <c r="B112" s="67">
        <v>13.3</v>
      </c>
      <c r="C112" s="66">
        <v>46</v>
      </c>
      <c r="D112" s="1" t="s">
        <v>33</v>
      </c>
      <c r="G112" s="22"/>
      <c r="H112" s="20"/>
      <c r="I112" s="20"/>
      <c r="J112" s="20"/>
      <c r="K112" s="20"/>
      <c r="L112" s="20"/>
      <c r="M112" s="20"/>
      <c r="N112" s="20"/>
      <c r="O112" s="20"/>
      <c r="P112" s="20"/>
      <c r="Q112" s="20"/>
    </row>
    <row r="113" spans="1:17" ht="15.75" thickBot="1" x14ac:dyDescent="0.3">
      <c r="A113">
        <f t="shared" si="1"/>
        <v>14.399999999999963</v>
      </c>
      <c r="B113" s="67">
        <v>14.4</v>
      </c>
      <c r="C113" s="66">
        <v>50</v>
      </c>
      <c r="D113" s="1" t="s">
        <v>33</v>
      </c>
      <c r="G113" s="22"/>
      <c r="H113" s="20"/>
      <c r="I113" s="20"/>
      <c r="J113" s="20"/>
      <c r="K113" s="20"/>
      <c r="L113" s="20"/>
      <c r="M113" s="20"/>
      <c r="N113" s="20"/>
      <c r="O113" s="20"/>
      <c r="P113" s="20"/>
      <c r="Q113" s="20"/>
    </row>
    <row r="114" spans="1:17" ht="15.75" thickBot="1" x14ac:dyDescent="0.3">
      <c r="A114">
        <f t="shared" si="1"/>
        <v>14.499999999999963</v>
      </c>
      <c r="B114" s="67">
        <v>14</v>
      </c>
      <c r="C114" s="66">
        <v>50</v>
      </c>
      <c r="D114" s="1" t="s">
        <v>33</v>
      </c>
      <c r="G114" s="22"/>
      <c r="H114" s="20"/>
      <c r="I114" s="20"/>
      <c r="J114" s="20"/>
      <c r="K114" s="20"/>
      <c r="L114" s="20"/>
      <c r="M114" s="20"/>
      <c r="N114" s="20"/>
      <c r="O114" s="20"/>
      <c r="P114" s="20"/>
      <c r="Q114" s="20"/>
    </row>
    <row r="115" spans="1:17" ht="15.75" thickBot="1" x14ac:dyDescent="0.3">
      <c r="A115">
        <f t="shared" si="1"/>
        <v>14.599999999999962</v>
      </c>
      <c r="B115" s="67">
        <v>16.3</v>
      </c>
      <c r="C115" s="66">
        <v>49</v>
      </c>
      <c r="D115" s="1" t="s">
        <v>33</v>
      </c>
      <c r="G115" s="22"/>
      <c r="H115" s="20"/>
      <c r="I115" s="20"/>
      <c r="J115" s="20"/>
      <c r="K115" s="20"/>
      <c r="L115" s="20"/>
      <c r="M115" s="20"/>
      <c r="N115" s="20"/>
      <c r="O115" s="20"/>
      <c r="P115" s="20"/>
      <c r="Q115" s="20"/>
    </row>
    <row r="116" spans="1:17" ht="15.75" thickBot="1" x14ac:dyDescent="0.3">
      <c r="A116">
        <f t="shared" si="1"/>
        <v>14.699999999999962</v>
      </c>
      <c r="B116" s="67">
        <v>15.6</v>
      </c>
      <c r="C116" s="66">
        <v>52</v>
      </c>
      <c r="D116" s="1" t="s">
        <v>33</v>
      </c>
      <c r="G116" s="22"/>
      <c r="H116" s="20"/>
      <c r="I116" s="20"/>
      <c r="J116" s="20"/>
      <c r="K116" s="20"/>
      <c r="L116" s="20"/>
      <c r="M116" s="20"/>
      <c r="N116" s="20"/>
      <c r="O116" s="20"/>
      <c r="P116" s="20"/>
      <c r="Q116" s="20"/>
    </row>
    <row r="117" spans="1:17" ht="15.75" thickBot="1" x14ac:dyDescent="0.3">
      <c r="A117">
        <f t="shared" si="1"/>
        <v>14.799999999999962</v>
      </c>
      <c r="B117" s="67">
        <v>15.8</v>
      </c>
      <c r="C117" s="66">
        <v>48</v>
      </c>
      <c r="D117" s="1" t="s">
        <v>33</v>
      </c>
      <c r="G117" s="22"/>
      <c r="H117" s="20"/>
      <c r="I117" s="20"/>
      <c r="J117" s="20"/>
      <c r="K117" s="20"/>
      <c r="L117" s="20"/>
      <c r="M117" s="20"/>
      <c r="N117" s="20"/>
      <c r="O117" s="20"/>
      <c r="P117" s="20"/>
      <c r="Q117" s="20"/>
    </row>
    <row r="118" spans="1:17" ht="15.75" thickBot="1" x14ac:dyDescent="0.3">
      <c r="A118">
        <f t="shared" si="1"/>
        <v>14.899999999999961</v>
      </c>
      <c r="B118" s="67">
        <v>14.9</v>
      </c>
      <c r="C118" s="66">
        <v>47</v>
      </c>
      <c r="D118" s="1" t="s">
        <v>33</v>
      </c>
      <c r="G118" s="22"/>
      <c r="H118" s="20"/>
      <c r="I118" s="20"/>
      <c r="J118" s="20"/>
      <c r="K118" s="20"/>
      <c r="L118" s="20"/>
      <c r="M118" s="20"/>
      <c r="N118" s="20"/>
      <c r="O118" s="20"/>
      <c r="P118" s="20"/>
      <c r="Q118" s="20"/>
    </row>
    <row r="119" spans="1:17" ht="15.75" thickBot="1" x14ac:dyDescent="0.3">
      <c r="A119">
        <f t="shared" si="1"/>
        <v>14.999999999999961</v>
      </c>
      <c r="B119" s="67">
        <v>12</v>
      </c>
      <c r="C119" s="66">
        <v>44</v>
      </c>
      <c r="D119" s="1" t="s">
        <v>33</v>
      </c>
      <c r="G119" s="22"/>
      <c r="H119" s="20"/>
      <c r="I119" s="20"/>
      <c r="J119" s="20"/>
      <c r="K119" s="20"/>
      <c r="L119" s="20"/>
      <c r="M119" s="20"/>
      <c r="N119" s="20"/>
      <c r="O119" s="20"/>
      <c r="P119" s="20"/>
      <c r="Q119" s="20"/>
    </row>
    <row r="120" spans="1:17" ht="15.75" thickBot="1" x14ac:dyDescent="0.3">
      <c r="A120">
        <f t="shared" si="1"/>
        <v>15.099999999999961</v>
      </c>
      <c r="B120" s="67">
        <v>13.7</v>
      </c>
      <c r="C120" s="66">
        <v>36</v>
      </c>
      <c r="D120" s="1" t="s">
        <v>33</v>
      </c>
      <c r="G120" s="22"/>
      <c r="H120" s="20"/>
      <c r="I120" s="20"/>
      <c r="J120" s="20"/>
      <c r="K120" s="20"/>
      <c r="L120" s="20"/>
      <c r="M120" s="20"/>
      <c r="N120" s="20"/>
      <c r="O120" s="20"/>
      <c r="P120" s="20"/>
      <c r="Q120" s="20"/>
    </row>
    <row r="121" spans="1:17" ht="15.75" thickBot="1" x14ac:dyDescent="0.3">
      <c r="A121">
        <f t="shared" si="1"/>
        <v>15.19999999999996</v>
      </c>
      <c r="B121" s="67">
        <v>11.3</v>
      </c>
      <c r="C121" s="66">
        <v>32</v>
      </c>
      <c r="D121" s="1" t="s">
        <v>33</v>
      </c>
      <c r="G121" s="22"/>
      <c r="H121" s="20"/>
      <c r="I121" s="20"/>
      <c r="J121" s="20"/>
      <c r="K121" s="20"/>
      <c r="L121" s="20"/>
      <c r="M121" s="20"/>
      <c r="N121" s="20"/>
      <c r="O121" s="20"/>
      <c r="P121" s="20"/>
      <c r="Q121" s="20"/>
    </row>
    <row r="122" spans="1:17" ht="15.75" thickBot="1" x14ac:dyDescent="0.3">
      <c r="A122">
        <f t="shared" si="1"/>
        <v>15.29999999999996</v>
      </c>
      <c r="B122" s="67">
        <v>2.6</v>
      </c>
      <c r="C122" s="66">
        <v>45</v>
      </c>
      <c r="D122" s="5" t="s">
        <v>34</v>
      </c>
      <c r="G122" s="22"/>
      <c r="H122" s="20"/>
      <c r="I122" s="20"/>
      <c r="J122" s="20"/>
      <c r="K122" s="20"/>
      <c r="L122" s="20"/>
      <c r="M122" s="20"/>
      <c r="N122" s="20"/>
      <c r="O122" s="20"/>
      <c r="P122" s="20"/>
      <c r="Q122" s="20"/>
    </row>
    <row r="123" spans="1:17" ht="15.75" thickBot="1" x14ac:dyDescent="0.3">
      <c r="A123">
        <f t="shared" si="1"/>
        <v>15.399999999999959</v>
      </c>
      <c r="B123" s="67">
        <v>1.7</v>
      </c>
      <c r="C123" s="66">
        <v>44</v>
      </c>
      <c r="D123" s="5" t="s">
        <v>34</v>
      </c>
      <c r="G123" s="22"/>
      <c r="H123" s="20"/>
      <c r="I123" s="20"/>
      <c r="J123" s="20"/>
      <c r="K123" s="20"/>
      <c r="L123" s="20"/>
      <c r="M123" s="20"/>
      <c r="N123" s="20"/>
      <c r="O123" s="20"/>
      <c r="P123" s="20"/>
      <c r="Q123" s="20"/>
    </row>
    <row r="124" spans="1:17" ht="15.75" thickBot="1" x14ac:dyDescent="0.3">
      <c r="A124">
        <f t="shared" si="1"/>
        <v>15.499999999999959</v>
      </c>
      <c r="B124" s="67">
        <v>3.2</v>
      </c>
      <c r="C124" s="66">
        <v>36</v>
      </c>
      <c r="D124" s="5" t="s">
        <v>34</v>
      </c>
      <c r="G124" s="22"/>
      <c r="H124" s="20"/>
      <c r="I124" s="20"/>
      <c r="J124" s="20"/>
      <c r="K124" s="20"/>
      <c r="L124" s="20"/>
      <c r="M124" s="20"/>
      <c r="N124" s="20"/>
      <c r="O124" s="20"/>
      <c r="P124" s="20"/>
      <c r="Q124" s="20"/>
    </row>
    <row r="125" spans="1:17" ht="15.75" thickBot="1" x14ac:dyDescent="0.3">
      <c r="A125">
        <f t="shared" si="1"/>
        <v>15.599999999999959</v>
      </c>
      <c r="B125" s="67">
        <v>2.2000000000000002</v>
      </c>
      <c r="C125" s="66">
        <v>32</v>
      </c>
      <c r="D125" s="5" t="s">
        <v>34</v>
      </c>
      <c r="G125" s="22"/>
      <c r="H125" s="20"/>
      <c r="I125" s="20"/>
      <c r="J125" s="20"/>
      <c r="K125" s="20"/>
      <c r="L125" s="20"/>
      <c r="M125" s="20"/>
      <c r="N125" s="20"/>
      <c r="O125" s="20"/>
      <c r="P125" s="20"/>
      <c r="Q125" s="20"/>
    </row>
    <row r="126" spans="1:17" ht="15.75" thickBot="1" x14ac:dyDescent="0.3">
      <c r="A126">
        <f t="shared" si="1"/>
        <v>15.699999999999958</v>
      </c>
      <c r="B126" s="67">
        <v>1.4</v>
      </c>
      <c r="C126" s="66">
        <v>28</v>
      </c>
      <c r="D126" s="5" t="s">
        <v>34</v>
      </c>
      <c r="G126" s="22"/>
      <c r="H126" s="20"/>
      <c r="I126" s="20"/>
      <c r="J126" s="20"/>
      <c r="K126" s="20"/>
      <c r="L126" s="20"/>
      <c r="M126" s="20"/>
      <c r="N126" s="20"/>
      <c r="O126" s="20"/>
      <c r="P126" s="20"/>
      <c r="Q126" s="20"/>
    </row>
    <row r="127" spans="1:17" ht="15.75" thickBot="1" x14ac:dyDescent="0.3">
      <c r="A127">
        <f t="shared" si="1"/>
        <v>15.799999999999958</v>
      </c>
      <c r="B127" s="67">
        <v>13.3</v>
      </c>
      <c r="C127" s="66">
        <v>40</v>
      </c>
      <c r="D127" s="1" t="s">
        <v>33</v>
      </c>
      <c r="G127" s="22"/>
      <c r="H127" s="20"/>
      <c r="I127" s="20"/>
      <c r="J127" s="20"/>
      <c r="K127" s="20"/>
      <c r="L127" s="20"/>
      <c r="M127" s="20"/>
      <c r="N127" s="20"/>
      <c r="O127" s="20"/>
      <c r="P127" s="20"/>
      <c r="Q127" s="20"/>
    </row>
    <row r="128" spans="1:17" ht="15.75" thickBot="1" x14ac:dyDescent="0.3">
      <c r="A128">
        <f t="shared" si="1"/>
        <v>15.899999999999958</v>
      </c>
      <c r="B128" s="67">
        <v>18.5</v>
      </c>
      <c r="C128" s="66">
        <v>47</v>
      </c>
      <c r="D128" s="1" t="s">
        <v>33</v>
      </c>
      <c r="G128" s="22"/>
      <c r="H128" s="20"/>
      <c r="I128" s="20"/>
      <c r="J128" s="20"/>
      <c r="K128" s="20"/>
      <c r="L128" s="20"/>
      <c r="M128" s="20"/>
      <c r="N128" s="20"/>
      <c r="O128" s="20"/>
      <c r="P128" s="20"/>
      <c r="Q128" s="20"/>
    </row>
    <row r="129" spans="1:17" ht="15.75" thickBot="1" x14ac:dyDescent="0.3">
      <c r="A129">
        <f t="shared" si="1"/>
        <v>15.999999999999957</v>
      </c>
      <c r="B129" s="67">
        <v>19.5</v>
      </c>
      <c r="C129" s="66">
        <v>69</v>
      </c>
      <c r="D129" s="1" t="s">
        <v>33</v>
      </c>
      <c r="G129" s="22"/>
      <c r="H129" s="20"/>
      <c r="I129" s="20"/>
      <c r="J129" s="20"/>
      <c r="K129" s="20"/>
      <c r="L129" s="20"/>
      <c r="M129" s="20"/>
      <c r="N129" s="20"/>
      <c r="O129" s="20"/>
      <c r="P129" s="20"/>
      <c r="Q129" s="20"/>
    </row>
    <row r="130" spans="1:17" ht="15.75" thickBot="1" x14ac:dyDescent="0.3">
      <c r="A130">
        <f t="shared" si="1"/>
        <v>16.099999999999959</v>
      </c>
      <c r="B130" s="67">
        <v>18.600000000000001</v>
      </c>
      <c r="C130" s="66">
        <v>72</v>
      </c>
      <c r="D130" s="1" t="s">
        <v>33</v>
      </c>
      <c r="G130" s="22"/>
      <c r="H130" s="20"/>
      <c r="I130" s="20"/>
      <c r="J130" s="20"/>
      <c r="K130" s="20"/>
      <c r="L130" s="20"/>
      <c r="M130" s="20"/>
      <c r="N130" s="20"/>
      <c r="O130" s="20"/>
      <c r="P130" s="20"/>
      <c r="Q130" s="20"/>
    </row>
    <row r="131" spans="1:17" ht="15.75" thickBot="1" x14ac:dyDescent="0.3">
      <c r="A131">
        <f t="shared" si="1"/>
        <v>16.19999999999996</v>
      </c>
      <c r="B131" s="67">
        <v>21.9</v>
      </c>
      <c r="C131" s="66">
        <v>83</v>
      </c>
      <c r="D131" s="1" t="s">
        <v>33</v>
      </c>
      <c r="G131" s="22"/>
      <c r="H131" s="20"/>
      <c r="I131" s="20"/>
      <c r="J131" s="20"/>
      <c r="K131" s="20"/>
      <c r="L131" s="20"/>
      <c r="M131" s="20"/>
      <c r="N131" s="20"/>
      <c r="O131" s="20"/>
      <c r="P131" s="20"/>
      <c r="Q131" s="20"/>
    </row>
    <row r="132" spans="1:17" ht="15.75" thickBot="1" x14ac:dyDescent="0.3">
      <c r="A132">
        <f t="shared" ref="A132:A135" si="2">A131+0.1</f>
        <v>16.299999999999962</v>
      </c>
      <c r="B132" s="67">
        <v>24.4</v>
      </c>
      <c r="C132" s="66">
        <v>81</v>
      </c>
      <c r="D132" s="1" t="s">
        <v>33</v>
      </c>
      <c r="G132" s="22"/>
      <c r="H132" s="20"/>
      <c r="I132" s="20"/>
      <c r="J132" s="20"/>
      <c r="K132" s="20"/>
      <c r="L132" s="20"/>
      <c r="M132" s="20"/>
      <c r="N132" s="20"/>
      <c r="O132" s="20"/>
      <c r="P132" s="20"/>
      <c r="Q132" s="20"/>
    </row>
    <row r="133" spans="1:17" ht="15.75" thickBot="1" x14ac:dyDescent="0.3">
      <c r="A133">
        <f t="shared" si="2"/>
        <v>16.399999999999963</v>
      </c>
      <c r="B133" s="67">
        <v>28.2</v>
      </c>
      <c r="C133" s="66">
        <v>82</v>
      </c>
      <c r="D133" s="1" t="s">
        <v>33</v>
      </c>
      <c r="G133" s="22"/>
      <c r="H133" s="20"/>
      <c r="I133" s="20"/>
      <c r="J133" s="20"/>
      <c r="K133" s="20"/>
      <c r="L133" s="20"/>
      <c r="M133" s="20"/>
      <c r="N133" s="20"/>
      <c r="O133" s="20"/>
      <c r="P133" s="20"/>
      <c r="Q133" s="20"/>
    </row>
    <row r="134" spans="1:17" ht="15.75" thickBot="1" x14ac:dyDescent="0.3">
      <c r="A134">
        <f t="shared" si="2"/>
        <v>16.499999999999964</v>
      </c>
      <c r="B134" s="67">
        <v>30.3</v>
      </c>
      <c r="C134" s="66">
        <v>102</v>
      </c>
      <c r="D134" s="1" t="s">
        <v>33</v>
      </c>
      <c r="G134" s="22"/>
      <c r="H134" s="20"/>
      <c r="I134" s="20"/>
      <c r="J134" s="20"/>
      <c r="K134" s="20"/>
      <c r="L134" s="20"/>
      <c r="M134" s="20"/>
      <c r="N134" s="20"/>
      <c r="O134" s="20"/>
      <c r="P134" s="20"/>
      <c r="Q134" s="20"/>
    </row>
    <row r="135" spans="1:17" ht="15.75" thickBot="1" x14ac:dyDescent="0.3">
      <c r="A135">
        <f t="shared" si="2"/>
        <v>16.599999999999966</v>
      </c>
      <c r="B135" s="67">
        <v>28.8</v>
      </c>
      <c r="C135" s="66">
        <v>97</v>
      </c>
      <c r="D135" s="1" t="s">
        <v>33</v>
      </c>
      <c r="G135" s="22"/>
      <c r="H135" s="20"/>
      <c r="I135" s="20"/>
      <c r="J135" s="20"/>
      <c r="K135" s="20"/>
      <c r="L135" s="20"/>
      <c r="M135" s="20"/>
      <c r="N135" s="20"/>
      <c r="O135" s="20"/>
      <c r="P135" s="20"/>
      <c r="Q135" s="20"/>
    </row>
  </sheetData>
  <pageMargins left="0.23622047244094491" right="0.23622047244094491" top="0.19685039370078741" bottom="0.15748031496062992" header="0.31496062992125984" footer="0.31496062992125984"/>
  <pageSetup paperSize="9" scale="45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abSelected="1" workbookViewId="0">
      <selection activeCell="K25" sqref="K25"/>
    </sheetView>
  </sheetViews>
  <sheetFormatPr defaultRowHeight="15" x14ac:dyDescent="0.25"/>
  <cols>
    <col min="1" max="1" width="11" bestFit="1" customWidth="1"/>
  </cols>
  <sheetData>
    <row r="1" spans="1:2" x14ac:dyDescent="0.25">
      <c r="A1" t="s">
        <v>55</v>
      </c>
      <c r="B1" t="s">
        <v>58</v>
      </c>
    </row>
    <row r="2" spans="1:2" x14ac:dyDescent="0.25">
      <c r="A2" t="s">
        <v>56</v>
      </c>
      <c r="B2">
        <v>0.3</v>
      </c>
    </row>
    <row r="3" spans="1:2" x14ac:dyDescent="0.25">
      <c r="A3" t="s">
        <v>57</v>
      </c>
      <c r="B3">
        <v>0.3</v>
      </c>
    </row>
    <row r="4" spans="1:2" x14ac:dyDescent="0.25">
      <c r="A4" t="s">
        <v>56</v>
      </c>
      <c r="B4">
        <v>0.35</v>
      </c>
    </row>
    <row r="5" spans="1:2" x14ac:dyDescent="0.25">
      <c r="A5" t="s">
        <v>57</v>
      </c>
      <c r="B5">
        <v>0.35</v>
      </c>
    </row>
    <row r="6" spans="1:2" x14ac:dyDescent="0.25">
      <c r="A6" t="s">
        <v>56</v>
      </c>
      <c r="B6">
        <v>0.4</v>
      </c>
    </row>
    <row r="7" spans="1:2" x14ac:dyDescent="0.25">
      <c r="A7" t="s">
        <v>57</v>
      </c>
      <c r="B7">
        <v>0.4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4"/>
  <sheetViews>
    <sheetView workbookViewId="0">
      <selection activeCell="C4" sqref="C4:D19"/>
    </sheetView>
  </sheetViews>
  <sheetFormatPr defaultRowHeight="15" x14ac:dyDescent="0.25"/>
  <cols>
    <col min="7" max="8" width="9.140625" style="15"/>
  </cols>
  <sheetData>
    <row r="1" spans="1:10" ht="30" customHeight="1" x14ac:dyDescent="0.25">
      <c r="A1" s="75" t="s">
        <v>16</v>
      </c>
      <c r="B1" s="76"/>
      <c r="C1" s="72" t="s">
        <v>15</v>
      </c>
      <c r="D1" s="73"/>
      <c r="E1" s="73"/>
      <c r="F1" s="74"/>
    </row>
    <row r="2" spans="1:10" ht="24.75" customHeight="1" thickBot="1" x14ac:dyDescent="0.3">
      <c r="A2" s="77"/>
      <c r="B2" s="78"/>
      <c r="C2" s="69" t="s">
        <v>17</v>
      </c>
      <c r="D2" s="70"/>
      <c r="E2" s="70" t="s">
        <v>18</v>
      </c>
      <c r="F2" s="71"/>
    </row>
    <row r="3" spans="1:10" ht="12.75" customHeight="1" x14ac:dyDescent="0.25">
      <c r="A3" s="51">
        <v>0</v>
      </c>
      <c r="B3" s="52">
        <v>0.9</v>
      </c>
      <c r="C3" s="51">
        <v>0</v>
      </c>
      <c r="D3" s="53">
        <v>0.75</v>
      </c>
      <c r="E3" s="54">
        <v>0</v>
      </c>
      <c r="F3" s="55">
        <v>1</v>
      </c>
    </row>
    <row r="4" spans="1:10" x14ac:dyDescent="0.25">
      <c r="A4" s="47">
        <v>1000</v>
      </c>
      <c r="B4" s="48">
        <v>0.9</v>
      </c>
      <c r="C4" s="45">
        <v>20</v>
      </c>
      <c r="D4" s="50">
        <v>0.75</v>
      </c>
      <c r="E4" s="49">
        <v>20</v>
      </c>
      <c r="F4" s="46">
        <v>1</v>
      </c>
      <c r="G4" s="16"/>
      <c r="H4" s="16"/>
    </row>
    <row r="5" spans="1:10" x14ac:dyDescent="0.25">
      <c r="A5" s="23">
        <v>1150.0000000000002</v>
      </c>
      <c r="B5" s="24">
        <v>0.89</v>
      </c>
      <c r="C5" s="30">
        <v>21.333333333333332</v>
      </c>
      <c r="D5" s="31">
        <v>0.74</v>
      </c>
      <c r="E5" s="14">
        <v>20.8</v>
      </c>
      <c r="F5" s="38">
        <v>0.99</v>
      </c>
      <c r="G5" s="17"/>
      <c r="H5" s="17"/>
    </row>
    <row r="6" spans="1:10" x14ac:dyDescent="0.25">
      <c r="A6" s="23">
        <v>1300.0000000000005</v>
      </c>
      <c r="B6" s="24">
        <v>0.88</v>
      </c>
      <c r="C6" s="30">
        <v>22.666666666666664</v>
      </c>
      <c r="D6" s="31">
        <v>0.73</v>
      </c>
      <c r="E6" s="14">
        <v>21.6</v>
      </c>
      <c r="F6" s="38">
        <v>0.98</v>
      </c>
      <c r="G6" s="17"/>
      <c r="H6" s="17"/>
      <c r="J6" s="44"/>
    </row>
    <row r="7" spans="1:10" x14ac:dyDescent="0.25">
      <c r="A7" s="23">
        <v>1450.0000000000007</v>
      </c>
      <c r="B7" s="24">
        <v>0.87</v>
      </c>
      <c r="C7" s="30">
        <v>23.999999999999996</v>
      </c>
      <c r="D7" s="31">
        <v>0.72</v>
      </c>
      <c r="E7" s="14">
        <v>22.400000000000002</v>
      </c>
      <c r="F7" s="38">
        <v>0.97</v>
      </c>
      <c r="G7" s="17"/>
      <c r="H7" s="17"/>
    </row>
    <row r="8" spans="1:10" x14ac:dyDescent="0.25">
      <c r="A8" s="23">
        <v>1600.0000000000009</v>
      </c>
      <c r="B8" s="24">
        <v>0.86</v>
      </c>
      <c r="C8" s="30">
        <v>25.333333333333329</v>
      </c>
      <c r="D8" s="31">
        <v>0.71</v>
      </c>
      <c r="E8" s="14">
        <v>23.200000000000003</v>
      </c>
      <c r="F8" s="38">
        <v>0.96</v>
      </c>
      <c r="G8" s="17"/>
      <c r="H8" s="17"/>
    </row>
    <row r="9" spans="1:10" x14ac:dyDescent="0.25">
      <c r="A9" s="23">
        <v>1750.0000000000011</v>
      </c>
      <c r="B9" s="24">
        <v>0.85</v>
      </c>
      <c r="C9" s="30">
        <v>26.666666666666661</v>
      </c>
      <c r="D9" s="31">
        <v>0.7</v>
      </c>
      <c r="E9" s="14">
        <v>24.000000000000004</v>
      </c>
      <c r="F9" s="38">
        <v>0.95</v>
      </c>
      <c r="G9" s="17"/>
      <c r="H9" s="17"/>
    </row>
    <row r="10" spans="1:10" x14ac:dyDescent="0.25">
      <c r="A10" s="23">
        <v>1900.0000000000014</v>
      </c>
      <c r="B10" s="24">
        <v>0.84</v>
      </c>
      <c r="C10" s="30">
        <v>27.999999999999993</v>
      </c>
      <c r="D10" s="31">
        <v>0.69</v>
      </c>
      <c r="E10" s="14">
        <v>24.800000000000004</v>
      </c>
      <c r="F10" s="38">
        <v>0.94</v>
      </c>
      <c r="G10" s="17"/>
      <c r="H10" s="17"/>
    </row>
    <row r="11" spans="1:10" x14ac:dyDescent="0.25">
      <c r="A11" s="23">
        <v>2050.0000000000014</v>
      </c>
      <c r="B11" s="24">
        <v>0.83</v>
      </c>
      <c r="C11" s="30">
        <v>29.333333333333325</v>
      </c>
      <c r="D11" s="31">
        <v>0.68</v>
      </c>
      <c r="E11" s="14">
        <v>25.600000000000005</v>
      </c>
      <c r="F11" s="38">
        <v>0.93</v>
      </c>
      <c r="G11" s="17"/>
      <c r="H11" s="17"/>
    </row>
    <row r="12" spans="1:10" x14ac:dyDescent="0.25">
      <c r="A12" s="23">
        <v>2200.0000000000014</v>
      </c>
      <c r="B12" s="24">
        <v>0.82</v>
      </c>
      <c r="C12" s="30">
        <v>30.666666666666657</v>
      </c>
      <c r="D12" s="31">
        <v>0.67</v>
      </c>
      <c r="E12" s="14">
        <v>26.400000000000006</v>
      </c>
      <c r="F12" s="38">
        <v>0.92</v>
      </c>
      <c r="G12" s="17"/>
      <c r="H12" s="17"/>
    </row>
    <row r="13" spans="1:10" x14ac:dyDescent="0.25">
      <c r="A13" s="23">
        <v>2350.0000000000014</v>
      </c>
      <c r="B13" s="24">
        <v>0.81</v>
      </c>
      <c r="C13" s="30">
        <v>31.999999999999989</v>
      </c>
      <c r="D13" s="31">
        <v>0.66</v>
      </c>
      <c r="E13" s="14">
        <v>27.200000000000006</v>
      </c>
      <c r="F13" s="38">
        <v>0.91</v>
      </c>
      <c r="G13" s="17"/>
      <c r="H13" s="17"/>
      <c r="J13" s="44"/>
    </row>
    <row r="14" spans="1:10" x14ac:dyDescent="0.25">
      <c r="A14" s="25">
        <v>2500</v>
      </c>
      <c r="B14" s="26">
        <v>0.8</v>
      </c>
      <c r="C14" s="30">
        <v>33.333333333333321</v>
      </c>
      <c r="D14" s="31">
        <v>0.65</v>
      </c>
      <c r="E14" s="14">
        <v>28.000000000000007</v>
      </c>
      <c r="F14" s="38">
        <v>0.9</v>
      </c>
      <c r="G14" s="16"/>
      <c r="H14" s="16"/>
    </row>
    <row r="15" spans="1:10" x14ac:dyDescent="0.25">
      <c r="A15" s="23">
        <v>2666.666666666667</v>
      </c>
      <c r="B15" s="24">
        <v>0.79</v>
      </c>
      <c r="C15" s="30">
        <v>34.666666666666657</v>
      </c>
      <c r="D15" s="31">
        <v>0.64</v>
      </c>
      <c r="E15" s="14">
        <v>28.800000000000008</v>
      </c>
      <c r="F15" s="38">
        <v>0.89</v>
      </c>
      <c r="G15" s="18"/>
      <c r="H15" s="17"/>
    </row>
    <row r="16" spans="1:10" x14ac:dyDescent="0.25">
      <c r="A16" s="23">
        <v>2833.3333333333339</v>
      </c>
      <c r="B16" s="24">
        <v>0.78</v>
      </c>
      <c r="C16" s="30">
        <v>35.999999999999993</v>
      </c>
      <c r="D16" s="31">
        <v>0.63</v>
      </c>
      <c r="E16" s="14">
        <v>29.600000000000009</v>
      </c>
      <c r="F16" s="38">
        <v>0.88</v>
      </c>
      <c r="G16" s="18"/>
      <c r="H16" s="17"/>
    </row>
    <row r="17" spans="1:8" x14ac:dyDescent="0.25">
      <c r="A17" s="23">
        <v>3000.0000000000009</v>
      </c>
      <c r="B17" s="24">
        <v>0.77</v>
      </c>
      <c r="C17" s="30">
        <v>37.333333333333329</v>
      </c>
      <c r="D17" s="31">
        <v>0.62</v>
      </c>
      <c r="E17" s="14">
        <v>30.400000000000009</v>
      </c>
      <c r="F17" s="38">
        <v>0.87</v>
      </c>
      <c r="G17" s="18"/>
      <c r="H17" s="17"/>
    </row>
    <row r="18" spans="1:8" x14ac:dyDescent="0.25">
      <c r="A18" s="23">
        <v>3166.6666666666679</v>
      </c>
      <c r="B18" s="24">
        <v>0.76</v>
      </c>
      <c r="C18" s="30">
        <v>38.666666666666664</v>
      </c>
      <c r="D18" s="31">
        <v>0.61</v>
      </c>
      <c r="E18" s="14">
        <v>31.20000000000001</v>
      </c>
      <c r="F18" s="38">
        <v>0.86</v>
      </c>
      <c r="G18" s="18"/>
      <c r="H18" s="17"/>
    </row>
    <row r="19" spans="1:8" x14ac:dyDescent="0.25">
      <c r="A19" s="23">
        <v>3333.3333333333348</v>
      </c>
      <c r="B19" s="24">
        <v>0.75</v>
      </c>
      <c r="C19" s="32">
        <v>40</v>
      </c>
      <c r="D19" s="33">
        <v>0.6</v>
      </c>
      <c r="E19" s="14">
        <v>32.000000000000007</v>
      </c>
      <c r="F19" s="38">
        <v>0.85</v>
      </c>
      <c r="G19" s="18"/>
      <c r="H19" s="17"/>
    </row>
    <row r="20" spans="1:8" x14ac:dyDescent="0.25">
      <c r="A20" s="23">
        <v>3500.0000000000018</v>
      </c>
      <c r="B20" s="24">
        <v>0.74</v>
      </c>
      <c r="C20" s="34">
        <v>44</v>
      </c>
      <c r="D20" s="31">
        <v>0.59</v>
      </c>
      <c r="E20" s="14">
        <v>32.800000000000004</v>
      </c>
      <c r="F20" s="38">
        <v>0.84</v>
      </c>
      <c r="G20" s="18"/>
      <c r="H20" s="17"/>
    </row>
    <row r="21" spans="1:8" x14ac:dyDescent="0.25">
      <c r="A21" s="23">
        <v>3666.6666666666688</v>
      </c>
      <c r="B21" s="24">
        <v>0.73</v>
      </c>
      <c r="C21" s="34">
        <v>48</v>
      </c>
      <c r="D21" s="31">
        <v>0.57999999999999996</v>
      </c>
      <c r="E21" s="14">
        <v>33.6</v>
      </c>
      <c r="F21" s="38">
        <v>0.83</v>
      </c>
      <c r="G21" s="18"/>
      <c r="H21" s="17"/>
    </row>
    <row r="22" spans="1:8" x14ac:dyDescent="0.25">
      <c r="A22" s="23">
        <v>3833.3333333333358</v>
      </c>
      <c r="B22" s="24">
        <v>0.72</v>
      </c>
      <c r="C22" s="34">
        <v>52</v>
      </c>
      <c r="D22" s="31">
        <v>0.56999999999999995</v>
      </c>
      <c r="E22" s="14">
        <v>34.4</v>
      </c>
      <c r="F22" s="38">
        <v>0.82</v>
      </c>
      <c r="G22" s="18"/>
      <c r="H22" s="17"/>
    </row>
    <row r="23" spans="1:8" x14ac:dyDescent="0.25">
      <c r="A23" s="23">
        <v>4000.0000000000027</v>
      </c>
      <c r="B23" s="24">
        <v>0.71</v>
      </c>
      <c r="C23" s="34">
        <v>56</v>
      </c>
      <c r="D23" s="31">
        <v>0.56000000000000005</v>
      </c>
      <c r="E23" s="14">
        <v>35.199999999999996</v>
      </c>
      <c r="F23" s="38">
        <v>0.81</v>
      </c>
      <c r="G23" s="18"/>
      <c r="H23" s="17"/>
    </row>
    <row r="24" spans="1:8" x14ac:dyDescent="0.25">
      <c r="A24" s="23">
        <v>4166.6666666666697</v>
      </c>
      <c r="B24" s="24">
        <v>0.7</v>
      </c>
      <c r="C24" s="32">
        <v>60</v>
      </c>
      <c r="D24" s="33">
        <v>0.55000000000000004</v>
      </c>
      <c r="E24" s="14">
        <v>35.999999999999993</v>
      </c>
      <c r="F24" s="38">
        <v>0.8</v>
      </c>
      <c r="G24" s="18"/>
      <c r="H24" s="17"/>
    </row>
    <row r="25" spans="1:8" x14ac:dyDescent="0.25">
      <c r="A25" s="23">
        <v>4333.3333333333367</v>
      </c>
      <c r="B25" s="24">
        <v>0.69</v>
      </c>
      <c r="C25" s="34">
        <v>64</v>
      </c>
      <c r="D25" s="31">
        <v>0.54</v>
      </c>
      <c r="E25" s="14">
        <v>36.79999999999999</v>
      </c>
      <c r="F25" s="38">
        <v>0.79</v>
      </c>
      <c r="G25" s="18"/>
      <c r="H25" s="17"/>
    </row>
    <row r="26" spans="1:8" x14ac:dyDescent="0.25">
      <c r="A26" s="23">
        <v>4500.0000000000036</v>
      </c>
      <c r="B26" s="24">
        <v>0.68</v>
      </c>
      <c r="C26" s="34">
        <v>68</v>
      </c>
      <c r="D26" s="31">
        <v>0.53</v>
      </c>
      <c r="E26" s="14">
        <v>37.599999999999987</v>
      </c>
      <c r="F26" s="38">
        <v>0.78</v>
      </c>
      <c r="G26" s="18"/>
      <c r="H26" s="17"/>
    </row>
    <row r="27" spans="1:8" x14ac:dyDescent="0.25">
      <c r="A27" s="23">
        <v>4666.6666666666706</v>
      </c>
      <c r="B27" s="24">
        <v>0.67</v>
      </c>
      <c r="C27" s="34">
        <v>72</v>
      </c>
      <c r="D27" s="31">
        <v>0.52</v>
      </c>
      <c r="E27" s="14">
        <v>38.399999999999984</v>
      </c>
      <c r="F27" s="38">
        <v>0.77</v>
      </c>
      <c r="G27" s="18"/>
      <c r="H27" s="17"/>
    </row>
    <row r="28" spans="1:8" x14ac:dyDescent="0.25">
      <c r="A28" s="23">
        <v>4833.3333333333376</v>
      </c>
      <c r="B28" s="24">
        <v>0.66</v>
      </c>
      <c r="C28" s="34">
        <v>76</v>
      </c>
      <c r="D28" s="31">
        <v>0.51</v>
      </c>
      <c r="E28" s="14">
        <v>39.199999999999982</v>
      </c>
      <c r="F28" s="38">
        <v>0.76</v>
      </c>
      <c r="G28" s="18"/>
      <c r="H28" s="17"/>
    </row>
    <row r="29" spans="1:8" x14ac:dyDescent="0.25">
      <c r="A29" s="25">
        <v>5000</v>
      </c>
      <c r="B29" s="26">
        <v>0.65</v>
      </c>
      <c r="C29" s="32">
        <v>80</v>
      </c>
      <c r="D29" s="33">
        <v>0.5</v>
      </c>
      <c r="E29" s="13">
        <v>40</v>
      </c>
      <c r="F29" s="40">
        <v>0.75</v>
      </c>
      <c r="G29" s="16"/>
      <c r="H29" s="16"/>
    </row>
    <row r="30" spans="1:8" x14ac:dyDescent="0.25">
      <c r="A30" s="23">
        <v>5250</v>
      </c>
      <c r="B30" s="24">
        <v>0.64</v>
      </c>
      <c r="C30" s="34">
        <v>84</v>
      </c>
      <c r="D30" s="31">
        <v>0.49</v>
      </c>
      <c r="E30" s="29">
        <v>41.333333333333336</v>
      </c>
      <c r="F30" s="38">
        <v>0.74</v>
      </c>
      <c r="G30" s="17"/>
      <c r="H30" s="17"/>
    </row>
    <row r="31" spans="1:8" x14ac:dyDescent="0.25">
      <c r="A31" s="23">
        <v>5500</v>
      </c>
      <c r="B31" s="24">
        <v>0.63</v>
      </c>
      <c r="C31" s="34">
        <v>88</v>
      </c>
      <c r="D31" s="31">
        <v>0.48</v>
      </c>
      <c r="E31" s="29">
        <v>42.666666666666671</v>
      </c>
      <c r="F31" s="38">
        <v>0.73</v>
      </c>
      <c r="G31" s="17"/>
      <c r="H31" s="17"/>
    </row>
    <row r="32" spans="1:8" x14ac:dyDescent="0.25">
      <c r="A32" s="23">
        <v>5750</v>
      </c>
      <c r="B32" s="24">
        <v>0.62</v>
      </c>
      <c r="C32" s="34">
        <v>92</v>
      </c>
      <c r="D32" s="31">
        <v>0.47</v>
      </c>
      <c r="E32" s="29">
        <v>44.000000000000007</v>
      </c>
      <c r="F32" s="38">
        <v>0.72</v>
      </c>
      <c r="G32" s="17"/>
      <c r="H32" s="17"/>
    </row>
    <row r="33" spans="1:8" x14ac:dyDescent="0.25">
      <c r="A33" s="23">
        <v>6000</v>
      </c>
      <c r="B33" s="24">
        <v>0.61</v>
      </c>
      <c r="C33" s="34">
        <v>96</v>
      </c>
      <c r="D33" s="31">
        <v>0.46</v>
      </c>
      <c r="E33" s="29">
        <v>45.333333333333343</v>
      </c>
      <c r="F33" s="38">
        <v>0.71</v>
      </c>
      <c r="G33" s="17"/>
      <c r="H33" s="17"/>
    </row>
    <row r="34" spans="1:8" x14ac:dyDescent="0.25">
      <c r="A34" s="23">
        <v>6250</v>
      </c>
      <c r="B34" s="24">
        <v>0.6</v>
      </c>
      <c r="C34" s="32">
        <v>100</v>
      </c>
      <c r="D34" s="33">
        <v>0.45</v>
      </c>
      <c r="E34" s="29">
        <v>46.666666666666679</v>
      </c>
      <c r="F34" s="38">
        <v>0.7</v>
      </c>
      <c r="G34" s="17"/>
      <c r="H34" s="17"/>
    </row>
    <row r="35" spans="1:8" x14ac:dyDescent="0.25">
      <c r="A35" s="23">
        <v>6500</v>
      </c>
      <c r="B35" s="24">
        <v>0.59</v>
      </c>
      <c r="C35" s="34">
        <v>104</v>
      </c>
      <c r="D35" s="31">
        <v>0.44</v>
      </c>
      <c r="E35" s="29">
        <v>48.000000000000014</v>
      </c>
      <c r="F35" s="38">
        <v>0.69</v>
      </c>
      <c r="G35" s="17"/>
      <c r="H35" s="17"/>
    </row>
    <row r="36" spans="1:8" x14ac:dyDescent="0.25">
      <c r="A36" s="23">
        <v>6750</v>
      </c>
      <c r="B36" s="24">
        <v>0.57999999999999996</v>
      </c>
      <c r="C36" s="34">
        <v>108</v>
      </c>
      <c r="D36" s="31">
        <v>0.43</v>
      </c>
      <c r="E36" s="29">
        <v>49.33333333333335</v>
      </c>
      <c r="F36" s="38">
        <v>0.68</v>
      </c>
      <c r="G36" s="17"/>
      <c r="H36" s="17"/>
    </row>
    <row r="37" spans="1:8" x14ac:dyDescent="0.25">
      <c r="A37" s="23">
        <v>7000</v>
      </c>
      <c r="B37" s="24">
        <v>0.56999999999999995</v>
      </c>
      <c r="C37" s="34">
        <v>112</v>
      </c>
      <c r="D37" s="31">
        <v>0.42</v>
      </c>
      <c r="E37" s="29">
        <v>50.666666666666686</v>
      </c>
      <c r="F37" s="38">
        <v>0.67</v>
      </c>
      <c r="G37" s="17"/>
      <c r="H37" s="17"/>
    </row>
    <row r="38" spans="1:8" x14ac:dyDescent="0.25">
      <c r="A38" s="23">
        <v>7250</v>
      </c>
      <c r="B38" s="24">
        <v>0.56000000000000005</v>
      </c>
      <c r="C38" s="34">
        <v>116</v>
      </c>
      <c r="D38" s="31">
        <v>0.41</v>
      </c>
      <c r="E38" s="29">
        <v>52.000000000000021</v>
      </c>
      <c r="F38" s="38">
        <v>0.66</v>
      </c>
      <c r="G38" s="17"/>
      <c r="H38" s="17"/>
    </row>
    <row r="39" spans="1:8" ht="15.75" thickBot="1" x14ac:dyDescent="0.3">
      <c r="A39" s="25">
        <v>7500</v>
      </c>
      <c r="B39" s="26">
        <v>0.55000000000000004</v>
      </c>
      <c r="C39" s="35">
        <v>120</v>
      </c>
      <c r="D39" s="36">
        <v>0.4</v>
      </c>
      <c r="E39" s="29">
        <v>53.333333333333357</v>
      </c>
      <c r="F39" s="38">
        <v>0.65</v>
      </c>
      <c r="G39" s="16"/>
      <c r="H39" s="16"/>
    </row>
    <row r="40" spans="1:8" x14ac:dyDescent="0.25">
      <c r="A40" s="23">
        <v>7750</v>
      </c>
      <c r="B40" s="24">
        <v>0.54</v>
      </c>
      <c r="C40" s="17"/>
      <c r="D40" s="17"/>
      <c r="E40" s="41">
        <v>54.666666666666693</v>
      </c>
      <c r="F40" s="38">
        <v>0.64</v>
      </c>
      <c r="G40" s="17"/>
      <c r="H40" s="17"/>
    </row>
    <row r="41" spans="1:8" x14ac:dyDescent="0.25">
      <c r="A41" s="23">
        <v>8000</v>
      </c>
      <c r="B41" s="24">
        <v>0.53</v>
      </c>
      <c r="C41" s="17"/>
      <c r="D41" s="17"/>
      <c r="E41" s="41">
        <v>56.000000000000028</v>
      </c>
      <c r="F41" s="38">
        <v>0.63</v>
      </c>
      <c r="G41" s="17"/>
      <c r="H41" s="17"/>
    </row>
    <row r="42" spans="1:8" x14ac:dyDescent="0.25">
      <c r="A42" s="23">
        <v>8250</v>
      </c>
      <c r="B42" s="24">
        <v>0.52</v>
      </c>
      <c r="C42" s="17"/>
      <c r="D42" s="17"/>
      <c r="E42" s="41">
        <v>57.333333333333364</v>
      </c>
      <c r="F42" s="38">
        <v>0.62</v>
      </c>
      <c r="G42" s="17"/>
      <c r="H42" s="17"/>
    </row>
    <row r="43" spans="1:8" x14ac:dyDescent="0.25">
      <c r="A43" s="23">
        <v>8500</v>
      </c>
      <c r="B43" s="24">
        <v>0.51</v>
      </c>
      <c r="C43" s="17"/>
      <c r="D43" s="17"/>
      <c r="E43" s="41">
        <v>58.6666666666667</v>
      </c>
      <c r="F43" s="38">
        <v>0.61</v>
      </c>
      <c r="G43" s="17"/>
      <c r="H43" s="17"/>
    </row>
    <row r="44" spans="1:8" x14ac:dyDescent="0.25">
      <c r="A44" s="23">
        <v>8750</v>
      </c>
      <c r="B44" s="24">
        <v>0.5</v>
      </c>
      <c r="C44" s="17"/>
      <c r="D44" s="17"/>
      <c r="E44" s="39">
        <v>60</v>
      </c>
      <c r="F44" s="40">
        <v>0.6</v>
      </c>
      <c r="G44" s="17"/>
      <c r="H44" s="17"/>
    </row>
    <row r="45" spans="1:8" x14ac:dyDescent="0.25">
      <c r="A45" s="23">
        <v>9000</v>
      </c>
      <c r="B45" s="24">
        <v>0.49</v>
      </c>
      <c r="C45" s="17"/>
      <c r="D45" s="17"/>
      <c r="E45" s="41">
        <v>61.333333333333336</v>
      </c>
      <c r="F45" s="38">
        <v>0.59</v>
      </c>
      <c r="G45" s="17"/>
      <c r="H45" s="17"/>
    </row>
    <row r="46" spans="1:8" x14ac:dyDescent="0.25">
      <c r="A46" s="23">
        <v>9250</v>
      </c>
      <c r="B46" s="24">
        <v>0.48</v>
      </c>
      <c r="C46" s="17"/>
      <c r="D46" s="17"/>
      <c r="E46" s="41">
        <v>62.666666666666671</v>
      </c>
      <c r="F46" s="38">
        <v>0.57999999999999996</v>
      </c>
      <c r="G46" s="17"/>
      <c r="H46" s="17"/>
    </row>
    <row r="47" spans="1:8" x14ac:dyDescent="0.25">
      <c r="A47" s="23">
        <v>9500</v>
      </c>
      <c r="B47" s="24">
        <v>0.47</v>
      </c>
      <c r="C47" s="17"/>
      <c r="D47" s="17"/>
      <c r="E47" s="41">
        <v>64</v>
      </c>
      <c r="F47" s="38">
        <v>0.56999999999999995</v>
      </c>
      <c r="G47" s="17"/>
      <c r="H47" s="17"/>
    </row>
    <row r="48" spans="1:8" x14ac:dyDescent="0.25">
      <c r="A48" s="23">
        <v>9750</v>
      </c>
      <c r="B48" s="24">
        <v>0.46</v>
      </c>
      <c r="C48" s="17"/>
      <c r="D48" s="17"/>
      <c r="E48" s="41">
        <v>65.333333333333329</v>
      </c>
      <c r="F48" s="38">
        <v>0.56000000000000005</v>
      </c>
      <c r="G48" s="17"/>
      <c r="H48" s="17"/>
    </row>
    <row r="49" spans="1:8" x14ac:dyDescent="0.25">
      <c r="A49" s="25">
        <v>10000</v>
      </c>
      <c r="B49" s="26">
        <v>0.45</v>
      </c>
      <c r="C49" s="17"/>
      <c r="D49" s="17"/>
      <c r="E49" s="41">
        <v>66.666666666666657</v>
      </c>
      <c r="F49" s="38">
        <v>0.55000000000000004</v>
      </c>
      <c r="G49" s="16"/>
      <c r="H49" s="16"/>
    </row>
    <row r="50" spans="1:8" x14ac:dyDescent="0.25">
      <c r="A50" s="23">
        <v>10500</v>
      </c>
      <c r="B50" s="24">
        <v>0.44</v>
      </c>
      <c r="C50" s="17"/>
      <c r="D50" s="17"/>
      <c r="E50" s="41">
        <v>67.999999999999986</v>
      </c>
      <c r="F50" s="38">
        <v>0.54</v>
      </c>
      <c r="G50" s="17"/>
      <c r="H50" s="17"/>
    </row>
    <row r="51" spans="1:8" x14ac:dyDescent="0.25">
      <c r="A51" s="23">
        <v>11000</v>
      </c>
      <c r="B51" s="24">
        <v>0.43</v>
      </c>
      <c r="C51" s="17"/>
      <c r="D51" s="17"/>
      <c r="E51" s="41">
        <v>69.333333333333314</v>
      </c>
      <c r="F51" s="38">
        <v>0.53</v>
      </c>
      <c r="G51" s="17"/>
      <c r="H51" s="17"/>
    </row>
    <row r="52" spans="1:8" x14ac:dyDescent="0.25">
      <c r="A52" s="23">
        <v>11500</v>
      </c>
      <c r="B52" s="24">
        <v>0.42</v>
      </c>
      <c r="C52" s="17"/>
      <c r="D52" s="17"/>
      <c r="E52" s="41">
        <v>70.666666666666643</v>
      </c>
      <c r="F52" s="38">
        <v>0.52</v>
      </c>
      <c r="G52" s="17"/>
      <c r="H52" s="17"/>
    </row>
    <row r="53" spans="1:8" x14ac:dyDescent="0.25">
      <c r="A53" s="23">
        <v>12000</v>
      </c>
      <c r="B53" s="24">
        <v>0.41</v>
      </c>
      <c r="C53" s="17"/>
      <c r="D53" s="17"/>
      <c r="E53" s="41">
        <v>71.999999999999972</v>
      </c>
      <c r="F53" s="38">
        <v>0.51</v>
      </c>
      <c r="G53" s="17"/>
      <c r="H53" s="17"/>
    </row>
    <row r="54" spans="1:8" x14ac:dyDescent="0.25">
      <c r="A54" s="23">
        <v>12500</v>
      </c>
      <c r="B54" s="24">
        <v>0.4</v>
      </c>
      <c r="C54" s="17"/>
      <c r="D54" s="17"/>
      <c r="E54" s="41">
        <v>73.3333333333333</v>
      </c>
      <c r="F54" s="38">
        <v>0.5</v>
      </c>
      <c r="G54" s="17"/>
      <c r="H54" s="17"/>
    </row>
    <row r="55" spans="1:8" x14ac:dyDescent="0.25">
      <c r="A55" s="23">
        <v>13000</v>
      </c>
      <c r="B55" s="24">
        <v>0.39</v>
      </c>
      <c r="C55" s="17"/>
      <c r="D55" s="17"/>
      <c r="E55" s="41">
        <v>74.666666666666629</v>
      </c>
      <c r="F55" s="38">
        <v>0.49</v>
      </c>
      <c r="G55" s="17"/>
      <c r="H55" s="17"/>
    </row>
    <row r="56" spans="1:8" x14ac:dyDescent="0.25">
      <c r="A56" s="23">
        <v>13500</v>
      </c>
      <c r="B56" s="24">
        <v>0.38</v>
      </c>
      <c r="C56" s="17"/>
      <c r="D56" s="17"/>
      <c r="E56" s="41">
        <v>75.999999999999957</v>
      </c>
      <c r="F56" s="38">
        <v>0.48</v>
      </c>
      <c r="G56" s="17"/>
      <c r="H56" s="17"/>
    </row>
    <row r="57" spans="1:8" x14ac:dyDescent="0.25">
      <c r="A57" s="23">
        <v>14000</v>
      </c>
      <c r="B57" s="24">
        <v>0.37</v>
      </c>
      <c r="C57" s="17"/>
      <c r="D57" s="17"/>
      <c r="E57" s="41">
        <v>77.333333333333286</v>
      </c>
      <c r="F57" s="38">
        <v>0.47</v>
      </c>
      <c r="G57" s="17"/>
      <c r="H57" s="17"/>
    </row>
    <row r="58" spans="1:8" x14ac:dyDescent="0.25">
      <c r="A58" s="23">
        <v>14500</v>
      </c>
      <c r="B58" s="24">
        <v>0.36</v>
      </c>
      <c r="C58" s="17"/>
      <c r="D58" s="17"/>
      <c r="E58" s="41">
        <v>78.666666666666615</v>
      </c>
      <c r="F58" s="38">
        <v>0.46</v>
      </c>
      <c r="G58" s="17"/>
      <c r="H58" s="17"/>
    </row>
    <row r="59" spans="1:8" x14ac:dyDescent="0.25">
      <c r="A59" s="25">
        <v>15000</v>
      </c>
      <c r="B59" s="26">
        <v>0.35</v>
      </c>
      <c r="C59" s="17"/>
      <c r="D59" s="17"/>
      <c r="E59" s="39">
        <v>80</v>
      </c>
      <c r="F59" s="40">
        <v>0.45</v>
      </c>
      <c r="G59" s="16"/>
      <c r="H59" s="16"/>
    </row>
    <row r="60" spans="1:8" x14ac:dyDescent="0.25">
      <c r="A60" s="23">
        <v>15999.99999999998</v>
      </c>
      <c r="B60" s="24">
        <v>0.34</v>
      </c>
      <c r="C60" s="17"/>
      <c r="D60" s="17"/>
      <c r="E60" s="37">
        <v>84</v>
      </c>
      <c r="F60" s="38">
        <v>0.44</v>
      </c>
      <c r="G60" s="17"/>
      <c r="H60" s="17"/>
    </row>
    <row r="61" spans="1:8" x14ac:dyDescent="0.25">
      <c r="A61" s="23">
        <v>16999.99999999996</v>
      </c>
      <c r="B61" s="24">
        <v>0.32999999999999902</v>
      </c>
      <c r="C61" s="17"/>
      <c r="D61" s="17"/>
      <c r="E61" s="37">
        <v>88</v>
      </c>
      <c r="F61" s="38">
        <v>0.42999999999999899</v>
      </c>
      <c r="G61" s="17"/>
      <c r="H61" s="17"/>
    </row>
    <row r="62" spans="1:8" x14ac:dyDescent="0.25">
      <c r="A62" s="23">
        <v>17999.999999999942</v>
      </c>
      <c r="B62" s="24">
        <v>0.31999999999999901</v>
      </c>
      <c r="C62" s="17"/>
      <c r="D62" s="17"/>
      <c r="E62" s="37">
        <v>92</v>
      </c>
      <c r="F62" s="38">
        <v>0.41999999999999899</v>
      </c>
      <c r="G62" s="17"/>
      <c r="H62" s="17"/>
    </row>
    <row r="63" spans="1:8" x14ac:dyDescent="0.25">
      <c r="A63" s="23">
        <v>18999.999999999924</v>
      </c>
      <c r="B63" s="24">
        <v>0.309999999999999</v>
      </c>
      <c r="C63" s="17"/>
      <c r="D63" s="17"/>
      <c r="E63" s="37">
        <v>96</v>
      </c>
      <c r="F63" s="38">
        <v>0.40999999999999898</v>
      </c>
      <c r="G63" s="17"/>
      <c r="H63" s="17"/>
    </row>
    <row r="64" spans="1:8" x14ac:dyDescent="0.25">
      <c r="A64" s="25">
        <v>20000</v>
      </c>
      <c r="B64" s="26">
        <v>0.29999999999999899</v>
      </c>
      <c r="C64" s="17"/>
      <c r="D64" s="17"/>
      <c r="E64" s="39">
        <v>100</v>
      </c>
      <c r="F64" s="40">
        <v>0.39999999999999902</v>
      </c>
      <c r="G64" s="16"/>
      <c r="H64" s="16"/>
    </row>
    <row r="65" spans="1:8" x14ac:dyDescent="0.25">
      <c r="A65" s="23">
        <v>21000</v>
      </c>
      <c r="B65" s="24">
        <v>0.28999999999999898</v>
      </c>
      <c r="C65" s="17"/>
      <c r="D65" s="17"/>
      <c r="E65" s="37">
        <v>102</v>
      </c>
      <c r="F65" s="38">
        <v>0.38999999999999901</v>
      </c>
      <c r="G65" s="17"/>
      <c r="H65" s="17"/>
    </row>
    <row r="66" spans="1:8" x14ac:dyDescent="0.25">
      <c r="A66" s="23">
        <v>22000</v>
      </c>
      <c r="B66" s="24">
        <v>0.27999999999999903</v>
      </c>
      <c r="C66" s="17"/>
      <c r="D66" s="17"/>
      <c r="E66" s="37">
        <v>104</v>
      </c>
      <c r="F66" s="38">
        <v>0.37999999999999901</v>
      </c>
      <c r="G66" s="17"/>
      <c r="H66" s="17"/>
    </row>
    <row r="67" spans="1:8" x14ac:dyDescent="0.25">
      <c r="A67" s="23">
        <v>23000</v>
      </c>
      <c r="B67" s="24">
        <v>0.26999999999999902</v>
      </c>
      <c r="C67" s="17"/>
      <c r="D67" s="17"/>
      <c r="E67" s="37">
        <v>106</v>
      </c>
      <c r="F67" s="38">
        <v>0.369999999999999</v>
      </c>
      <c r="G67" s="17"/>
      <c r="H67" s="17"/>
    </row>
    <row r="68" spans="1:8" x14ac:dyDescent="0.25">
      <c r="A68" s="23">
        <v>24000</v>
      </c>
      <c r="B68" s="24">
        <v>0.25999999999999901</v>
      </c>
      <c r="C68" s="17"/>
      <c r="D68" s="17"/>
      <c r="E68" s="37">
        <v>108</v>
      </c>
      <c r="F68" s="38">
        <v>0.35999999999999899</v>
      </c>
      <c r="G68" s="17"/>
      <c r="H68" s="17"/>
    </row>
    <row r="69" spans="1:8" x14ac:dyDescent="0.25">
      <c r="A69" s="23">
        <v>25000</v>
      </c>
      <c r="B69" s="24">
        <v>0.249999999999999</v>
      </c>
      <c r="C69" s="17"/>
      <c r="D69" s="17"/>
      <c r="E69" s="37">
        <v>110</v>
      </c>
      <c r="F69" s="38">
        <v>0.34999999999999898</v>
      </c>
      <c r="G69" s="17"/>
      <c r="H69" s="17"/>
    </row>
    <row r="70" spans="1:8" x14ac:dyDescent="0.25">
      <c r="A70" s="23">
        <v>26000</v>
      </c>
      <c r="B70" s="24">
        <v>0.23999999999999899</v>
      </c>
      <c r="C70" s="17"/>
      <c r="D70" s="17"/>
      <c r="E70" s="37">
        <v>112</v>
      </c>
      <c r="F70" s="38">
        <v>0.33999999999999903</v>
      </c>
      <c r="G70" s="17"/>
      <c r="H70" s="17"/>
    </row>
    <row r="71" spans="1:8" x14ac:dyDescent="0.25">
      <c r="A71" s="23">
        <v>27000</v>
      </c>
      <c r="B71" s="24">
        <v>0.22999999999999901</v>
      </c>
      <c r="C71" s="17"/>
      <c r="D71" s="17"/>
      <c r="E71" s="37">
        <v>114</v>
      </c>
      <c r="F71" s="38">
        <v>0.32999999999999902</v>
      </c>
      <c r="G71" s="17"/>
      <c r="H71" s="17"/>
    </row>
    <row r="72" spans="1:8" x14ac:dyDescent="0.25">
      <c r="A72" s="23">
        <v>28000</v>
      </c>
      <c r="B72" s="24">
        <v>0.219999999999999</v>
      </c>
      <c r="C72" s="17"/>
      <c r="D72" s="17"/>
      <c r="E72" s="37">
        <v>116</v>
      </c>
      <c r="F72" s="38">
        <v>0.31999999999999901</v>
      </c>
      <c r="G72" s="17"/>
      <c r="H72" s="17"/>
    </row>
    <row r="73" spans="1:8" x14ac:dyDescent="0.25">
      <c r="A73" s="23">
        <v>29000</v>
      </c>
      <c r="B73" s="24">
        <v>0.20999999999999899</v>
      </c>
      <c r="C73" s="17"/>
      <c r="D73" s="17"/>
      <c r="E73" s="37">
        <v>118</v>
      </c>
      <c r="F73" s="38">
        <v>0.309999999999999</v>
      </c>
      <c r="G73" s="17"/>
      <c r="H73" s="17"/>
    </row>
    <row r="74" spans="1:8" ht="15.75" thickBot="1" x14ac:dyDescent="0.3">
      <c r="A74" s="27">
        <v>30000</v>
      </c>
      <c r="B74" s="28">
        <v>0.19999999999999901</v>
      </c>
      <c r="C74" s="17"/>
      <c r="D74" s="17"/>
      <c r="E74" s="42">
        <v>120</v>
      </c>
      <c r="F74" s="43">
        <v>0.29999999999999899</v>
      </c>
      <c r="G74" s="16"/>
      <c r="H74" s="16"/>
    </row>
  </sheetData>
  <mergeCells count="4">
    <mergeCell ref="C2:D2"/>
    <mergeCell ref="E2:F2"/>
    <mergeCell ref="C1:F1"/>
    <mergeCell ref="A1:B2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22"/>
  <sheetViews>
    <sheetView topLeftCell="A7" zoomScale="80" zoomScaleNormal="80" workbookViewId="0">
      <selection activeCell="M11" sqref="M11"/>
    </sheetView>
  </sheetViews>
  <sheetFormatPr defaultRowHeight="15" x14ac:dyDescent="0.25"/>
  <cols>
    <col min="2" max="2" width="7.28515625" customWidth="1"/>
    <col min="3" max="4" width="12.140625" customWidth="1"/>
    <col min="5" max="6" width="9.140625" style="11"/>
    <col min="11" max="11" width="15.28515625" customWidth="1"/>
    <col min="12" max="12" width="18.5703125" customWidth="1"/>
    <col min="13" max="13" width="12.28515625" customWidth="1"/>
    <col min="14" max="14" width="13.7109375" customWidth="1"/>
  </cols>
  <sheetData>
    <row r="1" spans="1:27" x14ac:dyDescent="0.25">
      <c r="A1" s="79" t="s">
        <v>24</v>
      </c>
      <c r="B1" s="79"/>
      <c r="Q1" s="19"/>
      <c r="R1" s="19"/>
      <c r="S1" s="20"/>
      <c r="T1" s="19"/>
      <c r="U1" s="19"/>
      <c r="V1" s="20"/>
      <c r="W1" s="19"/>
      <c r="X1" s="19"/>
      <c r="Y1" s="20"/>
      <c r="Z1" s="20"/>
      <c r="AA1" s="20"/>
    </row>
    <row r="2" spans="1:27" ht="15.75" thickBot="1" x14ac:dyDescent="0.3">
      <c r="A2" t="s">
        <v>6</v>
      </c>
      <c r="Q2" s="20"/>
      <c r="R2" s="20"/>
      <c r="S2" s="20"/>
      <c r="T2" s="21"/>
      <c r="U2" s="20"/>
      <c r="V2" s="20"/>
      <c r="W2" s="20"/>
      <c r="X2" s="20"/>
      <c r="Y2" s="20"/>
      <c r="Z2" s="20"/>
      <c r="AA2" s="20"/>
    </row>
    <row r="3" spans="1:27" ht="24" thickBot="1" x14ac:dyDescent="0.3">
      <c r="A3" t="s">
        <v>2</v>
      </c>
      <c r="E3" s="64">
        <v>0.3</v>
      </c>
      <c r="H3" s="80" t="s">
        <v>25</v>
      </c>
      <c r="I3" s="81"/>
      <c r="J3" s="81"/>
      <c r="K3" s="82"/>
      <c r="Q3" s="20"/>
      <c r="R3" s="20"/>
      <c r="S3" s="20"/>
      <c r="T3" s="21"/>
      <c r="U3" s="20"/>
      <c r="V3" s="20"/>
      <c r="W3" s="20"/>
      <c r="X3" s="20"/>
      <c r="Y3" s="20"/>
      <c r="Z3" s="20"/>
      <c r="AA3" s="20"/>
    </row>
    <row r="4" spans="1:27" x14ac:dyDescent="0.25">
      <c r="A4" t="s">
        <v>3</v>
      </c>
      <c r="E4" s="11">
        <f>E3*4</f>
        <v>1.2</v>
      </c>
      <c r="Q4" s="20"/>
      <c r="R4" s="20"/>
      <c r="S4" s="20"/>
      <c r="T4" s="21"/>
      <c r="U4" s="20"/>
      <c r="V4" s="20"/>
      <c r="W4" s="20"/>
      <c r="X4" s="20"/>
      <c r="Y4" s="20"/>
      <c r="Z4" s="20"/>
      <c r="AA4" s="20"/>
    </row>
    <row r="5" spans="1:27" x14ac:dyDescent="0.25">
      <c r="A5" t="s">
        <v>4</v>
      </c>
      <c r="E5" s="11">
        <f>E3*E3</f>
        <v>0.09</v>
      </c>
      <c r="Q5" s="20"/>
      <c r="R5" s="20"/>
      <c r="S5" s="20"/>
      <c r="T5" s="21"/>
      <c r="U5" s="20"/>
      <c r="V5" s="20"/>
      <c r="W5" s="20"/>
      <c r="X5" s="20"/>
      <c r="Y5" s="20"/>
      <c r="Z5" s="20"/>
      <c r="AA5" s="20"/>
    </row>
    <row r="6" spans="1:27" ht="15.75" thickBot="1" x14ac:dyDescent="0.3">
      <c r="A6" s="58" t="s">
        <v>23</v>
      </c>
      <c r="B6" s="58"/>
      <c r="C6" s="58"/>
      <c r="D6" s="58"/>
      <c r="E6" s="59">
        <v>38.9</v>
      </c>
      <c r="Q6" s="20"/>
      <c r="R6" s="20"/>
      <c r="S6" s="20"/>
      <c r="T6" s="21"/>
      <c r="U6" s="20"/>
      <c r="V6" s="20"/>
      <c r="W6" s="20"/>
      <c r="X6" s="20"/>
      <c r="Y6" s="20"/>
      <c r="Z6" s="20"/>
      <c r="AA6" s="20"/>
    </row>
    <row r="7" spans="1:27" ht="15.75" thickBot="1" x14ac:dyDescent="0.3">
      <c r="A7" s="58" t="s">
        <v>20</v>
      </c>
      <c r="B7" s="58"/>
      <c r="C7" s="58"/>
      <c r="D7" s="58"/>
      <c r="E7" s="59">
        <v>38.5</v>
      </c>
      <c r="Q7" s="20"/>
      <c r="R7" s="20"/>
      <c r="S7" s="20"/>
      <c r="T7" s="21"/>
      <c r="U7" s="20"/>
      <c r="V7" s="20"/>
      <c r="W7" s="20"/>
      <c r="X7" s="20"/>
      <c r="Y7" s="20"/>
      <c r="Z7" s="20"/>
      <c r="AA7" s="20"/>
    </row>
    <row r="8" spans="1:27" ht="18.75" x14ac:dyDescent="0.3">
      <c r="A8" s="56" t="s">
        <v>19</v>
      </c>
      <c r="B8" s="56"/>
      <c r="C8" s="56"/>
      <c r="D8" s="56"/>
      <c r="E8" s="57">
        <f>E6-A11</f>
        <v>36.6</v>
      </c>
      <c r="Q8" s="20"/>
      <c r="R8" s="20"/>
      <c r="S8" s="61" t="s">
        <v>14</v>
      </c>
      <c r="T8" s="21"/>
      <c r="U8" s="20"/>
      <c r="V8" s="20"/>
      <c r="W8" s="20"/>
      <c r="X8" s="20"/>
      <c r="Y8" s="20"/>
      <c r="Z8" s="61" t="s">
        <v>21</v>
      </c>
      <c r="AA8" s="61"/>
    </row>
    <row r="9" spans="1:27" x14ac:dyDescent="0.25">
      <c r="B9" s="6" t="s">
        <v>9</v>
      </c>
      <c r="C9" s="5" t="s">
        <v>12</v>
      </c>
      <c r="D9" s="5" t="s">
        <v>22</v>
      </c>
      <c r="E9" s="60" t="s">
        <v>1</v>
      </c>
      <c r="F9" s="60" t="s">
        <v>0</v>
      </c>
      <c r="G9" s="6" t="s">
        <v>7</v>
      </c>
      <c r="H9" s="5" t="s">
        <v>8</v>
      </c>
      <c r="I9" s="6" t="s">
        <v>5</v>
      </c>
      <c r="J9" s="6" t="s">
        <v>11</v>
      </c>
      <c r="K9" s="7" t="s">
        <v>13</v>
      </c>
      <c r="L9" s="8" t="s">
        <v>10</v>
      </c>
      <c r="M9" s="5" t="s">
        <v>14</v>
      </c>
      <c r="N9" s="5" t="s">
        <v>21</v>
      </c>
      <c r="Q9" s="20"/>
      <c r="R9" s="20"/>
      <c r="S9" s="20"/>
      <c r="T9" s="21"/>
      <c r="U9" s="20"/>
      <c r="V9" s="20"/>
      <c r="W9" s="20"/>
      <c r="X9" s="20"/>
      <c r="Y9" s="20"/>
      <c r="Z9" s="20"/>
      <c r="AA9" s="20"/>
    </row>
    <row r="10" spans="1:27" ht="15.75" thickBot="1" x14ac:dyDescent="0.3">
      <c r="G10" s="5"/>
      <c r="I10" s="4"/>
      <c r="J10" s="9"/>
      <c r="K10" s="2"/>
      <c r="L10" s="10"/>
      <c r="M10" s="2"/>
      <c r="N10" s="3"/>
      <c r="Q10" s="20"/>
      <c r="R10" s="20"/>
      <c r="S10" s="20"/>
      <c r="T10" s="21"/>
      <c r="U10" s="20"/>
      <c r="V10" s="20"/>
      <c r="W10" s="20"/>
      <c r="X10" s="20"/>
      <c r="Y10" s="20"/>
      <c r="Z10" s="20"/>
      <c r="AA10" s="20"/>
    </row>
    <row r="11" spans="1:27" ht="15.75" thickBot="1" x14ac:dyDescent="0.3">
      <c r="A11" s="1">
        <v>2.2999999999999998</v>
      </c>
      <c r="B11">
        <v>0</v>
      </c>
      <c r="C11">
        <f>E7-E8</f>
        <v>1.8999999999999986</v>
      </c>
      <c r="D11">
        <f>E8</f>
        <v>36.6</v>
      </c>
      <c r="E11" s="68">
        <v>2.8</v>
      </c>
      <c r="F11" s="65">
        <v>0.8</v>
      </c>
      <c r="G11" s="1">
        <f>INDEX(Коэффициенты!D$3:D$39, MATCH(F11,Коэффициенты!C$3:C$39,1))</f>
        <v>0.75</v>
      </c>
      <c r="H11">
        <f>E11*1000</f>
        <v>2800</v>
      </c>
      <c r="I11" s="12">
        <f>INDEX(Коэффициенты!B$3:B$74,MATCH(H11,Коэффициенты!A$3:A$74,1))</f>
        <v>0.79</v>
      </c>
      <c r="J11" s="9">
        <f>I11*H11*$E$5</f>
        <v>199.07999999999998</v>
      </c>
      <c r="K11" s="2">
        <v>0</v>
      </c>
      <c r="L11" s="10">
        <f>L10+K11</f>
        <v>0</v>
      </c>
      <c r="M11" s="62">
        <f>L11+J11</f>
        <v>199.07999999999998</v>
      </c>
      <c r="N11" s="63">
        <f>M11/(1.25)</f>
        <v>159.26399999999998</v>
      </c>
      <c r="Q11" s="20"/>
      <c r="R11" s="20"/>
      <c r="S11" s="20"/>
      <c r="T11" s="21"/>
      <c r="U11" s="20"/>
      <c r="V11" s="20"/>
      <c r="W11" s="20"/>
      <c r="X11" s="20"/>
      <c r="Y11" s="20"/>
      <c r="Z11" s="20"/>
      <c r="AA11" s="20"/>
    </row>
    <row r="12" spans="1:27" ht="15.75" thickBot="1" x14ac:dyDescent="0.3">
      <c r="A12">
        <f>A11+0.1</f>
        <v>2.4</v>
      </c>
      <c r="B12">
        <f t="shared" ref="B12:B75" si="0">A12-A11</f>
        <v>0.10000000000000009</v>
      </c>
      <c r="C12">
        <f>B12+C11</f>
        <v>1.9999999999999987</v>
      </c>
      <c r="D12">
        <f>D11-B12</f>
        <v>36.5</v>
      </c>
      <c r="E12" s="67">
        <v>13.8</v>
      </c>
      <c r="F12" s="66">
        <v>20</v>
      </c>
      <c r="G12" s="1">
        <f>INDEX(Коэффициенты!D$3:D$39, MATCH(F12,Коэффициенты!C$3:C$39,1))</f>
        <v>0.75</v>
      </c>
      <c r="H12">
        <f t="shared" ref="H12:H42" si="1">E12*1000</f>
        <v>13800</v>
      </c>
      <c r="I12" s="12">
        <f>INDEX(Коэффициенты!B$3:B$74,MATCH(H12,Коэффициенты!A$3:A$74,1))</f>
        <v>0.38</v>
      </c>
      <c r="J12" s="9">
        <f>I12*H12*$E$5</f>
        <v>471.96</v>
      </c>
      <c r="K12" s="2">
        <f t="shared" ref="K12:K43" si="2">G12*F12*B12*$E$4</f>
        <v>1.8000000000000016</v>
      </c>
      <c r="L12" s="10">
        <f>L11+K12</f>
        <v>1.8000000000000016</v>
      </c>
      <c r="M12" s="62">
        <f t="shared" ref="M11:M74" si="3">L12+J12</f>
        <v>473.76</v>
      </c>
      <c r="N12" s="63">
        <f>M12/(1.25)</f>
        <v>379.00799999999998</v>
      </c>
      <c r="Q12" s="20"/>
      <c r="R12" s="20"/>
      <c r="S12" s="20"/>
      <c r="T12" s="21"/>
      <c r="U12" s="20"/>
      <c r="V12" s="20"/>
      <c r="W12" s="20"/>
      <c r="X12" s="20"/>
      <c r="Y12" s="20"/>
      <c r="Z12" s="20"/>
      <c r="AA12" s="20"/>
    </row>
    <row r="13" spans="1:27" ht="15.75" thickBot="1" x14ac:dyDescent="0.3">
      <c r="A13">
        <f t="shared" ref="A13:A76" si="4">A12+0.1</f>
        <v>2.5</v>
      </c>
      <c r="B13">
        <f>A13-A12</f>
        <v>0.10000000000000009</v>
      </c>
      <c r="C13">
        <f>B13+C12</f>
        <v>2.0999999999999988</v>
      </c>
      <c r="D13">
        <f t="shared" ref="D13:D76" si="5">D12-B13</f>
        <v>36.4</v>
      </c>
      <c r="E13" s="67">
        <v>11.7</v>
      </c>
      <c r="F13" s="66">
        <v>41</v>
      </c>
      <c r="G13" s="1">
        <f>INDEX(Коэффициенты!D$3:D$39, MATCH(F13,Коэффициенты!C$3:C$39,1))</f>
        <v>0.6</v>
      </c>
      <c r="H13">
        <f t="shared" si="1"/>
        <v>11700</v>
      </c>
      <c r="I13" s="12">
        <f>INDEX(Коэффициенты!B$3:B$74,MATCH(H13,Коэффициенты!A$3:A$74,1))</f>
        <v>0.42</v>
      </c>
      <c r="J13" s="9">
        <f>I13*H13*$E$5</f>
        <v>442.26</v>
      </c>
      <c r="K13" s="2">
        <f t="shared" si="2"/>
        <v>2.9520000000000026</v>
      </c>
      <c r="L13" s="10">
        <f>L12+K13</f>
        <v>4.7520000000000042</v>
      </c>
      <c r="M13" s="62">
        <f t="shared" si="3"/>
        <v>447.012</v>
      </c>
      <c r="N13" s="63">
        <f t="shared" ref="N13:N76" si="6">M13/(1.25)</f>
        <v>357.6096</v>
      </c>
      <c r="Q13" s="19"/>
      <c r="R13" s="19"/>
      <c r="S13" s="20"/>
      <c r="T13" s="21"/>
      <c r="U13" s="20"/>
      <c r="V13" s="20"/>
      <c r="W13" s="20"/>
      <c r="X13" s="20"/>
      <c r="Y13" s="20"/>
      <c r="Z13" s="20"/>
      <c r="AA13" s="20"/>
    </row>
    <row r="14" spans="1:27" ht="15.75" thickBot="1" x14ac:dyDescent="0.3">
      <c r="A14">
        <f t="shared" si="4"/>
        <v>2.6</v>
      </c>
      <c r="B14">
        <f t="shared" si="0"/>
        <v>0.10000000000000009</v>
      </c>
      <c r="C14" s="2">
        <f t="shared" ref="C14:C77" si="7">B14+C13</f>
        <v>2.1999999999999988</v>
      </c>
      <c r="D14">
        <f t="shared" si="5"/>
        <v>36.299999999999997</v>
      </c>
      <c r="E14" s="67">
        <v>16</v>
      </c>
      <c r="F14" s="66">
        <v>47</v>
      </c>
      <c r="G14" s="1">
        <f>INDEX(Коэффициенты!D$3:D$39, MATCH(F14,Коэффициенты!C$3:C$39,1))</f>
        <v>0.59</v>
      </c>
      <c r="H14">
        <f t="shared" si="1"/>
        <v>16000</v>
      </c>
      <c r="I14" s="12">
        <f>INDEX(Коэффициенты!B$3:B$74,MATCH(H14,Коэффициенты!A$3:A$74,1))</f>
        <v>0.34</v>
      </c>
      <c r="J14" s="9">
        <f t="shared" ref="J14:J77" si="8">I14*H14*$E$5</f>
        <v>489.59999999999997</v>
      </c>
      <c r="K14" s="2">
        <f t="shared" si="2"/>
        <v>3.3276000000000026</v>
      </c>
      <c r="L14" s="10">
        <f t="shared" ref="L14:L77" si="9">L13+K14</f>
        <v>8.0796000000000063</v>
      </c>
      <c r="M14" s="62">
        <f t="shared" si="3"/>
        <v>497.67959999999999</v>
      </c>
      <c r="N14" s="63">
        <f t="shared" si="6"/>
        <v>398.14368000000002</v>
      </c>
      <c r="Q14" s="22"/>
      <c r="R14" s="20"/>
      <c r="S14" s="20"/>
      <c r="T14" s="21"/>
      <c r="U14" s="20"/>
      <c r="V14" s="20"/>
      <c r="W14" s="20"/>
      <c r="X14" s="20"/>
      <c r="Y14" s="20"/>
      <c r="Z14" s="20"/>
      <c r="AA14" s="20"/>
    </row>
    <row r="15" spans="1:27" ht="15.75" thickBot="1" x14ac:dyDescent="0.3">
      <c r="A15">
        <f t="shared" si="4"/>
        <v>2.7</v>
      </c>
      <c r="B15">
        <f t="shared" si="0"/>
        <v>0.10000000000000009</v>
      </c>
      <c r="C15">
        <f t="shared" si="7"/>
        <v>2.2999999999999989</v>
      </c>
      <c r="D15">
        <f t="shared" si="5"/>
        <v>36.199999999999996</v>
      </c>
      <c r="E15" s="67">
        <v>17.5</v>
      </c>
      <c r="F15" s="66">
        <v>49</v>
      </c>
      <c r="G15" s="1">
        <f>INDEX(Коэффициенты!D$3:D$39, MATCH(F15,Коэффициенты!C$3:C$39,1))</f>
        <v>0.57999999999999996</v>
      </c>
      <c r="H15">
        <f t="shared" si="1"/>
        <v>17500</v>
      </c>
      <c r="I15" s="12">
        <f>INDEX(Коэффициенты!B$3:B$74,MATCH(H15,Коэффициенты!A$3:A$74,1))</f>
        <v>0.32999999999999902</v>
      </c>
      <c r="J15" s="9">
        <f t="shared" si="8"/>
        <v>519.74999999999841</v>
      </c>
      <c r="K15" s="2">
        <f t="shared" si="2"/>
        <v>3.4104000000000028</v>
      </c>
      <c r="L15" s="10">
        <f t="shared" si="9"/>
        <v>11.490000000000009</v>
      </c>
      <c r="M15" s="62">
        <f t="shared" si="3"/>
        <v>531.23999999999842</v>
      </c>
      <c r="N15" s="63">
        <f t="shared" si="6"/>
        <v>424.99199999999871</v>
      </c>
      <c r="Q15" s="20"/>
      <c r="R15" s="20"/>
      <c r="S15" s="20"/>
      <c r="T15" s="21"/>
      <c r="U15" s="20"/>
      <c r="V15" s="20"/>
      <c r="W15" s="20"/>
      <c r="X15" s="20"/>
      <c r="Y15" s="20"/>
      <c r="Z15" s="20"/>
      <c r="AA15" s="20"/>
    </row>
    <row r="16" spans="1:27" ht="15.75" thickBot="1" x14ac:dyDescent="0.3">
      <c r="A16">
        <f t="shared" si="4"/>
        <v>2.8000000000000003</v>
      </c>
      <c r="B16">
        <f t="shared" si="0"/>
        <v>0.10000000000000009</v>
      </c>
      <c r="C16">
        <f t="shared" si="7"/>
        <v>2.399999999999999</v>
      </c>
      <c r="D16">
        <f t="shared" si="5"/>
        <v>36.099999999999994</v>
      </c>
      <c r="E16" s="67">
        <v>18.100000000000001</v>
      </c>
      <c r="F16" s="66">
        <v>51</v>
      </c>
      <c r="G16" s="1">
        <f>INDEX(Коэффициенты!D$3:D$39, MATCH(F16,Коэффициенты!C$3:C$39,1))</f>
        <v>0.57999999999999996</v>
      </c>
      <c r="H16">
        <f t="shared" si="1"/>
        <v>18100</v>
      </c>
      <c r="I16" s="12">
        <f>INDEX(Коэффициенты!B$3:B$74,MATCH(H16,Коэффициенты!A$3:A$74,1))</f>
        <v>0.31999999999999901</v>
      </c>
      <c r="J16" s="9">
        <f t="shared" si="8"/>
        <v>521.27999999999838</v>
      </c>
      <c r="K16" s="2">
        <f t="shared" si="2"/>
        <v>3.549600000000003</v>
      </c>
      <c r="L16" s="10">
        <f t="shared" si="9"/>
        <v>15.039600000000013</v>
      </c>
      <c r="M16" s="62">
        <f t="shared" si="3"/>
        <v>536.31959999999845</v>
      </c>
      <c r="N16" s="63">
        <f t="shared" si="6"/>
        <v>429.05567999999874</v>
      </c>
      <c r="Q16" s="19"/>
      <c r="R16" s="19"/>
      <c r="S16" s="20"/>
      <c r="T16" s="21"/>
      <c r="U16" s="20"/>
      <c r="V16" s="20"/>
      <c r="W16" s="20"/>
      <c r="X16" s="20"/>
      <c r="Y16" s="20"/>
      <c r="Z16" s="20"/>
      <c r="AA16" s="20"/>
    </row>
    <row r="17" spans="1:27" ht="15.75" thickBot="1" x14ac:dyDescent="0.3">
      <c r="A17">
        <f t="shared" si="4"/>
        <v>2.9000000000000004</v>
      </c>
      <c r="B17">
        <f t="shared" si="0"/>
        <v>0.10000000000000009</v>
      </c>
      <c r="C17" s="2">
        <f t="shared" si="7"/>
        <v>2.4999999999999991</v>
      </c>
      <c r="D17">
        <f t="shared" si="5"/>
        <v>35.999999999999993</v>
      </c>
      <c r="E17" s="67">
        <v>18.2</v>
      </c>
      <c r="F17" s="66">
        <v>48</v>
      </c>
      <c r="G17" s="1">
        <f>INDEX(Коэффициенты!D$3:D$39, MATCH(F17,Коэффициенты!C$3:C$39,1))</f>
        <v>0.57999999999999996</v>
      </c>
      <c r="H17">
        <f t="shared" si="1"/>
        <v>18200</v>
      </c>
      <c r="I17" s="12">
        <f>INDEX(Коэффициенты!B$3:B$74,MATCH(H17,Коэффициенты!A$3:A$74,1))</f>
        <v>0.31999999999999901</v>
      </c>
      <c r="J17" s="9">
        <f t="shared" si="8"/>
        <v>524.15999999999838</v>
      </c>
      <c r="K17" s="2">
        <f t="shared" si="2"/>
        <v>3.3408000000000024</v>
      </c>
      <c r="L17" s="10">
        <f t="shared" si="9"/>
        <v>18.380400000000016</v>
      </c>
      <c r="M17" s="62">
        <f t="shared" si="3"/>
        <v>542.54039999999839</v>
      </c>
      <c r="N17" s="63">
        <f t="shared" si="6"/>
        <v>434.03231999999872</v>
      </c>
      <c r="Q17" s="22"/>
      <c r="R17" s="20"/>
      <c r="S17" s="20"/>
      <c r="T17" s="21"/>
      <c r="U17" s="20"/>
      <c r="V17" s="20"/>
      <c r="W17" s="20"/>
      <c r="X17" s="20"/>
      <c r="Y17" s="20"/>
      <c r="Z17" s="20"/>
      <c r="AA17" s="20"/>
    </row>
    <row r="18" spans="1:27" ht="15.75" thickBot="1" x14ac:dyDescent="0.3">
      <c r="A18">
        <f t="shared" si="4"/>
        <v>3.0000000000000004</v>
      </c>
      <c r="B18">
        <f t="shared" si="0"/>
        <v>0.10000000000000009</v>
      </c>
      <c r="C18">
        <f t="shared" si="7"/>
        <v>2.5999999999999992</v>
      </c>
      <c r="D18">
        <f t="shared" si="5"/>
        <v>35.899999999999991</v>
      </c>
      <c r="E18" s="67">
        <v>18.8</v>
      </c>
      <c r="F18" s="66">
        <v>47</v>
      </c>
      <c r="G18" s="1">
        <f>INDEX(Коэффициенты!D$3:D$39, MATCH(F18,Коэффициенты!C$3:C$39,1))</f>
        <v>0.59</v>
      </c>
      <c r="H18">
        <f t="shared" si="1"/>
        <v>18800</v>
      </c>
      <c r="I18" s="12">
        <f>INDEX(Коэффициенты!B$3:B$74,MATCH(H18,Коэффициенты!A$3:A$74,1))</f>
        <v>0.31999999999999901</v>
      </c>
      <c r="J18" s="9">
        <f t="shared" si="8"/>
        <v>541.43999999999824</v>
      </c>
      <c r="K18" s="2">
        <f t="shared" si="2"/>
        <v>3.3276000000000026</v>
      </c>
      <c r="L18" s="10">
        <f t="shared" si="9"/>
        <v>21.70800000000002</v>
      </c>
      <c r="M18" s="62">
        <f t="shared" si="3"/>
        <v>563.14799999999821</v>
      </c>
      <c r="N18" s="63">
        <f t="shared" si="6"/>
        <v>450.51839999999856</v>
      </c>
      <c r="Q18" s="20"/>
      <c r="R18" s="20"/>
      <c r="S18" s="20"/>
      <c r="T18" s="21"/>
      <c r="U18" s="20"/>
      <c r="V18" s="20"/>
      <c r="W18" s="20"/>
      <c r="X18" s="20"/>
      <c r="Y18" s="20"/>
      <c r="Z18" s="20"/>
      <c r="AA18" s="20"/>
    </row>
    <row r="19" spans="1:27" ht="15.75" thickBot="1" x14ac:dyDescent="0.3">
      <c r="A19">
        <f t="shared" si="4"/>
        <v>3.1000000000000005</v>
      </c>
      <c r="B19">
        <f t="shared" si="0"/>
        <v>0.10000000000000009</v>
      </c>
      <c r="C19">
        <f t="shared" si="7"/>
        <v>2.6999999999999993</v>
      </c>
      <c r="D19">
        <f t="shared" si="5"/>
        <v>35.79999999999999</v>
      </c>
      <c r="E19" s="67">
        <v>20.7</v>
      </c>
      <c r="F19" s="66">
        <v>56</v>
      </c>
      <c r="G19" s="1">
        <f>INDEX(Коэффициенты!D$3:D$39, MATCH(F19,Коэффициенты!C$3:C$39,1))</f>
        <v>0.56000000000000005</v>
      </c>
      <c r="H19">
        <f t="shared" si="1"/>
        <v>20700</v>
      </c>
      <c r="I19" s="12">
        <f>INDEX(Коэффициенты!B$3:B$74,MATCH(H19,Коэффициенты!A$3:A$74,1))</f>
        <v>0.29999999999999899</v>
      </c>
      <c r="J19" s="9">
        <f t="shared" si="8"/>
        <v>558.89999999999804</v>
      </c>
      <c r="K19" s="2">
        <f t="shared" si="2"/>
        <v>3.7632000000000039</v>
      </c>
      <c r="L19" s="10">
        <f t="shared" si="9"/>
        <v>25.471200000000024</v>
      </c>
      <c r="M19" s="62">
        <f t="shared" si="3"/>
        <v>584.37119999999811</v>
      </c>
      <c r="N19" s="63">
        <f t="shared" si="6"/>
        <v>467.49695999999847</v>
      </c>
      <c r="Q19" s="19"/>
      <c r="R19" s="19"/>
      <c r="S19" s="20"/>
      <c r="T19" s="21"/>
      <c r="U19" s="20"/>
      <c r="V19" s="20"/>
      <c r="W19" s="20"/>
      <c r="X19" s="20"/>
      <c r="Y19" s="20"/>
      <c r="Z19" s="20"/>
      <c r="AA19" s="20"/>
    </row>
    <row r="20" spans="1:27" ht="15.75" thickBot="1" x14ac:dyDescent="0.3">
      <c r="A20">
        <f t="shared" si="4"/>
        <v>3.2000000000000006</v>
      </c>
      <c r="B20">
        <f t="shared" si="0"/>
        <v>0.10000000000000009</v>
      </c>
      <c r="C20" s="2">
        <f t="shared" si="7"/>
        <v>2.7999999999999994</v>
      </c>
      <c r="D20">
        <f t="shared" si="5"/>
        <v>35.699999999999989</v>
      </c>
      <c r="E20" s="67">
        <v>22.4</v>
      </c>
      <c r="F20" s="66">
        <v>50</v>
      </c>
      <c r="G20" s="1">
        <f>INDEX(Коэффициенты!D$3:D$39, MATCH(F20,Коэффициенты!C$3:C$39,1))</f>
        <v>0.57999999999999996</v>
      </c>
      <c r="H20">
        <f t="shared" si="1"/>
        <v>22400</v>
      </c>
      <c r="I20" s="12">
        <f>INDEX(Коэффициенты!B$3:B$74,MATCH(H20,Коэффициенты!A$3:A$74,1))</f>
        <v>0.27999999999999903</v>
      </c>
      <c r="J20" s="9">
        <f t="shared" si="8"/>
        <v>564.47999999999797</v>
      </c>
      <c r="K20" s="2">
        <f t="shared" si="2"/>
        <v>3.4800000000000026</v>
      </c>
      <c r="L20" s="10">
        <f t="shared" si="9"/>
        <v>28.951200000000028</v>
      </c>
      <c r="M20" s="62">
        <f t="shared" si="3"/>
        <v>593.43119999999794</v>
      </c>
      <c r="N20" s="63">
        <f t="shared" si="6"/>
        <v>474.74495999999834</v>
      </c>
      <c r="Q20" s="22"/>
      <c r="R20" s="20"/>
      <c r="S20" s="20"/>
      <c r="T20" s="21"/>
      <c r="U20" s="20"/>
      <c r="V20" s="20"/>
      <c r="W20" s="20"/>
      <c r="X20" s="20"/>
      <c r="Y20" s="20"/>
      <c r="Z20" s="20"/>
      <c r="AA20" s="20"/>
    </row>
    <row r="21" spans="1:27" ht="15.75" thickBot="1" x14ac:dyDescent="0.3">
      <c r="A21">
        <f t="shared" si="4"/>
        <v>3.3000000000000007</v>
      </c>
      <c r="B21">
        <f t="shared" si="0"/>
        <v>0.10000000000000009</v>
      </c>
      <c r="C21">
        <f t="shared" si="7"/>
        <v>2.8999999999999995</v>
      </c>
      <c r="D21">
        <f t="shared" si="5"/>
        <v>35.599999999999987</v>
      </c>
      <c r="E21" s="67">
        <v>21.9</v>
      </c>
      <c r="F21" s="66">
        <v>64</v>
      </c>
      <c r="G21" s="1">
        <f>INDEX(Коэффициенты!D$3:D$39, MATCH(F21,Коэффициенты!C$3:C$39,1))</f>
        <v>0.54</v>
      </c>
      <c r="H21">
        <f t="shared" si="1"/>
        <v>21900</v>
      </c>
      <c r="I21" s="12">
        <f>INDEX(Коэффициенты!B$3:B$74,MATCH(H21,Коэффициенты!A$3:A$74,1))</f>
        <v>0.28999999999999898</v>
      </c>
      <c r="J21" s="9">
        <f t="shared" si="8"/>
        <v>571.58999999999799</v>
      </c>
      <c r="K21" s="2">
        <f t="shared" si="2"/>
        <v>4.1472000000000042</v>
      </c>
      <c r="L21" s="10">
        <f t="shared" si="9"/>
        <v>33.098400000000034</v>
      </c>
      <c r="M21" s="62">
        <f t="shared" si="3"/>
        <v>604.68839999999807</v>
      </c>
      <c r="N21" s="63">
        <f t="shared" si="6"/>
        <v>483.75071999999847</v>
      </c>
      <c r="Q21" s="20"/>
      <c r="R21" s="20"/>
      <c r="S21" s="20"/>
      <c r="T21" s="21"/>
      <c r="U21" s="20"/>
      <c r="V21" s="20"/>
      <c r="W21" s="20"/>
      <c r="X21" s="20"/>
      <c r="Y21" s="20"/>
      <c r="Z21" s="20"/>
      <c r="AA21" s="20"/>
    </row>
    <row r="22" spans="1:27" ht="15.75" thickBot="1" x14ac:dyDescent="0.3">
      <c r="A22">
        <f t="shared" si="4"/>
        <v>3.4000000000000008</v>
      </c>
      <c r="B22">
        <f t="shared" si="0"/>
        <v>0.10000000000000009</v>
      </c>
      <c r="C22">
        <f t="shared" si="7"/>
        <v>2.9999999999999996</v>
      </c>
      <c r="D22">
        <f t="shared" si="5"/>
        <v>35.499999999999986</v>
      </c>
      <c r="E22" s="67">
        <v>24.3</v>
      </c>
      <c r="F22" s="66">
        <v>71</v>
      </c>
      <c r="G22" s="1">
        <f>INDEX(Коэффициенты!D$3:D$39, MATCH(F22,Коэффициенты!C$3:C$39,1))</f>
        <v>0.53</v>
      </c>
      <c r="H22">
        <f t="shared" si="1"/>
        <v>24300</v>
      </c>
      <c r="I22" s="12">
        <f>INDEX(Коэффициенты!B$3:B$74,MATCH(H22,Коэффициенты!A$3:A$74,1))</f>
        <v>0.25999999999999901</v>
      </c>
      <c r="J22" s="9">
        <f t="shared" si="8"/>
        <v>568.61999999999784</v>
      </c>
      <c r="K22" s="2">
        <f t="shared" si="2"/>
        <v>4.5156000000000036</v>
      </c>
      <c r="L22" s="10">
        <f t="shared" si="9"/>
        <v>37.61400000000004</v>
      </c>
      <c r="M22" s="62">
        <f t="shared" si="3"/>
        <v>606.23399999999788</v>
      </c>
      <c r="N22" s="63">
        <f t="shared" si="6"/>
        <v>484.98719999999832</v>
      </c>
      <c r="Q22" s="19"/>
      <c r="R22" s="19"/>
      <c r="S22" s="20"/>
      <c r="T22" s="21"/>
      <c r="U22" s="20"/>
      <c r="V22" s="20"/>
      <c r="W22" s="20"/>
      <c r="X22" s="20"/>
      <c r="Y22" s="20"/>
      <c r="Z22" s="20"/>
      <c r="AA22" s="20"/>
    </row>
    <row r="23" spans="1:27" ht="15.75" thickBot="1" x14ac:dyDescent="0.3">
      <c r="A23">
        <f t="shared" si="4"/>
        <v>3.5000000000000009</v>
      </c>
      <c r="B23">
        <f t="shared" si="0"/>
        <v>0.10000000000000009</v>
      </c>
      <c r="C23" s="2">
        <f t="shared" si="7"/>
        <v>3.0999999999999996</v>
      </c>
      <c r="D23">
        <f t="shared" si="5"/>
        <v>35.399999999999984</v>
      </c>
      <c r="E23" s="67">
        <v>21.8</v>
      </c>
      <c r="F23" s="66">
        <v>73</v>
      </c>
      <c r="G23" s="1">
        <f>INDEX(Коэффициенты!D$3:D$39, MATCH(F23,Коэффициенты!C$3:C$39,1))</f>
        <v>0.52</v>
      </c>
      <c r="H23">
        <f t="shared" si="1"/>
        <v>21800</v>
      </c>
      <c r="I23" s="12">
        <f>INDEX(Коэффициенты!B$3:B$74,MATCH(H23,Коэффициенты!A$3:A$74,1))</f>
        <v>0.28999999999999898</v>
      </c>
      <c r="J23" s="9">
        <f t="shared" si="8"/>
        <v>568.97999999999797</v>
      </c>
      <c r="K23" s="2">
        <f t="shared" si="2"/>
        <v>4.5552000000000037</v>
      </c>
      <c r="L23" s="10">
        <f t="shared" si="9"/>
        <v>42.169200000000046</v>
      </c>
      <c r="M23" s="62">
        <f t="shared" si="3"/>
        <v>611.14919999999802</v>
      </c>
      <c r="N23" s="63">
        <f t="shared" si="6"/>
        <v>488.91935999999839</v>
      </c>
      <c r="Q23" s="22"/>
      <c r="R23" s="20"/>
      <c r="S23" s="20"/>
      <c r="T23" s="21"/>
      <c r="U23" s="20"/>
      <c r="V23" s="20"/>
      <c r="W23" s="20"/>
      <c r="X23" s="20"/>
      <c r="Y23" s="20"/>
      <c r="Z23" s="20"/>
      <c r="AA23" s="20"/>
    </row>
    <row r="24" spans="1:27" ht="15.75" thickBot="1" x14ac:dyDescent="0.3">
      <c r="A24">
        <f t="shared" si="4"/>
        <v>3.600000000000001</v>
      </c>
      <c r="B24">
        <f t="shared" si="0"/>
        <v>0.10000000000000009</v>
      </c>
      <c r="C24">
        <f t="shared" si="7"/>
        <v>3.1999999999999997</v>
      </c>
      <c r="D24">
        <f t="shared" si="5"/>
        <v>35.299999999999983</v>
      </c>
      <c r="E24" s="67">
        <v>18.8</v>
      </c>
      <c r="F24" s="66">
        <v>59</v>
      </c>
      <c r="G24" s="1">
        <f>INDEX(Коэффициенты!D$3:D$39, MATCH(F24,Коэффициенты!C$3:C$39,1))</f>
        <v>0.56000000000000005</v>
      </c>
      <c r="H24">
        <f t="shared" si="1"/>
        <v>18800</v>
      </c>
      <c r="I24" s="12">
        <f>INDEX(Коэффициенты!B$3:B$74,MATCH(H24,Коэффициенты!A$3:A$74,1))</f>
        <v>0.31999999999999901</v>
      </c>
      <c r="J24" s="9">
        <f t="shared" si="8"/>
        <v>541.43999999999824</v>
      </c>
      <c r="K24" s="2">
        <f t="shared" si="2"/>
        <v>3.9648000000000039</v>
      </c>
      <c r="L24" s="10">
        <f t="shared" si="9"/>
        <v>46.13400000000005</v>
      </c>
      <c r="M24" s="62">
        <f t="shared" si="3"/>
        <v>587.57399999999825</v>
      </c>
      <c r="N24" s="63">
        <f t="shared" si="6"/>
        <v>470.05919999999861</v>
      </c>
      <c r="Q24" s="20"/>
      <c r="R24" s="20"/>
      <c r="S24" s="20"/>
      <c r="T24" s="21"/>
      <c r="U24" s="20"/>
      <c r="V24" s="20"/>
      <c r="W24" s="20"/>
      <c r="X24" s="20"/>
      <c r="Y24" s="20"/>
      <c r="Z24" s="20"/>
      <c r="AA24" s="20"/>
    </row>
    <row r="25" spans="1:27" ht="15.75" thickBot="1" x14ac:dyDescent="0.3">
      <c r="A25">
        <f t="shared" si="4"/>
        <v>3.7000000000000011</v>
      </c>
      <c r="B25">
        <f t="shared" si="0"/>
        <v>0.10000000000000009</v>
      </c>
      <c r="C25">
        <f t="shared" si="7"/>
        <v>3.3</v>
      </c>
      <c r="D25">
        <f t="shared" si="5"/>
        <v>35.199999999999982</v>
      </c>
      <c r="E25" s="67">
        <v>15.4</v>
      </c>
      <c r="F25" s="66">
        <v>51</v>
      </c>
      <c r="G25" s="1">
        <f>INDEX(Коэффициенты!D$3:D$39, MATCH(F25,Коэффициенты!C$3:C$39,1))</f>
        <v>0.57999999999999996</v>
      </c>
      <c r="H25">
        <f t="shared" si="1"/>
        <v>15400</v>
      </c>
      <c r="I25" s="12">
        <f>INDEX(Коэффициенты!B$3:B$74,MATCH(H25,Коэффициенты!A$3:A$74,1))</f>
        <v>0.35</v>
      </c>
      <c r="J25" s="9">
        <f t="shared" si="8"/>
        <v>485.09999999999997</v>
      </c>
      <c r="K25" s="2">
        <f t="shared" si="2"/>
        <v>3.549600000000003</v>
      </c>
      <c r="L25" s="10">
        <f t="shared" si="9"/>
        <v>49.683600000000055</v>
      </c>
      <c r="M25" s="62">
        <f t="shared" si="3"/>
        <v>534.78359999999998</v>
      </c>
      <c r="N25" s="63">
        <f t="shared" si="6"/>
        <v>427.82687999999996</v>
      </c>
      <c r="Q25" s="19"/>
      <c r="R25" s="19"/>
      <c r="S25" s="20"/>
      <c r="T25" s="21"/>
      <c r="U25" s="20"/>
      <c r="V25" s="20"/>
      <c r="W25" s="20"/>
      <c r="X25" s="20"/>
      <c r="Y25" s="20"/>
      <c r="Z25" s="20"/>
      <c r="AA25" s="20"/>
    </row>
    <row r="26" spans="1:27" ht="15.75" thickBot="1" x14ac:dyDescent="0.3">
      <c r="A26">
        <f t="shared" si="4"/>
        <v>3.8000000000000012</v>
      </c>
      <c r="B26">
        <f t="shared" si="0"/>
        <v>0.10000000000000009</v>
      </c>
      <c r="C26" s="2">
        <f t="shared" si="7"/>
        <v>3.4</v>
      </c>
      <c r="D26">
        <f t="shared" si="5"/>
        <v>35.09999999999998</v>
      </c>
      <c r="E26" s="67">
        <v>12.2</v>
      </c>
      <c r="F26" s="66">
        <v>35</v>
      </c>
      <c r="G26" s="1">
        <f>INDEX(Коэффициенты!D$3:D$39, MATCH(F26,Коэффициенты!C$3:C$39,1))</f>
        <v>0.64</v>
      </c>
      <c r="H26">
        <f t="shared" si="1"/>
        <v>12200</v>
      </c>
      <c r="I26" s="12">
        <f>INDEX(Коэффициенты!B$3:B$74,MATCH(H26,Коэффициенты!A$3:A$74,1))</f>
        <v>0.41</v>
      </c>
      <c r="J26" s="9">
        <f t="shared" si="8"/>
        <v>450.18</v>
      </c>
      <c r="K26" s="2">
        <f t="shared" si="2"/>
        <v>2.6880000000000024</v>
      </c>
      <c r="L26" s="10">
        <f t="shared" si="9"/>
        <v>52.371600000000058</v>
      </c>
      <c r="M26" s="62">
        <f t="shared" si="3"/>
        <v>502.55160000000006</v>
      </c>
      <c r="N26" s="63">
        <f t="shared" si="6"/>
        <v>402.04128000000003</v>
      </c>
      <c r="Q26" s="22"/>
      <c r="R26" s="20"/>
      <c r="S26" s="20"/>
      <c r="T26" s="21"/>
      <c r="U26" s="20"/>
      <c r="V26" s="20"/>
      <c r="W26" s="20"/>
      <c r="X26" s="20"/>
      <c r="Y26" s="20"/>
      <c r="Z26" s="20"/>
      <c r="AA26" s="20"/>
    </row>
    <row r="27" spans="1:27" ht="15.75" thickBot="1" x14ac:dyDescent="0.3">
      <c r="A27">
        <f t="shared" si="4"/>
        <v>3.9000000000000012</v>
      </c>
      <c r="B27">
        <f t="shared" si="0"/>
        <v>0.10000000000000009</v>
      </c>
      <c r="C27">
        <f t="shared" si="7"/>
        <v>3.5</v>
      </c>
      <c r="D27">
        <f t="shared" si="5"/>
        <v>34.999999999999979</v>
      </c>
      <c r="E27" s="67">
        <v>9.3000000000000007</v>
      </c>
      <c r="F27" s="66">
        <v>29</v>
      </c>
      <c r="G27" s="1">
        <f>INDEX(Коэффициенты!D$3:D$39, MATCH(F27,Коэффициенты!C$3:C$39,1))</f>
        <v>0.69</v>
      </c>
      <c r="H27">
        <f t="shared" si="1"/>
        <v>9300</v>
      </c>
      <c r="I27" s="12">
        <f>INDEX(Коэффициенты!B$3:B$74,MATCH(H27,Коэффициенты!A$3:A$74,1))</f>
        <v>0.48</v>
      </c>
      <c r="J27" s="9">
        <f t="shared" si="8"/>
        <v>401.76</v>
      </c>
      <c r="K27" s="2">
        <f t="shared" si="2"/>
        <v>2.401200000000002</v>
      </c>
      <c r="L27" s="10">
        <f t="shared" si="9"/>
        <v>54.772800000000061</v>
      </c>
      <c r="M27" s="62">
        <f t="shared" si="3"/>
        <v>456.53280000000007</v>
      </c>
      <c r="N27" s="63">
        <f t="shared" si="6"/>
        <v>365.22624000000008</v>
      </c>
      <c r="Q27" s="20"/>
      <c r="R27" s="20"/>
      <c r="S27" s="20"/>
      <c r="T27" s="21"/>
      <c r="U27" s="20"/>
      <c r="V27" s="20"/>
      <c r="W27" s="20"/>
      <c r="X27" s="20"/>
      <c r="Y27" s="20"/>
      <c r="Z27" s="20"/>
      <c r="AA27" s="20"/>
    </row>
    <row r="28" spans="1:27" ht="15.75" thickBot="1" x14ac:dyDescent="0.3">
      <c r="A28">
        <f t="shared" si="4"/>
        <v>4.0000000000000009</v>
      </c>
      <c r="B28">
        <f t="shared" si="0"/>
        <v>9.9999999999999645E-2</v>
      </c>
      <c r="C28">
        <f t="shared" si="7"/>
        <v>3.5999999999999996</v>
      </c>
      <c r="D28">
        <f t="shared" si="5"/>
        <v>34.899999999999977</v>
      </c>
      <c r="E28" s="67">
        <v>6.7</v>
      </c>
      <c r="F28" s="66">
        <v>30</v>
      </c>
      <c r="G28" s="1">
        <f>INDEX(Коэффициенты!D$3:D$39, MATCH(F28,Коэффициенты!C$3:C$39,1))</f>
        <v>0.68</v>
      </c>
      <c r="H28">
        <f t="shared" si="1"/>
        <v>6700</v>
      </c>
      <c r="I28" s="12">
        <f>INDEX(Коэффициенты!B$3:B$74,MATCH(H28,Коэффициенты!A$3:A$74,1))</f>
        <v>0.59</v>
      </c>
      <c r="J28" s="9">
        <f t="shared" si="8"/>
        <v>355.77</v>
      </c>
      <c r="K28" s="2">
        <f t="shared" si="2"/>
        <v>2.4479999999999915</v>
      </c>
      <c r="L28" s="10">
        <f t="shared" si="9"/>
        <v>57.220800000000054</v>
      </c>
      <c r="M28" s="62">
        <f t="shared" si="3"/>
        <v>412.99080000000004</v>
      </c>
      <c r="N28" s="63">
        <f t="shared" si="6"/>
        <v>330.39264000000003</v>
      </c>
      <c r="Q28" s="19"/>
      <c r="R28" s="19"/>
      <c r="S28" s="20"/>
      <c r="T28" s="21"/>
      <c r="U28" s="20"/>
      <c r="V28" s="20"/>
      <c r="W28" s="20"/>
      <c r="X28" s="20"/>
      <c r="Y28" s="20"/>
      <c r="Z28" s="20"/>
      <c r="AA28" s="20"/>
    </row>
    <row r="29" spans="1:27" ht="15.75" thickBot="1" x14ac:dyDescent="0.3">
      <c r="A29">
        <f t="shared" si="4"/>
        <v>4.1000000000000005</v>
      </c>
      <c r="B29">
        <f t="shared" si="0"/>
        <v>9.9999999999999645E-2</v>
      </c>
      <c r="C29" s="2">
        <f t="shared" si="7"/>
        <v>3.6999999999999993</v>
      </c>
      <c r="D29">
        <f t="shared" si="5"/>
        <v>34.799999999999976</v>
      </c>
      <c r="E29" s="67">
        <v>6.6</v>
      </c>
      <c r="F29" s="66">
        <v>39</v>
      </c>
      <c r="G29" s="1">
        <f>INDEX(Коэффициенты!D$3:D$39, MATCH(F29,Коэффициенты!C$3:C$39,1))</f>
        <v>0.61</v>
      </c>
      <c r="H29">
        <f t="shared" si="1"/>
        <v>6600</v>
      </c>
      <c r="I29" s="12">
        <f>INDEX(Коэффициенты!B$3:B$74,MATCH(H29,Коэффициенты!A$3:A$74,1))</f>
        <v>0.59</v>
      </c>
      <c r="J29" s="9">
        <f t="shared" si="8"/>
        <v>350.46</v>
      </c>
      <c r="K29" s="2">
        <f t="shared" si="2"/>
        <v>2.8547999999999898</v>
      </c>
      <c r="L29" s="10">
        <f t="shared" si="9"/>
        <v>60.075600000000044</v>
      </c>
      <c r="M29" s="62">
        <f t="shared" si="3"/>
        <v>410.53560000000004</v>
      </c>
      <c r="N29" s="63">
        <f t="shared" si="6"/>
        <v>328.42848000000004</v>
      </c>
      <c r="Q29" s="22"/>
      <c r="R29" s="20"/>
      <c r="S29" s="20"/>
      <c r="T29" s="21"/>
      <c r="U29" s="20"/>
      <c r="V29" s="20"/>
      <c r="W29" s="20"/>
      <c r="X29" s="20"/>
      <c r="Y29" s="20"/>
      <c r="Z29" s="20"/>
      <c r="AA29" s="20"/>
    </row>
    <row r="30" spans="1:27" ht="15.75" thickBot="1" x14ac:dyDescent="0.3">
      <c r="A30">
        <f t="shared" si="4"/>
        <v>4.2</v>
      </c>
      <c r="B30">
        <f t="shared" si="0"/>
        <v>9.9999999999999645E-2</v>
      </c>
      <c r="C30">
        <f t="shared" si="7"/>
        <v>3.7999999999999989</v>
      </c>
      <c r="D30">
        <f t="shared" si="5"/>
        <v>34.699999999999974</v>
      </c>
      <c r="E30" s="67">
        <v>7.5</v>
      </c>
      <c r="F30" s="66">
        <v>39</v>
      </c>
      <c r="G30" s="1">
        <f>INDEX(Коэффициенты!D$3:D$39, MATCH(F30,Коэффициенты!C$3:C$39,1))</f>
        <v>0.61</v>
      </c>
      <c r="H30">
        <f t="shared" si="1"/>
        <v>7500</v>
      </c>
      <c r="I30" s="12">
        <f>INDEX(Коэффициенты!B$3:B$74,MATCH(H30,Коэффициенты!A$3:A$74,1))</f>
        <v>0.55000000000000004</v>
      </c>
      <c r="J30" s="9">
        <f t="shared" si="8"/>
        <v>371.25</v>
      </c>
      <c r="K30" s="2">
        <f t="shared" si="2"/>
        <v>2.8547999999999898</v>
      </c>
      <c r="L30" s="10">
        <f t="shared" si="9"/>
        <v>62.930400000000034</v>
      </c>
      <c r="M30" s="62">
        <f t="shared" si="3"/>
        <v>434.18040000000002</v>
      </c>
      <c r="N30" s="63">
        <f t="shared" si="6"/>
        <v>347.34432000000004</v>
      </c>
      <c r="Q30" s="20"/>
      <c r="R30" s="20"/>
      <c r="S30" s="20"/>
      <c r="T30" s="21"/>
      <c r="U30" s="20"/>
      <c r="V30" s="20"/>
      <c r="W30" s="20"/>
      <c r="X30" s="20"/>
      <c r="Y30" s="20"/>
      <c r="Z30" s="20"/>
      <c r="AA30" s="20"/>
    </row>
    <row r="31" spans="1:27" ht="15.75" thickBot="1" x14ac:dyDescent="0.3">
      <c r="A31">
        <f t="shared" si="4"/>
        <v>4.3</v>
      </c>
      <c r="B31">
        <f t="shared" si="0"/>
        <v>9.9999999999999645E-2</v>
      </c>
      <c r="C31">
        <f t="shared" si="7"/>
        <v>3.8999999999999986</v>
      </c>
      <c r="D31">
        <f t="shared" si="5"/>
        <v>34.599999999999973</v>
      </c>
      <c r="E31" s="67">
        <v>7.1</v>
      </c>
      <c r="F31" s="66">
        <v>35</v>
      </c>
      <c r="G31" s="1">
        <f>INDEX(Коэффициенты!D$3:D$39, MATCH(F31,Коэффициенты!C$3:C$39,1))</f>
        <v>0.64</v>
      </c>
      <c r="H31">
        <f t="shared" si="1"/>
        <v>7100</v>
      </c>
      <c r="I31" s="12">
        <f>INDEX(Коэффициенты!B$3:B$74,MATCH(H31,Коэффициенты!A$3:A$74,1))</f>
        <v>0.56999999999999995</v>
      </c>
      <c r="J31" s="9">
        <f t="shared" si="8"/>
        <v>364.22999999999996</v>
      </c>
      <c r="K31" s="2">
        <f t="shared" si="2"/>
        <v>2.6879999999999904</v>
      </c>
      <c r="L31" s="10">
        <f t="shared" si="9"/>
        <v>65.618400000000022</v>
      </c>
      <c r="M31" s="62">
        <f t="shared" si="3"/>
        <v>429.84839999999997</v>
      </c>
      <c r="N31" s="63">
        <f t="shared" si="6"/>
        <v>343.87871999999999</v>
      </c>
      <c r="Q31" s="19"/>
      <c r="R31" s="19"/>
      <c r="S31" s="20"/>
      <c r="T31" s="21"/>
      <c r="U31" s="20"/>
      <c r="V31" s="20"/>
      <c r="W31" s="20"/>
      <c r="X31" s="20"/>
      <c r="Y31" s="20"/>
      <c r="Z31" s="20"/>
      <c r="AA31" s="20"/>
    </row>
    <row r="32" spans="1:27" ht="15.75" thickBot="1" x14ac:dyDescent="0.3">
      <c r="A32">
        <f t="shared" si="4"/>
        <v>4.3999999999999995</v>
      </c>
      <c r="B32">
        <f t="shared" si="0"/>
        <v>9.9999999999999645E-2</v>
      </c>
      <c r="C32" s="2">
        <f t="shared" si="7"/>
        <v>3.9999999999999982</v>
      </c>
      <c r="D32">
        <f t="shared" si="5"/>
        <v>34.499999999999972</v>
      </c>
      <c r="E32" s="67">
        <v>8.8000000000000007</v>
      </c>
      <c r="F32" s="66">
        <v>25</v>
      </c>
      <c r="G32" s="1">
        <f>INDEX(Коэффициенты!D$3:D$39, MATCH(F32,Коэффициенты!C$3:C$39,1))</f>
        <v>0.72</v>
      </c>
      <c r="H32">
        <f t="shared" si="1"/>
        <v>8800</v>
      </c>
      <c r="I32" s="12">
        <f>INDEX(Коэффициенты!B$3:B$74,MATCH(H32,Коэффициенты!A$3:A$74,1))</f>
        <v>0.5</v>
      </c>
      <c r="J32" s="9">
        <f t="shared" si="8"/>
        <v>396</v>
      </c>
      <c r="K32" s="2">
        <f t="shared" si="2"/>
        <v>2.1599999999999921</v>
      </c>
      <c r="L32" s="10">
        <f t="shared" si="9"/>
        <v>67.778400000000019</v>
      </c>
      <c r="M32" s="62">
        <f t="shared" si="3"/>
        <v>463.77840000000003</v>
      </c>
      <c r="N32" s="63">
        <f t="shared" si="6"/>
        <v>371.02272000000005</v>
      </c>
      <c r="Q32" s="22"/>
      <c r="R32" s="20"/>
      <c r="S32" s="20"/>
      <c r="T32" s="21"/>
      <c r="U32" s="20"/>
      <c r="V32" s="20"/>
      <c r="W32" s="20"/>
      <c r="X32" s="20"/>
      <c r="Y32" s="20"/>
      <c r="Z32" s="20"/>
      <c r="AA32" s="20"/>
    </row>
    <row r="33" spans="1:27" ht="15.75" thickBot="1" x14ac:dyDescent="0.3">
      <c r="A33">
        <f t="shared" si="4"/>
        <v>4.4999999999999991</v>
      </c>
      <c r="B33">
        <f t="shared" si="0"/>
        <v>9.9999999999999645E-2</v>
      </c>
      <c r="C33">
        <f t="shared" si="7"/>
        <v>4.0999999999999979</v>
      </c>
      <c r="D33">
        <f t="shared" si="5"/>
        <v>34.39999999999997</v>
      </c>
      <c r="E33" s="67">
        <v>10.7</v>
      </c>
      <c r="F33" s="66">
        <v>23</v>
      </c>
      <c r="G33" s="1">
        <f>INDEX(Коэффициенты!D$3:D$39, MATCH(F33,Коэффициенты!C$3:C$39,1))</f>
        <v>0.73</v>
      </c>
      <c r="H33">
        <f t="shared" si="1"/>
        <v>10700</v>
      </c>
      <c r="I33" s="12">
        <f>INDEX(Коэффициенты!B$3:B$74,MATCH(H33,Коэффициенты!A$3:A$74,1))</f>
        <v>0.44</v>
      </c>
      <c r="J33" s="9">
        <f t="shared" si="8"/>
        <v>423.71999999999997</v>
      </c>
      <c r="K33" s="2">
        <f t="shared" si="2"/>
        <v>2.0147999999999926</v>
      </c>
      <c r="L33" s="10">
        <f t="shared" si="9"/>
        <v>69.793200000000013</v>
      </c>
      <c r="M33" s="62">
        <f t="shared" si="3"/>
        <v>493.51319999999998</v>
      </c>
      <c r="N33" s="63">
        <f t="shared" si="6"/>
        <v>394.81056000000001</v>
      </c>
      <c r="Q33" s="20"/>
      <c r="R33" s="20"/>
      <c r="S33" s="20"/>
      <c r="T33" s="21"/>
      <c r="U33" s="20"/>
      <c r="V33" s="20"/>
      <c r="W33" s="20"/>
      <c r="X33" s="20"/>
      <c r="Y33" s="20"/>
      <c r="Z33" s="20"/>
      <c r="AA33" s="20"/>
    </row>
    <row r="34" spans="1:27" ht="15.75" thickBot="1" x14ac:dyDescent="0.3">
      <c r="A34">
        <f t="shared" si="4"/>
        <v>4.5999999999999988</v>
      </c>
      <c r="B34">
        <f t="shared" si="0"/>
        <v>9.9999999999999645E-2</v>
      </c>
      <c r="C34">
        <f t="shared" si="7"/>
        <v>4.1999999999999975</v>
      </c>
      <c r="D34">
        <f t="shared" si="5"/>
        <v>34.299999999999969</v>
      </c>
      <c r="E34" s="67">
        <v>12.3</v>
      </c>
      <c r="F34" s="66">
        <v>28</v>
      </c>
      <c r="G34" s="1">
        <f>INDEX(Коэффициенты!D$3:D$39, MATCH(F34,Коэффициенты!C$3:C$39,1))</f>
        <v>0.69</v>
      </c>
      <c r="H34">
        <f t="shared" si="1"/>
        <v>12300</v>
      </c>
      <c r="I34" s="12">
        <f>INDEX(Коэффициенты!B$3:B$74,MATCH(H34,Коэффициенты!A$3:A$74,1))</f>
        <v>0.41</v>
      </c>
      <c r="J34" s="9">
        <f t="shared" si="8"/>
        <v>453.87</v>
      </c>
      <c r="K34" s="2">
        <f t="shared" si="2"/>
        <v>2.3183999999999916</v>
      </c>
      <c r="L34" s="10">
        <f t="shared" si="9"/>
        <v>72.11160000000001</v>
      </c>
      <c r="M34" s="62">
        <f t="shared" si="3"/>
        <v>525.98160000000007</v>
      </c>
      <c r="N34" s="63">
        <f t="shared" si="6"/>
        <v>420.78528000000006</v>
      </c>
      <c r="Q34" s="19"/>
      <c r="R34" s="19"/>
      <c r="S34" s="20"/>
      <c r="T34" s="21"/>
      <c r="U34" s="20"/>
      <c r="V34" s="20"/>
      <c r="W34" s="20"/>
      <c r="X34" s="20"/>
      <c r="Y34" s="20"/>
      <c r="Z34" s="20"/>
      <c r="AA34" s="20"/>
    </row>
    <row r="35" spans="1:27" ht="15.75" thickBot="1" x14ac:dyDescent="0.3">
      <c r="A35">
        <f t="shared" si="4"/>
        <v>4.6999999999999984</v>
      </c>
      <c r="B35">
        <f t="shared" si="0"/>
        <v>9.9999999999999645E-2</v>
      </c>
      <c r="C35" s="2">
        <f t="shared" si="7"/>
        <v>4.2999999999999972</v>
      </c>
      <c r="D35">
        <f t="shared" si="5"/>
        <v>34.199999999999967</v>
      </c>
      <c r="E35" s="67">
        <v>12.6</v>
      </c>
      <c r="F35" s="66">
        <v>29</v>
      </c>
      <c r="G35" s="1">
        <f>INDEX(Коэффициенты!D$3:D$39, MATCH(F35,Коэффициенты!C$3:C$39,1))</f>
        <v>0.69</v>
      </c>
      <c r="H35">
        <f t="shared" si="1"/>
        <v>12600</v>
      </c>
      <c r="I35" s="12">
        <f>INDEX(Коэффициенты!B$3:B$74,MATCH(H35,Коэффициенты!A$3:A$74,1))</f>
        <v>0.4</v>
      </c>
      <c r="J35" s="9">
        <f t="shared" si="8"/>
        <v>453.59999999999997</v>
      </c>
      <c r="K35" s="2">
        <f t="shared" si="2"/>
        <v>2.4011999999999913</v>
      </c>
      <c r="L35" s="10">
        <f t="shared" si="9"/>
        <v>74.512799999999999</v>
      </c>
      <c r="M35" s="62">
        <f t="shared" si="3"/>
        <v>528.11279999999999</v>
      </c>
      <c r="N35" s="63">
        <f t="shared" si="6"/>
        <v>422.49023999999997</v>
      </c>
      <c r="Q35" s="22"/>
      <c r="R35" s="20"/>
      <c r="S35" s="20"/>
      <c r="T35" s="21"/>
      <c r="U35" s="20"/>
      <c r="V35" s="20"/>
      <c r="W35" s="20"/>
      <c r="X35" s="20"/>
      <c r="Y35" s="20"/>
      <c r="Z35" s="20"/>
      <c r="AA35" s="20"/>
    </row>
    <row r="36" spans="1:27" ht="15.75" thickBot="1" x14ac:dyDescent="0.3">
      <c r="A36">
        <f t="shared" si="4"/>
        <v>4.799999999999998</v>
      </c>
      <c r="B36">
        <f t="shared" si="0"/>
        <v>9.9999999999999645E-2</v>
      </c>
      <c r="C36">
        <f t="shared" si="7"/>
        <v>4.3999999999999968</v>
      </c>
      <c r="D36">
        <f t="shared" si="5"/>
        <v>34.099999999999966</v>
      </c>
      <c r="E36" s="67">
        <v>16.600000000000001</v>
      </c>
      <c r="F36" s="66">
        <v>28</v>
      </c>
      <c r="G36" s="1">
        <f>INDEX(Коэффициенты!D$3:D$39, MATCH(F36,Коэффициенты!C$3:C$39,1))</f>
        <v>0.69</v>
      </c>
      <c r="H36">
        <f t="shared" si="1"/>
        <v>16600</v>
      </c>
      <c r="I36" s="12">
        <f>INDEX(Коэффициенты!B$3:B$74,MATCH(H36,Коэффициенты!A$3:A$74,1))</f>
        <v>0.34</v>
      </c>
      <c r="J36" s="9">
        <f t="shared" si="8"/>
        <v>507.96</v>
      </c>
      <c r="K36" s="2">
        <f t="shared" si="2"/>
        <v>2.3183999999999916</v>
      </c>
      <c r="L36" s="10">
        <f t="shared" si="9"/>
        <v>76.831199999999995</v>
      </c>
      <c r="M36" s="62">
        <f t="shared" si="3"/>
        <v>584.7912</v>
      </c>
      <c r="N36" s="63">
        <f t="shared" si="6"/>
        <v>467.83296000000001</v>
      </c>
      <c r="Q36" s="20"/>
      <c r="R36" s="20"/>
      <c r="S36" s="20"/>
      <c r="T36" s="21"/>
      <c r="U36" s="20"/>
      <c r="V36" s="20"/>
      <c r="W36" s="20"/>
      <c r="X36" s="20"/>
      <c r="Y36" s="20"/>
      <c r="Z36" s="20"/>
      <c r="AA36" s="20"/>
    </row>
    <row r="37" spans="1:27" ht="15.75" thickBot="1" x14ac:dyDescent="0.3">
      <c r="A37">
        <f t="shared" si="4"/>
        <v>4.8999999999999977</v>
      </c>
      <c r="B37">
        <f t="shared" si="0"/>
        <v>9.9999999999999645E-2</v>
      </c>
      <c r="C37">
        <f t="shared" si="7"/>
        <v>4.4999999999999964</v>
      </c>
      <c r="D37">
        <f t="shared" si="5"/>
        <v>33.999999999999964</v>
      </c>
      <c r="E37" s="67">
        <v>7.7</v>
      </c>
      <c r="F37" s="66">
        <v>35</v>
      </c>
      <c r="G37" s="1">
        <f>INDEX(Коэффициенты!D$3:D$39, MATCH(F37,Коэффициенты!C$3:C$39,1))</f>
        <v>0.64</v>
      </c>
      <c r="H37">
        <f t="shared" si="1"/>
        <v>7700</v>
      </c>
      <c r="I37" s="12">
        <f>INDEX(Коэффициенты!B$3:B$74,MATCH(H37,Коэффициенты!A$3:A$74,1))</f>
        <v>0.55000000000000004</v>
      </c>
      <c r="J37" s="9">
        <f t="shared" si="8"/>
        <v>381.15</v>
      </c>
      <c r="K37" s="2">
        <f t="shared" si="2"/>
        <v>2.6879999999999904</v>
      </c>
      <c r="L37" s="10">
        <f t="shared" si="9"/>
        <v>79.519199999999984</v>
      </c>
      <c r="M37" s="62">
        <f t="shared" si="3"/>
        <v>460.66919999999993</v>
      </c>
      <c r="N37" s="63">
        <f t="shared" si="6"/>
        <v>368.53535999999997</v>
      </c>
      <c r="Q37" s="19"/>
      <c r="R37" s="19"/>
      <c r="S37" s="20"/>
      <c r="T37" s="21"/>
      <c r="U37" s="20"/>
      <c r="V37" s="20"/>
      <c r="W37" s="20"/>
      <c r="X37" s="20"/>
      <c r="Y37" s="20"/>
      <c r="Z37" s="20"/>
      <c r="AA37" s="20"/>
    </row>
    <row r="38" spans="1:27" ht="15.75" thickBot="1" x14ac:dyDescent="0.3">
      <c r="A38">
        <f t="shared" si="4"/>
        <v>4.9999999999999973</v>
      </c>
      <c r="B38">
        <f t="shared" si="0"/>
        <v>9.9999999999999645E-2</v>
      </c>
      <c r="C38" s="2">
        <f t="shared" si="7"/>
        <v>4.5999999999999961</v>
      </c>
      <c r="D38">
        <f t="shared" si="5"/>
        <v>33.899999999999963</v>
      </c>
      <c r="E38" s="67">
        <v>2.5</v>
      </c>
      <c r="F38" s="66">
        <v>62</v>
      </c>
      <c r="G38" s="1">
        <f>INDEX(Коэффициенты!D$3:D$39, MATCH(F38,Коэффициенты!C$3:C$39,1))</f>
        <v>0.55000000000000004</v>
      </c>
      <c r="H38">
        <f t="shared" si="1"/>
        <v>2500</v>
      </c>
      <c r="I38" s="12">
        <f>INDEX(Коэффициенты!B$3:B$74,MATCH(H38,Коэффициенты!A$3:A$74,1))</f>
        <v>0.8</v>
      </c>
      <c r="J38" s="9">
        <f t="shared" si="8"/>
        <v>180</v>
      </c>
      <c r="K38" s="2">
        <f t="shared" si="2"/>
        <v>4.0919999999999854</v>
      </c>
      <c r="L38" s="10">
        <f t="shared" si="9"/>
        <v>83.611199999999968</v>
      </c>
      <c r="M38" s="62">
        <f t="shared" si="3"/>
        <v>263.61119999999994</v>
      </c>
      <c r="N38" s="63">
        <f t="shared" si="6"/>
        <v>210.88895999999994</v>
      </c>
      <c r="Q38" s="22"/>
      <c r="R38" s="20"/>
      <c r="S38" s="20"/>
      <c r="T38" s="21"/>
      <c r="U38" s="20"/>
      <c r="V38" s="20"/>
      <c r="W38" s="20"/>
      <c r="X38" s="20"/>
      <c r="Y38" s="20"/>
      <c r="Z38" s="20"/>
      <c r="AA38" s="20"/>
    </row>
    <row r="39" spans="1:27" ht="15.75" thickBot="1" x14ac:dyDescent="0.3">
      <c r="A39">
        <f t="shared" si="4"/>
        <v>5.099999999999997</v>
      </c>
      <c r="B39">
        <f t="shared" si="0"/>
        <v>9.9999999999999645E-2</v>
      </c>
      <c r="C39">
        <f t="shared" si="7"/>
        <v>4.6999999999999957</v>
      </c>
      <c r="D39">
        <f t="shared" si="5"/>
        <v>33.799999999999962</v>
      </c>
      <c r="E39" s="67">
        <v>1.8</v>
      </c>
      <c r="F39" s="66">
        <v>60</v>
      </c>
      <c r="G39" s="5">
        <f>INDEX(Коэффициенты!F$3:F$74, MATCH(F39,Коэффициенты!E$3:E$74,1))</f>
        <v>0.6</v>
      </c>
      <c r="H39">
        <f t="shared" si="1"/>
        <v>1800</v>
      </c>
      <c r="I39" s="12">
        <f>INDEX(Коэффициенты!B$3:B$74,MATCH(H39,Коэффициенты!A$3:A$74,1))</f>
        <v>0.85</v>
      </c>
      <c r="J39" s="9">
        <f t="shared" si="8"/>
        <v>137.69999999999999</v>
      </c>
      <c r="K39" s="2">
        <f t="shared" si="2"/>
        <v>4.3199999999999843</v>
      </c>
      <c r="L39" s="10">
        <f t="shared" si="9"/>
        <v>87.931199999999947</v>
      </c>
      <c r="M39" s="62">
        <f t="shared" si="3"/>
        <v>225.63119999999992</v>
      </c>
      <c r="N39" s="63">
        <f t="shared" si="6"/>
        <v>180.50495999999993</v>
      </c>
      <c r="Q39" s="20"/>
      <c r="R39" s="20"/>
      <c r="S39" s="20"/>
      <c r="T39" s="21"/>
      <c r="U39" s="20"/>
      <c r="V39" s="20"/>
      <c r="W39" s="20"/>
      <c r="X39" s="20"/>
      <c r="Y39" s="20"/>
      <c r="Z39" s="20"/>
      <c r="AA39" s="20"/>
    </row>
    <row r="40" spans="1:27" ht="15.75" thickBot="1" x14ac:dyDescent="0.3">
      <c r="A40">
        <f t="shared" si="4"/>
        <v>5.1999999999999966</v>
      </c>
      <c r="B40">
        <f t="shared" si="0"/>
        <v>9.9999999999999645E-2</v>
      </c>
      <c r="C40">
        <f t="shared" si="7"/>
        <v>4.7999999999999954</v>
      </c>
      <c r="D40">
        <f t="shared" si="5"/>
        <v>33.69999999999996</v>
      </c>
      <c r="E40" s="67">
        <v>1.3</v>
      </c>
      <c r="F40" s="66">
        <v>50</v>
      </c>
      <c r="G40" s="5">
        <f>INDEX(Коэффициенты!F$3:F$74, MATCH(F40,Коэффициенты!E$3:E$74,1))</f>
        <v>0.68</v>
      </c>
      <c r="H40">
        <f t="shared" si="1"/>
        <v>1300</v>
      </c>
      <c r="I40" s="12">
        <f>INDEX(Коэффициенты!B$3:B$74,MATCH(H40,Коэффициенты!A$3:A$74,1))</f>
        <v>0.89</v>
      </c>
      <c r="J40" s="9">
        <f t="shared" si="8"/>
        <v>104.13</v>
      </c>
      <c r="K40" s="2">
        <f t="shared" si="2"/>
        <v>4.079999999999985</v>
      </c>
      <c r="L40" s="10">
        <f t="shared" si="9"/>
        <v>92.011199999999931</v>
      </c>
      <c r="M40" s="62">
        <f t="shared" si="3"/>
        <v>196.14119999999991</v>
      </c>
      <c r="N40" s="63">
        <f t="shared" si="6"/>
        <v>156.91295999999994</v>
      </c>
      <c r="Q40" s="19"/>
      <c r="R40" s="19"/>
      <c r="S40" s="20"/>
      <c r="T40" s="21"/>
      <c r="U40" s="20"/>
      <c r="V40" s="20"/>
      <c r="W40" s="20"/>
      <c r="X40" s="20"/>
      <c r="Y40" s="20"/>
      <c r="Z40" s="20"/>
      <c r="AA40" s="20"/>
    </row>
    <row r="41" spans="1:27" ht="15.75" thickBot="1" x14ac:dyDescent="0.3">
      <c r="A41">
        <f t="shared" si="4"/>
        <v>5.2999999999999963</v>
      </c>
      <c r="B41">
        <f t="shared" si="0"/>
        <v>9.9999999999999645E-2</v>
      </c>
      <c r="C41" s="2">
        <f t="shared" si="7"/>
        <v>4.899999999999995</v>
      </c>
      <c r="D41">
        <f t="shared" si="5"/>
        <v>33.599999999999959</v>
      </c>
      <c r="E41" s="67">
        <v>0.9</v>
      </c>
      <c r="F41" s="66">
        <v>47</v>
      </c>
      <c r="G41" s="5">
        <f>INDEX(Коэффициенты!F$3:F$74, MATCH(F41,Коэффициенты!E$3:E$74,1))</f>
        <v>0.7</v>
      </c>
      <c r="H41">
        <f t="shared" si="1"/>
        <v>900</v>
      </c>
      <c r="I41" s="12">
        <f>INDEX(Коэффициенты!B$3:B$74,MATCH(H41,Коэффициенты!A$3:A$74,1))</f>
        <v>0.9</v>
      </c>
      <c r="J41" s="9">
        <f t="shared" si="8"/>
        <v>72.899999999999991</v>
      </c>
      <c r="K41" s="2">
        <f t="shared" si="2"/>
        <v>3.9479999999999853</v>
      </c>
      <c r="L41" s="10">
        <f t="shared" si="9"/>
        <v>95.95919999999991</v>
      </c>
      <c r="M41" s="62">
        <f t="shared" si="3"/>
        <v>168.8591999999999</v>
      </c>
      <c r="N41" s="63">
        <f t="shared" si="6"/>
        <v>135.08735999999993</v>
      </c>
      <c r="Q41" s="22"/>
      <c r="R41" s="20"/>
      <c r="S41" s="20"/>
      <c r="T41" s="21"/>
      <c r="U41" s="20"/>
      <c r="V41" s="20"/>
      <c r="W41" s="20"/>
      <c r="X41" s="20"/>
      <c r="Y41" s="20"/>
      <c r="Z41" s="20"/>
      <c r="AA41" s="20"/>
    </row>
    <row r="42" spans="1:27" ht="15.75" thickBot="1" x14ac:dyDescent="0.3">
      <c r="A42">
        <f t="shared" si="4"/>
        <v>5.3999999999999959</v>
      </c>
      <c r="B42">
        <f t="shared" si="0"/>
        <v>9.9999999999999645E-2</v>
      </c>
      <c r="C42">
        <f t="shared" si="7"/>
        <v>4.9999999999999947</v>
      </c>
      <c r="D42">
        <f t="shared" si="5"/>
        <v>33.499999999999957</v>
      </c>
      <c r="E42" s="67">
        <v>0.6</v>
      </c>
      <c r="F42" s="66">
        <v>39</v>
      </c>
      <c r="G42" s="5">
        <f>INDEX(Коэффициенты!F$3:F$74, MATCH(F42,Коэффициенты!E$3:E$74,1))</f>
        <v>0.77</v>
      </c>
      <c r="H42">
        <f t="shared" si="1"/>
        <v>600</v>
      </c>
      <c r="I42" s="12">
        <f>INDEX(Коэффициенты!B$3:B$74,MATCH(H42,Коэффициенты!A$3:A$74,1))</f>
        <v>0.9</v>
      </c>
      <c r="J42" s="9">
        <f t="shared" si="8"/>
        <v>48.6</v>
      </c>
      <c r="K42" s="2">
        <f t="shared" si="2"/>
        <v>3.6035999999999873</v>
      </c>
      <c r="L42" s="10">
        <f t="shared" si="9"/>
        <v>99.562799999999896</v>
      </c>
      <c r="M42" s="62">
        <f t="shared" si="3"/>
        <v>148.16279999999989</v>
      </c>
      <c r="N42" s="63">
        <f t="shared" si="6"/>
        <v>118.53023999999991</v>
      </c>
      <c r="Q42" s="20"/>
      <c r="R42" s="20"/>
      <c r="S42" s="20"/>
      <c r="T42" s="21"/>
      <c r="U42" s="20"/>
      <c r="V42" s="20"/>
      <c r="W42" s="20"/>
      <c r="X42" s="20"/>
      <c r="Y42" s="20"/>
      <c r="Z42" s="20"/>
      <c r="AA42" s="20"/>
    </row>
    <row r="43" spans="1:27" ht="15.75" thickBot="1" x14ac:dyDescent="0.3">
      <c r="A43">
        <f t="shared" si="4"/>
        <v>5.4999999999999956</v>
      </c>
      <c r="B43">
        <f t="shared" si="0"/>
        <v>9.9999999999999645E-2</v>
      </c>
      <c r="C43">
        <f t="shared" si="7"/>
        <v>5.0999999999999943</v>
      </c>
      <c r="D43">
        <f t="shared" si="5"/>
        <v>33.399999999999956</v>
      </c>
      <c r="E43" s="67">
        <v>0.5</v>
      </c>
      <c r="F43" s="66">
        <v>28</v>
      </c>
      <c r="G43" s="5">
        <f>INDEX(Коэффициенты!F$3:F$74, MATCH(F43,Коэффициенты!E$3:E$74,1))</f>
        <v>0.91</v>
      </c>
      <c r="H43">
        <f t="shared" ref="H43:H74" si="10">E43*1000</f>
        <v>500</v>
      </c>
      <c r="I43" s="12">
        <f>INDEX(Коэффициенты!B$3:B$74,MATCH(H43,Коэффициенты!A$3:A$74,1))</f>
        <v>0.9</v>
      </c>
      <c r="J43" s="9">
        <f t="shared" si="8"/>
        <v>40.5</v>
      </c>
      <c r="K43" s="2">
        <f t="shared" si="2"/>
        <v>3.0575999999999892</v>
      </c>
      <c r="L43" s="10">
        <f t="shared" si="9"/>
        <v>102.62039999999989</v>
      </c>
      <c r="M43" s="62">
        <f t="shared" si="3"/>
        <v>143.1203999999999</v>
      </c>
      <c r="N43" s="63">
        <f t="shared" si="6"/>
        <v>114.49631999999993</v>
      </c>
      <c r="Q43" s="19"/>
      <c r="R43" s="19"/>
      <c r="S43" s="20"/>
      <c r="T43" s="21"/>
      <c r="U43" s="20"/>
      <c r="V43" s="20"/>
      <c r="W43" s="20"/>
      <c r="X43" s="20"/>
      <c r="Y43" s="20"/>
      <c r="Z43" s="20"/>
      <c r="AA43" s="20"/>
    </row>
    <row r="44" spans="1:27" ht="15.75" thickBot="1" x14ac:dyDescent="0.3">
      <c r="A44">
        <f t="shared" si="4"/>
        <v>5.5999999999999952</v>
      </c>
      <c r="B44">
        <f t="shared" si="0"/>
        <v>9.9999999999999645E-2</v>
      </c>
      <c r="C44" s="2">
        <f t="shared" si="7"/>
        <v>5.199999999999994</v>
      </c>
      <c r="D44">
        <f t="shared" si="5"/>
        <v>33.299999999999955</v>
      </c>
      <c r="E44" s="67">
        <v>0.4</v>
      </c>
      <c r="F44" s="66">
        <v>20</v>
      </c>
      <c r="G44" s="5">
        <f>INDEX(Коэффициенты!F$3:F$74, MATCH(F44,Коэффициенты!E$3:E$74,1))</f>
        <v>1</v>
      </c>
      <c r="H44">
        <f t="shared" si="10"/>
        <v>400</v>
      </c>
      <c r="I44" s="12">
        <f>INDEX(Коэффициенты!B$3:B$74,MATCH(H44,Коэффициенты!A$3:A$74,1))</f>
        <v>0.9</v>
      </c>
      <c r="J44" s="9">
        <f t="shared" si="8"/>
        <v>32.4</v>
      </c>
      <c r="K44" s="2">
        <f t="shared" ref="K44:K75" si="11">G44*F44*B44*$E$4</f>
        <v>2.3999999999999915</v>
      </c>
      <c r="L44" s="10">
        <f t="shared" si="9"/>
        <v>105.02039999999988</v>
      </c>
      <c r="M44" s="62">
        <f t="shared" si="3"/>
        <v>137.42039999999989</v>
      </c>
      <c r="N44" s="63">
        <f t="shared" si="6"/>
        <v>109.93631999999991</v>
      </c>
      <c r="Q44" s="22"/>
      <c r="R44" s="20"/>
      <c r="S44" s="20"/>
      <c r="T44" s="21"/>
      <c r="U44" s="20"/>
      <c r="V44" s="20"/>
      <c r="W44" s="20"/>
      <c r="X44" s="20"/>
      <c r="Y44" s="20"/>
      <c r="Z44" s="20"/>
      <c r="AA44" s="20"/>
    </row>
    <row r="45" spans="1:27" ht="15.75" thickBot="1" x14ac:dyDescent="0.3">
      <c r="A45">
        <f t="shared" si="4"/>
        <v>5.6999999999999948</v>
      </c>
      <c r="B45">
        <f t="shared" si="0"/>
        <v>9.9999999999999645E-2</v>
      </c>
      <c r="C45">
        <f t="shared" si="7"/>
        <v>5.2999999999999936</v>
      </c>
      <c r="D45">
        <f t="shared" si="5"/>
        <v>33.199999999999953</v>
      </c>
      <c r="E45" s="67">
        <v>0.4</v>
      </c>
      <c r="F45" s="66">
        <v>15</v>
      </c>
      <c r="G45" s="5">
        <f>INDEX(Коэффициенты!F$3:F$74, MATCH(F45,Коэффициенты!E$3:E$74,1))</f>
        <v>1</v>
      </c>
      <c r="H45">
        <f t="shared" si="10"/>
        <v>400</v>
      </c>
      <c r="I45" s="12">
        <f>INDEX(Коэффициенты!B$3:B$74,MATCH(H45,Коэффициенты!A$3:A$74,1))</f>
        <v>0.9</v>
      </c>
      <c r="J45" s="9">
        <f t="shared" si="8"/>
        <v>32.4</v>
      </c>
      <c r="K45" s="2">
        <f t="shared" si="11"/>
        <v>1.7999999999999936</v>
      </c>
      <c r="L45" s="10">
        <f t="shared" si="9"/>
        <v>106.82039999999988</v>
      </c>
      <c r="M45" s="62">
        <f t="shared" si="3"/>
        <v>139.22039999999987</v>
      </c>
      <c r="N45" s="63">
        <f t="shared" si="6"/>
        <v>111.37631999999989</v>
      </c>
      <c r="Q45" s="20"/>
      <c r="R45" s="20"/>
      <c r="S45" s="20"/>
      <c r="T45" s="21"/>
      <c r="U45" s="20"/>
      <c r="V45" s="20"/>
      <c r="W45" s="20"/>
      <c r="X45" s="20"/>
      <c r="Y45" s="20"/>
      <c r="Z45" s="20"/>
      <c r="AA45" s="20"/>
    </row>
    <row r="46" spans="1:27" ht="15.75" thickBot="1" x14ac:dyDescent="0.3">
      <c r="A46">
        <f t="shared" si="4"/>
        <v>5.7999999999999945</v>
      </c>
      <c r="B46">
        <f t="shared" si="0"/>
        <v>9.9999999999999645E-2</v>
      </c>
      <c r="C46">
        <f t="shared" si="7"/>
        <v>5.3999999999999932</v>
      </c>
      <c r="D46">
        <f t="shared" si="5"/>
        <v>33.099999999999952</v>
      </c>
      <c r="E46" s="67">
        <v>0.4</v>
      </c>
      <c r="F46" s="66">
        <v>13</v>
      </c>
      <c r="G46" s="5">
        <f>INDEX(Коэффициенты!F$3:F$74, MATCH(F46,Коэффициенты!E$3:E$74,1))</f>
        <v>1</v>
      </c>
      <c r="H46">
        <f t="shared" si="10"/>
        <v>400</v>
      </c>
      <c r="I46" s="12">
        <f>INDEX(Коэффициенты!B$3:B$74,MATCH(H46,Коэффициенты!A$3:A$74,1))</f>
        <v>0.9</v>
      </c>
      <c r="J46" s="9">
        <f t="shared" si="8"/>
        <v>32.4</v>
      </c>
      <c r="K46" s="2">
        <f t="shared" si="11"/>
        <v>1.5599999999999945</v>
      </c>
      <c r="L46" s="10">
        <f t="shared" si="9"/>
        <v>108.38039999999987</v>
      </c>
      <c r="M46" s="62">
        <f t="shared" si="3"/>
        <v>140.78039999999987</v>
      </c>
      <c r="N46" s="63">
        <f t="shared" si="6"/>
        <v>112.6243199999999</v>
      </c>
      <c r="Q46" s="19"/>
      <c r="R46" s="19"/>
      <c r="S46" s="20"/>
      <c r="T46" s="21"/>
      <c r="U46" s="20"/>
      <c r="V46" s="20"/>
      <c r="W46" s="20"/>
      <c r="X46" s="20"/>
      <c r="Y46" s="20"/>
      <c r="Z46" s="20"/>
      <c r="AA46" s="20"/>
    </row>
    <row r="47" spans="1:27" ht="15.75" thickBot="1" x14ac:dyDescent="0.3">
      <c r="A47">
        <f t="shared" si="4"/>
        <v>5.8999999999999941</v>
      </c>
      <c r="B47">
        <f t="shared" si="0"/>
        <v>9.9999999999999645E-2</v>
      </c>
      <c r="C47" s="2">
        <f t="shared" si="7"/>
        <v>5.4999999999999929</v>
      </c>
      <c r="D47">
        <f t="shared" si="5"/>
        <v>32.99999999999995</v>
      </c>
      <c r="E47" s="67">
        <v>0.3</v>
      </c>
      <c r="F47" s="66">
        <v>12</v>
      </c>
      <c r="G47" s="5">
        <f>INDEX(Коэффициенты!F$3:F$74, MATCH(F47,Коэффициенты!E$3:E$74,1))</f>
        <v>1</v>
      </c>
      <c r="H47">
        <f t="shared" si="10"/>
        <v>300</v>
      </c>
      <c r="I47" s="12">
        <f>INDEX(Коэффициенты!B$3:B$74,MATCH(H47,Коэффициенты!A$3:A$74,1))</f>
        <v>0.9</v>
      </c>
      <c r="J47" s="9">
        <f t="shared" si="8"/>
        <v>24.3</v>
      </c>
      <c r="K47" s="2">
        <f t="shared" si="11"/>
        <v>1.4399999999999948</v>
      </c>
      <c r="L47" s="10">
        <f t="shared" si="9"/>
        <v>109.82039999999986</v>
      </c>
      <c r="M47" s="62">
        <f t="shared" si="3"/>
        <v>134.12039999999988</v>
      </c>
      <c r="N47" s="63">
        <f t="shared" si="6"/>
        <v>107.29631999999989</v>
      </c>
      <c r="Q47" s="22"/>
      <c r="R47" s="20"/>
      <c r="S47" s="20"/>
      <c r="T47" s="21"/>
      <c r="U47" s="20"/>
      <c r="V47" s="20"/>
      <c r="W47" s="20"/>
      <c r="X47" s="20"/>
      <c r="Y47" s="20"/>
      <c r="Z47" s="20"/>
      <c r="AA47" s="20"/>
    </row>
    <row r="48" spans="1:27" ht="15.75" thickBot="1" x14ac:dyDescent="0.3">
      <c r="A48">
        <f t="shared" si="4"/>
        <v>5.9999999999999938</v>
      </c>
      <c r="B48">
        <f t="shared" si="0"/>
        <v>9.9999999999999645E-2</v>
      </c>
      <c r="C48">
        <f t="shared" si="7"/>
        <v>5.5999999999999925</v>
      </c>
      <c r="D48">
        <f t="shared" si="5"/>
        <v>32.899999999999949</v>
      </c>
      <c r="E48" s="67">
        <v>0.3</v>
      </c>
      <c r="F48" s="66">
        <v>11</v>
      </c>
      <c r="G48" s="5">
        <f>INDEX(Коэффициенты!F$3:F$74, MATCH(F48,Коэффициенты!E$3:E$74,1))</f>
        <v>1</v>
      </c>
      <c r="H48">
        <f t="shared" si="10"/>
        <v>300</v>
      </c>
      <c r="I48" s="12">
        <f>INDEX(Коэффициенты!B$3:B$74,MATCH(H48,Коэффициенты!A$3:A$74,1))</f>
        <v>0.9</v>
      </c>
      <c r="J48" s="9">
        <f t="shared" si="8"/>
        <v>24.3</v>
      </c>
      <c r="K48" s="2">
        <f t="shared" si="11"/>
        <v>1.3199999999999952</v>
      </c>
      <c r="L48" s="10">
        <f t="shared" si="9"/>
        <v>111.14039999999986</v>
      </c>
      <c r="M48" s="62">
        <f t="shared" si="3"/>
        <v>135.44039999999987</v>
      </c>
      <c r="N48" s="63">
        <f t="shared" si="6"/>
        <v>108.35231999999989</v>
      </c>
      <c r="Q48" s="20"/>
      <c r="R48" s="20"/>
      <c r="S48" s="20"/>
      <c r="T48" s="21"/>
      <c r="U48" s="20"/>
      <c r="V48" s="20"/>
      <c r="W48" s="20"/>
      <c r="X48" s="20"/>
      <c r="Y48" s="20"/>
      <c r="Z48" s="20"/>
      <c r="AA48" s="20"/>
    </row>
    <row r="49" spans="1:27" ht="15.75" thickBot="1" x14ac:dyDescent="0.3">
      <c r="A49">
        <f t="shared" si="4"/>
        <v>6.0999999999999934</v>
      </c>
      <c r="B49">
        <f t="shared" si="0"/>
        <v>9.9999999999999645E-2</v>
      </c>
      <c r="C49">
        <f t="shared" si="7"/>
        <v>5.6999999999999922</v>
      </c>
      <c r="D49">
        <f t="shared" si="5"/>
        <v>32.799999999999947</v>
      </c>
      <c r="E49" s="67">
        <v>0.4</v>
      </c>
      <c r="F49" s="66">
        <v>11</v>
      </c>
      <c r="G49" s="5">
        <f>INDEX(Коэффициенты!F$3:F$74, MATCH(F49,Коэффициенты!E$3:E$74,1))</f>
        <v>1</v>
      </c>
      <c r="H49">
        <f t="shared" si="10"/>
        <v>400</v>
      </c>
      <c r="I49" s="12">
        <f>INDEX(Коэффициенты!B$3:B$74,MATCH(H49,Коэффициенты!A$3:A$74,1))</f>
        <v>0.9</v>
      </c>
      <c r="J49" s="9">
        <f t="shared" si="8"/>
        <v>32.4</v>
      </c>
      <c r="K49" s="2">
        <f t="shared" si="11"/>
        <v>1.3199999999999952</v>
      </c>
      <c r="L49" s="10">
        <f t="shared" si="9"/>
        <v>112.46039999999985</v>
      </c>
      <c r="M49" s="62">
        <f t="shared" si="3"/>
        <v>144.86039999999986</v>
      </c>
      <c r="N49" s="63">
        <f t="shared" si="6"/>
        <v>115.88831999999988</v>
      </c>
      <c r="Q49" s="19"/>
      <c r="R49" s="19"/>
      <c r="S49" s="20"/>
      <c r="T49" s="21"/>
      <c r="U49" s="20"/>
      <c r="V49" s="20"/>
      <c r="W49" s="20"/>
      <c r="X49" s="20"/>
      <c r="Y49" s="20"/>
      <c r="Z49" s="20"/>
      <c r="AA49" s="20"/>
    </row>
    <row r="50" spans="1:27" ht="15.75" thickBot="1" x14ac:dyDescent="0.3">
      <c r="A50">
        <f t="shared" si="4"/>
        <v>6.1999999999999931</v>
      </c>
      <c r="B50">
        <f t="shared" si="0"/>
        <v>9.9999999999999645E-2</v>
      </c>
      <c r="C50" s="2">
        <f t="shared" si="7"/>
        <v>5.7999999999999918</v>
      </c>
      <c r="D50">
        <f t="shared" si="5"/>
        <v>32.699999999999946</v>
      </c>
      <c r="E50" s="67">
        <v>0.6</v>
      </c>
      <c r="F50" s="66">
        <v>10</v>
      </c>
      <c r="G50" s="5">
        <f>INDEX(Коэффициенты!F$3:F$74, MATCH(F50,Коэффициенты!E$3:E$74,1))</f>
        <v>1</v>
      </c>
      <c r="H50">
        <f t="shared" si="10"/>
        <v>600</v>
      </c>
      <c r="I50" s="12">
        <f>INDEX(Коэффициенты!B$3:B$74,MATCH(H50,Коэффициенты!A$3:A$74,1))</f>
        <v>0.9</v>
      </c>
      <c r="J50" s="9">
        <f t="shared" si="8"/>
        <v>48.6</v>
      </c>
      <c r="K50" s="2">
        <f t="shared" si="11"/>
        <v>1.1999999999999957</v>
      </c>
      <c r="L50" s="10">
        <f t="shared" si="9"/>
        <v>113.66039999999984</v>
      </c>
      <c r="M50" s="62">
        <f t="shared" si="3"/>
        <v>162.26039999999983</v>
      </c>
      <c r="N50" s="63">
        <f t="shared" si="6"/>
        <v>129.80831999999987</v>
      </c>
      <c r="Q50" s="22"/>
      <c r="R50" s="20"/>
      <c r="S50" s="20"/>
      <c r="T50" s="21"/>
      <c r="U50" s="20"/>
      <c r="V50" s="20"/>
      <c r="W50" s="20"/>
      <c r="X50" s="20"/>
      <c r="Y50" s="20"/>
      <c r="Z50" s="20"/>
      <c r="AA50" s="20"/>
    </row>
    <row r="51" spans="1:27" ht="15.75" thickBot="1" x14ac:dyDescent="0.3">
      <c r="A51">
        <f t="shared" si="4"/>
        <v>6.2999999999999927</v>
      </c>
      <c r="B51">
        <f t="shared" si="0"/>
        <v>9.9999999999999645E-2</v>
      </c>
      <c r="C51">
        <f t="shared" si="7"/>
        <v>5.8999999999999915</v>
      </c>
      <c r="D51">
        <f t="shared" si="5"/>
        <v>32.599999999999945</v>
      </c>
      <c r="E51" s="67">
        <v>0.7</v>
      </c>
      <c r="F51" s="66">
        <v>10</v>
      </c>
      <c r="G51" s="5">
        <f>INDEX(Коэффициенты!F$3:F$74, MATCH(F51,Коэффициенты!E$3:E$74,1))</f>
        <v>1</v>
      </c>
      <c r="H51">
        <f t="shared" si="10"/>
        <v>700</v>
      </c>
      <c r="I51" s="12">
        <f>INDEX(Коэффициенты!B$3:B$74,MATCH(H51,Коэффициенты!A$3:A$74,1))</f>
        <v>0.9</v>
      </c>
      <c r="J51" s="9">
        <f t="shared" si="8"/>
        <v>56.699999999999996</v>
      </c>
      <c r="K51" s="2">
        <f t="shared" si="11"/>
        <v>1.1999999999999957</v>
      </c>
      <c r="L51" s="10">
        <f t="shared" si="9"/>
        <v>114.86039999999983</v>
      </c>
      <c r="M51" s="62">
        <f t="shared" si="3"/>
        <v>171.56039999999982</v>
      </c>
      <c r="N51" s="63">
        <f t="shared" si="6"/>
        <v>137.24831999999986</v>
      </c>
      <c r="Q51" s="20"/>
      <c r="R51" s="20"/>
      <c r="S51" s="20"/>
      <c r="T51" s="21"/>
      <c r="U51" s="20"/>
      <c r="V51" s="20"/>
      <c r="W51" s="20"/>
      <c r="X51" s="20"/>
      <c r="Y51" s="20"/>
      <c r="Z51" s="20"/>
      <c r="AA51" s="20"/>
    </row>
    <row r="52" spans="1:27" ht="15.75" thickBot="1" x14ac:dyDescent="0.3">
      <c r="A52">
        <f t="shared" si="4"/>
        <v>6.3999999999999924</v>
      </c>
      <c r="B52">
        <f t="shared" si="0"/>
        <v>9.9999999999999645E-2</v>
      </c>
      <c r="C52">
        <f t="shared" si="7"/>
        <v>5.9999999999999911</v>
      </c>
      <c r="D52">
        <f t="shared" si="5"/>
        <v>32.499999999999943</v>
      </c>
      <c r="E52" s="67">
        <v>0.6</v>
      </c>
      <c r="F52" s="66">
        <v>20</v>
      </c>
      <c r="G52" s="5">
        <f>INDEX(Коэффициенты!F$3:F$74, MATCH(F52,Коэффициенты!E$3:E$74,1))</f>
        <v>1</v>
      </c>
      <c r="H52">
        <f t="shared" si="10"/>
        <v>600</v>
      </c>
      <c r="I52" s="12">
        <f>INDEX(Коэффициенты!B$3:B$74,MATCH(H52,Коэффициенты!A$3:A$74,1))</f>
        <v>0.9</v>
      </c>
      <c r="J52" s="9">
        <f t="shared" si="8"/>
        <v>48.6</v>
      </c>
      <c r="K52" s="2">
        <f t="shared" si="11"/>
        <v>2.3999999999999915</v>
      </c>
      <c r="L52" s="10">
        <f t="shared" si="9"/>
        <v>117.26039999999982</v>
      </c>
      <c r="M52" s="62">
        <f t="shared" si="3"/>
        <v>165.86039999999983</v>
      </c>
      <c r="N52" s="63">
        <f t="shared" si="6"/>
        <v>132.68831999999986</v>
      </c>
      <c r="Q52" s="19"/>
      <c r="R52" s="19"/>
      <c r="S52" s="20"/>
      <c r="T52" s="21"/>
      <c r="U52" s="20"/>
      <c r="V52" s="20"/>
      <c r="W52" s="20"/>
      <c r="X52" s="20"/>
      <c r="Y52" s="20"/>
      <c r="Z52" s="20"/>
      <c r="AA52" s="20"/>
    </row>
    <row r="53" spans="1:27" ht="15.75" thickBot="1" x14ac:dyDescent="0.3">
      <c r="A53">
        <f t="shared" si="4"/>
        <v>6.499999999999992</v>
      </c>
      <c r="B53">
        <f t="shared" si="0"/>
        <v>9.9999999999999645E-2</v>
      </c>
      <c r="C53" s="2">
        <f t="shared" si="7"/>
        <v>6.0999999999999908</v>
      </c>
      <c r="D53">
        <f t="shared" si="5"/>
        <v>32.399999999999942</v>
      </c>
      <c r="E53" s="67">
        <v>0.6</v>
      </c>
      <c r="F53" s="66">
        <v>20</v>
      </c>
      <c r="G53" s="5">
        <f>INDEX(Коэффициенты!F$3:F$74, MATCH(F53,Коэффициенты!E$3:E$74,1))</f>
        <v>1</v>
      </c>
      <c r="H53">
        <f t="shared" si="10"/>
        <v>600</v>
      </c>
      <c r="I53" s="12">
        <f>INDEX(Коэффициенты!B$3:B$74,MATCH(H53,Коэффициенты!A$3:A$74,1))</f>
        <v>0.9</v>
      </c>
      <c r="J53" s="9">
        <f t="shared" si="8"/>
        <v>48.6</v>
      </c>
      <c r="K53" s="2">
        <f t="shared" si="11"/>
        <v>2.3999999999999915</v>
      </c>
      <c r="L53" s="10">
        <f t="shared" si="9"/>
        <v>119.66039999999981</v>
      </c>
      <c r="M53" s="62">
        <f t="shared" si="3"/>
        <v>168.26039999999981</v>
      </c>
      <c r="N53" s="63">
        <f t="shared" si="6"/>
        <v>134.60831999999985</v>
      </c>
      <c r="Q53" s="22"/>
      <c r="R53" s="20"/>
      <c r="S53" s="20"/>
      <c r="T53" s="21"/>
      <c r="U53" s="20"/>
      <c r="V53" s="20"/>
      <c r="W53" s="20"/>
      <c r="X53" s="20"/>
      <c r="Y53" s="20"/>
      <c r="Z53" s="20"/>
      <c r="AA53" s="20"/>
    </row>
    <row r="54" spans="1:27" ht="15.75" thickBot="1" x14ac:dyDescent="0.3">
      <c r="A54">
        <f t="shared" si="4"/>
        <v>6.5999999999999917</v>
      </c>
      <c r="B54">
        <f t="shared" si="0"/>
        <v>9.9999999999999645E-2</v>
      </c>
      <c r="C54">
        <f t="shared" si="7"/>
        <v>6.1999999999999904</v>
      </c>
      <c r="D54">
        <f t="shared" si="5"/>
        <v>32.29999999999994</v>
      </c>
      <c r="E54" s="67">
        <v>0.7</v>
      </c>
      <c r="F54" s="66">
        <v>18</v>
      </c>
      <c r="G54" s="5">
        <f>INDEX(Коэффициенты!F$3:F$74, MATCH(F54,Коэффициенты!E$3:E$74,1))</f>
        <v>1</v>
      </c>
      <c r="H54">
        <f t="shared" si="10"/>
        <v>700</v>
      </c>
      <c r="I54" s="12">
        <f>INDEX(Коэффициенты!B$3:B$74,MATCH(H54,Коэффициенты!A$3:A$74,1))</f>
        <v>0.9</v>
      </c>
      <c r="J54" s="9">
        <f t="shared" si="8"/>
        <v>56.699999999999996</v>
      </c>
      <c r="K54" s="2">
        <f t="shared" si="11"/>
        <v>2.1599999999999921</v>
      </c>
      <c r="L54" s="10">
        <f t="shared" si="9"/>
        <v>121.82039999999981</v>
      </c>
      <c r="M54" s="62">
        <f t="shared" si="3"/>
        <v>178.5203999999998</v>
      </c>
      <c r="N54" s="63">
        <f t="shared" si="6"/>
        <v>142.81631999999985</v>
      </c>
      <c r="Q54" s="20"/>
      <c r="R54" s="20"/>
      <c r="S54" s="20"/>
      <c r="T54" s="21"/>
      <c r="U54" s="20"/>
      <c r="V54" s="20"/>
      <c r="W54" s="20"/>
      <c r="X54" s="20"/>
      <c r="Y54" s="20"/>
      <c r="Z54" s="20"/>
      <c r="AA54" s="20"/>
    </row>
    <row r="55" spans="1:27" ht="15.75" thickBot="1" x14ac:dyDescent="0.3">
      <c r="A55">
        <f t="shared" si="4"/>
        <v>6.6999999999999913</v>
      </c>
      <c r="B55">
        <f t="shared" si="0"/>
        <v>9.9999999999999645E-2</v>
      </c>
      <c r="C55">
        <f t="shared" si="7"/>
        <v>6.2999999999999901</v>
      </c>
      <c r="D55">
        <f t="shared" si="5"/>
        <v>32.199999999999939</v>
      </c>
      <c r="E55" s="67">
        <v>0.5</v>
      </c>
      <c r="F55" s="66">
        <v>13</v>
      </c>
      <c r="G55" s="5">
        <f>INDEX(Коэффициенты!F$3:F$74, MATCH(F55,Коэффициенты!E$3:E$74,1))</f>
        <v>1</v>
      </c>
      <c r="H55">
        <f t="shared" si="10"/>
        <v>500</v>
      </c>
      <c r="I55" s="12">
        <f>INDEX(Коэффициенты!B$3:B$74,MATCH(H55,Коэффициенты!A$3:A$74,1))</f>
        <v>0.9</v>
      </c>
      <c r="J55" s="9">
        <f t="shared" si="8"/>
        <v>40.5</v>
      </c>
      <c r="K55" s="2">
        <f t="shared" si="11"/>
        <v>1.5599999999999945</v>
      </c>
      <c r="L55" s="10">
        <f t="shared" si="9"/>
        <v>123.3803999999998</v>
      </c>
      <c r="M55" s="62">
        <f t="shared" si="3"/>
        <v>163.88039999999978</v>
      </c>
      <c r="N55" s="63">
        <f t="shared" si="6"/>
        <v>131.10431999999983</v>
      </c>
      <c r="Q55" s="19"/>
      <c r="R55" s="19"/>
      <c r="S55" s="20"/>
      <c r="T55" s="21"/>
      <c r="U55" s="20"/>
      <c r="V55" s="20"/>
      <c r="W55" s="20"/>
      <c r="X55" s="20"/>
      <c r="Y55" s="20"/>
      <c r="Z55" s="20"/>
      <c r="AA55" s="20"/>
    </row>
    <row r="56" spans="1:27" ht="15.75" thickBot="1" x14ac:dyDescent="0.3">
      <c r="A56">
        <f t="shared" si="4"/>
        <v>6.7999999999999909</v>
      </c>
      <c r="B56">
        <f t="shared" si="0"/>
        <v>9.9999999999999645E-2</v>
      </c>
      <c r="C56" s="2">
        <f t="shared" si="7"/>
        <v>6.3999999999999897</v>
      </c>
      <c r="D56">
        <f t="shared" si="5"/>
        <v>32.099999999999937</v>
      </c>
      <c r="E56" s="67">
        <v>0.5</v>
      </c>
      <c r="F56" s="66">
        <v>13</v>
      </c>
      <c r="G56" s="5">
        <f>INDEX(Коэффициенты!F$3:F$74, MATCH(F56,Коэффициенты!E$3:E$74,1))</f>
        <v>1</v>
      </c>
      <c r="H56">
        <f t="shared" si="10"/>
        <v>500</v>
      </c>
      <c r="I56" s="12">
        <f>INDEX(Коэффициенты!B$3:B$74,MATCH(H56,Коэффициенты!A$3:A$74,1))</f>
        <v>0.9</v>
      </c>
      <c r="J56" s="9">
        <f t="shared" si="8"/>
        <v>40.5</v>
      </c>
      <c r="K56" s="2">
        <f t="shared" si="11"/>
        <v>1.5599999999999945</v>
      </c>
      <c r="L56" s="10">
        <f t="shared" si="9"/>
        <v>124.94039999999978</v>
      </c>
      <c r="M56" s="62">
        <f t="shared" si="3"/>
        <v>165.44039999999978</v>
      </c>
      <c r="N56" s="63">
        <f t="shared" si="6"/>
        <v>132.35231999999982</v>
      </c>
      <c r="Q56" s="22"/>
      <c r="R56" s="20"/>
      <c r="S56" s="20"/>
      <c r="T56" s="21"/>
      <c r="U56" s="20"/>
      <c r="V56" s="20"/>
      <c r="W56" s="20"/>
      <c r="X56" s="20"/>
      <c r="Y56" s="20"/>
      <c r="Z56" s="20"/>
      <c r="AA56" s="20"/>
    </row>
    <row r="57" spans="1:27" ht="15.75" thickBot="1" x14ac:dyDescent="0.3">
      <c r="A57">
        <f t="shared" si="4"/>
        <v>6.8999999999999906</v>
      </c>
      <c r="B57">
        <f t="shared" si="0"/>
        <v>9.9999999999999645E-2</v>
      </c>
      <c r="C57">
        <f t="shared" si="7"/>
        <v>6.4999999999999893</v>
      </c>
      <c r="D57">
        <f t="shared" si="5"/>
        <v>31.999999999999936</v>
      </c>
      <c r="E57" s="67">
        <v>0.5</v>
      </c>
      <c r="F57" s="66">
        <v>13</v>
      </c>
      <c r="G57" s="5">
        <f>INDEX(Коэффициенты!F$3:F$74, MATCH(F57,Коэффициенты!E$3:E$74,1))</f>
        <v>1</v>
      </c>
      <c r="H57">
        <f t="shared" si="10"/>
        <v>500</v>
      </c>
      <c r="I57" s="12">
        <f>INDEX(Коэффициенты!B$3:B$74,MATCH(H57,Коэффициенты!A$3:A$74,1))</f>
        <v>0.9</v>
      </c>
      <c r="J57" s="9">
        <f t="shared" si="8"/>
        <v>40.5</v>
      </c>
      <c r="K57" s="2">
        <f t="shared" si="11"/>
        <v>1.5599999999999945</v>
      </c>
      <c r="L57" s="10">
        <f t="shared" si="9"/>
        <v>126.50039999999977</v>
      </c>
      <c r="M57" s="62">
        <f t="shared" si="3"/>
        <v>167.00039999999979</v>
      </c>
      <c r="N57" s="63">
        <f t="shared" si="6"/>
        <v>133.60031999999984</v>
      </c>
      <c r="Q57" s="20"/>
      <c r="R57" s="20"/>
      <c r="S57" s="20"/>
      <c r="T57" s="21"/>
      <c r="U57" s="20"/>
      <c r="V57" s="20"/>
      <c r="W57" s="20"/>
      <c r="X57" s="20"/>
      <c r="Y57" s="20"/>
      <c r="Z57" s="20"/>
      <c r="AA57" s="20"/>
    </row>
    <row r="58" spans="1:27" ht="15.75" thickBot="1" x14ac:dyDescent="0.3">
      <c r="A58">
        <f t="shared" si="4"/>
        <v>6.9999999999999902</v>
      </c>
      <c r="B58">
        <f t="shared" si="0"/>
        <v>9.9999999999999645E-2</v>
      </c>
      <c r="C58">
        <f t="shared" si="7"/>
        <v>6.599999999999989</v>
      </c>
      <c r="D58">
        <f t="shared" si="5"/>
        <v>31.899999999999935</v>
      </c>
      <c r="E58" s="67">
        <v>0.5</v>
      </c>
      <c r="F58" s="66">
        <v>12</v>
      </c>
      <c r="G58" s="5">
        <f>INDEX(Коэффициенты!F$3:F$74, MATCH(F58,Коэффициенты!E$3:E$74,1))</f>
        <v>1</v>
      </c>
      <c r="H58">
        <f t="shared" si="10"/>
        <v>500</v>
      </c>
      <c r="I58" s="12">
        <f>INDEX(Коэффициенты!B$3:B$74,MATCH(H58,Коэффициенты!A$3:A$74,1))</f>
        <v>0.9</v>
      </c>
      <c r="J58" s="9">
        <f t="shared" si="8"/>
        <v>40.5</v>
      </c>
      <c r="K58" s="2">
        <f t="shared" si="11"/>
        <v>1.4399999999999948</v>
      </c>
      <c r="L58" s="10">
        <f t="shared" si="9"/>
        <v>127.94039999999977</v>
      </c>
      <c r="M58" s="62">
        <f t="shared" si="3"/>
        <v>168.44039999999978</v>
      </c>
      <c r="N58" s="63">
        <f t="shared" si="6"/>
        <v>134.75231999999983</v>
      </c>
      <c r="Q58" s="19"/>
      <c r="R58" s="19"/>
      <c r="S58" s="20"/>
      <c r="T58" s="21"/>
      <c r="U58" s="20"/>
      <c r="V58" s="20"/>
      <c r="W58" s="20"/>
      <c r="X58" s="20"/>
      <c r="Y58" s="20"/>
      <c r="Z58" s="20"/>
      <c r="AA58" s="20"/>
    </row>
    <row r="59" spans="1:27" ht="15.75" thickBot="1" x14ac:dyDescent="0.3">
      <c r="A59">
        <f t="shared" si="4"/>
        <v>7.0999999999999899</v>
      </c>
      <c r="B59">
        <f t="shared" si="0"/>
        <v>9.9999999999999645E-2</v>
      </c>
      <c r="C59" s="2">
        <f t="shared" si="7"/>
        <v>6.6999999999999886</v>
      </c>
      <c r="D59">
        <f t="shared" si="5"/>
        <v>31.799999999999933</v>
      </c>
      <c r="E59" s="67">
        <v>0.6</v>
      </c>
      <c r="F59" s="66">
        <v>11</v>
      </c>
      <c r="G59" s="5">
        <f>INDEX(Коэффициенты!F$3:F$74, MATCH(F59,Коэффициенты!E$3:E$74,1))</f>
        <v>1</v>
      </c>
      <c r="H59">
        <f t="shared" si="10"/>
        <v>600</v>
      </c>
      <c r="I59" s="12">
        <f>INDEX(Коэффициенты!B$3:B$74,MATCH(H59,Коэффициенты!A$3:A$74,1))</f>
        <v>0.9</v>
      </c>
      <c r="J59" s="9">
        <f t="shared" si="8"/>
        <v>48.6</v>
      </c>
      <c r="K59" s="2">
        <f t="shared" si="11"/>
        <v>1.3199999999999952</v>
      </c>
      <c r="L59" s="10">
        <f t="shared" si="9"/>
        <v>129.26039999999978</v>
      </c>
      <c r="M59" s="62">
        <f t="shared" si="3"/>
        <v>177.86039999999977</v>
      </c>
      <c r="N59" s="63">
        <f t="shared" si="6"/>
        <v>142.28831999999983</v>
      </c>
      <c r="Q59" s="22"/>
      <c r="R59" s="20"/>
      <c r="S59" s="20"/>
      <c r="T59" s="21"/>
      <c r="U59" s="20"/>
      <c r="V59" s="20"/>
      <c r="W59" s="20"/>
      <c r="X59" s="20"/>
      <c r="Y59" s="20"/>
      <c r="Z59" s="20"/>
      <c r="AA59" s="20"/>
    </row>
    <row r="60" spans="1:27" ht="15.75" thickBot="1" x14ac:dyDescent="0.3">
      <c r="A60">
        <f t="shared" si="4"/>
        <v>7.1999999999999895</v>
      </c>
      <c r="B60">
        <f t="shared" si="0"/>
        <v>9.9999999999999645E-2</v>
      </c>
      <c r="C60">
        <f t="shared" si="7"/>
        <v>6.7999999999999883</v>
      </c>
      <c r="D60">
        <f t="shared" si="5"/>
        <v>31.699999999999932</v>
      </c>
      <c r="E60" s="67">
        <v>0.6</v>
      </c>
      <c r="F60" s="66">
        <v>10</v>
      </c>
      <c r="G60" s="5">
        <f>INDEX(Коэффициенты!F$3:F$74, MATCH(F60,Коэффициенты!E$3:E$74,1))</f>
        <v>1</v>
      </c>
      <c r="H60">
        <f t="shared" si="10"/>
        <v>600</v>
      </c>
      <c r="I60" s="12">
        <f>INDEX(Коэффициенты!B$3:B$74,MATCH(H60,Коэффициенты!A$3:A$74,1))</f>
        <v>0.9</v>
      </c>
      <c r="J60" s="9">
        <f t="shared" si="8"/>
        <v>48.6</v>
      </c>
      <c r="K60" s="2">
        <f t="shared" si="11"/>
        <v>1.1999999999999957</v>
      </c>
      <c r="L60" s="10">
        <f t="shared" si="9"/>
        <v>130.46039999999977</v>
      </c>
      <c r="M60" s="62">
        <f t="shared" si="3"/>
        <v>179.06039999999976</v>
      </c>
      <c r="N60" s="63">
        <f t="shared" si="6"/>
        <v>143.24831999999981</v>
      </c>
      <c r="Q60" s="20"/>
      <c r="R60" s="20"/>
      <c r="S60" s="20"/>
      <c r="T60" s="21"/>
      <c r="U60" s="20"/>
      <c r="V60" s="20"/>
      <c r="W60" s="20"/>
      <c r="X60" s="20"/>
      <c r="Y60" s="20"/>
      <c r="Z60" s="20"/>
      <c r="AA60" s="20"/>
    </row>
    <row r="61" spans="1:27" ht="15.75" thickBot="1" x14ac:dyDescent="0.3">
      <c r="A61">
        <f t="shared" si="4"/>
        <v>7.2999999999999892</v>
      </c>
      <c r="B61">
        <f t="shared" si="0"/>
        <v>9.9999999999999645E-2</v>
      </c>
      <c r="C61">
        <f t="shared" si="7"/>
        <v>6.8999999999999879</v>
      </c>
      <c r="D61">
        <f t="shared" si="5"/>
        <v>31.59999999999993</v>
      </c>
      <c r="E61" s="67">
        <v>0.6</v>
      </c>
      <c r="F61" s="66">
        <v>10</v>
      </c>
      <c r="G61" s="5">
        <f>INDEX(Коэффициенты!F$3:F$74, MATCH(F61,Коэффициенты!E$3:E$74,1))</f>
        <v>1</v>
      </c>
      <c r="H61">
        <f t="shared" si="10"/>
        <v>600</v>
      </c>
      <c r="I61" s="12">
        <f>INDEX(Коэффициенты!B$3:B$74,MATCH(H61,Коэффициенты!A$3:A$74,1))</f>
        <v>0.9</v>
      </c>
      <c r="J61" s="9">
        <f t="shared" si="8"/>
        <v>48.6</v>
      </c>
      <c r="K61" s="2">
        <f t="shared" si="11"/>
        <v>1.1999999999999957</v>
      </c>
      <c r="L61" s="10">
        <f t="shared" si="9"/>
        <v>131.66039999999975</v>
      </c>
      <c r="M61" s="62">
        <f t="shared" si="3"/>
        <v>180.26039999999975</v>
      </c>
      <c r="N61" s="63">
        <f t="shared" si="6"/>
        <v>144.20831999999979</v>
      </c>
      <c r="Q61" s="19"/>
      <c r="R61" s="19"/>
      <c r="S61" s="20"/>
      <c r="T61" s="21"/>
      <c r="U61" s="20"/>
      <c r="V61" s="20"/>
      <c r="W61" s="20"/>
      <c r="X61" s="20"/>
      <c r="Y61" s="20"/>
      <c r="Z61" s="20"/>
      <c r="AA61" s="20"/>
    </row>
    <row r="62" spans="1:27" ht="15.75" thickBot="1" x14ac:dyDescent="0.3">
      <c r="A62">
        <f t="shared" si="4"/>
        <v>7.3999999999999888</v>
      </c>
      <c r="B62">
        <f t="shared" si="0"/>
        <v>9.9999999999999645E-2</v>
      </c>
      <c r="C62" s="2">
        <f t="shared" si="7"/>
        <v>6.9999999999999876</v>
      </c>
      <c r="D62">
        <f t="shared" si="5"/>
        <v>31.499999999999929</v>
      </c>
      <c r="E62" s="67">
        <v>0.7</v>
      </c>
      <c r="F62" s="66">
        <v>16</v>
      </c>
      <c r="G62" s="5">
        <f>INDEX(Коэффициенты!F$3:F$74, MATCH(F62,Коэффициенты!E$3:E$74,1))</f>
        <v>1</v>
      </c>
      <c r="H62">
        <f t="shared" si="10"/>
        <v>700</v>
      </c>
      <c r="I62" s="12">
        <f>INDEX(Коэффициенты!B$3:B$74,MATCH(H62,Коэффициенты!A$3:A$74,1))</f>
        <v>0.9</v>
      </c>
      <c r="J62" s="9">
        <f t="shared" si="8"/>
        <v>56.699999999999996</v>
      </c>
      <c r="K62" s="2">
        <f t="shared" si="11"/>
        <v>1.919999999999993</v>
      </c>
      <c r="L62" s="10">
        <f t="shared" si="9"/>
        <v>133.58039999999974</v>
      </c>
      <c r="M62" s="62">
        <f t="shared" si="3"/>
        <v>190.28039999999973</v>
      </c>
      <c r="N62" s="63">
        <f t="shared" si="6"/>
        <v>152.22431999999978</v>
      </c>
      <c r="Q62" s="22"/>
      <c r="R62" s="20"/>
      <c r="S62" s="20"/>
      <c r="T62" s="21"/>
      <c r="U62" s="20"/>
      <c r="V62" s="20"/>
      <c r="W62" s="20"/>
      <c r="X62" s="20"/>
      <c r="Y62" s="20"/>
      <c r="Z62" s="20"/>
      <c r="AA62" s="20"/>
    </row>
    <row r="63" spans="1:27" ht="15.75" thickBot="1" x14ac:dyDescent="0.3">
      <c r="A63">
        <f t="shared" si="4"/>
        <v>7.4999999999999885</v>
      </c>
      <c r="B63">
        <f t="shared" si="0"/>
        <v>9.9999999999999645E-2</v>
      </c>
      <c r="C63">
        <f t="shared" si="7"/>
        <v>7.0999999999999872</v>
      </c>
      <c r="D63">
        <f t="shared" si="5"/>
        <v>31.399999999999928</v>
      </c>
      <c r="E63" s="67">
        <v>0.9</v>
      </c>
      <c r="F63" s="66">
        <v>13</v>
      </c>
      <c r="G63" s="5">
        <f>INDEX(Коэффициенты!F$3:F$74, MATCH(F63,Коэффициенты!E$3:E$74,1))</f>
        <v>1</v>
      </c>
      <c r="H63">
        <f t="shared" si="10"/>
        <v>900</v>
      </c>
      <c r="I63" s="12">
        <f>INDEX(Коэффициенты!B$3:B$74,MATCH(H63,Коэффициенты!A$3:A$74,1))</f>
        <v>0.9</v>
      </c>
      <c r="J63" s="9">
        <f t="shared" si="8"/>
        <v>72.899999999999991</v>
      </c>
      <c r="K63" s="2">
        <f t="shared" si="11"/>
        <v>1.5599999999999945</v>
      </c>
      <c r="L63" s="10">
        <f t="shared" si="9"/>
        <v>135.14039999999974</v>
      </c>
      <c r="M63" s="62">
        <f t="shared" si="3"/>
        <v>208.04039999999975</v>
      </c>
      <c r="N63" s="63">
        <f t="shared" si="6"/>
        <v>166.43231999999981</v>
      </c>
      <c r="Q63" s="20"/>
      <c r="R63" s="20"/>
      <c r="S63" s="20"/>
      <c r="T63" s="21"/>
      <c r="U63" s="20"/>
      <c r="V63" s="20"/>
      <c r="W63" s="20"/>
      <c r="X63" s="20"/>
      <c r="Y63" s="20"/>
      <c r="Z63" s="20"/>
      <c r="AA63" s="20"/>
    </row>
    <row r="64" spans="1:27" ht="15.75" thickBot="1" x14ac:dyDescent="0.3">
      <c r="A64">
        <f t="shared" si="4"/>
        <v>7.5999999999999881</v>
      </c>
      <c r="B64">
        <f t="shared" si="0"/>
        <v>9.9999999999999645E-2</v>
      </c>
      <c r="C64">
        <f t="shared" si="7"/>
        <v>7.1999999999999869</v>
      </c>
      <c r="D64">
        <f t="shared" si="5"/>
        <v>31.299999999999926</v>
      </c>
      <c r="E64" s="67">
        <v>0.8</v>
      </c>
      <c r="F64" s="66">
        <v>13</v>
      </c>
      <c r="G64" s="5">
        <f>INDEX(Коэффициенты!F$3:F$74, MATCH(F64,Коэффициенты!E$3:E$74,1))</f>
        <v>1</v>
      </c>
      <c r="H64">
        <f t="shared" si="10"/>
        <v>800</v>
      </c>
      <c r="I64" s="12">
        <f>INDEX(Коэффициенты!B$3:B$74,MATCH(H64,Коэффициенты!A$3:A$74,1))</f>
        <v>0.9</v>
      </c>
      <c r="J64" s="9">
        <f t="shared" si="8"/>
        <v>64.8</v>
      </c>
      <c r="K64" s="2">
        <f t="shared" si="11"/>
        <v>1.5599999999999945</v>
      </c>
      <c r="L64" s="10">
        <f t="shared" si="9"/>
        <v>136.70039999999975</v>
      </c>
      <c r="M64" s="62">
        <f t="shared" si="3"/>
        <v>201.50039999999973</v>
      </c>
      <c r="N64" s="63">
        <f t="shared" si="6"/>
        <v>161.20031999999978</v>
      </c>
      <c r="Q64" s="19"/>
      <c r="R64" s="19"/>
      <c r="S64" s="20"/>
      <c r="T64" s="21"/>
      <c r="U64" s="20"/>
      <c r="V64" s="20"/>
      <c r="W64" s="20"/>
      <c r="X64" s="20"/>
      <c r="Y64" s="20"/>
      <c r="Z64" s="20"/>
      <c r="AA64" s="20"/>
    </row>
    <row r="65" spans="1:27" ht="15.75" thickBot="1" x14ac:dyDescent="0.3">
      <c r="A65">
        <f t="shared" si="4"/>
        <v>7.6999999999999877</v>
      </c>
      <c r="B65">
        <f t="shared" si="0"/>
        <v>9.9999999999999645E-2</v>
      </c>
      <c r="C65" s="2">
        <f t="shared" si="7"/>
        <v>7.2999999999999865</v>
      </c>
      <c r="D65">
        <f t="shared" si="5"/>
        <v>31.199999999999925</v>
      </c>
      <c r="E65" s="67">
        <v>0.7</v>
      </c>
      <c r="F65" s="66">
        <v>12</v>
      </c>
      <c r="G65" s="5">
        <f>INDEX(Коэффициенты!F$3:F$74, MATCH(F65,Коэффициенты!E$3:E$74,1))</f>
        <v>1</v>
      </c>
      <c r="H65">
        <f t="shared" si="10"/>
        <v>700</v>
      </c>
      <c r="I65" s="12">
        <f>INDEX(Коэффициенты!B$3:B$74,MATCH(H65,Коэффициенты!A$3:A$74,1))</f>
        <v>0.9</v>
      </c>
      <c r="J65" s="9">
        <f t="shared" si="8"/>
        <v>56.699999999999996</v>
      </c>
      <c r="K65" s="2">
        <f t="shared" si="11"/>
        <v>1.4399999999999948</v>
      </c>
      <c r="L65" s="10">
        <f t="shared" si="9"/>
        <v>138.14039999999974</v>
      </c>
      <c r="M65" s="62">
        <f t="shared" si="3"/>
        <v>194.84039999999973</v>
      </c>
      <c r="N65" s="63">
        <f t="shared" si="6"/>
        <v>155.87231999999977</v>
      </c>
      <c r="Q65" s="22"/>
      <c r="R65" s="20"/>
      <c r="S65" s="20"/>
      <c r="T65" s="21"/>
      <c r="U65" s="20"/>
      <c r="V65" s="20"/>
      <c r="W65" s="20"/>
      <c r="X65" s="20"/>
      <c r="Y65" s="20"/>
      <c r="Z65" s="20"/>
      <c r="AA65" s="20"/>
    </row>
    <row r="66" spans="1:27" ht="15.75" thickBot="1" x14ac:dyDescent="0.3">
      <c r="A66">
        <f t="shared" si="4"/>
        <v>7.7999999999999874</v>
      </c>
      <c r="B66">
        <f t="shared" si="0"/>
        <v>9.9999999999999645E-2</v>
      </c>
      <c r="C66">
        <f t="shared" si="7"/>
        <v>7.3999999999999861</v>
      </c>
      <c r="D66">
        <f t="shared" si="5"/>
        <v>31.099999999999923</v>
      </c>
      <c r="E66" s="67">
        <v>3.9</v>
      </c>
      <c r="F66" s="66">
        <v>17</v>
      </c>
      <c r="G66" s="5">
        <f>INDEX(Коэффициенты!F$3:F$74, MATCH(F66,Коэффициенты!E$3:E$74,1))</f>
        <v>1</v>
      </c>
      <c r="H66">
        <f t="shared" si="10"/>
        <v>3900</v>
      </c>
      <c r="I66" s="12">
        <f>INDEX(Коэффициенты!B$3:B$74,MATCH(H66,Коэффициенты!A$3:A$74,1))</f>
        <v>0.72</v>
      </c>
      <c r="J66" s="9">
        <f t="shared" si="8"/>
        <v>252.72</v>
      </c>
      <c r="K66" s="2">
        <f t="shared" si="11"/>
        <v>2.0399999999999925</v>
      </c>
      <c r="L66" s="10">
        <f t="shared" si="9"/>
        <v>140.18039999999974</v>
      </c>
      <c r="M66" s="62">
        <f t="shared" si="3"/>
        <v>392.90039999999976</v>
      </c>
      <c r="N66" s="63">
        <f t="shared" si="6"/>
        <v>314.32031999999981</v>
      </c>
      <c r="Q66" s="20"/>
      <c r="R66" s="20"/>
      <c r="S66" s="20"/>
      <c r="T66" s="21"/>
      <c r="U66" s="20"/>
      <c r="V66" s="20"/>
      <c r="W66" s="20"/>
      <c r="X66" s="20"/>
      <c r="Y66" s="20"/>
      <c r="Z66" s="20"/>
      <c r="AA66" s="20"/>
    </row>
    <row r="67" spans="1:27" ht="15.75" thickBot="1" x14ac:dyDescent="0.3">
      <c r="A67">
        <f t="shared" si="4"/>
        <v>7.899999999999987</v>
      </c>
      <c r="B67">
        <f t="shared" si="0"/>
        <v>9.9999999999999645E-2</v>
      </c>
      <c r="C67">
        <f t="shared" si="7"/>
        <v>7.4999999999999858</v>
      </c>
      <c r="D67">
        <f t="shared" si="5"/>
        <v>30.999999999999922</v>
      </c>
      <c r="E67" s="67">
        <v>4.0999999999999996</v>
      </c>
      <c r="F67" s="66">
        <v>24</v>
      </c>
      <c r="G67" s="5">
        <f>INDEX(Коэффициенты!F$3:F$74, MATCH(F67,Коэффициенты!E$3:E$74,1))</f>
        <v>0.96</v>
      </c>
      <c r="H67">
        <f t="shared" si="10"/>
        <v>4100</v>
      </c>
      <c r="I67" s="12">
        <f>INDEX(Коэффициенты!B$3:B$74,MATCH(H67,Коэффициенты!A$3:A$74,1))</f>
        <v>0.71</v>
      </c>
      <c r="J67" s="9">
        <f t="shared" si="8"/>
        <v>261.99</v>
      </c>
      <c r="K67" s="2">
        <f t="shared" si="11"/>
        <v>2.7647999999999899</v>
      </c>
      <c r="L67" s="10">
        <f t="shared" si="9"/>
        <v>142.94519999999972</v>
      </c>
      <c r="M67" s="62">
        <f t="shared" si="3"/>
        <v>404.93519999999972</v>
      </c>
      <c r="N67" s="63">
        <f t="shared" si="6"/>
        <v>323.9481599999998</v>
      </c>
      <c r="Q67" s="19"/>
      <c r="R67" s="19"/>
      <c r="S67" s="20"/>
      <c r="T67" s="21"/>
      <c r="U67" s="20"/>
      <c r="V67" s="20"/>
      <c r="W67" s="20"/>
      <c r="X67" s="20"/>
      <c r="Y67" s="20"/>
      <c r="Z67" s="20"/>
      <c r="AA67" s="20"/>
    </row>
    <row r="68" spans="1:27" ht="15.75" thickBot="1" x14ac:dyDescent="0.3">
      <c r="A68">
        <f t="shared" si="4"/>
        <v>7.9999999999999867</v>
      </c>
      <c r="B68">
        <f t="shared" si="0"/>
        <v>9.9999999999999645E-2</v>
      </c>
      <c r="C68" s="2">
        <f t="shared" si="7"/>
        <v>7.5999999999999854</v>
      </c>
      <c r="D68">
        <f t="shared" si="5"/>
        <v>30.89999999999992</v>
      </c>
      <c r="E68" s="67">
        <v>5.3</v>
      </c>
      <c r="F68" s="66">
        <v>32</v>
      </c>
      <c r="G68" s="5">
        <f>INDEX(Коэффициенты!F$3:F$74, MATCH(F68,Коэффициенты!E$3:E$74,1))</f>
        <v>0.86</v>
      </c>
      <c r="H68">
        <f t="shared" si="10"/>
        <v>5300</v>
      </c>
      <c r="I68" s="12">
        <f>INDEX(Коэффициенты!B$3:B$74,MATCH(H68,Коэффициенты!A$3:A$74,1))</f>
        <v>0.64</v>
      </c>
      <c r="J68" s="9">
        <f t="shared" si="8"/>
        <v>305.27999999999997</v>
      </c>
      <c r="K68" s="2">
        <f t="shared" si="11"/>
        <v>3.302399999999988</v>
      </c>
      <c r="L68" s="10">
        <f t="shared" si="9"/>
        <v>146.24759999999969</v>
      </c>
      <c r="M68" s="62">
        <f t="shared" si="3"/>
        <v>451.52759999999967</v>
      </c>
      <c r="N68" s="63">
        <f t="shared" si="6"/>
        <v>361.22207999999972</v>
      </c>
      <c r="Q68" s="22"/>
      <c r="R68" s="20"/>
      <c r="S68" s="20"/>
      <c r="T68" s="21"/>
      <c r="U68" s="20"/>
      <c r="V68" s="20"/>
      <c r="W68" s="20"/>
      <c r="X68" s="20"/>
      <c r="Y68" s="20"/>
      <c r="Z68" s="20"/>
      <c r="AA68" s="20"/>
    </row>
    <row r="69" spans="1:27" ht="15.75" thickBot="1" x14ac:dyDescent="0.3">
      <c r="A69">
        <f t="shared" si="4"/>
        <v>8.0999999999999872</v>
      </c>
      <c r="B69">
        <f t="shared" si="0"/>
        <v>0.10000000000000053</v>
      </c>
      <c r="C69" s="2">
        <f t="shared" si="7"/>
        <v>7.699999999999986</v>
      </c>
      <c r="D69">
        <f t="shared" si="5"/>
        <v>30.799999999999919</v>
      </c>
      <c r="E69" s="67">
        <v>4.8</v>
      </c>
      <c r="F69" s="66">
        <v>39</v>
      </c>
      <c r="G69" s="5">
        <f>INDEX(Коэффициенты!F$3:F$74, MATCH(F69,Коэффициенты!E$3:E$74,1))</f>
        <v>0.77</v>
      </c>
      <c r="H69">
        <f t="shared" si="10"/>
        <v>4800</v>
      </c>
      <c r="I69" s="12">
        <f>INDEX(Коэффициенты!B$3:B$74,MATCH(H69,Коэффициенты!A$3:A$74,1))</f>
        <v>0.67</v>
      </c>
      <c r="J69" s="9">
        <f t="shared" si="8"/>
        <v>289.44</v>
      </c>
      <c r="K69" s="2">
        <f t="shared" si="11"/>
        <v>3.6036000000000192</v>
      </c>
      <c r="L69" s="10">
        <f t="shared" si="9"/>
        <v>149.85119999999972</v>
      </c>
      <c r="M69" s="62">
        <f t="shared" si="3"/>
        <v>439.29119999999972</v>
      </c>
      <c r="N69" s="63">
        <f t="shared" si="6"/>
        <v>351.43295999999975</v>
      </c>
      <c r="Q69" s="22"/>
      <c r="R69" s="20"/>
      <c r="S69" s="20"/>
      <c r="T69" s="21"/>
      <c r="U69" s="20"/>
      <c r="V69" s="20"/>
      <c r="W69" s="20"/>
      <c r="X69" s="20"/>
      <c r="Y69" s="20"/>
      <c r="Z69" s="20"/>
      <c r="AA69" s="20"/>
    </row>
    <row r="70" spans="1:27" ht="15.75" thickBot="1" x14ac:dyDescent="0.3">
      <c r="A70">
        <f t="shared" si="4"/>
        <v>8.1999999999999869</v>
      </c>
      <c r="B70">
        <f t="shared" si="0"/>
        <v>9.9999999999999645E-2</v>
      </c>
      <c r="C70">
        <f t="shared" si="7"/>
        <v>7.7999999999999856</v>
      </c>
      <c r="D70">
        <f t="shared" si="5"/>
        <v>30.699999999999918</v>
      </c>
      <c r="E70" s="67">
        <v>4.8</v>
      </c>
      <c r="F70" s="66">
        <v>37</v>
      </c>
      <c r="G70" s="5">
        <f>INDEX(Коэффициенты!F$3:F$74, MATCH(F70,Коэффициенты!E$3:E$74,1))</f>
        <v>0.79</v>
      </c>
      <c r="H70">
        <f t="shared" si="10"/>
        <v>4800</v>
      </c>
      <c r="I70" s="12">
        <f>INDEX(Коэффициенты!B$3:B$74,MATCH(H70,Коэффициенты!A$3:A$74,1))</f>
        <v>0.67</v>
      </c>
      <c r="J70" s="9">
        <f t="shared" si="8"/>
        <v>289.44</v>
      </c>
      <c r="K70" s="2">
        <f t="shared" si="11"/>
        <v>3.5075999999999876</v>
      </c>
      <c r="L70" s="10">
        <f t="shared" si="9"/>
        <v>153.35879999999972</v>
      </c>
      <c r="M70" s="62">
        <f t="shared" si="3"/>
        <v>442.79879999999969</v>
      </c>
      <c r="N70" s="63">
        <f t="shared" si="6"/>
        <v>354.23903999999976</v>
      </c>
      <c r="Q70" s="20"/>
      <c r="R70" s="20"/>
      <c r="S70" s="20"/>
      <c r="T70" s="21"/>
      <c r="U70" s="20"/>
      <c r="V70" s="20"/>
      <c r="W70" s="20"/>
      <c r="X70" s="20"/>
      <c r="Y70" s="20"/>
      <c r="Z70" s="20"/>
      <c r="AA70" s="20"/>
    </row>
    <row r="71" spans="1:27" ht="15.75" thickBot="1" x14ac:dyDescent="0.3">
      <c r="A71">
        <f t="shared" si="4"/>
        <v>8.2999999999999865</v>
      </c>
      <c r="B71">
        <f t="shared" si="0"/>
        <v>9.9999999999999645E-2</v>
      </c>
      <c r="C71">
        <f t="shared" si="7"/>
        <v>7.8999999999999853</v>
      </c>
      <c r="D71">
        <f t="shared" si="5"/>
        <v>30.599999999999916</v>
      </c>
      <c r="E71" s="67">
        <v>4.8</v>
      </c>
      <c r="F71" s="66">
        <v>44</v>
      </c>
      <c r="G71" s="5">
        <f>INDEX(Коэффициенты!F$3:F$74, MATCH(F71,Коэффициенты!E$3:E$74,1))</f>
        <v>0.73</v>
      </c>
      <c r="H71">
        <f t="shared" si="10"/>
        <v>4800</v>
      </c>
      <c r="I71" s="12">
        <f>INDEX(Коэффициенты!B$3:B$74,MATCH(H71,Коэффициенты!A$3:A$74,1))</f>
        <v>0.67</v>
      </c>
      <c r="J71" s="9">
        <f t="shared" si="8"/>
        <v>289.44</v>
      </c>
      <c r="K71" s="2">
        <f t="shared" si="11"/>
        <v>3.8543999999999858</v>
      </c>
      <c r="L71" s="10">
        <f t="shared" si="9"/>
        <v>157.21319999999972</v>
      </c>
      <c r="M71" s="62">
        <f t="shared" si="3"/>
        <v>446.65319999999974</v>
      </c>
      <c r="N71" s="63">
        <f t="shared" si="6"/>
        <v>357.32255999999978</v>
      </c>
      <c r="Q71" s="19"/>
      <c r="R71" s="19"/>
      <c r="S71" s="20"/>
      <c r="T71" s="21"/>
      <c r="U71" s="20"/>
      <c r="V71" s="20"/>
      <c r="W71" s="20"/>
      <c r="X71" s="20"/>
      <c r="Y71" s="20"/>
      <c r="Z71" s="20"/>
      <c r="AA71" s="20"/>
    </row>
    <row r="72" spans="1:27" ht="15.75" thickBot="1" x14ac:dyDescent="0.3">
      <c r="A72">
        <f t="shared" si="4"/>
        <v>8.3999999999999861</v>
      </c>
      <c r="B72">
        <f t="shared" si="0"/>
        <v>9.9999999999999645E-2</v>
      </c>
      <c r="C72" s="2">
        <f t="shared" si="7"/>
        <v>7.9999999999999849</v>
      </c>
      <c r="D72">
        <f t="shared" si="5"/>
        <v>30.499999999999915</v>
      </c>
      <c r="E72" s="67">
        <v>3.1</v>
      </c>
      <c r="F72" s="66">
        <v>32</v>
      </c>
      <c r="G72" s="5">
        <f>INDEX(Коэффициенты!F$3:F$74, MATCH(F72,Коэффициенты!E$3:E$74,1))</f>
        <v>0.86</v>
      </c>
      <c r="H72">
        <f t="shared" si="10"/>
        <v>3100</v>
      </c>
      <c r="I72" s="12">
        <f>INDEX(Коэффициенты!B$3:B$74,MATCH(H72,Коэффициенты!A$3:A$74,1))</f>
        <v>0.77</v>
      </c>
      <c r="J72" s="9">
        <f t="shared" si="8"/>
        <v>214.82999999999998</v>
      </c>
      <c r="K72" s="2">
        <f t="shared" si="11"/>
        <v>3.302399999999988</v>
      </c>
      <c r="L72" s="10">
        <f t="shared" si="9"/>
        <v>160.51559999999969</v>
      </c>
      <c r="M72" s="62">
        <f t="shared" si="3"/>
        <v>375.34559999999965</v>
      </c>
      <c r="N72" s="63">
        <f t="shared" si="6"/>
        <v>300.27647999999971</v>
      </c>
      <c r="Q72" s="22"/>
      <c r="R72" s="20"/>
      <c r="S72" s="20"/>
      <c r="T72" s="21"/>
      <c r="U72" s="20"/>
      <c r="V72" s="20"/>
      <c r="W72" s="20"/>
      <c r="X72" s="20"/>
      <c r="Y72" s="20"/>
      <c r="Z72" s="20"/>
      <c r="AA72" s="20"/>
    </row>
    <row r="73" spans="1:27" ht="15.75" thickBot="1" x14ac:dyDescent="0.3">
      <c r="A73">
        <f t="shared" si="4"/>
        <v>8.4999999999999858</v>
      </c>
      <c r="B73">
        <f t="shared" si="0"/>
        <v>9.9999999999999645E-2</v>
      </c>
      <c r="C73">
        <f t="shared" si="7"/>
        <v>8.0999999999999837</v>
      </c>
      <c r="D73">
        <f t="shared" si="5"/>
        <v>30.399999999999913</v>
      </c>
      <c r="E73" s="68">
        <v>7</v>
      </c>
      <c r="F73" s="65">
        <v>39</v>
      </c>
      <c r="G73" s="5">
        <f>INDEX(Коэффициенты!F$3:F$74, MATCH(F73,Коэффициенты!E$3:E$74,1))</f>
        <v>0.77</v>
      </c>
      <c r="H73">
        <f t="shared" si="10"/>
        <v>7000</v>
      </c>
      <c r="I73" s="12">
        <f>INDEX(Коэффициенты!B$3:B$74,MATCH(H73,Коэффициенты!A$3:A$74,1))</f>
        <v>0.56999999999999995</v>
      </c>
      <c r="J73" s="9">
        <f t="shared" si="8"/>
        <v>359.09999999999997</v>
      </c>
      <c r="K73" s="2">
        <f t="shared" si="11"/>
        <v>3.6035999999999873</v>
      </c>
      <c r="L73" s="10">
        <f t="shared" si="9"/>
        <v>164.11919999999969</v>
      </c>
      <c r="M73" s="62">
        <f t="shared" si="3"/>
        <v>523.21919999999966</v>
      </c>
      <c r="N73" s="63">
        <f t="shared" si="6"/>
        <v>418.5753599999997</v>
      </c>
      <c r="Q73" s="22"/>
      <c r="R73" s="20"/>
      <c r="S73" s="20"/>
      <c r="T73" s="20"/>
      <c r="U73" s="20"/>
      <c r="V73" s="20"/>
      <c r="W73" s="20"/>
      <c r="X73" s="20"/>
      <c r="Y73" s="20"/>
      <c r="Z73" s="20"/>
      <c r="AA73" s="20"/>
    </row>
    <row r="74" spans="1:27" ht="15.75" thickBot="1" x14ac:dyDescent="0.3">
      <c r="A74">
        <f t="shared" si="4"/>
        <v>8.5999999999999854</v>
      </c>
      <c r="B74">
        <f t="shared" si="0"/>
        <v>9.9999999999999645E-2</v>
      </c>
      <c r="C74" s="2">
        <f t="shared" si="7"/>
        <v>8.1999999999999833</v>
      </c>
      <c r="D74">
        <f t="shared" si="5"/>
        <v>30.299999999999912</v>
      </c>
      <c r="E74" s="67">
        <v>9.6999999999999993</v>
      </c>
      <c r="F74" s="66">
        <v>37</v>
      </c>
      <c r="G74" s="5">
        <f>INDEX(Коэффициенты!F$3:F$74, MATCH(F74,Коэффициенты!E$3:E$74,1))</f>
        <v>0.79</v>
      </c>
      <c r="H74">
        <f t="shared" si="10"/>
        <v>9700</v>
      </c>
      <c r="I74" s="12">
        <f>INDEX(Коэффициенты!B$3:B$74,MATCH(H74,Коэффициенты!A$3:A$74,1))</f>
        <v>0.47</v>
      </c>
      <c r="J74" s="9">
        <f t="shared" si="8"/>
        <v>410.31</v>
      </c>
      <c r="K74" s="2">
        <f t="shared" si="11"/>
        <v>3.5075999999999876</v>
      </c>
      <c r="L74" s="10">
        <f t="shared" si="9"/>
        <v>167.62679999999969</v>
      </c>
      <c r="M74" s="62">
        <f t="shared" si="3"/>
        <v>577.93679999999972</v>
      </c>
      <c r="N74" s="63">
        <f t="shared" si="6"/>
        <v>462.34943999999979</v>
      </c>
      <c r="Q74" s="22"/>
      <c r="R74" s="20"/>
      <c r="S74" s="20"/>
      <c r="T74" s="20"/>
      <c r="U74" s="20"/>
      <c r="V74" s="20"/>
      <c r="W74" s="20"/>
      <c r="X74" s="20"/>
      <c r="Y74" s="20"/>
      <c r="Z74" s="20"/>
      <c r="AA74" s="20"/>
    </row>
    <row r="75" spans="1:27" ht="15.75" thickBot="1" x14ac:dyDescent="0.3">
      <c r="A75">
        <f t="shared" si="4"/>
        <v>8.6999999999999851</v>
      </c>
      <c r="B75">
        <f t="shared" si="0"/>
        <v>9.9999999999999645E-2</v>
      </c>
      <c r="C75" s="2">
        <f t="shared" si="7"/>
        <v>8.2999999999999829</v>
      </c>
      <c r="D75">
        <f t="shared" si="5"/>
        <v>30.19999999999991</v>
      </c>
      <c r="E75" s="67">
        <v>12.5</v>
      </c>
      <c r="F75" s="66">
        <v>44</v>
      </c>
      <c r="G75" s="5">
        <f>INDEX(Коэффициенты!F$3:F$74, MATCH(F75,Коэффициенты!E$3:E$74,1))</f>
        <v>0.73</v>
      </c>
      <c r="H75">
        <f t="shared" ref="H75:H106" si="12">E75*1000</f>
        <v>12500</v>
      </c>
      <c r="I75" s="12">
        <f>INDEX(Коэффициенты!B$3:B$74,MATCH(H75,Коэффициенты!A$3:A$74,1))</f>
        <v>0.4</v>
      </c>
      <c r="J75" s="9">
        <f t="shared" si="8"/>
        <v>450</v>
      </c>
      <c r="K75" s="2">
        <f t="shared" si="11"/>
        <v>3.8543999999999858</v>
      </c>
      <c r="L75" s="10">
        <f t="shared" si="9"/>
        <v>171.48119999999969</v>
      </c>
      <c r="M75" s="62">
        <f t="shared" ref="M75:M138" si="13">L75+J75</f>
        <v>621.48119999999972</v>
      </c>
      <c r="N75" s="63">
        <f t="shared" si="6"/>
        <v>497.18495999999976</v>
      </c>
      <c r="Q75" s="22"/>
      <c r="R75" s="20"/>
      <c r="S75" s="20"/>
      <c r="T75" s="19"/>
      <c r="U75" s="19"/>
      <c r="V75" s="20"/>
      <c r="W75" s="20"/>
      <c r="X75" s="20"/>
      <c r="Y75" s="20"/>
      <c r="Z75" s="20"/>
      <c r="AA75" s="20"/>
    </row>
    <row r="76" spans="1:27" ht="15.75" thickBot="1" x14ac:dyDescent="0.3">
      <c r="A76">
        <f t="shared" si="4"/>
        <v>8.7999999999999847</v>
      </c>
      <c r="B76">
        <f t="shared" ref="B76:B139" si="14">A76-A75</f>
        <v>9.9999999999999645E-2</v>
      </c>
      <c r="C76">
        <f t="shared" si="7"/>
        <v>8.3999999999999826</v>
      </c>
      <c r="D76">
        <f t="shared" si="5"/>
        <v>30.099999999999909</v>
      </c>
      <c r="E76" s="67">
        <v>13.2</v>
      </c>
      <c r="F76" s="66">
        <v>32</v>
      </c>
      <c r="G76" s="5">
        <f>INDEX(Коэффициенты!F$3:F$74, MATCH(F76,Коэффициенты!E$3:E$74,1))</f>
        <v>0.86</v>
      </c>
      <c r="H76">
        <f t="shared" si="12"/>
        <v>13200</v>
      </c>
      <c r="I76" s="12">
        <f>INDEX(Коэффициенты!B$3:B$74,MATCH(H76,Коэффициенты!A$3:A$74,1))</f>
        <v>0.39</v>
      </c>
      <c r="J76" s="9">
        <f t="shared" si="8"/>
        <v>463.32</v>
      </c>
      <c r="K76" s="2">
        <f t="shared" ref="K76:K107" si="15">G76*F76*B76*$E$4</f>
        <v>3.302399999999988</v>
      </c>
      <c r="L76" s="10">
        <f t="shared" si="9"/>
        <v>174.78359999999967</v>
      </c>
      <c r="M76" s="62">
        <f t="shared" si="13"/>
        <v>638.10359999999969</v>
      </c>
      <c r="N76" s="63">
        <f t="shared" si="6"/>
        <v>510.48287999999974</v>
      </c>
      <c r="Q76" s="22"/>
      <c r="R76" s="20"/>
      <c r="S76" s="20"/>
      <c r="T76" s="20"/>
      <c r="U76" s="20"/>
      <c r="V76" s="20"/>
      <c r="W76" s="20"/>
      <c r="X76" s="20"/>
      <c r="Y76" s="20"/>
      <c r="Z76" s="20"/>
      <c r="AA76" s="20"/>
    </row>
    <row r="77" spans="1:27" ht="15.75" thickBot="1" x14ac:dyDescent="0.3">
      <c r="A77">
        <f t="shared" ref="A77:A140" si="16">A76+0.1</f>
        <v>8.8999999999999844</v>
      </c>
      <c r="B77">
        <f t="shared" si="14"/>
        <v>9.9999999999999645E-2</v>
      </c>
      <c r="C77">
        <f t="shared" si="7"/>
        <v>8.4999999999999822</v>
      </c>
      <c r="D77">
        <f t="shared" ref="D77:D140" si="17">D76-B77</f>
        <v>29.999999999999908</v>
      </c>
      <c r="E77" s="67">
        <v>12.5</v>
      </c>
      <c r="F77" s="66">
        <v>46</v>
      </c>
      <c r="G77" s="5">
        <f>INDEX(Коэффициенты!F$3:F$74, MATCH(F77,Коэффициенты!E$3:E$74,1))</f>
        <v>0.71</v>
      </c>
      <c r="H77">
        <f t="shared" si="12"/>
        <v>12500</v>
      </c>
      <c r="I77" s="12">
        <f>INDEX(Коэффициенты!B$3:B$74,MATCH(H77,Коэффициенты!A$3:A$74,1))</f>
        <v>0.4</v>
      </c>
      <c r="J77" s="9">
        <f t="shared" si="8"/>
        <v>450</v>
      </c>
      <c r="K77" s="2">
        <f t="shared" si="15"/>
        <v>3.9191999999999854</v>
      </c>
      <c r="L77" s="10">
        <f t="shared" si="9"/>
        <v>178.70279999999966</v>
      </c>
      <c r="M77" s="62">
        <f t="shared" si="13"/>
        <v>628.70279999999968</v>
      </c>
      <c r="N77" s="63">
        <f t="shared" ref="N77:N140" si="18">M77/(1.25)</f>
        <v>502.96223999999972</v>
      </c>
      <c r="Q77" s="22"/>
      <c r="R77" s="20"/>
      <c r="S77" s="20"/>
      <c r="T77" s="20"/>
      <c r="U77" s="20"/>
      <c r="V77" s="20"/>
      <c r="W77" s="20"/>
      <c r="X77" s="20"/>
      <c r="Y77" s="20"/>
      <c r="Z77" s="20"/>
      <c r="AA77" s="20"/>
    </row>
    <row r="78" spans="1:27" ht="15.75" thickBot="1" x14ac:dyDescent="0.3">
      <c r="A78">
        <f t="shared" si="16"/>
        <v>8.999999999999984</v>
      </c>
      <c r="B78">
        <f t="shared" si="14"/>
        <v>9.9999999999999645E-2</v>
      </c>
      <c r="C78" s="2">
        <f t="shared" ref="C78:C141" si="19">B78+C77</f>
        <v>8.5999999999999819</v>
      </c>
      <c r="D78">
        <f t="shared" si="17"/>
        <v>29.899999999999906</v>
      </c>
      <c r="E78" s="67">
        <v>9.5</v>
      </c>
      <c r="F78" s="66">
        <v>32</v>
      </c>
      <c r="G78" s="5">
        <f>INDEX(Коэффициенты!F$3:F$74, MATCH(F78,Коэффициенты!E$3:E$74,1))</f>
        <v>0.86</v>
      </c>
      <c r="H78">
        <f t="shared" si="12"/>
        <v>9500</v>
      </c>
      <c r="I78" s="12">
        <f>INDEX(Коэффициенты!B$3:B$74,MATCH(H78,Коэффициенты!A$3:A$74,1))</f>
        <v>0.47</v>
      </c>
      <c r="J78" s="9">
        <f t="shared" ref="J78:J141" si="20">I78*H78*$E$5</f>
        <v>401.84999999999997</v>
      </c>
      <c r="K78" s="2">
        <f t="shared" si="15"/>
        <v>3.302399999999988</v>
      </c>
      <c r="L78" s="10">
        <f t="shared" ref="L78:L141" si="21">L77+K78</f>
        <v>182.00519999999963</v>
      </c>
      <c r="M78" s="62">
        <f t="shared" si="13"/>
        <v>583.85519999999963</v>
      </c>
      <c r="N78" s="63">
        <f t="shared" si="18"/>
        <v>467.08415999999971</v>
      </c>
      <c r="Q78" s="22"/>
      <c r="R78" s="20"/>
      <c r="S78" s="20"/>
      <c r="T78" s="20"/>
      <c r="U78" s="20"/>
      <c r="V78" s="20"/>
      <c r="W78" s="20"/>
      <c r="X78" s="20"/>
      <c r="Y78" s="20"/>
      <c r="Z78" s="20"/>
      <c r="AA78" s="20"/>
    </row>
    <row r="79" spans="1:27" ht="15.75" thickBot="1" x14ac:dyDescent="0.3">
      <c r="A79">
        <f t="shared" si="16"/>
        <v>9.0999999999999837</v>
      </c>
      <c r="B79">
        <f t="shared" si="14"/>
        <v>9.9999999999999645E-2</v>
      </c>
      <c r="C79">
        <f t="shared" si="19"/>
        <v>8.6999999999999815</v>
      </c>
      <c r="D79">
        <f t="shared" si="17"/>
        <v>29.799999999999905</v>
      </c>
      <c r="E79" s="67">
        <v>7.9</v>
      </c>
      <c r="F79" s="66">
        <v>34</v>
      </c>
      <c r="G79" s="5">
        <f>INDEX(Коэффициенты!F$3:F$74, MATCH(F79,Коэффициенты!E$3:E$74,1))</f>
        <v>0.83</v>
      </c>
      <c r="H79">
        <f t="shared" si="12"/>
        <v>7900</v>
      </c>
      <c r="I79" s="12">
        <f>INDEX(Коэффициенты!B$3:B$74,MATCH(H79,Коэффициенты!A$3:A$74,1))</f>
        <v>0.54</v>
      </c>
      <c r="J79" s="9">
        <f t="shared" si="20"/>
        <v>383.94</v>
      </c>
      <c r="K79" s="2">
        <f t="shared" si="15"/>
        <v>3.3863999999999876</v>
      </c>
      <c r="L79" s="10">
        <f t="shared" si="21"/>
        <v>185.39159999999961</v>
      </c>
      <c r="M79" s="62">
        <f t="shared" si="13"/>
        <v>569.33159999999964</v>
      </c>
      <c r="N79" s="63">
        <f t="shared" si="18"/>
        <v>455.46527999999972</v>
      </c>
      <c r="Q79" s="22"/>
      <c r="R79" s="20"/>
      <c r="S79" s="20"/>
      <c r="T79" s="20"/>
      <c r="U79" s="20"/>
      <c r="V79" s="20"/>
      <c r="W79" s="20"/>
      <c r="X79" s="20"/>
      <c r="Y79" s="20"/>
      <c r="Z79" s="20"/>
      <c r="AA79" s="20"/>
    </row>
    <row r="80" spans="1:27" ht="15.75" thickBot="1" x14ac:dyDescent="0.3">
      <c r="A80">
        <f t="shared" si="16"/>
        <v>9.1999999999999833</v>
      </c>
      <c r="B80">
        <f t="shared" si="14"/>
        <v>9.9999999999999645E-2</v>
      </c>
      <c r="C80" s="2">
        <f t="shared" si="19"/>
        <v>8.7999999999999812</v>
      </c>
      <c r="D80">
        <f t="shared" si="17"/>
        <v>29.699999999999903</v>
      </c>
      <c r="E80" s="67">
        <v>8.1999999999999993</v>
      </c>
      <c r="F80" s="66">
        <v>30</v>
      </c>
      <c r="G80" s="5">
        <f>INDEX(Коэффициенты!F$3:F$74, MATCH(F80,Коэффициенты!E$3:E$74,1))</f>
        <v>0.88</v>
      </c>
      <c r="H80">
        <f t="shared" si="12"/>
        <v>8200</v>
      </c>
      <c r="I80" s="12">
        <f>INDEX(Коэффициенты!B$3:B$74,MATCH(H80,Коэффициенты!A$3:A$74,1))</f>
        <v>0.53</v>
      </c>
      <c r="J80" s="9">
        <f t="shared" si="20"/>
        <v>391.14</v>
      </c>
      <c r="K80" s="2">
        <f t="shared" si="15"/>
        <v>3.1679999999999882</v>
      </c>
      <c r="L80" s="10">
        <f t="shared" si="21"/>
        <v>188.55959999999959</v>
      </c>
      <c r="M80" s="62">
        <f t="shared" si="13"/>
        <v>579.69959999999958</v>
      </c>
      <c r="N80" s="63">
        <f t="shared" si="18"/>
        <v>463.75967999999966</v>
      </c>
      <c r="Q80" s="22"/>
      <c r="R80" s="20"/>
      <c r="S80" s="20"/>
      <c r="T80" s="20"/>
      <c r="U80" s="20"/>
      <c r="V80" s="20"/>
      <c r="W80" s="20"/>
      <c r="X80" s="20"/>
      <c r="Y80" s="20"/>
      <c r="Z80" s="20"/>
      <c r="AA80" s="20"/>
    </row>
    <row r="81" spans="1:31" ht="15.75" thickBot="1" x14ac:dyDescent="0.3">
      <c r="A81">
        <f t="shared" si="16"/>
        <v>9.2999999999999829</v>
      </c>
      <c r="B81">
        <f t="shared" si="14"/>
        <v>9.9999999999999645E-2</v>
      </c>
      <c r="C81" s="2">
        <f t="shared" si="19"/>
        <v>8.8999999999999808</v>
      </c>
      <c r="D81">
        <f t="shared" si="17"/>
        <v>29.599999999999902</v>
      </c>
      <c r="E81" s="67">
        <v>6.7</v>
      </c>
      <c r="F81" s="66">
        <v>26</v>
      </c>
      <c r="G81" s="5">
        <f>INDEX(Коэффициенты!F$3:F$74, MATCH(F81,Коэффициенты!E$3:E$74,1))</f>
        <v>0.93</v>
      </c>
      <c r="H81">
        <f t="shared" si="12"/>
        <v>6700</v>
      </c>
      <c r="I81" s="12">
        <f>INDEX(Коэффициенты!B$3:B$74,MATCH(H81,Коэффициенты!A$3:A$74,1))</f>
        <v>0.59</v>
      </c>
      <c r="J81" s="9">
        <f t="shared" si="20"/>
        <v>355.77</v>
      </c>
      <c r="K81" s="2">
        <f t="shared" si="15"/>
        <v>2.9015999999999895</v>
      </c>
      <c r="L81" s="10">
        <f t="shared" si="21"/>
        <v>191.46119999999959</v>
      </c>
      <c r="M81" s="62">
        <f t="shared" si="13"/>
        <v>547.2311999999996</v>
      </c>
      <c r="N81" s="63">
        <f t="shared" si="18"/>
        <v>437.78495999999967</v>
      </c>
      <c r="Q81" s="22"/>
      <c r="R81" s="20"/>
      <c r="S81" s="20"/>
      <c r="T81" s="19"/>
      <c r="U81" s="19"/>
      <c r="V81" s="20"/>
      <c r="W81" s="20"/>
      <c r="X81" s="20"/>
      <c r="Y81" s="20"/>
      <c r="Z81" s="20"/>
      <c r="AA81" s="20"/>
    </row>
    <row r="82" spans="1:31" ht="15.75" thickBot="1" x14ac:dyDescent="0.3">
      <c r="A82">
        <f t="shared" si="16"/>
        <v>9.3999999999999826</v>
      </c>
      <c r="B82">
        <f t="shared" si="14"/>
        <v>9.9999999999999645E-2</v>
      </c>
      <c r="C82">
        <f t="shared" si="19"/>
        <v>8.9999999999999805</v>
      </c>
      <c r="D82">
        <f t="shared" si="17"/>
        <v>29.499999999999901</v>
      </c>
      <c r="E82" s="67">
        <v>7.9</v>
      </c>
      <c r="F82" s="66">
        <v>20</v>
      </c>
      <c r="G82" s="5">
        <f>INDEX(Коэффициенты!F$3:F$74, MATCH(F82,Коэффициенты!E$3:E$74,1))</f>
        <v>1</v>
      </c>
      <c r="H82">
        <f t="shared" si="12"/>
        <v>7900</v>
      </c>
      <c r="I82" s="12">
        <f>INDEX(Коэффициенты!B$3:B$74,MATCH(H82,Коэффициенты!A$3:A$74,1))</f>
        <v>0.54</v>
      </c>
      <c r="J82" s="9">
        <f t="shared" si="20"/>
        <v>383.94</v>
      </c>
      <c r="K82" s="2">
        <f t="shared" si="15"/>
        <v>2.3999999999999915</v>
      </c>
      <c r="L82" s="10">
        <f t="shared" si="21"/>
        <v>193.8611999999996</v>
      </c>
      <c r="M82" s="62">
        <f t="shared" si="13"/>
        <v>577.80119999999965</v>
      </c>
      <c r="N82" s="63">
        <f t="shared" si="18"/>
        <v>462.24095999999975</v>
      </c>
      <c r="Q82" s="22"/>
      <c r="R82" s="20"/>
      <c r="S82" s="20"/>
      <c r="T82" s="20"/>
      <c r="U82" s="20"/>
      <c r="V82" s="20"/>
      <c r="W82" s="20"/>
      <c r="X82" s="20"/>
      <c r="Y82" s="20"/>
      <c r="Z82" s="20"/>
      <c r="AA82" s="20"/>
    </row>
    <row r="83" spans="1:31" ht="15.75" thickBot="1" x14ac:dyDescent="0.3">
      <c r="A83">
        <f t="shared" si="16"/>
        <v>9.4999999999999822</v>
      </c>
      <c r="B83">
        <f t="shared" si="14"/>
        <v>9.9999999999999645E-2</v>
      </c>
      <c r="C83">
        <f t="shared" si="19"/>
        <v>9.0999999999999801</v>
      </c>
      <c r="D83">
        <f t="shared" si="17"/>
        <v>29.399999999999899</v>
      </c>
      <c r="E83" s="67">
        <v>5.0999999999999996</v>
      </c>
      <c r="F83" s="66">
        <v>12</v>
      </c>
      <c r="G83" s="5">
        <f>INDEX(Коэффициенты!F$3:F$74, MATCH(F83,Коэффициенты!E$3:E$74,1))</f>
        <v>1</v>
      </c>
      <c r="H83">
        <f t="shared" si="12"/>
        <v>5100</v>
      </c>
      <c r="I83" s="12">
        <f>INDEX(Коэффициенты!B$3:B$74,MATCH(H83,Коэффициенты!A$3:A$74,1))</f>
        <v>0.65</v>
      </c>
      <c r="J83" s="9">
        <f t="shared" si="20"/>
        <v>298.34999999999997</v>
      </c>
      <c r="K83" s="2">
        <f t="shared" si="15"/>
        <v>1.4399999999999948</v>
      </c>
      <c r="L83" s="10">
        <f t="shared" si="21"/>
        <v>195.3011999999996</v>
      </c>
      <c r="M83" s="62">
        <f t="shared" si="13"/>
        <v>493.65119999999956</v>
      </c>
      <c r="N83" s="63">
        <f t="shared" si="18"/>
        <v>394.92095999999964</v>
      </c>
      <c r="Q83" s="22"/>
      <c r="R83" s="20"/>
      <c r="S83" s="20"/>
      <c r="T83" s="20"/>
      <c r="U83" s="20"/>
      <c r="V83" s="20"/>
      <c r="W83" s="20"/>
      <c r="X83" s="20"/>
      <c r="Y83" s="20"/>
      <c r="Z83" s="20"/>
      <c r="AA83" s="20"/>
    </row>
    <row r="84" spans="1:31" ht="15.75" thickBot="1" x14ac:dyDescent="0.3">
      <c r="A84">
        <f t="shared" si="16"/>
        <v>9.5999999999999819</v>
      </c>
      <c r="B84">
        <f t="shared" si="14"/>
        <v>9.9999999999999645E-2</v>
      </c>
      <c r="C84" s="2">
        <f t="shared" si="19"/>
        <v>9.1999999999999797</v>
      </c>
      <c r="D84">
        <f t="shared" si="17"/>
        <v>29.299999999999898</v>
      </c>
      <c r="E84" s="67">
        <v>4.9000000000000004</v>
      </c>
      <c r="F84" s="66">
        <v>6</v>
      </c>
      <c r="G84" s="1">
        <f>INDEX(Коэффициенты!D$3:D$39, MATCH(F84,Коэффициенты!C$3:C$39,1))</f>
        <v>0.75</v>
      </c>
      <c r="H84">
        <f t="shared" si="12"/>
        <v>4900</v>
      </c>
      <c r="I84" s="12">
        <f>INDEX(Коэффициенты!B$3:B$74,MATCH(H84,Коэффициенты!A$3:A$74,1))</f>
        <v>0.66</v>
      </c>
      <c r="J84" s="9">
        <f t="shared" si="20"/>
        <v>291.06</v>
      </c>
      <c r="K84" s="2">
        <f t="shared" si="15"/>
        <v>0.53999999999999804</v>
      </c>
      <c r="L84" s="10">
        <f t="shared" si="21"/>
        <v>195.84119999999959</v>
      </c>
      <c r="M84" s="62">
        <f t="shared" si="13"/>
        <v>486.90119999999956</v>
      </c>
      <c r="N84" s="63">
        <f t="shared" si="18"/>
        <v>389.52095999999966</v>
      </c>
      <c r="Q84" s="22"/>
      <c r="R84" s="20"/>
      <c r="S84" s="20"/>
      <c r="T84" s="20"/>
      <c r="U84" s="20"/>
      <c r="V84" s="20"/>
      <c r="W84" s="20"/>
      <c r="X84" s="20"/>
      <c r="Y84" s="20"/>
      <c r="Z84" s="20"/>
      <c r="AA84" s="20"/>
    </row>
    <row r="85" spans="1:31" ht="15.75" thickBot="1" x14ac:dyDescent="0.3">
      <c r="A85">
        <f t="shared" si="16"/>
        <v>9.6999999999999815</v>
      </c>
      <c r="B85">
        <f t="shared" si="14"/>
        <v>9.9999999999999645E-2</v>
      </c>
      <c r="C85">
        <f t="shared" si="19"/>
        <v>9.2999999999999794</v>
      </c>
      <c r="D85">
        <f t="shared" si="17"/>
        <v>29.199999999999896</v>
      </c>
      <c r="E85" s="67">
        <v>4.7</v>
      </c>
      <c r="F85" s="66">
        <v>4</v>
      </c>
      <c r="G85" s="1">
        <f>INDEX(Коэффициенты!D$3:D$39, MATCH(F85,Коэффициенты!C$3:C$39,1))</f>
        <v>0.75</v>
      </c>
      <c r="H85">
        <f t="shared" si="12"/>
        <v>4700</v>
      </c>
      <c r="I85" s="12">
        <f>INDEX(Коэффициенты!B$3:B$74,MATCH(H85,Коэффициенты!A$3:A$74,1))</f>
        <v>0.67</v>
      </c>
      <c r="J85" s="9">
        <f t="shared" si="20"/>
        <v>283.40999999999997</v>
      </c>
      <c r="K85" s="2">
        <f t="shared" si="15"/>
        <v>0.35999999999999871</v>
      </c>
      <c r="L85" s="10">
        <f t="shared" si="21"/>
        <v>196.20119999999957</v>
      </c>
      <c r="M85" s="62">
        <f t="shared" si="13"/>
        <v>479.61119999999954</v>
      </c>
      <c r="N85" s="63">
        <f t="shared" si="18"/>
        <v>383.68895999999961</v>
      </c>
      <c r="Q85" s="22"/>
      <c r="R85" s="20"/>
      <c r="S85" s="20"/>
      <c r="T85" s="20"/>
      <c r="U85" s="20"/>
      <c r="V85" s="20"/>
      <c r="W85" s="20"/>
      <c r="X85" s="20"/>
      <c r="Y85" s="20"/>
      <c r="Z85" s="20"/>
      <c r="AA85" s="20"/>
    </row>
    <row r="86" spans="1:31" ht="15.75" thickBot="1" x14ac:dyDescent="0.3">
      <c r="A86">
        <f t="shared" si="16"/>
        <v>9.7999999999999812</v>
      </c>
      <c r="B86">
        <f t="shared" si="14"/>
        <v>9.9999999999999645E-2</v>
      </c>
      <c r="C86" s="2">
        <f t="shared" si="19"/>
        <v>9.399999999999979</v>
      </c>
      <c r="D86">
        <f t="shared" si="17"/>
        <v>29.099999999999895</v>
      </c>
      <c r="E86" s="67">
        <v>5.0999999999999996</v>
      </c>
      <c r="F86" s="66">
        <v>3</v>
      </c>
      <c r="G86" s="1">
        <f>INDEX(Коэффициенты!D$3:D$39, MATCH(F86,Коэффициенты!C$3:C$39,1))</f>
        <v>0.75</v>
      </c>
      <c r="H86">
        <f t="shared" si="12"/>
        <v>5100</v>
      </c>
      <c r="I86" s="12">
        <f>INDEX(Коэффициенты!B$3:B$74,MATCH(H86,Коэффициенты!A$3:A$74,1))</f>
        <v>0.65</v>
      </c>
      <c r="J86" s="9">
        <f t="shared" si="20"/>
        <v>298.34999999999997</v>
      </c>
      <c r="K86" s="2">
        <f t="shared" si="15"/>
        <v>0.26999999999999902</v>
      </c>
      <c r="L86" s="10">
        <f t="shared" si="21"/>
        <v>196.47119999999958</v>
      </c>
      <c r="M86" s="62">
        <f t="shared" si="13"/>
        <v>494.82119999999952</v>
      </c>
      <c r="N86" s="63">
        <f t="shared" si="18"/>
        <v>395.85695999999962</v>
      </c>
      <c r="Q86" s="22"/>
      <c r="R86" s="20"/>
      <c r="S86" s="20"/>
      <c r="T86" s="20"/>
      <c r="U86" s="20"/>
      <c r="V86" s="20"/>
      <c r="W86" s="20"/>
      <c r="X86" s="20"/>
      <c r="Y86" s="20"/>
      <c r="Z86" s="20"/>
      <c r="AA86" s="20"/>
    </row>
    <row r="87" spans="1:31" ht="15.75" thickBot="1" x14ac:dyDescent="0.3">
      <c r="A87">
        <f t="shared" si="16"/>
        <v>9.8999999999999808</v>
      </c>
      <c r="B87">
        <f t="shared" si="14"/>
        <v>9.9999999999999645E-2</v>
      </c>
      <c r="C87" s="2">
        <f t="shared" si="19"/>
        <v>9.4999999999999787</v>
      </c>
      <c r="D87">
        <f t="shared" si="17"/>
        <v>28.999999999999893</v>
      </c>
      <c r="E87" s="67">
        <v>5.6</v>
      </c>
      <c r="F87" s="66">
        <v>5</v>
      </c>
      <c r="G87" s="1">
        <f>INDEX(Коэффициенты!D$3:D$39, MATCH(F87,Коэффициенты!C$3:C$39,1))</f>
        <v>0.75</v>
      </c>
      <c r="H87">
        <f t="shared" si="12"/>
        <v>5600</v>
      </c>
      <c r="I87" s="12">
        <f>INDEX(Коэффициенты!B$3:B$74,MATCH(H87,Коэффициенты!A$3:A$74,1))</f>
        <v>0.63</v>
      </c>
      <c r="J87" s="9">
        <f t="shared" si="20"/>
        <v>317.52</v>
      </c>
      <c r="K87" s="2">
        <f t="shared" si="15"/>
        <v>0.4499999999999984</v>
      </c>
      <c r="L87" s="10">
        <f t="shared" si="21"/>
        <v>196.92119999999957</v>
      </c>
      <c r="M87" s="62">
        <f t="shared" si="13"/>
        <v>514.44119999999953</v>
      </c>
      <c r="N87" s="63">
        <f t="shared" si="18"/>
        <v>411.55295999999964</v>
      </c>
      <c r="Q87" s="22"/>
      <c r="R87" s="20"/>
      <c r="S87" s="20"/>
      <c r="T87" s="19"/>
      <c r="U87" s="19"/>
      <c r="V87" s="20"/>
      <c r="W87" s="20"/>
      <c r="X87" s="20"/>
      <c r="Y87" s="20"/>
      <c r="Z87" s="20"/>
      <c r="AA87" s="20"/>
    </row>
    <row r="88" spans="1:31" ht="15.75" thickBot="1" x14ac:dyDescent="0.3">
      <c r="A88">
        <f t="shared" si="16"/>
        <v>9.9999999999999805</v>
      </c>
      <c r="B88">
        <f t="shared" si="14"/>
        <v>9.9999999999999645E-2</v>
      </c>
      <c r="C88">
        <f t="shared" si="19"/>
        <v>9.5999999999999783</v>
      </c>
      <c r="D88">
        <f t="shared" si="17"/>
        <v>28.899999999999892</v>
      </c>
      <c r="E88" s="67">
        <v>6.8</v>
      </c>
      <c r="F88" s="66">
        <v>8</v>
      </c>
      <c r="G88" s="1">
        <f>INDEX(Коэффициенты!D$3:D$39, MATCH(F88,Коэффициенты!C$3:C$39,1))</f>
        <v>0.75</v>
      </c>
      <c r="H88">
        <f t="shared" si="12"/>
        <v>6800</v>
      </c>
      <c r="I88" s="12">
        <f>INDEX(Коэффициенты!B$3:B$74,MATCH(H88,Коэффициенты!A$3:A$74,1))</f>
        <v>0.57999999999999996</v>
      </c>
      <c r="J88" s="9">
        <f t="shared" si="20"/>
        <v>354.95999999999992</v>
      </c>
      <c r="K88" s="2">
        <f t="shared" si="15"/>
        <v>0.71999999999999742</v>
      </c>
      <c r="L88" s="10">
        <f t="shared" si="21"/>
        <v>197.64119999999957</v>
      </c>
      <c r="M88" s="62">
        <f t="shared" si="13"/>
        <v>552.60119999999949</v>
      </c>
      <c r="N88" s="63">
        <f t="shared" si="18"/>
        <v>442.08095999999961</v>
      </c>
      <c r="Q88" s="22"/>
      <c r="R88" s="20"/>
      <c r="S88" s="20"/>
      <c r="T88" s="20"/>
      <c r="U88" s="20"/>
      <c r="V88" s="20"/>
      <c r="W88" s="20"/>
      <c r="X88" s="20"/>
      <c r="Y88" s="20"/>
      <c r="Z88" s="20"/>
      <c r="AA88" s="20"/>
    </row>
    <row r="89" spans="1:31" ht="15.75" thickBot="1" x14ac:dyDescent="0.3">
      <c r="A89">
        <f t="shared" si="16"/>
        <v>10.09999999999998</v>
      </c>
      <c r="B89">
        <f t="shared" si="14"/>
        <v>9.9999999999999645E-2</v>
      </c>
      <c r="C89">
        <f t="shared" si="19"/>
        <v>9.699999999999978</v>
      </c>
      <c r="D89">
        <f t="shared" si="17"/>
        <v>28.799999999999891</v>
      </c>
      <c r="E89" s="67">
        <v>6.4</v>
      </c>
      <c r="F89" s="66">
        <v>14</v>
      </c>
      <c r="G89" s="1">
        <f>INDEX(Коэффициенты!D$3:D$39, MATCH(F89,Коэффициенты!C$3:C$39,1))</f>
        <v>0.75</v>
      </c>
      <c r="H89">
        <f t="shared" si="12"/>
        <v>6400</v>
      </c>
      <c r="I89" s="12">
        <f>INDEX(Коэффициенты!B$3:B$74,MATCH(H89,Коэффициенты!A$3:A$74,1))</f>
        <v>0.6</v>
      </c>
      <c r="J89" s="9">
        <f t="shared" si="20"/>
        <v>345.59999999999997</v>
      </c>
      <c r="K89" s="2">
        <f t="shared" si="15"/>
        <v>1.2599999999999956</v>
      </c>
      <c r="L89" s="10">
        <f t="shared" si="21"/>
        <v>198.90119999999956</v>
      </c>
      <c r="M89" s="62">
        <f t="shared" si="13"/>
        <v>544.50119999999947</v>
      </c>
      <c r="N89" s="63">
        <f t="shared" si="18"/>
        <v>435.60095999999959</v>
      </c>
      <c r="Q89" s="22"/>
      <c r="R89" s="20"/>
      <c r="S89" s="20"/>
      <c r="T89" s="20"/>
      <c r="U89" s="20"/>
      <c r="V89" s="20"/>
      <c r="W89" s="20"/>
      <c r="X89" s="20"/>
      <c r="Y89" s="20"/>
      <c r="Z89" s="20"/>
      <c r="AA89" s="20"/>
    </row>
    <row r="90" spans="1:31" ht="15.75" thickBot="1" x14ac:dyDescent="0.3">
      <c r="A90">
        <f t="shared" si="16"/>
        <v>10.19999999999998</v>
      </c>
      <c r="B90">
        <f t="shared" si="14"/>
        <v>9.9999999999999645E-2</v>
      </c>
      <c r="C90" s="2">
        <f t="shared" si="19"/>
        <v>9.7999999999999776</v>
      </c>
      <c r="D90">
        <f t="shared" si="17"/>
        <v>28.699999999999889</v>
      </c>
      <c r="E90" s="67">
        <v>5.8</v>
      </c>
      <c r="F90" s="66">
        <v>14</v>
      </c>
      <c r="G90" s="1">
        <f>INDEX(Коэффициенты!D$3:D$39, MATCH(F90,Коэффициенты!C$3:C$39,1))</f>
        <v>0.75</v>
      </c>
      <c r="H90">
        <f t="shared" si="12"/>
        <v>5800</v>
      </c>
      <c r="I90" s="12">
        <f>INDEX(Коэффициенты!B$3:B$74,MATCH(H90,Коэффициенты!A$3:A$74,1))</f>
        <v>0.62</v>
      </c>
      <c r="J90" s="9">
        <f t="shared" si="20"/>
        <v>323.64</v>
      </c>
      <c r="K90" s="2">
        <f t="shared" si="15"/>
        <v>1.2599999999999956</v>
      </c>
      <c r="L90" s="10">
        <f t="shared" si="21"/>
        <v>200.16119999999955</v>
      </c>
      <c r="M90" s="62">
        <f t="shared" si="13"/>
        <v>523.80119999999954</v>
      </c>
      <c r="N90" s="63">
        <f t="shared" si="18"/>
        <v>419.04095999999964</v>
      </c>
      <c r="Q90" s="22"/>
      <c r="R90" s="20"/>
      <c r="S90" s="20"/>
      <c r="T90" s="20"/>
      <c r="U90" s="20"/>
      <c r="V90" s="20"/>
      <c r="W90" s="20"/>
      <c r="X90" s="20"/>
      <c r="Y90" s="20"/>
      <c r="Z90" s="20"/>
      <c r="AA90" s="20"/>
    </row>
    <row r="91" spans="1:31" ht="15.75" thickBot="1" x14ac:dyDescent="0.3">
      <c r="A91">
        <f t="shared" si="16"/>
        <v>10.299999999999979</v>
      </c>
      <c r="B91">
        <f t="shared" si="14"/>
        <v>9.9999999999999645E-2</v>
      </c>
      <c r="C91">
        <f t="shared" si="19"/>
        <v>9.8999999999999773</v>
      </c>
      <c r="D91">
        <f t="shared" si="17"/>
        <v>28.599999999999888</v>
      </c>
      <c r="E91" s="67">
        <v>5.7</v>
      </c>
      <c r="F91" s="66">
        <v>11</v>
      </c>
      <c r="G91" s="1">
        <f>INDEX(Коэффициенты!D$3:D$39, MATCH(F91,Коэффициенты!C$3:C$39,1))</f>
        <v>0.75</v>
      </c>
      <c r="H91">
        <f t="shared" si="12"/>
        <v>5700</v>
      </c>
      <c r="I91" s="12">
        <f>INDEX(Коэффициенты!B$3:B$74,MATCH(H91,Коэффициенты!A$3:A$74,1))</f>
        <v>0.63</v>
      </c>
      <c r="J91" s="9">
        <f t="shared" si="20"/>
        <v>323.19</v>
      </c>
      <c r="K91" s="2">
        <f t="shared" si="15"/>
        <v>0.98999999999999644</v>
      </c>
      <c r="L91" s="10">
        <f t="shared" si="21"/>
        <v>201.15119999999956</v>
      </c>
      <c r="M91" s="62">
        <f t="shared" si="13"/>
        <v>524.34119999999962</v>
      </c>
      <c r="N91" s="63">
        <f t="shared" si="18"/>
        <v>419.47295999999972</v>
      </c>
      <c r="Q91" s="22"/>
      <c r="R91" s="20"/>
      <c r="S91" s="20"/>
      <c r="T91" s="20"/>
      <c r="U91" s="20"/>
      <c r="V91" s="20"/>
      <c r="W91" s="20"/>
      <c r="X91" s="20"/>
      <c r="Y91" s="20"/>
      <c r="Z91" s="20"/>
      <c r="AA91" s="20"/>
    </row>
    <row r="92" spans="1:31" ht="15.75" thickBot="1" x14ac:dyDescent="0.3">
      <c r="A92">
        <f t="shared" si="16"/>
        <v>10.399999999999979</v>
      </c>
      <c r="B92">
        <f t="shared" si="14"/>
        <v>9.9999999999999645E-2</v>
      </c>
      <c r="C92" s="2">
        <f t="shared" si="19"/>
        <v>9.9999999999999769</v>
      </c>
      <c r="D92">
        <f t="shared" si="17"/>
        <v>28.499999999999886</v>
      </c>
      <c r="E92" s="67">
        <v>12.4</v>
      </c>
      <c r="F92" s="66">
        <v>14</v>
      </c>
      <c r="G92" s="1">
        <f>INDEX(Коэффициенты!D$3:D$39, MATCH(F92,Коэффициенты!C$3:C$39,1))</f>
        <v>0.75</v>
      </c>
      <c r="H92">
        <f t="shared" si="12"/>
        <v>12400</v>
      </c>
      <c r="I92" s="12">
        <f>INDEX(Коэффициенты!B$3:B$74,MATCH(H92,Коэффициенты!A$3:A$74,1))</f>
        <v>0.41</v>
      </c>
      <c r="J92" s="9">
        <f t="shared" si="20"/>
        <v>457.56</v>
      </c>
      <c r="K92" s="2">
        <f t="shared" si="15"/>
        <v>1.2599999999999956</v>
      </c>
      <c r="L92" s="10">
        <f t="shared" si="21"/>
        <v>202.41119999999955</v>
      </c>
      <c r="M92" s="62">
        <f t="shared" si="13"/>
        <v>659.9711999999995</v>
      </c>
      <c r="N92" s="63">
        <f t="shared" si="18"/>
        <v>527.97695999999962</v>
      </c>
      <c r="Q92" s="22"/>
      <c r="R92" s="20"/>
      <c r="S92" s="20"/>
      <c r="T92" s="20"/>
      <c r="U92" s="20"/>
      <c r="V92" s="20"/>
      <c r="W92" s="20"/>
      <c r="X92" s="20"/>
      <c r="Y92" s="20"/>
      <c r="Z92" s="20"/>
      <c r="AA92" s="20"/>
    </row>
    <row r="93" spans="1:31" ht="15.75" thickBot="1" x14ac:dyDescent="0.3">
      <c r="A93">
        <f t="shared" si="16"/>
        <v>10.499999999999979</v>
      </c>
      <c r="B93">
        <f t="shared" si="14"/>
        <v>9.9999999999999645E-2</v>
      </c>
      <c r="C93" s="2">
        <f t="shared" si="19"/>
        <v>10.099999999999977</v>
      </c>
      <c r="D93">
        <f t="shared" si="17"/>
        <v>28.399999999999885</v>
      </c>
      <c r="E93" s="67">
        <v>17.2</v>
      </c>
      <c r="F93" s="66">
        <v>19</v>
      </c>
      <c r="G93" s="1">
        <f>INDEX(Коэффициенты!D$3:D$39, MATCH(F93,Коэффициенты!C$3:C$39,1))</f>
        <v>0.75</v>
      </c>
      <c r="H93">
        <f t="shared" si="12"/>
        <v>17200</v>
      </c>
      <c r="I93" s="12">
        <f>INDEX(Коэффициенты!B$3:B$74,MATCH(H93,Коэффициенты!A$3:A$74,1))</f>
        <v>0.32999999999999902</v>
      </c>
      <c r="J93" s="9">
        <f t="shared" si="20"/>
        <v>510.83999999999844</v>
      </c>
      <c r="K93" s="2">
        <f t="shared" si="15"/>
        <v>1.709999999999994</v>
      </c>
      <c r="L93" s="10">
        <f t="shared" si="21"/>
        <v>204.12119999999956</v>
      </c>
      <c r="M93" s="62">
        <f t="shared" si="13"/>
        <v>714.96119999999803</v>
      </c>
      <c r="N93" s="63">
        <f t="shared" si="18"/>
        <v>571.96895999999845</v>
      </c>
      <c r="Q93" s="22"/>
      <c r="R93" s="20"/>
      <c r="S93" s="20"/>
      <c r="T93" s="19"/>
      <c r="U93" s="19"/>
      <c r="V93" s="20"/>
      <c r="W93" s="20"/>
      <c r="X93" s="20"/>
      <c r="Y93" s="20"/>
      <c r="Z93" s="20"/>
      <c r="AA93" s="20"/>
    </row>
    <row r="94" spans="1:31" ht="15.75" thickBot="1" x14ac:dyDescent="0.3">
      <c r="A94">
        <f t="shared" si="16"/>
        <v>10.599999999999978</v>
      </c>
      <c r="B94">
        <f t="shared" si="14"/>
        <v>9.9999999999999645E-2</v>
      </c>
      <c r="C94">
        <f t="shared" si="19"/>
        <v>10.199999999999976</v>
      </c>
      <c r="D94">
        <f t="shared" si="17"/>
        <v>28.299999999999883</v>
      </c>
      <c r="E94" s="67">
        <v>19.5</v>
      </c>
      <c r="F94" s="66">
        <v>35</v>
      </c>
      <c r="G94" s="1">
        <f>INDEX(Коэффициенты!D$3:D$39, MATCH(F94,Коэффициенты!C$3:C$39,1))</f>
        <v>0.64</v>
      </c>
      <c r="H94">
        <f t="shared" si="12"/>
        <v>19500</v>
      </c>
      <c r="I94" s="12">
        <f>INDEX(Коэффициенты!B$3:B$74,MATCH(H94,Коэффициенты!A$3:A$74,1))</f>
        <v>0.309999999999999</v>
      </c>
      <c r="J94" s="9">
        <f t="shared" si="20"/>
        <v>544.04999999999825</v>
      </c>
      <c r="K94" s="2">
        <f t="shared" si="15"/>
        <v>2.6879999999999904</v>
      </c>
      <c r="L94" s="10">
        <f t="shared" si="21"/>
        <v>206.80919999999955</v>
      </c>
      <c r="M94" s="62">
        <f t="shared" si="13"/>
        <v>750.85919999999783</v>
      </c>
      <c r="N94" s="63">
        <f t="shared" si="18"/>
        <v>600.68735999999831</v>
      </c>
      <c r="Q94" s="22"/>
      <c r="R94" s="20"/>
      <c r="S94" s="20"/>
      <c r="T94" s="20"/>
      <c r="U94" s="20"/>
      <c r="V94" s="20"/>
      <c r="W94" s="20"/>
      <c r="X94" s="20"/>
      <c r="Y94" s="20"/>
      <c r="Z94" s="20"/>
      <c r="AA94" s="20"/>
    </row>
    <row r="95" spans="1:31" s="11" customFormat="1" ht="15.75" thickBot="1" x14ac:dyDescent="0.3">
      <c r="A95">
        <f t="shared" si="16"/>
        <v>10.699999999999978</v>
      </c>
      <c r="B95">
        <f t="shared" si="14"/>
        <v>9.9999999999999645E-2</v>
      </c>
      <c r="C95">
        <f t="shared" si="19"/>
        <v>10.299999999999976</v>
      </c>
      <c r="D95">
        <f t="shared" si="17"/>
        <v>28.199999999999882</v>
      </c>
      <c r="E95" s="67">
        <v>18.8</v>
      </c>
      <c r="F95" s="66">
        <v>47</v>
      </c>
      <c r="G95" s="1">
        <f>INDEX(Коэффициенты!D$3:D$39, MATCH(F95,Коэффициенты!C$3:C$39,1))</f>
        <v>0.59</v>
      </c>
      <c r="H95">
        <f t="shared" si="12"/>
        <v>18800</v>
      </c>
      <c r="I95" s="12">
        <f>INDEX(Коэффициенты!B$3:B$74,MATCH(H95,Коэффициенты!A$3:A$74,1))</f>
        <v>0.31999999999999901</v>
      </c>
      <c r="J95" s="9">
        <f t="shared" si="20"/>
        <v>541.43999999999824</v>
      </c>
      <c r="K95" s="2">
        <f t="shared" si="15"/>
        <v>3.3275999999999879</v>
      </c>
      <c r="L95" s="10">
        <f t="shared" si="21"/>
        <v>210.13679999999954</v>
      </c>
      <c r="M95" s="62">
        <f t="shared" si="13"/>
        <v>751.57679999999777</v>
      </c>
      <c r="N95" s="63">
        <f t="shared" si="18"/>
        <v>601.26143999999817</v>
      </c>
      <c r="O95"/>
      <c r="P95"/>
      <c r="Q95" s="22"/>
      <c r="R95" s="20"/>
      <c r="S95" s="20"/>
      <c r="T95" s="20"/>
      <c r="U95" s="20"/>
      <c r="V95" s="20"/>
      <c r="W95" s="20"/>
      <c r="X95" s="20"/>
      <c r="Y95" s="20"/>
      <c r="Z95" s="20"/>
      <c r="AA95" s="20"/>
      <c r="AB95"/>
      <c r="AC95"/>
      <c r="AD95"/>
      <c r="AE95"/>
    </row>
    <row r="96" spans="1:31" s="11" customFormat="1" ht="15.75" thickBot="1" x14ac:dyDescent="0.3">
      <c r="A96">
        <f t="shared" si="16"/>
        <v>10.799999999999978</v>
      </c>
      <c r="B96">
        <f t="shared" si="14"/>
        <v>9.9999999999999645E-2</v>
      </c>
      <c r="C96" s="2">
        <f t="shared" si="19"/>
        <v>10.399999999999975</v>
      </c>
      <c r="D96">
        <f t="shared" si="17"/>
        <v>28.099999999999881</v>
      </c>
      <c r="E96" s="67">
        <v>18.100000000000001</v>
      </c>
      <c r="F96" s="66">
        <v>61</v>
      </c>
      <c r="G96" s="1">
        <f>INDEX(Коэффициенты!D$3:D$39, MATCH(F96,Коэффициенты!C$3:C$39,1))</f>
        <v>0.55000000000000004</v>
      </c>
      <c r="H96">
        <f t="shared" si="12"/>
        <v>18100</v>
      </c>
      <c r="I96" s="12">
        <f>INDEX(Коэффициенты!B$3:B$74,MATCH(H96,Коэффициенты!A$3:A$74,1))</f>
        <v>0.31999999999999901</v>
      </c>
      <c r="J96" s="9">
        <f t="shared" si="20"/>
        <v>521.27999999999838</v>
      </c>
      <c r="K96" s="2">
        <f t="shared" si="15"/>
        <v>4.0259999999999856</v>
      </c>
      <c r="L96" s="10">
        <f t="shared" si="21"/>
        <v>214.16279999999952</v>
      </c>
      <c r="M96" s="62">
        <f t="shared" si="13"/>
        <v>735.44279999999787</v>
      </c>
      <c r="N96" s="63">
        <f t="shared" si="18"/>
        <v>588.3542399999983</v>
      </c>
      <c r="O96"/>
      <c r="P96"/>
      <c r="Q96" s="22"/>
      <c r="R96" s="20"/>
      <c r="S96" s="20"/>
      <c r="T96" s="20"/>
      <c r="U96" s="20"/>
      <c r="V96" s="20"/>
      <c r="W96" s="20"/>
      <c r="X96" s="20"/>
      <c r="Y96" s="20"/>
      <c r="Z96" s="20"/>
      <c r="AA96" s="20"/>
      <c r="AB96"/>
      <c r="AC96"/>
      <c r="AD96"/>
      <c r="AE96"/>
    </row>
    <row r="97" spans="1:31" s="11" customFormat="1" ht="15.75" thickBot="1" x14ac:dyDescent="0.3">
      <c r="A97">
        <f t="shared" si="16"/>
        <v>10.899999999999977</v>
      </c>
      <c r="B97">
        <f t="shared" si="14"/>
        <v>9.9999999999999645E-2</v>
      </c>
      <c r="C97">
        <f t="shared" si="19"/>
        <v>10.499999999999975</v>
      </c>
      <c r="D97">
        <f t="shared" si="17"/>
        <v>27.999999999999879</v>
      </c>
      <c r="E97" s="67">
        <v>17.600000000000001</v>
      </c>
      <c r="F97" s="66">
        <v>60</v>
      </c>
      <c r="G97" s="1">
        <f>INDEX(Коэффициенты!D$3:D$39, MATCH(F97,Коэффициенты!C$3:C$39,1))</f>
        <v>0.55000000000000004</v>
      </c>
      <c r="H97">
        <f t="shared" si="12"/>
        <v>17600</v>
      </c>
      <c r="I97" s="12">
        <f>INDEX(Коэффициенты!B$3:B$74,MATCH(H97,Коэффициенты!A$3:A$74,1))</f>
        <v>0.32999999999999902</v>
      </c>
      <c r="J97" s="9">
        <f t="shared" si="20"/>
        <v>522.71999999999844</v>
      </c>
      <c r="K97" s="2">
        <f t="shared" si="15"/>
        <v>3.9599999999999858</v>
      </c>
      <c r="L97" s="10">
        <f t="shared" si="21"/>
        <v>218.1227999999995</v>
      </c>
      <c r="M97" s="62">
        <f t="shared" si="13"/>
        <v>740.84279999999796</v>
      </c>
      <c r="N97" s="63">
        <f t="shared" si="18"/>
        <v>592.67423999999835</v>
      </c>
      <c r="O97"/>
      <c r="P97"/>
      <c r="Q97" s="22"/>
      <c r="R97" s="20"/>
      <c r="S97" s="20"/>
      <c r="T97" s="20"/>
      <c r="U97" s="20"/>
      <c r="V97" s="20"/>
      <c r="W97" s="20"/>
      <c r="X97" s="20"/>
      <c r="Y97" s="20"/>
      <c r="Z97" s="20"/>
      <c r="AA97" s="20"/>
      <c r="AB97"/>
      <c r="AC97"/>
      <c r="AD97"/>
      <c r="AE97"/>
    </row>
    <row r="98" spans="1:31" s="11" customFormat="1" ht="15.75" thickBot="1" x14ac:dyDescent="0.3">
      <c r="A98">
        <f t="shared" si="16"/>
        <v>10.999999999999977</v>
      </c>
      <c r="B98">
        <f t="shared" si="14"/>
        <v>9.9999999999999645E-2</v>
      </c>
      <c r="C98" s="2">
        <f t="shared" si="19"/>
        <v>10.599999999999975</v>
      </c>
      <c r="D98">
        <f t="shared" si="17"/>
        <v>27.899999999999878</v>
      </c>
      <c r="E98" s="67">
        <v>15.9</v>
      </c>
      <c r="F98" s="66">
        <v>63</v>
      </c>
      <c r="G98" s="1">
        <f>INDEX(Коэффициенты!D$3:D$39, MATCH(F98,Коэффициенты!C$3:C$39,1))</f>
        <v>0.55000000000000004</v>
      </c>
      <c r="H98">
        <f t="shared" si="12"/>
        <v>15900</v>
      </c>
      <c r="I98" s="12">
        <f>INDEX(Коэффициенты!B$3:B$74,MATCH(H98,Коэффициенты!A$3:A$74,1))</f>
        <v>0.35</v>
      </c>
      <c r="J98" s="9">
        <f t="shared" si="20"/>
        <v>500.84999999999997</v>
      </c>
      <c r="K98" s="2">
        <f t="shared" si="15"/>
        <v>4.1579999999999862</v>
      </c>
      <c r="L98" s="10">
        <f t="shared" si="21"/>
        <v>222.28079999999949</v>
      </c>
      <c r="M98" s="62">
        <f t="shared" si="13"/>
        <v>723.13079999999945</v>
      </c>
      <c r="N98" s="63">
        <f t="shared" si="18"/>
        <v>578.50463999999954</v>
      </c>
      <c r="O98"/>
      <c r="P98"/>
      <c r="Q98" s="22"/>
      <c r="R98" s="20"/>
      <c r="S98" s="20"/>
      <c r="T98" s="20"/>
      <c r="U98" s="20"/>
      <c r="V98" s="20"/>
      <c r="W98" s="20"/>
      <c r="X98" s="20"/>
      <c r="Y98" s="20"/>
      <c r="Z98" s="20"/>
      <c r="AA98" s="20"/>
      <c r="AB98"/>
      <c r="AC98"/>
      <c r="AD98"/>
      <c r="AE98"/>
    </row>
    <row r="99" spans="1:31" ht="15.75" thickBot="1" x14ac:dyDescent="0.3">
      <c r="A99">
        <f t="shared" si="16"/>
        <v>11.099999999999977</v>
      </c>
      <c r="B99">
        <f t="shared" si="14"/>
        <v>9.9999999999999645E-2</v>
      </c>
      <c r="C99" s="2">
        <f t="shared" si="19"/>
        <v>10.699999999999974</v>
      </c>
      <c r="D99">
        <f t="shared" si="17"/>
        <v>27.799999999999876</v>
      </c>
      <c r="E99" s="67">
        <v>15.3</v>
      </c>
      <c r="F99" s="66">
        <v>63</v>
      </c>
      <c r="G99" s="1">
        <f>INDEX(Коэффициенты!D$3:D$39, MATCH(F99,Коэффициенты!C$3:C$39,1))</f>
        <v>0.55000000000000004</v>
      </c>
      <c r="H99">
        <f t="shared" si="12"/>
        <v>15300</v>
      </c>
      <c r="I99" s="12">
        <f>INDEX(Коэффициенты!B$3:B$74,MATCH(H99,Коэффициенты!A$3:A$74,1))</f>
        <v>0.35</v>
      </c>
      <c r="J99" s="9">
        <f t="shared" si="20"/>
        <v>481.95</v>
      </c>
      <c r="K99" s="2">
        <f t="shared" si="15"/>
        <v>4.1579999999999862</v>
      </c>
      <c r="L99" s="10">
        <f t="shared" si="21"/>
        <v>226.43879999999947</v>
      </c>
      <c r="M99" s="62">
        <f t="shared" si="13"/>
        <v>708.38879999999949</v>
      </c>
      <c r="N99" s="63">
        <f t="shared" si="18"/>
        <v>566.71103999999957</v>
      </c>
      <c r="Q99" s="22"/>
      <c r="R99" s="20"/>
      <c r="S99" s="20"/>
      <c r="T99" s="19"/>
      <c r="U99" s="19"/>
      <c r="V99" s="20"/>
      <c r="W99" s="20"/>
      <c r="X99" s="20"/>
      <c r="Y99" s="20"/>
      <c r="Z99" s="20"/>
      <c r="AA99" s="20"/>
    </row>
    <row r="100" spans="1:31" ht="15.75" thickBot="1" x14ac:dyDescent="0.3">
      <c r="A100">
        <f t="shared" si="16"/>
        <v>11.199999999999976</v>
      </c>
      <c r="B100">
        <f t="shared" si="14"/>
        <v>9.9999999999999645E-2</v>
      </c>
      <c r="C100">
        <f t="shared" si="19"/>
        <v>10.799999999999974</v>
      </c>
      <c r="D100">
        <f t="shared" si="17"/>
        <v>27.699999999999875</v>
      </c>
      <c r="E100" s="67">
        <v>14.4</v>
      </c>
      <c r="F100" s="66">
        <v>59</v>
      </c>
      <c r="G100" s="1">
        <f>INDEX(Коэффициенты!D$3:D$39, MATCH(F100,Коэффициенты!C$3:C$39,1))</f>
        <v>0.56000000000000005</v>
      </c>
      <c r="H100">
        <f t="shared" si="12"/>
        <v>14400</v>
      </c>
      <c r="I100" s="12">
        <f>INDEX(Коэффициенты!B$3:B$74,MATCH(H100,Коэффициенты!A$3:A$74,1))</f>
        <v>0.37</v>
      </c>
      <c r="J100" s="9">
        <f t="shared" si="20"/>
        <v>479.52</v>
      </c>
      <c r="K100" s="2">
        <f t="shared" si="15"/>
        <v>3.9647999999999861</v>
      </c>
      <c r="L100" s="10">
        <f t="shared" si="21"/>
        <v>230.40359999999947</v>
      </c>
      <c r="M100" s="62">
        <f t="shared" si="13"/>
        <v>709.9235999999994</v>
      </c>
      <c r="N100" s="63">
        <f t="shared" si="18"/>
        <v>567.93887999999947</v>
      </c>
      <c r="Q100" s="22"/>
      <c r="R100" s="20"/>
      <c r="S100" s="20"/>
      <c r="T100" s="20"/>
      <c r="U100" s="20"/>
      <c r="V100" s="20"/>
      <c r="W100" s="20"/>
      <c r="X100" s="20"/>
      <c r="Y100" s="20"/>
      <c r="Z100" s="20"/>
      <c r="AA100" s="20"/>
    </row>
    <row r="101" spans="1:31" ht="15.75" thickBot="1" x14ac:dyDescent="0.3">
      <c r="A101">
        <f t="shared" si="16"/>
        <v>11.299999999999976</v>
      </c>
      <c r="B101">
        <f t="shared" si="14"/>
        <v>9.9999999999999645E-2</v>
      </c>
      <c r="C101">
        <f t="shared" si="19"/>
        <v>10.899999999999974</v>
      </c>
      <c r="D101">
        <f t="shared" si="17"/>
        <v>27.599999999999874</v>
      </c>
      <c r="E101" s="67">
        <v>16.100000000000001</v>
      </c>
      <c r="F101" s="66">
        <v>54</v>
      </c>
      <c r="G101" s="1">
        <f>INDEX(Коэффициенты!D$3:D$39, MATCH(F101,Коэффициенты!C$3:C$39,1))</f>
        <v>0.56999999999999995</v>
      </c>
      <c r="H101">
        <f t="shared" si="12"/>
        <v>16100.000000000002</v>
      </c>
      <c r="I101" s="12">
        <f>INDEX(Коэффициенты!B$3:B$74,MATCH(H101,Коэффициенты!A$3:A$74,1))</f>
        <v>0.34</v>
      </c>
      <c r="J101" s="9">
        <f t="shared" si="20"/>
        <v>492.66000000000008</v>
      </c>
      <c r="K101" s="2">
        <f t="shared" si="15"/>
        <v>3.6935999999999862</v>
      </c>
      <c r="L101" s="10">
        <f t="shared" si="21"/>
        <v>234.09719999999945</v>
      </c>
      <c r="M101" s="62">
        <f t="shared" si="13"/>
        <v>726.75719999999956</v>
      </c>
      <c r="N101" s="63">
        <f t="shared" si="18"/>
        <v>581.40575999999965</v>
      </c>
      <c r="Q101" s="22"/>
      <c r="R101" s="20"/>
      <c r="S101" s="20"/>
      <c r="T101" s="20"/>
      <c r="U101" s="20"/>
      <c r="V101" s="20"/>
      <c r="W101" s="20"/>
      <c r="X101" s="20"/>
      <c r="Y101" s="20"/>
      <c r="Z101" s="20"/>
      <c r="AA101" s="20"/>
    </row>
    <row r="102" spans="1:31" ht="15.75" thickBot="1" x14ac:dyDescent="0.3">
      <c r="A102">
        <f t="shared" si="16"/>
        <v>11.399999999999975</v>
      </c>
      <c r="B102">
        <f t="shared" si="14"/>
        <v>9.9999999999999645E-2</v>
      </c>
      <c r="C102" s="2">
        <f t="shared" si="19"/>
        <v>10.999999999999973</v>
      </c>
      <c r="D102">
        <f t="shared" si="17"/>
        <v>27.499999999999872</v>
      </c>
      <c r="E102" s="67">
        <v>16.600000000000001</v>
      </c>
      <c r="F102" s="66">
        <v>55</v>
      </c>
      <c r="G102" s="1">
        <f>INDEX(Коэффициенты!D$3:D$39, MATCH(F102,Коэффициенты!C$3:C$39,1))</f>
        <v>0.56999999999999995</v>
      </c>
      <c r="H102">
        <f t="shared" si="12"/>
        <v>16600</v>
      </c>
      <c r="I102" s="12">
        <f>INDEX(Коэффициенты!B$3:B$74,MATCH(H102,Коэффициенты!A$3:A$74,1))</f>
        <v>0.34</v>
      </c>
      <c r="J102" s="9">
        <f t="shared" si="20"/>
        <v>507.96</v>
      </c>
      <c r="K102" s="2">
        <f t="shared" si="15"/>
        <v>3.7619999999999862</v>
      </c>
      <c r="L102" s="10">
        <f t="shared" si="21"/>
        <v>237.85919999999942</v>
      </c>
      <c r="M102" s="62">
        <f t="shared" si="13"/>
        <v>745.81919999999946</v>
      </c>
      <c r="N102" s="63">
        <f t="shared" si="18"/>
        <v>596.65535999999952</v>
      </c>
      <c r="Q102" s="22"/>
      <c r="R102" s="20"/>
      <c r="S102" s="20"/>
      <c r="T102" s="20"/>
      <c r="U102" s="20"/>
      <c r="V102" s="20"/>
      <c r="W102" s="20"/>
      <c r="X102" s="20"/>
      <c r="Y102" s="20"/>
      <c r="Z102" s="20"/>
      <c r="AA102" s="20"/>
    </row>
    <row r="103" spans="1:31" ht="15.75" thickBot="1" x14ac:dyDescent="0.3">
      <c r="A103">
        <f t="shared" si="16"/>
        <v>11.499999999999975</v>
      </c>
      <c r="B103">
        <f t="shared" si="14"/>
        <v>9.9999999999999645E-2</v>
      </c>
      <c r="C103">
        <f t="shared" si="19"/>
        <v>11.099999999999973</v>
      </c>
      <c r="D103">
        <f t="shared" si="17"/>
        <v>27.399999999999871</v>
      </c>
      <c r="E103" s="67">
        <v>16</v>
      </c>
      <c r="F103" s="66">
        <v>57</v>
      </c>
      <c r="G103" s="1">
        <f>INDEX(Коэффициенты!D$3:D$39, MATCH(F103,Коэффициенты!C$3:C$39,1))</f>
        <v>0.56000000000000005</v>
      </c>
      <c r="H103">
        <f t="shared" si="12"/>
        <v>16000</v>
      </c>
      <c r="I103" s="12">
        <f>INDEX(Коэффициенты!B$3:B$74,MATCH(H103,Коэффициенты!A$3:A$74,1))</f>
        <v>0.34</v>
      </c>
      <c r="J103" s="9">
        <f t="shared" si="20"/>
        <v>489.59999999999997</v>
      </c>
      <c r="K103" s="2">
        <f t="shared" si="15"/>
        <v>3.8303999999999863</v>
      </c>
      <c r="L103" s="10">
        <f t="shared" si="21"/>
        <v>241.68959999999942</v>
      </c>
      <c r="M103" s="62">
        <f t="shared" si="13"/>
        <v>731.28959999999938</v>
      </c>
      <c r="N103" s="63">
        <f t="shared" si="18"/>
        <v>585.03167999999948</v>
      </c>
      <c r="Q103" s="22"/>
      <c r="R103" s="20"/>
      <c r="S103" s="20"/>
      <c r="T103" s="20"/>
      <c r="U103" s="20"/>
      <c r="V103" s="20"/>
      <c r="W103" s="20"/>
      <c r="X103" s="20"/>
      <c r="Y103" s="20"/>
      <c r="Z103" s="20"/>
      <c r="AA103" s="20"/>
    </row>
    <row r="104" spans="1:31" ht="15.75" thickBot="1" x14ac:dyDescent="0.3">
      <c r="A104">
        <f t="shared" si="16"/>
        <v>11.599999999999975</v>
      </c>
      <c r="B104">
        <f t="shared" si="14"/>
        <v>9.9999999999999645E-2</v>
      </c>
      <c r="C104" s="2">
        <f t="shared" si="19"/>
        <v>11.199999999999973</v>
      </c>
      <c r="D104">
        <f t="shared" si="17"/>
        <v>27.299999999999869</v>
      </c>
      <c r="E104" s="67">
        <v>17.2</v>
      </c>
      <c r="F104" s="66">
        <v>60</v>
      </c>
      <c r="G104" s="1">
        <f>INDEX(Коэффициенты!D$3:D$39, MATCH(F104,Коэффициенты!C$3:C$39,1))</f>
        <v>0.55000000000000004</v>
      </c>
      <c r="H104">
        <f t="shared" si="12"/>
        <v>17200</v>
      </c>
      <c r="I104" s="12">
        <f>INDEX(Коэффициенты!B$3:B$74,MATCH(H104,Коэффициенты!A$3:A$74,1))</f>
        <v>0.32999999999999902</v>
      </c>
      <c r="J104" s="9">
        <f t="shared" si="20"/>
        <v>510.83999999999844</v>
      </c>
      <c r="K104" s="2">
        <f t="shared" si="15"/>
        <v>3.9599999999999858</v>
      </c>
      <c r="L104" s="10">
        <f t="shared" si="21"/>
        <v>245.6495999999994</v>
      </c>
      <c r="M104" s="62">
        <f t="shared" si="13"/>
        <v>756.48959999999784</v>
      </c>
      <c r="N104" s="63">
        <f t="shared" si="18"/>
        <v>605.19167999999831</v>
      </c>
      <c r="Q104" s="22"/>
      <c r="R104" s="20"/>
      <c r="S104" s="20"/>
      <c r="T104" s="20"/>
      <c r="U104" s="20"/>
      <c r="V104" s="20"/>
      <c r="W104" s="20"/>
      <c r="X104" s="20"/>
      <c r="Y104" s="20"/>
      <c r="Z104" s="20"/>
      <c r="AA104" s="20"/>
    </row>
    <row r="105" spans="1:31" ht="15.75" thickBot="1" x14ac:dyDescent="0.3">
      <c r="A105">
        <f t="shared" si="16"/>
        <v>11.699999999999974</v>
      </c>
      <c r="B105">
        <f t="shared" si="14"/>
        <v>9.9999999999999645E-2</v>
      </c>
      <c r="C105" s="2">
        <f t="shared" si="19"/>
        <v>11.299999999999972</v>
      </c>
      <c r="D105">
        <f t="shared" si="17"/>
        <v>27.199999999999868</v>
      </c>
      <c r="E105" s="67">
        <v>17</v>
      </c>
      <c r="F105" s="66">
        <v>67</v>
      </c>
      <c r="G105" s="1">
        <f>INDEX(Коэффициенты!D$3:D$39, MATCH(F105,Коэффициенты!C$3:C$39,1))</f>
        <v>0.54</v>
      </c>
      <c r="H105">
        <f t="shared" si="12"/>
        <v>17000</v>
      </c>
      <c r="I105" s="12">
        <f>INDEX(Коэффициенты!B$3:B$74,MATCH(H105,Коэффициенты!A$3:A$74,1))</f>
        <v>0.32999999999999902</v>
      </c>
      <c r="J105" s="9">
        <f t="shared" si="20"/>
        <v>504.8999999999985</v>
      </c>
      <c r="K105" s="2">
        <f t="shared" si="15"/>
        <v>4.3415999999999846</v>
      </c>
      <c r="L105" s="10">
        <f t="shared" si="21"/>
        <v>249.99119999999937</v>
      </c>
      <c r="M105" s="62">
        <f t="shared" si="13"/>
        <v>754.89119999999787</v>
      </c>
      <c r="N105" s="63">
        <f t="shared" si="18"/>
        <v>603.91295999999829</v>
      </c>
      <c r="Q105" s="22"/>
      <c r="R105" s="20"/>
      <c r="S105" s="20"/>
      <c r="T105" s="19"/>
      <c r="U105" s="19"/>
      <c r="V105" s="20"/>
      <c r="W105" s="20"/>
      <c r="X105" s="20"/>
      <c r="Y105" s="20"/>
      <c r="Z105" s="20"/>
      <c r="AA105" s="20"/>
    </row>
    <row r="106" spans="1:31" ht="15.75" thickBot="1" x14ac:dyDescent="0.3">
      <c r="A106">
        <f t="shared" si="16"/>
        <v>11.799999999999974</v>
      </c>
      <c r="B106">
        <f t="shared" si="14"/>
        <v>9.9999999999999645E-2</v>
      </c>
      <c r="C106">
        <f t="shared" si="19"/>
        <v>11.399999999999972</v>
      </c>
      <c r="D106">
        <f t="shared" si="17"/>
        <v>27.099999999999866</v>
      </c>
      <c r="E106" s="67">
        <v>16.7</v>
      </c>
      <c r="F106" s="66">
        <v>75</v>
      </c>
      <c r="G106" s="1">
        <f>INDEX(Коэффициенты!D$3:D$39, MATCH(F106,Коэффициенты!C$3:C$39,1))</f>
        <v>0.52</v>
      </c>
      <c r="H106">
        <f t="shared" si="12"/>
        <v>16700</v>
      </c>
      <c r="I106" s="12">
        <f>INDEX(Коэффициенты!B$3:B$74,MATCH(H106,Коэффициенты!A$3:A$74,1))</f>
        <v>0.34</v>
      </c>
      <c r="J106" s="9">
        <f t="shared" si="20"/>
        <v>511.02</v>
      </c>
      <c r="K106" s="2">
        <f t="shared" si="15"/>
        <v>4.6799999999999828</v>
      </c>
      <c r="L106" s="10">
        <f t="shared" si="21"/>
        <v>254.67119999999935</v>
      </c>
      <c r="M106" s="62">
        <f t="shared" si="13"/>
        <v>765.6911999999993</v>
      </c>
      <c r="N106" s="63">
        <f t="shared" si="18"/>
        <v>612.55295999999942</v>
      </c>
      <c r="Q106" s="22"/>
      <c r="R106" s="20"/>
      <c r="S106" s="20"/>
      <c r="T106" s="20"/>
      <c r="U106" s="20"/>
      <c r="V106" s="20"/>
      <c r="W106" s="20"/>
      <c r="X106" s="20"/>
      <c r="Y106" s="20"/>
      <c r="Z106" s="20"/>
      <c r="AA106" s="20"/>
    </row>
    <row r="107" spans="1:31" ht="15.75" thickBot="1" x14ac:dyDescent="0.3">
      <c r="A107">
        <f t="shared" si="16"/>
        <v>11.899999999999974</v>
      </c>
      <c r="B107">
        <f t="shared" si="14"/>
        <v>9.9999999999999645E-2</v>
      </c>
      <c r="C107">
        <f t="shared" si="19"/>
        <v>11.499999999999972</v>
      </c>
      <c r="D107">
        <f t="shared" si="17"/>
        <v>26.999999999999865</v>
      </c>
      <c r="E107" s="67">
        <v>14</v>
      </c>
      <c r="F107" s="66">
        <v>82</v>
      </c>
      <c r="G107" s="1">
        <f>INDEX(Коэффициенты!D$3:D$39, MATCH(F107,Коэффициенты!C$3:C$39,1))</f>
        <v>0.5</v>
      </c>
      <c r="H107">
        <f t="shared" ref="H107:H138" si="22">E107*1000</f>
        <v>14000</v>
      </c>
      <c r="I107" s="12">
        <f>INDEX(Коэффициенты!B$3:B$74,MATCH(H107,Коэффициенты!A$3:A$74,1))</f>
        <v>0.37</v>
      </c>
      <c r="J107" s="9">
        <f t="shared" si="20"/>
        <v>466.2</v>
      </c>
      <c r="K107" s="2">
        <f t="shared" si="15"/>
        <v>4.9199999999999822</v>
      </c>
      <c r="L107" s="10">
        <f t="shared" si="21"/>
        <v>259.59119999999933</v>
      </c>
      <c r="M107" s="62">
        <f t="shared" si="13"/>
        <v>725.79119999999932</v>
      </c>
      <c r="N107" s="63">
        <f t="shared" si="18"/>
        <v>580.63295999999946</v>
      </c>
      <c r="Q107" s="22"/>
      <c r="R107" s="20"/>
      <c r="S107" s="20"/>
      <c r="T107" s="20"/>
      <c r="U107" s="20"/>
      <c r="V107" s="20"/>
      <c r="W107" s="20"/>
      <c r="X107" s="20"/>
      <c r="Y107" s="20"/>
      <c r="Z107" s="20"/>
      <c r="AA107" s="20"/>
    </row>
    <row r="108" spans="1:31" ht="15.75" thickBot="1" x14ac:dyDescent="0.3">
      <c r="A108">
        <f t="shared" si="16"/>
        <v>11.999999999999973</v>
      </c>
      <c r="B108">
        <f t="shared" si="14"/>
        <v>9.9999999999999645E-2</v>
      </c>
      <c r="C108" s="2">
        <f t="shared" si="19"/>
        <v>11.599999999999971</v>
      </c>
      <c r="D108">
        <f t="shared" si="17"/>
        <v>26.899999999999864</v>
      </c>
      <c r="E108" s="67">
        <v>11.7</v>
      </c>
      <c r="F108" s="66">
        <v>76</v>
      </c>
      <c r="G108" s="1">
        <f>INDEX(Коэффициенты!D$3:D$39, MATCH(F108,Коэффициенты!C$3:C$39,1))</f>
        <v>0.51</v>
      </c>
      <c r="H108">
        <f t="shared" si="22"/>
        <v>11700</v>
      </c>
      <c r="I108" s="12">
        <f>INDEX(Коэффициенты!B$3:B$74,MATCH(H108,Коэффициенты!A$3:A$74,1))</f>
        <v>0.42</v>
      </c>
      <c r="J108" s="9">
        <f t="shared" si="20"/>
        <v>442.26</v>
      </c>
      <c r="K108" s="2">
        <f t="shared" ref="K108:K139" si="23">G108*F108*B108*$E$4</f>
        <v>4.6511999999999833</v>
      </c>
      <c r="L108" s="10">
        <f t="shared" si="21"/>
        <v>264.24239999999929</v>
      </c>
      <c r="M108" s="62">
        <f t="shared" si="13"/>
        <v>706.50239999999928</v>
      </c>
      <c r="N108" s="63">
        <f t="shared" si="18"/>
        <v>565.2019199999994</v>
      </c>
      <c r="Q108" s="22"/>
      <c r="R108" s="20"/>
      <c r="S108" s="20"/>
      <c r="T108" s="20"/>
      <c r="U108" s="20"/>
      <c r="V108" s="20"/>
      <c r="W108" s="20"/>
      <c r="X108" s="20"/>
      <c r="Y108" s="20"/>
      <c r="Z108" s="20"/>
      <c r="AA108" s="20"/>
    </row>
    <row r="109" spans="1:31" ht="15.75" thickBot="1" x14ac:dyDescent="0.3">
      <c r="A109">
        <f t="shared" si="16"/>
        <v>12.099999999999973</v>
      </c>
      <c r="B109">
        <f t="shared" si="14"/>
        <v>9.9999999999999645E-2</v>
      </c>
      <c r="C109">
        <f t="shared" si="19"/>
        <v>11.699999999999971</v>
      </c>
      <c r="D109">
        <f t="shared" si="17"/>
        <v>26.799999999999862</v>
      </c>
      <c r="E109" s="67">
        <v>10.3</v>
      </c>
      <c r="F109" s="66">
        <v>64</v>
      </c>
      <c r="G109" s="1">
        <f>INDEX(Коэффициенты!D$3:D$39, MATCH(F109,Коэффициенты!C$3:C$39,1))</f>
        <v>0.54</v>
      </c>
      <c r="H109">
        <f t="shared" si="22"/>
        <v>10300</v>
      </c>
      <c r="I109" s="12">
        <f>INDEX(Коэффициенты!B$3:B$74,MATCH(H109,Коэффициенты!A$3:A$74,1))</f>
        <v>0.45</v>
      </c>
      <c r="J109" s="9">
        <f t="shared" si="20"/>
        <v>417.15</v>
      </c>
      <c r="K109" s="2">
        <f t="shared" si="23"/>
        <v>4.1471999999999856</v>
      </c>
      <c r="L109" s="10">
        <f t="shared" si="21"/>
        <v>268.38959999999929</v>
      </c>
      <c r="M109" s="62">
        <f t="shared" si="13"/>
        <v>685.53959999999927</v>
      </c>
      <c r="N109" s="63">
        <f t="shared" si="18"/>
        <v>548.43167999999946</v>
      </c>
      <c r="Q109" s="22"/>
      <c r="R109" s="20"/>
      <c r="S109" s="20"/>
      <c r="T109" s="20"/>
      <c r="U109" s="20"/>
      <c r="V109" s="20"/>
      <c r="W109" s="20"/>
      <c r="X109" s="20"/>
      <c r="Y109" s="20"/>
      <c r="Z109" s="20"/>
      <c r="AA109" s="20"/>
    </row>
    <row r="110" spans="1:31" ht="15.75" thickBot="1" x14ac:dyDescent="0.3">
      <c r="A110">
        <f t="shared" si="16"/>
        <v>12.199999999999973</v>
      </c>
      <c r="B110">
        <f t="shared" si="14"/>
        <v>9.9999999999999645E-2</v>
      </c>
      <c r="C110" s="2">
        <f t="shared" si="19"/>
        <v>11.799999999999971</v>
      </c>
      <c r="D110">
        <f t="shared" si="17"/>
        <v>26.699999999999861</v>
      </c>
      <c r="E110" s="67">
        <v>9.4</v>
      </c>
      <c r="F110" s="66">
        <v>52</v>
      </c>
      <c r="G110" s="1">
        <f>INDEX(Коэффициенты!D$3:D$39, MATCH(F110,Коэффициенты!C$3:C$39,1))</f>
        <v>0.56999999999999995</v>
      </c>
      <c r="H110">
        <f t="shared" si="22"/>
        <v>9400</v>
      </c>
      <c r="I110" s="12">
        <f>INDEX(Коэффициенты!B$3:B$74,MATCH(H110,Коэффициенты!A$3:A$74,1))</f>
        <v>0.48</v>
      </c>
      <c r="J110" s="9">
        <f t="shared" si="20"/>
        <v>406.08</v>
      </c>
      <c r="K110" s="2">
        <f t="shared" si="23"/>
        <v>3.5567999999999871</v>
      </c>
      <c r="L110" s="10">
        <f t="shared" si="21"/>
        <v>271.9463999999993</v>
      </c>
      <c r="M110" s="62">
        <f t="shared" si="13"/>
        <v>678.02639999999928</v>
      </c>
      <c r="N110" s="63">
        <f t="shared" si="18"/>
        <v>542.42111999999941</v>
      </c>
      <c r="Q110" s="22"/>
      <c r="R110" s="20"/>
      <c r="S110" s="20"/>
      <c r="T110" s="20"/>
      <c r="U110" s="20"/>
      <c r="V110" s="20"/>
      <c r="W110" s="20"/>
      <c r="X110" s="20"/>
      <c r="Y110" s="20"/>
      <c r="Z110" s="20"/>
      <c r="AA110" s="20"/>
    </row>
    <row r="111" spans="1:31" ht="15.75" thickBot="1" x14ac:dyDescent="0.3">
      <c r="A111">
        <f t="shared" si="16"/>
        <v>12.299999999999972</v>
      </c>
      <c r="B111">
        <f t="shared" si="14"/>
        <v>9.9999999999999645E-2</v>
      </c>
      <c r="C111" s="2">
        <f t="shared" si="19"/>
        <v>11.89999999999997</v>
      </c>
      <c r="D111">
        <f t="shared" si="17"/>
        <v>26.599999999999859</v>
      </c>
      <c r="E111" s="67">
        <v>8.9</v>
      </c>
      <c r="F111" s="66">
        <v>44</v>
      </c>
      <c r="G111" s="1">
        <f>INDEX(Коэффициенты!D$3:D$39, MATCH(F111,Коэффициенты!C$3:C$39,1))</f>
        <v>0.59</v>
      </c>
      <c r="H111">
        <f t="shared" si="22"/>
        <v>8900</v>
      </c>
      <c r="I111" s="12">
        <f>INDEX(Коэффициенты!B$3:B$74,MATCH(H111,Коэффициенты!A$3:A$74,1))</f>
        <v>0.5</v>
      </c>
      <c r="J111" s="9">
        <f t="shared" si="20"/>
        <v>400.5</v>
      </c>
      <c r="K111" s="2">
        <f t="shared" si="23"/>
        <v>3.1151999999999882</v>
      </c>
      <c r="L111" s="10">
        <f t="shared" si="21"/>
        <v>275.06159999999932</v>
      </c>
      <c r="M111" s="62">
        <f t="shared" si="13"/>
        <v>675.56159999999932</v>
      </c>
      <c r="N111" s="63">
        <f t="shared" si="18"/>
        <v>540.44927999999948</v>
      </c>
      <c r="Q111" s="22"/>
      <c r="R111" s="20"/>
      <c r="S111" s="20"/>
      <c r="T111" s="19"/>
      <c r="U111" s="19"/>
      <c r="V111" s="20"/>
      <c r="W111" s="20"/>
      <c r="X111" s="20"/>
      <c r="Y111" s="20"/>
      <c r="Z111" s="20"/>
      <c r="AA111" s="20"/>
    </row>
    <row r="112" spans="1:31" ht="15.75" thickBot="1" x14ac:dyDescent="0.3">
      <c r="A112">
        <f t="shared" si="16"/>
        <v>12.399999999999972</v>
      </c>
      <c r="B112">
        <f t="shared" si="14"/>
        <v>9.9999999999999645E-2</v>
      </c>
      <c r="C112">
        <f t="shared" si="19"/>
        <v>11.99999999999997</v>
      </c>
      <c r="D112">
        <f t="shared" si="17"/>
        <v>26.499999999999858</v>
      </c>
      <c r="E112" s="67">
        <v>8.6999999999999993</v>
      </c>
      <c r="F112" s="66">
        <v>39</v>
      </c>
      <c r="G112" s="1">
        <f>INDEX(Коэффициенты!D$3:D$39, MATCH(F112,Коэффициенты!C$3:C$39,1))</f>
        <v>0.61</v>
      </c>
      <c r="H112">
        <f t="shared" si="22"/>
        <v>8700</v>
      </c>
      <c r="I112" s="12">
        <f>INDEX(Коэффициенты!B$3:B$74,MATCH(H112,Коэффициенты!A$3:A$74,1))</f>
        <v>0.51</v>
      </c>
      <c r="J112" s="9">
        <f t="shared" si="20"/>
        <v>399.33</v>
      </c>
      <c r="K112" s="2">
        <f t="shared" si="23"/>
        <v>2.8547999999999898</v>
      </c>
      <c r="L112" s="10">
        <f t="shared" si="21"/>
        <v>277.91639999999933</v>
      </c>
      <c r="M112" s="62">
        <f t="shared" si="13"/>
        <v>677.24639999999931</v>
      </c>
      <c r="N112" s="63">
        <f t="shared" si="18"/>
        <v>541.7971199999995</v>
      </c>
      <c r="Q112" s="22"/>
      <c r="R112" s="20"/>
      <c r="S112" s="20"/>
      <c r="T112" s="20"/>
      <c r="U112" s="20"/>
      <c r="V112" s="20"/>
      <c r="W112" s="20"/>
      <c r="X112" s="20"/>
      <c r="Y112" s="20"/>
      <c r="Z112" s="20"/>
      <c r="AA112" s="20"/>
    </row>
    <row r="113" spans="1:27" ht="15.75" thickBot="1" x14ac:dyDescent="0.3">
      <c r="A113">
        <f t="shared" si="16"/>
        <v>12.499999999999972</v>
      </c>
      <c r="B113">
        <f t="shared" si="14"/>
        <v>9.9999999999999645E-2</v>
      </c>
      <c r="C113">
        <f t="shared" si="19"/>
        <v>12.099999999999969</v>
      </c>
      <c r="D113">
        <f t="shared" si="17"/>
        <v>26.399999999999856</v>
      </c>
      <c r="E113" s="67">
        <v>8.3000000000000007</v>
      </c>
      <c r="F113" s="66">
        <v>35</v>
      </c>
      <c r="G113" s="1">
        <f>INDEX(Коэффициенты!D$3:D$39, MATCH(F113,Коэффициенты!C$3:C$39,1))</f>
        <v>0.64</v>
      </c>
      <c r="H113">
        <f t="shared" si="22"/>
        <v>8300</v>
      </c>
      <c r="I113" s="12">
        <f>INDEX(Коэффициенты!B$3:B$74,MATCH(H113,Коэффициенты!A$3:A$74,1))</f>
        <v>0.52</v>
      </c>
      <c r="J113" s="9">
        <f t="shared" si="20"/>
        <v>388.44</v>
      </c>
      <c r="K113" s="2">
        <f t="shared" si="23"/>
        <v>2.6879999999999904</v>
      </c>
      <c r="L113" s="10">
        <f t="shared" si="21"/>
        <v>280.60439999999932</v>
      </c>
      <c r="M113" s="62">
        <f t="shared" si="13"/>
        <v>669.04439999999931</v>
      </c>
      <c r="N113" s="63">
        <f t="shared" si="18"/>
        <v>535.2355199999995</v>
      </c>
      <c r="Q113" s="22"/>
      <c r="R113" s="20"/>
      <c r="S113" s="20"/>
      <c r="T113" s="20"/>
      <c r="U113" s="20"/>
      <c r="V113" s="20"/>
      <c r="W113" s="20"/>
      <c r="X113" s="20"/>
      <c r="Y113" s="20"/>
      <c r="Z113" s="20"/>
      <c r="AA113" s="20"/>
    </row>
    <row r="114" spans="1:27" ht="15.75" thickBot="1" x14ac:dyDescent="0.3">
      <c r="A114">
        <f t="shared" si="16"/>
        <v>12.599999999999971</v>
      </c>
      <c r="B114">
        <f t="shared" si="14"/>
        <v>9.9999999999999645E-2</v>
      </c>
      <c r="C114" s="2">
        <f t="shared" si="19"/>
        <v>12.199999999999969</v>
      </c>
      <c r="D114">
        <f t="shared" si="17"/>
        <v>26.299999999999855</v>
      </c>
      <c r="E114" s="67">
        <v>7.9</v>
      </c>
      <c r="F114" s="66">
        <v>33</v>
      </c>
      <c r="G114" s="1">
        <f>INDEX(Коэффициенты!D$3:D$39, MATCH(F114,Коэффициенты!C$3:C$39,1))</f>
        <v>0.66</v>
      </c>
      <c r="H114">
        <f t="shared" si="22"/>
        <v>7900</v>
      </c>
      <c r="I114" s="12">
        <f>INDEX(Коэффициенты!B$3:B$74,MATCH(H114,Коэффициенты!A$3:A$74,1))</f>
        <v>0.54</v>
      </c>
      <c r="J114" s="9">
        <f t="shared" si="20"/>
        <v>383.94</v>
      </c>
      <c r="K114" s="2">
        <f t="shared" si="23"/>
        <v>2.6135999999999906</v>
      </c>
      <c r="L114" s="10">
        <f t="shared" si="21"/>
        <v>283.21799999999928</v>
      </c>
      <c r="M114" s="62">
        <f t="shared" si="13"/>
        <v>667.15799999999922</v>
      </c>
      <c r="N114" s="63">
        <f t="shared" si="18"/>
        <v>533.72639999999933</v>
      </c>
      <c r="Q114" s="22"/>
      <c r="R114" s="20"/>
      <c r="S114" s="20"/>
      <c r="T114" s="20"/>
      <c r="U114" s="20"/>
      <c r="V114" s="20"/>
      <c r="W114" s="20"/>
      <c r="X114" s="20"/>
      <c r="Y114" s="20"/>
      <c r="Z114" s="20"/>
      <c r="AA114" s="20"/>
    </row>
    <row r="115" spans="1:27" ht="15.75" thickBot="1" x14ac:dyDescent="0.3">
      <c r="A115">
        <f t="shared" si="16"/>
        <v>12.699999999999971</v>
      </c>
      <c r="B115">
        <f t="shared" si="14"/>
        <v>9.9999999999999645E-2</v>
      </c>
      <c r="C115">
        <f t="shared" si="19"/>
        <v>12.299999999999969</v>
      </c>
      <c r="D115">
        <f t="shared" si="17"/>
        <v>26.199999999999854</v>
      </c>
      <c r="E115" s="67">
        <v>8.1999999999999993</v>
      </c>
      <c r="F115" s="66">
        <v>35</v>
      </c>
      <c r="G115" s="1">
        <f>INDEX(Коэффициенты!D$3:D$39, MATCH(F115,Коэффициенты!C$3:C$39,1))</f>
        <v>0.64</v>
      </c>
      <c r="H115">
        <f t="shared" si="22"/>
        <v>8200</v>
      </c>
      <c r="I115" s="12">
        <f>INDEX(Коэффициенты!B$3:B$74,MATCH(H115,Коэффициенты!A$3:A$74,1))</f>
        <v>0.53</v>
      </c>
      <c r="J115" s="9">
        <f t="shared" si="20"/>
        <v>391.14</v>
      </c>
      <c r="K115" s="2">
        <f t="shared" si="23"/>
        <v>2.6879999999999904</v>
      </c>
      <c r="L115" s="10">
        <f t="shared" si="21"/>
        <v>285.90599999999927</v>
      </c>
      <c r="M115" s="62">
        <f t="shared" si="13"/>
        <v>677.04599999999925</v>
      </c>
      <c r="N115" s="63">
        <f t="shared" si="18"/>
        <v>541.63679999999943</v>
      </c>
      <c r="Q115" s="22"/>
      <c r="R115" s="20"/>
      <c r="S115" s="20"/>
      <c r="T115" s="20"/>
      <c r="U115" s="20"/>
      <c r="V115" s="20"/>
      <c r="W115" s="20"/>
      <c r="X115" s="20"/>
      <c r="Y115" s="20"/>
      <c r="Z115" s="20"/>
      <c r="AA115" s="20"/>
    </row>
    <row r="116" spans="1:27" ht="15.75" thickBot="1" x14ac:dyDescent="0.3">
      <c r="A116">
        <f t="shared" si="16"/>
        <v>12.799999999999971</v>
      </c>
      <c r="B116">
        <f t="shared" si="14"/>
        <v>9.9999999999999645E-2</v>
      </c>
      <c r="C116" s="2">
        <f t="shared" si="19"/>
        <v>12.399999999999968</v>
      </c>
      <c r="D116">
        <f t="shared" si="17"/>
        <v>26.099999999999852</v>
      </c>
      <c r="E116" s="67">
        <v>8.3000000000000007</v>
      </c>
      <c r="F116" s="66">
        <v>36</v>
      </c>
      <c r="G116" s="1">
        <f>INDEX(Коэффициенты!D$3:D$39, MATCH(F116,Коэффициенты!C$3:C$39,1))</f>
        <v>0.63</v>
      </c>
      <c r="H116">
        <f t="shared" si="22"/>
        <v>8300</v>
      </c>
      <c r="I116" s="12">
        <f>INDEX(Коэффициенты!B$3:B$74,MATCH(H116,Коэффициенты!A$3:A$74,1))</f>
        <v>0.52</v>
      </c>
      <c r="J116" s="9">
        <f t="shared" si="20"/>
        <v>388.44</v>
      </c>
      <c r="K116" s="2">
        <f t="shared" si="23"/>
        <v>2.7215999999999902</v>
      </c>
      <c r="L116" s="10">
        <f t="shared" si="21"/>
        <v>288.62759999999923</v>
      </c>
      <c r="M116" s="62">
        <f t="shared" si="13"/>
        <v>677.06759999999917</v>
      </c>
      <c r="N116" s="63">
        <f t="shared" si="18"/>
        <v>541.65407999999934</v>
      </c>
      <c r="Q116" s="22"/>
      <c r="R116" s="20"/>
      <c r="S116" s="20"/>
      <c r="T116" s="20"/>
      <c r="U116" s="20"/>
      <c r="V116" s="20"/>
      <c r="W116" s="20"/>
      <c r="X116" s="20"/>
      <c r="Y116" s="20"/>
      <c r="Z116" s="20"/>
      <c r="AA116" s="20"/>
    </row>
    <row r="117" spans="1:27" ht="15.75" thickBot="1" x14ac:dyDescent="0.3">
      <c r="A117">
        <f t="shared" si="16"/>
        <v>12.89999999999997</v>
      </c>
      <c r="B117">
        <f t="shared" si="14"/>
        <v>9.9999999999999645E-2</v>
      </c>
      <c r="C117">
        <f t="shared" si="19"/>
        <v>12.499999999999968</v>
      </c>
      <c r="D117">
        <f t="shared" si="17"/>
        <v>25.999999999999851</v>
      </c>
      <c r="E117" s="67">
        <v>8.3000000000000007</v>
      </c>
      <c r="F117" s="66">
        <v>38</v>
      </c>
      <c r="G117" s="1">
        <f>INDEX(Коэффициенты!D$3:D$39, MATCH(F117,Коэффициенты!C$3:C$39,1))</f>
        <v>0.62</v>
      </c>
      <c r="H117">
        <f t="shared" si="22"/>
        <v>8300</v>
      </c>
      <c r="I117" s="12">
        <f>INDEX(Коэффициенты!B$3:B$74,MATCH(H117,Коэффициенты!A$3:A$74,1))</f>
        <v>0.52</v>
      </c>
      <c r="J117" s="9">
        <f t="shared" si="20"/>
        <v>388.44</v>
      </c>
      <c r="K117" s="2">
        <f t="shared" si="23"/>
        <v>2.8271999999999897</v>
      </c>
      <c r="L117" s="10">
        <f t="shared" si="21"/>
        <v>291.45479999999924</v>
      </c>
      <c r="M117" s="62">
        <f t="shared" si="13"/>
        <v>679.89479999999924</v>
      </c>
      <c r="N117" s="63">
        <f t="shared" si="18"/>
        <v>543.91583999999943</v>
      </c>
      <c r="Q117" s="22"/>
      <c r="R117" s="20"/>
      <c r="S117" s="20"/>
      <c r="T117" s="20"/>
      <c r="U117" s="20"/>
      <c r="V117" s="20"/>
      <c r="W117" s="20"/>
      <c r="X117" s="20"/>
      <c r="Y117" s="20"/>
      <c r="Z117" s="20"/>
      <c r="AA117" s="20"/>
    </row>
    <row r="118" spans="1:27" ht="15.75" thickBot="1" x14ac:dyDescent="0.3">
      <c r="A118">
        <f t="shared" si="16"/>
        <v>12.99999999999997</v>
      </c>
      <c r="B118">
        <f t="shared" si="14"/>
        <v>9.9999999999999645E-2</v>
      </c>
      <c r="C118" s="2">
        <f t="shared" si="19"/>
        <v>12.599999999999968</v>
      </c>
      <c r="D118">
        <f t="shared" si="17"/>
        <v>25.899999999999849</v>
      </c>
      <c r="E118" s="67">
        <v>8.4</v>
      </c>
      <c r="F118" s="66">
        <v>39</v>
      </c>
      <c r="G118" s="1">
        <f>INDEX(Коэффициенты!D$3:D$39, MATCH(F118,Коэффициенты!C$3:C$39,1))</f>
        <v>0.61</v>
      </c>
      <c r="H118">
        <f t="shared" si="22"/>
        <v>8400</v>
      </c>
      <c r="I118" s="12">
        <f>INDEX(Коэффициенты!B$3:B$74,MATCH(H118,Коэффициенты!A$3:A$74,1))</f>
        <v>0.52</v>
      </c>
      <c r="J118" s="9">
        <f t="shared" si="20"/>
        <v>393.12</v>
      </c>
      <c r="K118" s="2">
        <f t="shared" si="23"/>
        <v>2.8547999999999898</v>
      </c>
      <c r="L118" s="10">
        <f t="shared" si="21"/>
        <v>294.30959999999925</v>
      </c>
      <c r="M118" s="62">
        <f t="shared" si="13"/>
        <v>687.42959999999925</v>
      </c>
      <c r="N118" s="63">
        <f t="shared" si="18"/>
        <v>549.9436799999994</v>
      </c>
      <c r="Q118" s="22"/>
      <c r="R118" s="20"/>
      <c r="S118" s="20"/>
      <c r="T118" s="20"/>
      <c r="U118" s="20"/>
      <c r="V118" s="20"/>
      <c r="W118" s="20"/>
      <c r="X118" s="20"/>
      <c r="Y118" s="20"/>
      <c r="Z118" s="20"/>
      <c r="AA118" s="20"/>
    </row>
    <row r="119" spans="1:27" ht="15.75" thickBot="1" x14ac:dyDescent="0.3">
      <c r="A119">
        <f t="shared" si="16"/>
        <v>13.099999999999969</v>
      </c>
      <c r="B119">
        <f t="shared" si="14"/>
        <v>9.9999999999999645E-2</v>
      </c>
      <c r="C119" s="2">
        <f t="shared" si="19"/>
        <v>12.699999999999967</v>
      </c>
      <c r="D119">
        <f t="shared" si="17"/>
        <v>25.799999999999848</v>
      </c>
      <c r="E119" s="67">
        <v>8.3000000000000007</v>
      </c>
      <c r="F119" s="66">
        <v>38</v>
      </c>
      <c r="G119" s="1">
        <f>INDEX(Коэффициенты!D$3:D$39, MATCH(F119,Коэффициенты!C$3:C$39,1))</f>
        <v>0.62</v>
      </c>
      <c r="H119">
        <f t="shared" si="22"/>
        <v>8300</v>
      </c>
      <c r="I119" s="12">
        <f>INDEX(Коэффициенты!B$3:B$74,MATCH(H119,Коэффициенты!A$3:A$74,1))</f>
        <v>0.52</v>
      </c>
      <c r="J119" s="9">
        <f t="shared" si="20"/>
        <v>388.44</v>
      </c>
      <c r="K119" s="2">
        <f t="shared" si="23"/>
        <v>2.8271999999999897</v>
      </c>
      <c r="L119" s="10">
        <f t="shared" si="21"/>
        <v>297.13679999999925</v>
      </c>
      <c r="M119" s="62">
        <f t="shared" si="13"/>
        <v>685.57679999999925</v>
      </c>
      <c r="N119" s="63">
        <f t="shared" si="18"/>
        <v>548.46143999999936</v>
      </c>
      <c r="Q119" s="22"/>
      <c r="R119" s="20"/>
      <c r="S119" s="20"/>
      <c r="T119" s="20"/>
      <c r="U119" s="20"/>
      <c r="V119" s="20"/>
      <c r="W119" s="20"/>
      <c r="X119" s="20"/>
      <c r="Y119" s="20"/>
      <c r="Z119" s="20"/>
      <c r="AA119" s="20"/>
    </row>
    <row r="120" spans="1:27" ht="15.75" thickBot="1" x14ac:dyDescent="0.3">
      <c r="A120">
        <f t="shared" si="16"/>
        <v>13.199999999999969</v>
      </c>
      <c r="B120">
        <f t="shared" si="14"/>
        <v>9.9999999999999645E-2</v>
      </c>
      <c r="C120">
        <f t="shared" si="19"/>
        <v>12.799999999999967</v>
      </c>
      <c r="D120">
        <f t="shared" si="17"/>
        <v>25.699999999999847</v>
      </c>
      <c r="E120" s="67">
        <v>8</v>
      </c>
      <c r="F120" s="66">
        <v>35</v>
      </c>
      <c r="G120" s="1">
        <f>INDEX(Коэффициенты!D$3:D$39, MATCH(F120,Коэффициенты!C$3:C$39,1))</f>
        <v>0.64</v>
      </c>
      <c r="H120">
        <f t="shared" si="22"/>
        <v>8000</v>
      </c>
      <c r="I120" s="12">
        <f>INDEX(Коэффициенты!B$3:B$74,MATCH(H120,Коэффициенты!A$3:A$74,1))</f>
        <v>0.53</v>
      </c>
      <c r="J120" s="9">
        <f t="shared" si="20"/>
        <v>381.59999999999997</v>
      </c>
      <c r="K120" s="2">
        <f t="shared" si="23"/>
        <v>2.6879999999999904</v>
      </c>
      <c r="L120" s="10">
        <f t="shared" si="21"/>
        <v>299.82479999999924</v>
      </c>
      <c r="M120" s="62">
        <f t="shared" si="13"/>
        <v>681.42479999999921</v>
      </c>
      <c r="N120" s="63">
        <f t="shared" si="18"/>
        <v>545.13983999999937</v>
      </c>
      <c r="Q120" s="22"/>
      <c r="R120" s="20"/>
      <c r="S120" s="20"/>
      <c r="T120" s="20"/>
      <c r="U120" s="20"/>
      <c r="V120" s="20"/>
      <c r="W120" s="20"/>
      <c r="X120" s="20"/>
      <c r="Y120" s="20"/>
      <c r="Z120" s="20"/>
      <c r="AA120" s="20"/>
    </row>
    <row r="121" spans="1:27" ht="15.75" thickBot="1" x14ac:dyDescent="0.3">
      <c r="A121">
        <f t="shared" si="16"/>
        <v>13.299999999999969</v>
      </c>
      <c r="B121">
        <f t="shared" si="14"/>
        <v>9.9999999999999645E-2</v>
      </c>
      <c r="C121">
        <f t="shared" si="19"/>
        <v>12.899999999999967</v>
      </c>
      <c r="D121">
        <f t="shared" si="17"/>
        <v>25.599999999999845</v>
      </c>
      <c r="E121" s="67">
        <v>9</v>
      </c>
      <c r="F121" s="66">
        <v>34</v>
      </c>
      <c r="G121" s="1">
        <f>INDEX(Коэффициенты!D$3:D$39, MATCH(F121,Коэффициенты!C$3:C$39,1))</f>
        <v>0.65</v>
      </c>
      <c r="H121">
        <f t="shared" si="22"/>
        <v>9000</v>
      </c>
      <c r="I121" s="12">
        <f>INDEX(Коэффициенты!B$3:B$74,MATCH(H121,Коэффициенты!A$3:A$74,1))</f>
        <v>0.49</v>
      </c>
      <c r="J121" s="9">
        <f t="shared" si="20"/>
        <v>396.9</v>
      </c>
      <c r="K121" s="2">
        <f t="shared" si="23"/>
        <v>2.6519999999999908</v>
      </c>
      <c r="L121" s="10">
        <f t="shared" si="21"/>
        <v>302.47679999999923</v>
      </c>
      <c r="M121" s="62">
        <f t="shared" si="13"/>
        <v>699.37679999999921</v>
      </c>
      <c r="N121" s="63">
        <f t="shared" si="18"/>
        <v>559.50143999999932</v>
      </c>
      <c r="Q121" s="22"/>
      <c r="R121" s="20"/>
      <c r="S121" s="20"/>
      <c r="T121" s="20"/>
      <c r="U121" s="20"/>
      <c r="V121" s="20"/>
      <c r="W121" s="20"/>
      <c r="X121" s="20"/>
      <c r="Y121" s="20"/>
      <c r="Z121" s="20"/>
      <c r="AA121" s="20"/>
    </row>
    <row r="122" spans="1:27" ht="15.75" thickBot="1" x14ac:dyDescent="0.3">
      <c r="A122">
        <f t="shared" si="16"/>
        <v>13.399999999999968</v>
      </c>
      <c r="B122">
        <f t="shared" si="14"/>
        <v>9.9999999999999645E-2</v>
      </c>
      <c r="C122" s="2">
        <f t="shared" si="19"/>
        <v>12.999999999999966</v>
      </c>
      <c r="D122">
        <f t="shared" si="17"/>
        <v>25.499999999999844</v>
      </c>
      <c r="E122" s="67">
        <v>13.4</v>
      </c>
      <c r="F122" s="66">
        <v>34</v>
      </c>
      <c r="G122" s="1">
        <f>INDEX(Коэффициенты!D$3:D$39, MATCH(F122,Коэффициенты!C$3:C$39,1))</f>
        <v>0.65</v>
      </c>
      <c r="H122">
        <f t="shared" si="22"/>
        <v>13400</v>
      </c>
      <c r="I122" s="12">
        <f>INDEX(Коэффициенты!B$3:B$74,MATCH(H122,Коэффициенты!A$3:A$74,1))</f>
        <v>0.39</v>
      </c>
      <c r="J122" s="9">
        <f t="shared" si="20"/>
        <v>470.34</v>
      </c>
      <c r="K122" s="2">
        <f t="shared" si="23"/>
        <v>2.6519999999999908</v>
      </c>
      <c r="L122" s="10">
        <f t="shared" si="21"/>
        <v>305.12879999999922</v>
      </c>
      <c r="M122" s="62">
        <f t="shared" si="13"/>
        <v>775.46879999999919</v>
      </c>
      <c r="N122" s="63">
        <f t="shared" si="18"/>
        <v>620.37503999999933</v>
      </c>
      <c r="Q122" s="22"/>
      <c r="R122" s="20"/>
      <c r="S122" s="20"/>
      <c r="T122" s="20"/>
      <c r="U122" s="20"/>
      <c r="V122" s="20"/>
      <c r="W122" s="20"/>
      <c r="X122" s="20"/>
      <c r="Y122" s="20"/>
      <c r="Z122" s="20"/>
      <c r="AA122" s="20"/>
    </row>
    <row r="123" spans="1:27" ht="15.75" thickBot="1" x14ac:dyDescent="0.3">
      <c r="A123">
        <f t="shared" si="16"/>
        <v>13.499999999999968</v>
      </c>
      <c r="B123">
        <f t="shared" si="14"/>
        <v>9.9999999999999645E-2</v>
      </c>
      <c r="C123">
        <f t="shared" si="19"/>
        <v>13.099999999999966</v>
      </c>
      <c r="D123">
        <f t="shared" si="17"/>
        <v>25.399999999999842</v>
      </c>
      <c r="E123" s="67">
        <v>12.9</v>
      </c>
      <c r="F123" s="66">
        <v>44</v>
      </c>
      <c r="G123" s="1">
        <f>INDEX(Коэффициенты!D$3:D$39, MATCH(F123,Коэффициенты!C$3:C$39,1))</f>
        <v>0.59</v>
      </c>
      <c r="H123">
        <f t="shared" si="22"/>
        <v>12900</v>
      </c>
      <c r="I123" s="12">
        <f>INDEX(Коэффициенты!B$3:B$74,MATCH(H123,Коэффициенты!A$3:A$74,1))</f>
        <v>0.4</v>
      </c>
      <c r="J123" s="9">
        <f t="shared" si="20"/>
        <v>464.4</v>
      </c>
      <c r="K123" s="2">
        <f t="shared" si="23"/>
        <v>3.1151999999999882</v>
      </c>
      <c r="L123" s="10">
        <f t="shared" si="21"/>
        <v>308.24399999999923</v>
      </c>
      <c r="M123" s="62">
        <f t="shared" si="13"/>
        <v>772.64399999999921</v>
      </c>
      <c r="N123" s="63">
        <f t="shared" si="18"/>
        <v>618.11519999999939</v>
      </c>
      <c r="Q123" s="22"/>
      <c r="R123" s="20"/>
      <c r="S123" s="20"/>
      <c r="T123" s="20"/>
      <c r="U123" s="20"/>
      <c r="V123" s="20"/>
      <c r="W123" s="20"/>
      <c r="X123" s="20"/>
      <c r="Y123" s="20"/>
      <c r="Z123" s="20"/>
      <c r="AA123" s="20"/>
    </row>
    <row r="124" spans="1:27" ht="15.75" thickBot="1" x14ac:dyDescent="0.3">
      <c r="A124">
        <f t="shared" si="16"/>
        <v>13.599999999999968</v>
      </c>
      <c r="B124">
        <f t="shared" si="14"/>
        <v>9.9999999999999645E-2</v>
      </c>
      <c r="C124" s="2">
        <f t="shared" si="19"/>
        <v>13.199999999999966</v>
      </c>
      <c r="D124">
        <f t="shared" si="17"/>
        <v>25.299999999999841</v>
      </c>
      <c r="E124" s="67">
        <v>12.6</v>
      </c>
      <c r="F124" s="66">
        <v>57</v>
      </c>
      <c r="G124" s="1">
        <f>INDEX(Коэффициенты!D$3:D$39, MATCH(F124,Коэффициенты!C$3:C$39,1))</f>
        <v>0.56000000000000005</v>
      </c>
      <c r="H124">
        <f t="shared" si="22"/>
        <v>12600</v>
      </c>
      <c r="I124" s="12">
        <f>INDEX(Коэффициенты!B$3:B$74,MATCH(H124,Коэффициенты!A$3:A$74,1))</f>
        <v>0.4</v>
      </c>
      <c r="J124" s="9">
        <f t="shared" si="20"/>
        <v>453.59999999999997</v>
      </c>
      <c r="K124" s="2">
        <f t="shared" si="23"/>
        <v>3.8303999999999863</v>
      </c>
      <c r="L124" s="10">
        <f t="shared" si="21"/>
        <v>312.07439999999923</v>
      </c>
      <c r="M124" s="62">
        <f t="shared" si="13"/>
        <v>765.6743999999992</v>
      </c>
      <c r="N124" s="63">
        <f t="shared" si="18"/>
        <v>612.53951999999936</v>
      </c>
      <c r="Q124" s="22"/>
      <c r="R124" s="20"/>
      <c r="S124" s="20"/>
      <c r="T124" s="20"/>
      <c r="U124" s="20"/>
      <c r="V124" s="20"/>
      <c r="W124" s="20"/>
      <c r="X124" s="20"/>
      <c r="Y124" s="20"/>
      <c r="Z124" s="20"/>
      <c r="AA124" s="20"/>
    </row>
    <row r="125" spans="1:27" ht="15.75" thickBot="1" x14ac:dyDescent="0.3">
      <c r="A125">
        <f t="shared" si="16"/>
        <v>13.699999999999967</v>
      </c>
      <c r="B125">
        <f t="shared" si="14"/>
        <v>9.9999999999999645E-2</v>
      </c>
      <c r="C125">
        <f t="shared" si="19"/>
        <v>13.299999999999965</v>
      </c>
      <c r="D125">
        <f t="shared" si="17"/>
        <v>25.199999999999839</v>
      </c>
      <c r="E125" s="67">
        <v>12.9</v>
      </c>
      <c r="F125" s="66">
        <v>60</v>
      </c>
      <c r="G125" s="1">
        <f>INDEX(Коэффициенты!D$3:D$39, MATCH(F125,Коэффициенты!C$3:C$39,1))</f>
        <v>0.55000000000000004</v>
      </c>
      <c r="H125">
        <f t="shared" si="22"/>
        <v>12900</v>
      </c>
      <c r="I125" s="12">
        <f>INDEX(Коэффициенты!B$3:B$74,MATCH(H125,Коэффициенты!A$3:A$74,1))</f>
        <v>0.4</v>
      </c>
      <c r="J125" s="9">
        <f t="shared" si="20"/>
        <v>464.4</v>
      </c>
      <c r="K125" s="2">
        <f t="shared" si="23"/>
        <v>3.9599999999999858</v>
      </c>
      <c r="L125" s="10">
        <f t="shared" si="21"/>
        <v>316.03439999999921</v>
      </c>
      <c r="M125" s="62">
        <f t="shared" si="13"/>
        <v>780.43439999999919</v>
      </c>
      <c r="N125" s="63">
        <f t="shared" si="18"/>
        <v>624.34751999999935</v>
      </c>
      <c r="Q125" s="22"/>
      <c r="R125" s="20"/>
      <c r="S125" s="20"/>
      <c r="T125" s="20"/>
      <c r="U125" s="20"/>
      <c r="V125" s="20"/>
      <c r="W125" s="20"/>
      <c r="X125" s="20"/>
      <c r="Y125" s="20"/>
      <c r="Z125" s="20"/>
      <c r="AA125" s="20"/>
    </row>
    <row r="126" spans="1:27" ht="15.75" thickBot="1" x14ac:dyDescent="0.3">
      <c r="A126">
        <f t="shared" si="16"/>
        <v>13.799999999999967</v>
      </c>
      <c r="B126">
        <f t="shared" si="14"/>
        <v>9.9999999999999645E-2</v>
      </c>
      <c r="C126" s="2">
        <f t="shared" si="19"/>
        <v>13.399999999999965</v>
      </c>
      <c r="D126">
        <f t="shared" si="17"/>
        <v>25.099999999999838</v>
      </c>
      <c r="E126" s="67">
        <v>13</v>
      </c>
      <c r="F126" s="66">
        <v>58</v>
      </c>
      <c r="G126" s="1">
        <f>INDEX(Коэффициенты!D$3:D$39, MATCH(F126,Коэффициенты!C$3:C$39,1))</f>
        <v>0.56000000000000005</v>
      </c>
      <c r="H126">
        <f t="shared" si="22"/>
        <v>13000</v>
      </c>
      <c r="I126" s="12">
        <f>INDEX(Коэффициенты!B$3:B$74,MATCH(H126,Коэффициенты!A$3:A$74,1))</f>
        <v>0.39</v>
      </c>
      <c r="J126" s="9">
        <f t="shared" si="20"/>
        <v>456.3</v>
      </c>
      <c r="K126" s="2">
        <f t="shared" si="23"/>
        <v>3.8975999999999864</v>
      </c>
      <c r="L126" s="10">
        <f t="shared" si="21"/>
        <v>319.93199999999922</v>
      </c>
      <c r="M126" s="62">
        <f t="shared" si="13"/>
        <v>776.23199999999929</v>
      </c>
      <c r="N126" s="63">
        <f t="shared" si="18"/>
        <v>620.98559999999941</v>
      </c>
      <c r="Q126" s="22"/>
      <c r="R126" s="20"/>
      <c r="S126" s="20"/>
      <c r="T126" s="20"/>
      <c r="U126" s="20"/>
      <c r="V126" s="20"/>
      <c r="W126" s="20"/>
      <c r="X126" s="20"/>
      <c r="Y126" s="20"/>
      <c r="Z126" s="20"/>
      <c r="AA126" s="20"/>
    </row>
    <row r="127" spans="1:27" ht="15.75" thickBot="1" x14ac:dyDescent="0.3">
      <c r="A127">
        <f t="shared" si="16"/>
        <v>13.899999999999967</v>
      </c>
      <c r="B127">
        <f t="shared" si="14"/>
        <v>9.9999999999999645E-2</v>
      </c>
      <c r="C127" s="2">
        <f t="shared" si="19"/>
        <v>13.499999999999964</v>
      </c>
      <c r="D127">
        <f t="shared" si="17"/>
        <v>24.999999999999837</v>
      </c>
      <c r="E127" s="67">
        <v>14</v>
      </c>
      <c r="F127" s="66">
        <v>58</v>
      </c>
      <c r="G127" s="1">
        <f>INDEX(Коэффициенты!D$3:D$39, MATCH(F127,Коэффициенты!C$3:C$39,1))</f>
        <v>0.56000000000000005</v>
      </c>
      <c r="H127">
        <f t="shared" si="22"/>
        <v>14000</v>
      </c>
      <c r="I127" s="12">
        <f>INDEX(Коэффициенты!B$3:B$74,MATCH(H127,Коэффициенты!A$3:A$74,1))</f>
        <v>0.37</v>
      </c>
      <c r="J127" s="9">
        <f t="shared" si="20"/>
        <v>466.2</v>
      </c>
      <c r="K127" s="2">
        <f t="shared" si="23"/>
        <v>3.8975999999999864</v>
      </c>
      <c r="L127" s="10">
        <f t="shared" si="21"/>
        <v>323.82959999999923</v>
      </c>
      <c r="M127" s="62">
        <f t="shared" si="13"/>
        <v>790.02959999999916</v>
      </c>
      <c r="N127" s="63">
        <f t="shared" si="18"/>
        <v>632.02367999999933</v>
      </c>
      <c r="Q127" s="22"/>
      <c r="R127" s="20"/>
      <c r="S127" s="20"/>
      <c r="T127" s="20"/>
      <c r="U127" s="20"/>
      <c r="V127" s="20"/>
      <c r="W127" s="20"/>
      <c r="X127" s="20"/>
      <c r="Y127" s="20"/>
      <c r="Z127" s="20"/>
      <c r="AA127" s="20"/>
    </row>
    <row r="128" spans="1:27" ht="15.75" thickBot="1" x14ac:dyDescent="0.3">
      <c r="A128">
        <f t="shared" si="16"/>
        <v>13.999999999999966</v>
      </c>
      <c r="B128">
        <f t="shared" si="14"/>
        <v>9.9999999999999645E-2</v>
      </c>
      <c r="C128">
        <f t="shared" si="19"/>
        <v>13.599999999999964</v>
      </c>
      <c r="D128">
        <f t="shared" si="17"/>
        <v>24.899999999999835</v>
      </c>
      <c r="E128" s="67">
        <v>13.6</v>
      </c>
      <c r="F128" s="66">
        <v>61</v>
      </c>
      <c r="G128" s="1">
        <f>INDEX(Коэффициенты!D$3:D$39, MATCH(F128,Коэффициенты!C$3:C$39,1))</f>
        <v>0.55000000000000004</v>
      </c>
      <c r="H128">
        <f t="shared" si="22"/>
        <v>13600</v>
      </c>
      <c r="I128" s="12">
        <f>INDEX(Коэффициенты!B$3:B$74,MATCH(H128,Коэффициенты!A$3:A$74,1))</f>
        <v>0.38</v>
      </c>
      <c r="J128" s="9">
        <f t="shared" si="20"/>
        <v>465.12</v>
      </c>
      <c r="K128" s="2">
        <f t="shared" si="23"/>
        <v>4.0259999999999856</v>
      </c>
      <c r="L128" s="10">
        <f t="shared" si="21"/>
        <v>327.85559999999924</v>
      </c>
      <c r="M128" s="62">
        <f t="shared" si="13"/>
        <v>792.9755999999993</v>
      </c>
      <c r="N128" s="63">
        <f t="shared" si="18"/>
        <v>634.38047999999947</v>
      </c>
      <c r="Q128" s="22"/>
      <c r="R128" s="20"/>
      <c r="S128" s="20"/>
      <c r="T128" s="20"/>
      <c r="U128" s="20"/>
      <c r="V128" s="20"/>
      <c r="W128" s="20"/>
      <c r="X128" s="20"/>
      <c r="Y128" s="20"/>
      <c r="Z128" s="20"/>
      <c r="AA128" s="20"/>
    </row>
    <row r="129" spans="1:27" ht="15.75" thickBot="1" x14ac:dyDescent="0.3">
      <c r="A129">
        <f t="shared" si="16"/>
        <v>14.099999999999966</v>
      </c>
      <c r="B129">
        <f t="shared" si="14"/>
        <v>9.9999999999999645E-2</v>
      </c>
      <c r="C129">
        <f t="shared" si="19"/>
        <v>13.699999999999964</v>
      </c>
      <c r="D129">
        <f t="shared" si="17"/>
        <v>24.799999999999834</v>
      </c>
      <c r="E129" s="67">
        <v>12.7</v>
      </c>
      <c r="F129" s="66">
        <v>61</v>
      </c>
      <c r="G129" s="1">
        <f>INDEX(Коэффициенты!D$3:D$39, MATCH(F129,Коэффициенты!C$3:C$39,1))</f>
        <v>0.55000000000000004</v>
      </c>
      <c r="H129">
        <f t="shared" si="22"/>
        <v>12700</v>
      </c>
      <c r="I129" s="12">
        <f>INDEX(Коэффициенты!B$3:B$74,MATCH(H129,Коэффициенты!A$3:A$74,1))</f>
        <v>0.4</v>
      </c>
      <c r="J129" s="9">
        <f t="shared" si="20"/>
        <v>457.2</v>
      </c>
      <c r="K129" s="2">
        <f t="shared" si="23"/>
        <v>4.0259999999999856</v>
      </c>
      <c r="L129" s="10">
        <f t="shared" si="21"/>
        <v>331.88159999999925</v>
      </c>
      <c r="M129" s="62">
        <f t="shared" si="13"/>
        <v>789.0815999999993</v>
      </c>
      <c r="N129" s="63">
        <f t="shared" si="18"/>
        <v>631.26527999999939</v>
      </c>
      <c r="Q129" s="22"/>
      <c r="R129" s="20"/>
      <c r="S129" s="20"/>
      <c r="T129" s="20"/>
      <c r="U129" s="20"/>
      <c r="V129" s="20"/>
      <c r="W129" s="20"/>
      <c r="X129" s="20"/>
      <c r="Y129" s="20"/>
      <c r="Z129" s="20"/>
      <c r="AA129" s="20"/>
    </row>
    <row r="130" spans="1:27" ht="15.75" thickBot="1" x14ac:dyDescent="0.3">
      <c r="A130">
        <f t="shared" si="16"/>
        <v>14.199999999999966</v>
      </c>
      <c r="B130">
        <f t="shared" si="14"/>
        <v>9.9999999999999645E-2</v>
      </c>
      <c r="C130" s="2">
        <f t="shared" si="19"/>
        <v>13.799999999999963</v>
      </c>
      <c r="D130">
        <f t="shared" si="17"/>
        <v>24.699999999999832</v>
      </c>
      <c r="E130" s="67">
        <v>9.6</v>
      </c>
      <c r="F130" s="66">
        <v>56</v>
      </c>
      <c r="G130" s="1">
        <f>INDEX(Коэффициенты!D$3:D$39, MATCH(F130,Коэффициенты!C$3:C$39,1))</f>
        <v>0.56000000000000005</v>
      </c>
      <c r="H130">
        <f t="shared" si="22"/>
        <v>9600</v>
      </c>
      <c r="I130" s="12">
        <f>INDEX(Коэффициенты!B$3:B$74,MATCH(H130,Коэффициенты!A$3:A$74,1))</f>
        <v>0.47</v>
      </c>
      <c r="J130" s="9">
        <f t="shared" si="20"/>
        <v>406.08</v>
      </c>
      <c r="K130" s="2">
        <f t="shared" si="23"/>
        <v>3.7631999999999866</v>
      </c>
      <c r="L130" s="10">
        <f t="shared" si="21"/>
        <v>335.64479999999924</v>
      </c>
      <c r="M130" s="62">
        <f t="shared" si="13"/>
        <v>741.72479999999928</v>
      </c>
      <c r="N130" s="63">
        <f t="shared" si="18"/>
        <v>593.37983999999938</v>
      </c>
      <c r="Q130" s="22"/>
      <c r="R130" s="20"/>
      <c r="S130" s="20"/>
      <c r="T130" s="20"/>
      <c r="U130" s="20"/>
      <c r="V130" s="20"/>
      <c r="W130" s="20"/>
      <c r="X130" s="20"/>
      <c r="Y130" s="20"/>
      <c r="Z130" s="20"/>
      <c r="AA130" s="20"/>
    </row>
    <row r="131" spans="1:27" ht="15.75" thickBot="1" x14ac:dyDescent="0.3">
      <c r="A131">
        <f t="shared" si="16"/>
        <v>14.299999999999965</v>
      </c>
      <c r="B131">
        <f t="shared" si="14"/>
        <v>9.9999999999999645E-2</v>
      </c>
      <c r="C131">
        <f t="shared" si="19"/>
        <v>13.899999999999963</v>
      </c>
      <c r="D131">
        <f t="shared" si="17"/>
        <v>24.599999999999831</v>
      </c>
      <c r="E131" s="67">
        <v>6.3</v>
      </c>
      <c r="F131" s="66">
        <v>50</v>
      </c>
      <c r="G131" s="1">
        <f>INDEX(Коэффициенты!D$3:D$39, MATCH(F131,Коэффициенты!C$3:C$39,1))</f>
        <v>0.57999999999999996</v>
      </c>
      <c r="H131">
        <f t="shared" si="22"/>
        <v>6300</v>
      </c>
      <c r="I131" s="12">
        <f>INDEX(Коэффициенты!B$3:B$74,MATCH(H131,Коэффициенты!A$3:A$74,1))</f>
        <v>0.6</v>
      </c>
      <c r="J131" s="9">
        <f t="shared" si="20"/>
        <v>340.2</v>
      </c>
      <c r="K131" s="2">
        <f t="shared" si="23"/>
        <v>3.4799999999999871</v>
      </c>
      <c r="L131" s="10">
        <f t="shared" si="21"/>
        <v>339.1247999999992</v>
      </c>
      <c r="M131" s="62">
        <f t="shared" si="13"/>
        <v>679.32479999999919</v>
      </c>
      <c r="N131" s="63">
        <f t="shared" si="18"/>
        <v>543.4598399999993</v>
      </c>
      <c r="Q131" s="22"/>
      <c r="R131" s="20"/>
      <c r="S131" s="20"/>
      <c r="T131" s="20"/>
      <c r="U131" s="20"/>
      <c r="V131" s="20"/>
      <c r="W131" s="20"/>
      <c r="X131" s="20"/>
      <c r="Y131" s="20"/>
      <c r="Z131" s="20"/>
      <c r="AA131" s="20"/>
    </row>
    <row r="132" spans="1:27" ht="15.75" thickBot="1" x14ac:dyDescent="0.3">
      <c r="A132">
        <f t="shared" si="16"/>
        <v>14.399999999999965</v>
      </c>
      <c r="B132">
        <f t="shared" si="14"/>
        <v>9.9999999999999645E-2</v>
      </c>
      <c r="C132" s="2">
        <f t="shared" si="19"/>
        <v>13.999999999999963</v>
      </c>
      <c r="D132">
        <f t="shared" si="17"/>
        <v>24.499999999999829</v>
      </c>
      <c r="E132" s="67">
        <v>9.3000000000000007</v>
      </c>
      <c r="F132" s="66">
        <v>41</v>
      </c>
      <c r="G132" s="1">
        <f>INDEX(Коэффициенты!D$3:D$39, MATCH(F132,Коэффициенты!C$3:C$39,1))</f>
        <v>0.6</v>
      </c>
      <c r="H132">
        <f t="shared" si="22"/>
        <v>9300</v>
      </c>
      <c r="I132" s="12">
        <f>INDEX(Коэффициенты!B$3:B$74,MATCH(H132,Коэффициенты!A$3:A$74,1))</f>
        <v>0.48</v>
      </c>
      <c r="J132" s="9">
        <f t="shared" si="20"/>
        <v>401.76</v>
      </c>
      <c r="K132" s="2">
        <f t="shared" si="23"/>
        <v>2.9519999999999893</v>
      </c>
      <c r="L132" s="10">
        <f t="shared" si="21"/>
        <v>342.0767999999992</v>
      </c>
      <c r="M132" s="62">
        <f t="shared" si="13"/>
        <v>743.83679999999913</v>
      </c>
      <c r="N132" s="63">
        <f t="shared" si="18"/>
        <v>595.0694399999993</v>
      </c>
      <c r="Q132" s="22"/>
      <c r="R132" s="20"/>
      <c r="S132" s="20"/>
      <c r="T132" s="20"/>
      <c r="U132" s="20"/>
      <c r="V132" s="20"/>
      <c r="W132" s="20"/>
      <c r="X132" s="20"/>
      <c r="Y132" s="20"/>
      <c r="Z132" s="20"/>
      <c r="AA132" s="20"/>
    </row>
    <row r="133" spans="1:27" ht="15.75" thickBot="1" x14ac:dyDescent="0.3">
      <c r="A133">
        <f t="shared" si="16"/>
        <v>14.499999999999964</v>
      </c>
      <c r="B133">
        <f t="shared" si="14"/>
        <v>9.9999999999999645E-2</v>
      </c>
      <c r="C133">
        <f t="shared" si="19"/>
        <v>14.099999999999962</v>
      </c>
      <c r="D133">
        <f t="shared" si="17"/>
        <v>24.399999999999828</v>
      </c>
      <c r="E133" s="67">
        <v>11.7</v>
      </c>
      <c r="F133" s="66">
        <v>39</v>
      </c>
      <c r="G133" s="1">
        <f>INDEX(Коэффициенты!D$3:D$39, MATCH(F133,Коэффициенты!C$3:C$39,1))</f>
        <v>0.61</v>
      </c>
      <c r="H133">
        <f t="shared" si="22"/>
        <v>11700</v>
      </c>
      <c r="I133" s="12">
        <f>INDEX(Коэффициенты!B$3:B$74,MATCH(H133,Коэффициенты!A$3:A$74,1))</f>
        <v>0.42</v>
      </c>
      <c r="J133" s="9">
        <f t="shared" si="20"/>
        <v>442.26</v>
      </c>
      <c r="K133" s="2">
        <f t="shared" si="23"/>
        <v>2.8547999999999898</v>
      </c>
      <c r="L133" s="10">
        <f t="shared" si="21"/>
        <v>344.93159999999921</v>
      </c>
      <c r="M133" s="62">
        <f t="shared" si="13"/>
        <v>787.1915999999992</v>
      </c>
      <c r="N133" s="63">
        <f t="shared" si="18"/>
        <v>629.75327999999934</v>
      </c>
      <c r="Q133" s="22"/>
      <c r="R133" s="20"/>
      <c r="S133" s="20"/>
      <c r="T133" s="20"/>
      <c r="U133" s="20"/>
      <c r="V133" s="20"/>
      <c r="W133" s="20"/>
      <c r="X133" s="20"/>
      <c r="Y133" s="20"/>
      <c r="Z133" s="20"/>
      <c r="AA133" s="20"/>
    </row>
    <row r="134" spans="1:27" ht="15.75" thickBot="1" x14ac:dyDescent="0.3">
      <c r="A134">
        <f t="shared" si="16"/>
        <v>14.599999999999964</v>
      </c>
      <c r="B134">
        <f t="shared" si="14"/>
        <v>9.9999999999999645E-2</v>
      </c>
      <c r="C134" s="2">
        <f t="shared" si="19"/>
        <v>14.199999999999962</v>
      </c>
      <c r="D134">
        <f t="shared" si="17"/>
        <v>24.299999999999827</v>
      </c>
      <c r="E134" s="67">
        <v>13.4</v>
      </c>
      <c r="F134" s="66">
        <v>47</v>
      </c>
      <c r="G134" s="1">
        <f>INDEX(Коэффициенты!D$3:D$39, MATCH(F134,Коэффициенты!C$3:C$39,1))</f>
        <v>0.59</v>
      </c>
      <c r="H134">
        <f t="shared" si="22"/>
        <v>13400</v>
      </c>
      <c r="I134" s="12">
        <f>INDEX(Коэффициенты!B$3:B$74,MATCH(H134,Коэффициенты!A$3:A$74,1))</f>
        <v>0.39</v>
      </c>
      <c r="J134" s="9">
        <f t="shared" si="20"/>
        <v>470.34</v>
      </c>
      <c r="K134" s="2">
        <f t="shared" si="23"/>
        <v>3.3275999999999879</v>
      </c>
      <c r="L134" s="10">
        <f t="shared" si="21"/>
        <v>348.25919999999917</v>
      </c>
      <c r="M134" s="62">
        <f t="shared" si="13"/>
        <v>818.5991999999992</v>
      </c>
      <c r="N134" s="63">
        <f t="shared" si="18"/>
        <v>654.87935999999934</v>
      </c>
      <c r="Q134" s="22"/>
      <c r="R134" s="20"/>
      <c r="S134" s="20"/>
      <c r="T134" s="20"/>
      <c r="U134" s="20"/>
      <c r="V134" s="20"/>
      <c r="W134" s="20"/>
      <c r="X134" s="20"/>
      <c r="Y134" s="20"/>
      <c r="Z134" s="20"/>
      <c r="AA134" s="20"/>
    </row>
    <row r="135" spans="1:27" ht="15.75" thickBot="1" x14ac:dyDescent="0.3">
      <c r="A135">
        <f t="shared" si="16"/>
        <v>14.699999999999964</v>
      </c>
      <c r="B135">
        <f t="shared" si="14"/>
        <v>9.9999999999999645E-2</v>
      </c>
      <c r="C135" s="2">
        <f t="shared" si="19"/>
        <v>14.299999999999962</v>
      </c>
      <c r="D135">
        <f t="shared" si="17"/>
        <v>24.199999999999825</v>
      </c>
      <c r="E135" s="68">
        <v>13.6</v>
      </c>
      <c r="F135" s="65">
        <v>55</v>
      </c>
      <c r="G135" s="1">
        <f>INDEX(Коэффициенты!D$3:D$39, MATCH(F135,Коэффициенты!C$3:C$39,1))</f>
        <v>0.56999999999999995</v>
      </c>
      <c r="H135">
        <f t="shared" si="22"/>
        <v>13600</v>
      </c>
      <c r="I135" s="12">
        <f>INDEX(Коэффициенты!B$3:B$74,MATCH(H135,Коэффициенты!A$3:A$74,1))</f>
        <v>0.38</v>
      </c>
      <c r="J135" s="9">
        <f t="shared" si="20"/>
        <v>465.12</v>
      </c>
      <c r="K135" s="2">
        <f t="shared" si="23"/>
        <v>3.7619999999999862</v>
      </c>
      <c r="L135" s="10">
        <f t="shared" si="21"/>
        <v>352.02119999999917</v>
      </c>
      <c r="M135" s="62">
        <f t="shared" si="13"/>
        <v>817.14119999999912</v>
      </c>
      <c r="N135" s="63">
        <f t="shared" si="18"/>
        <v>653.71295999999927</v>
      </c>
      <c r="Q135" s="22"/>
      <c r="R135" s="20"/>
      <c r="S135" s="20"/>
      <c r="T135" s="20"/>
      <c r="U135" s="20"/>
      <c r="V135" s="20"/>
      <c r="W135" s="20"/>
      <c r="X135" s="20"/>
      <c r="Y135" s="20"/>
      <c r="Z135" s="20"/>
      <c r="AA135" s="20"/>
    </row>
    <row r="136" spans="1:27" ht="15.75" thickBot="1" x14ac:dyDescent="0.3">
      <c r="A136">
        <f t="shared" si="16"/>
        <v>14.799999999999963</v>
      </c>
      <c r="B136">
        <f t="shared" si="14"/>
        <v>9.9999999999999645E-2</v>
      </c>
      <c r="C136">
        <f t="shared" si="19"/>
        <v>14.399999999999961</v>
      </c>
      <c r="D136">
        <f t="shared" si="17"/>
        <v>24.099999999999824</v>
      </c>
      <c r="E136" s="67">
        <v>16.100000000000001</v>
      </c>
      <c r="F136" s="66">
        <v>58</v>
      </c>
      <c r="G136" s="1">
        <f>INDEX(Коэффициенты!D$3:D$39, MATCH(F136,Коэффициенты!C$3:C$39,1))</f>
        <v>0.56000000000000005</v>
      </c>
      <c r="H136">
        <f t="shared" si="22"/>
        <v>16100.000000000002</v>
      </c>
      <c r="I136" s="12">
        <f>INDEX(Коэффициенты!B$3:B$74,MATCH(H136,Коэффициенты!A$3:A$74,1))</f>
        <v>0.34</v>
      </c>
      <c r="J136" s="9">
        <f t="shared" si="20"/>
        <v>492.66000000000008</v>
      </c>
      <c r="K136" s="2">
        <f t="shared" si="23"/>
        <v>3.8975999999999864</v>
      </c>
      <c r="L136" s="10">
        <f t="shared" si="21"/>
        <v>355.91879999999918</v>
      </c>
      <c r="M136" s="62">
        <f t="shared" si="13"/>
        <v>848.57879999999932</v>
      </c>
      <c r="N136" s="63">
        <f t="shared" si="18"/>
        <v>678.8630399999995</v>
      </c>
      <c r="Q136" s="22"/>
      <c r="R136" s="20"/>
      <c r="S136" s="20"/>
      <c r="T136" s="20"/>
      <c r="U136" s="20"/>
      <c r="V136" s="20"/>
      <c r="W136" s="20"/>
      <c r="X136" s="20"/>
      <c r="Y136" s="20"/>
      <c r="Z136" s="20"/>
      <c r="AA136" s="20"/>
    </row>
    <row r="137" spans="1:27" ht="15.75" thickBot="1" x14ac:dyDescent="0.3">
      <c r="A137">
        <f t="shared" si="16"/>
        <v>14.899999999999963</v>
      </c>
      <c r="B137">
        <f t="shared" si="14"/>
        <v>9.9999999999999645E-2</v>
      </c>
      <c r="C137">
        <f t="shared" si="19"/>
        <v>14.499999999999961</v>
      </c>
      <c r="D137">
        <f t="shared" si="17"/>
        <v>23.999999999999822</v>
      </c>
      <c r="E137" s="67">
        <v>16.5</v>
      </c>
      <c r="F137" s="66">
        <v>55</v>
      </c>
      <c r="G137" s="1">
        <f>INDEX(Коэффициенты!D$3:D$39, MATCH(F137,Коэффициенты!C$3:C$39,1))</f>
        <v>0.56999999999999995</v>
      </c>
      <c r="H137">
        <f t="shared" si="22"/>
        <v>16500</v>
      </c>
      <c r="I137" s="12">
        <f>INDEX(Коэффициенты!B$3:B$74,MATCH(H137,Коэффициенты!A$3:A$74,1))</f>
        <v>0.34</v>
      </c>
      <c r="J137" s="9">
        <f t="shared" si="20"/>
        <v>504.9</v>
      </c>
      <c r="K137" s="2">
        <f t="shared" si="23"/>
        <v>3.7619999999999862</v>
      </c>
      <c r="L137" s="10">
        <f t="shared" si="21"/>
        <v>359.68079999999918</v>
      </c>
      <c r="M137" s="62">
        <f t="shared" si="13"/>
        <v>864.58079999999916</v>
      </c>
      <c r="N137" s="63">
        <f t="shared" si="18"/>
        <v>691.66463999999928</v>
      </c>
      <c r="Q137" s="22"/>
      <c r="R137" s="20"/>
      <c r="S137" s="20"/>
      <c r="T137" s="20"/>
      <c r="U137" s="20"/>
      <c r="V137" s="20"/>
      <c r="W137" s="20"/>
      <c r="X137" s="20"/>
      <c r="Y137" s="20"/>
      <c r="Z137" s="20"/>
      <c r="AA137" s="20"/>
    </row>
    <row r="138" spans="1:27" ht="15.75" thickBot="1" x14ac:dyDescent="0.3">
      <c r="A138">
        <f t="shared" si="16"/>
        <v>14.999999999999963</v>
      </c>
      <c r="B138">
        <f t="shared" si="14"/>
        <v>9.9999999999999645E-2</v>
      </c>
      <c r="C138" s="2">
        <f t="shared" si="19"/>
        <v>14.599999999999961</v>
      </c>
      <c r="D138">
        <f t="shared" si="17"/>
        <v>23.899999999999821</v>
      </c>
      <c r="E138" s="67">
        <v>13.1</v>
      </c>
      <c r="F138" s="66">
        <v>48</v>
      </c>
      <c r="G138" s="1">
        <f>INDEX(Коэффициенты!D$3:D$39, MATCH(F138,Коэффициенты!C$3:C$39,1))</f>
        <v>0.57999999999999996</v>
      </c>
      <c r="H138">
        <f t="shared" si="22"/>
        <v>13100</v>
      </c>
      <c r="I138" s="12">
        <f>INDEX(Коэффициенты!B$3:B$74,MATCH(H138,Коэффициенты!A$3:A$74,1))</f>
        <v>0.39</v>
      </c>
      <c r="J138" s="9">
        <f t="shared" si="20"/>
        <v>459.81</v>
      </c>
      <c r="K138" s="2">
        <f t="shared" si="23"/>
        <v>3.3407999999999873</v>
      </c>
      <c r="L138" s="10">
        <f t="shared" si="21"/>
        <v>363.02159999999918</v>
      </c>
      <c r="M138" s="62">
        <f t="shared" si="13"/>
        <v>822.83159999999918</v>
      </c>
      <c r="N138" s="63">
        <f t="shared" si="18"/>
        <v>658.26527999999939</v>
      </c>
      <c r="Q138" s="22"/>
      <c r="R138" s="20"/>
      <c r="S138" s="20"/>
      <c r="T138" s="20"/>
      <c r="U138" s="20"/>
      <c r="V138" s="20"/>
      <c r="W138" s="20"/>
      <c r="X138" s="20"/>
      <c r="Y138" s="20"/>
      <c r="Z138" s="20"/>
      <c r="AA138" s="20"/>
    </row>
    <row r="139" spans="1:27" ht="15.75" thickBot="1" x14ac:dyDescent="0.3">
      <c r="A139">
        <f t="shared" si="16"/>
        <v>15.099999999999962</v>
      </c>
      <c r="B139">
        <f t="shared" si="14"/>
        <v>9.9999999999999645E-2</v>
      </c>
      <c r="C139">
        <f t="shared" si="19"/>
        <v>14.69999999999996</v>
      </c>
      <c r="D139">
        <f t="shared" si="17"/>
        <v>23.79999999999982</v>
      </c>
      <c r="E139" s="67">
        <v>10.4</v>
      </c>
      <c r="F139" s="66">
        <v>47</v>
      </c>
      <c r="G139" s="1">
        <f>INDEX(Коэффициенты!D$3:D$39, MATCH(F139,Коэффициенты!C$3:C$39,1))</f>
        <v>0.59</v>
      </c>
      <c r="H139">
        <f t="shared" ref="H139:H170" si="24">E139*1000</f>
        <v>10400</v>
      </c>
      <c r="I139" s="12">
        <f>INDEX(Коэффициенты!B$3:B$74,MATCH(H139,Коэффициенты!A$3:A$74,1))</f>
        <v>0.45</v>
      </c>
      <c r="J139" s="9">
        <f t="shared" si="20"/>
        <v>421.2</v>
      </c>
      <c r="K139" s="2">
        <f t="shared" si="23"/>
        <v>3.3275999999999879</v>
      </c>
      <c r="L139" s="10">
        <f t="shared" si="21"/>
        <v>366.34919999999914</v>
      </c>
      <c r="M139" s="62">
        <f t="shared" ref="M139:M152" si="25">L139+J139</f>
        <v>787.54919999999913</v>
      </c>
      <c r="N139" s="63">
        <f t="shared" si="18"/>
        <v>630.03935999999931</v>
      </c>
      <c r="Q139" s="22"/>
      <c r="R139" s="20"/>
      <c r="S139" s="20"/>
      <c r="T139" s="20"/>
      <c r="U139" s="20"/>
      <c r="V139" s="20"/>
      <c r="W139" s="20"/>
      <c r="X139" s="20"/>
      <c r="Y139" s="20"/>
      <c r="Z139" s="20"/>
      <c r="AA139" s="20"/>
    </row>
    <row r="140" spans="1:27" ht="15.75" thickBot="1" x14ac:dyDescent="0.3">
      <c r="A140">
        <f t="shared" si="16"/>
        <v>15.199999999999962</v>
      </c>
      <c r="B140">
        <f t="shared" ref="B140:B168" si="26">A140-A139</f>
        <v>9.9999999999999645E-2</v>
      </c>
      <c r="C140" s="2">
        <f t="shared" si="19"/>
        <v>14.79999999999996</v>
      </c>
      <c r="D140">
        <f t="shared" si="17"/>
        <v>23.699999999999818</v>
      </c>
      <c r="E140" s="67">
        <v>9.6999999999999993</v>
      </c>
      <c r="F140" s="66">
        <v>34</v>
      </c>
      <c r="G140" s="1">
        <f>INDEX(Коэффициенты!D$3:D$39, MATCH(F140,Коэффициенты!C$3:C$39,1))</f>
        <v>0.65</v>
      </c>
      <c r="H140">
        <f t="shared" si="24"/>
        <v>9700</v>
      </c>
      <c r="I140" s="12">
        <f>INDEX(Коэффициенты!B$3:B$74,MATCH(H140,Коэффициенты!A$3:A$74,1))</f>
        <v>0.47</v>
      </c>
      <c r="J140" s="9">
        <f t="shared" si="20"/>
        <v>410.31</v>
      </c>
      <c r="K140" s="2">
        <f t="shared" ref="K140:K171" si="27">G140*F140*B140*$E$4</f>
        <v>2.6519999999999908</v>
      </c>
      <c r="L140" s="10">
        <f t="shared" si="21"/>
        <v>369.00119999999913</v>
      </c>
      <c r="M140" s="62">
        <f t="shared" si="25"/>
        <v>779.31119999999919</v>
      </c>
      <c r="N140" s="63">
        <f t="shared" si="18"/>
        <v>623.44895999999937</v>
      </c>
      <c r="Q140" s="22"/>
      <c r="R140" s="20"/>
      <c r="S140" s="20"/>
      <c r="T140" s="20"/>
      <c r="U140" s="20"/>
      <c r="V140" s="20"/>
      <c r="W140" s="20"/>
      <c r="X140" s="20"/>
      <c r="Y140" s="20"/>
      <c r="Z140" s="20"/>
      <c r="AA140" s="20"/>
    </row>
    <row r="141" spans="1:27" ht="15.75" thickBot="1" x14ac:dyDescent="0.3">
      <c r="A141">
        <f t="shared" ref="A141:A204" si="28">A140+0.1</f>
        <v>15.299999999999962</v>
      </c>
      <c r="B141">
        <f t="shared" si="26"/>
        <v>9.9999999999999645E-2</v>
      </c>
      <c r="C141">
        <f t="shared" si="19"/>
        <v>14.899999999999959</v>
      </c>
      <c r="D141">
        <f t="shared" ref="D141:D168" si="29">D140-B141</f>
        <v>23.599999999999817</v>
      </c>
      <c r="E141" s="67">
        <v>9.6</v>
      </c>
      <c r="F141" s="66">
        <v>30</v>
      </c>
      <c r="G141" s="1">
        <f>INDEX(Коэффициенты!D$3:D$39, MATCH(F141,Коэффициенты!C$3:C$39,1))</f>
        <v>0.68</v>
      </c>
      <c r="H141">
        <f t="shared" si="24"/>
        <v>9600</v>
      </c>
      <c r="I141" s="12">
        <f>INDEX(Коэффициенты!B$3:B$74,MATCH(H141,Коэффициенты!A$3:A$74,1))</f>
        <v>0.47</v>
      </c>
      <c r="J141" s="9">
        <f t="shared" si="20"/>
        <v>406.08</v>
      </c>
      <c r="K141" s="2">
        <f t="shared" si="27"/>
        <v>2.4479999999999915</v>
      </c>
      <c r="L141" s="10">
        <f t="shared" si="21"/>
        <v>371.44919999999911</v>
      </c>
      <c r="M141" s="62">
        <f t="shared" si="25"/>
        <v>777.52919999999904</v>
      </c>
      <c r="N141" s="63">
        <f t="shared" ref="N141:N154" si="30">M141/(1.25)</f>
        <v>622.02335999999923</v>
      </c>
      <c r="Q141" s="22"/>
      <c r="R141" s="20"/>
      <c r="S141" s="20"/>
      <c r="T141" s="20"/>
      <c r="U141" s="20"/>
      <c r="V141" s="20"/>
      <c r="W141" s="20"/>
      <c r="X141" s="20"/>
      <c r="Y141" s="20"/>
      <c r="Z141" s="20"/>
      <c r="AA141" s="20"/>
    </row>
    <row r="142" spans="1:27" ht="15.75" thickBot="1" x14ac:dyDescent="0.3">
      <c r="A142">
        <f t="shared" si="28"/>
        <v>15.399999999999961</v>
      </c>
      <c r="B142">
        <f t="shared" si="26"/>
        <v>9.9999999999999645E-2</v>
      </c>
      <c r="C142" s="2">
        <f t="shared" ref="C142:C168" si="31">B142+C141</f>
        <v>14.999999999999959</v>
      </c>
      <c r="D142">
        <f t="shared" si="29"/>
        <v>23.499999999999815</v>
      </c>
      <c r="E142" s="67">
        <v>8.8000000000000007</v>
      </c>
      <c r="F142" s="66">
        <v>32</v>
      </c>
      <c r="G142" s="1">
        <f>INDEX(Коэффициенты!D$3:D$39, MATCH(F142,Коэффициенты!C$3:C$39,1))</f>
        <v>0.66</v>
      </c>
      <c r="H142">
        <f t="shared" si="24"/>
        <v>8800</v>
      </c>
      <c r="I142" s="12">
        <f>INDEX(Коэффициенты!B$3:B$74,MATCH(H142,Коэффициенты!A$3:A$74,1))</f>
        <v>0.5</v>
      </c>
      <c r="J142" s="9">
        <f t="shared" ref="J142:J155" si="32">I142*H142*$E$5</f>
        <v>396</v>
      </c>
      <c r="K142" s="2">
        <f t="shared" si="27"/>
        <v>2.5343999999999909</v>
      </c>
      <c r="L142" s="10">
        <f t="shared" ref="L142:L155" si="33">L141+K142</f>
        <v>373.98359999999911</v>
      </c>
      <c r="M142" s="62">
        <f t="shared" si="25"/>
        <v>769.98359999999911</v>
      </c>
      <c r="N142" s="63">
        <f t="shared" si="30"/>
        <v>615.98687999999925</v>
      </c>
      <c r="Q142" s="22"/>
      <c r="R142" s="20"/>
      <c r="S142" s="20"/>
      <c r="T142" s="20"/>
      <c r="U142" s="20"/>
      <c r="V142" s="20"/>
      <c r="W142" s="20"/>
      <c r="X142" s="20"/>
      <c r="Y142" s="20"/>
      <c r="Z142" s="20"/>
      <c r="AA142" s="20"/>
    </row>
    <row r="143" spans="1:27" ht="15.75" thickBot="1" x14ac:dyDescent="0.3">
      <c r="A143">
        <f t="shared" si="28"/>
        <v>15.499999999999961</v>
      </c>
      <c r="B143">
        <f t="shared" si="26"/>
        <v>9.9999999999999645E-2</v>
      </c>
      <c r="C143" s="2">
        <f t="shared" si="31"/>
        <v>15.099999999999959</v>
      </c>
      <c r="D143">
        <f t="shared" si="29"/>
        <v>23.399999999999814</v>
      </c>
      <c r="E143" s="67">
        <v>8.1999999999999993</v>
      </c>
      <c r="F143" s="66">
        <v>29</v>
      </c>
      <c r="G143" s="1">
        <f>INDEX(Коэффициенты!D$3:D$39, MATCH(F143,Коэффициенты!C$3:C$39,1))</f>
        <v>0.69</v>
      </c>
      <c r="H143">
        <f t="shared" si="24"/>
        <v>8200</v>
      </c>
      <c r="I143" s="12">
        <f>INDEX(Коэффициенты!B$3:B$74,MATCH(H143,Коэффициенты!A$3:A$74,1))</f>
        <v>0.53</v>
      </c>
      <c r="J143" s="9">
        <f t="shared" si="32"/>
        <v>391.14</v>
      </c>
      <c r="K143" s="2">
        <f t="shared" si="27"/>
        <v>2.4011999999999913</v>
      </c>
      <c r="L143" s="10">
        <f t="shared" si="33"/>
        <v>376.38479999999913</v>
      </c>
      <c r="M143" s="62">
        <f t="shared" si="25"/>
        <v>767.52479999999912</v>
      </c>
      <c r="N143" s="63">
        <f t="shared" si="30"/>
        <v>614.01983999999925</v>
      </c>
      <c r="Q143" s="22"/>
      <c r="R143" s="20"/>
      <c r="S143" s="20"/>
      <c r="T143" s="20"/>
      <c r="U143" s="20"/>
      <c r="V143" s="20"/>
      <c r="W143" s="20"/>
      <c r="X143" s="20"/>
      <c r="Y143" s="20"/>
      <c r="Z143" s="20"/>
      <c r="AA143" s="20"/>
    </row>
    <row r="144" spans="1:27" ht="15.75" thickBot="1" x14ac:dyDescent="0.3">
      <c r="A144">
        <f t="shared" si="28"/>
        <v>15.599999999999961</v>
      </c>
      <c r="B144">
        <f t="shared" si="26"/>
        <v>9.9999999999999645E-2</v>
      </c>
      <c r="C144">
        <f t="shared" si="31"/>
        <v>15.199999999999958</v>
      </c>
      <c r="D144">
        <f t="shared" si="29"/>
        <v>23.299999999999812</v>
      </c>
      <c r="E144" s="67">
        <v>8</v>
      </c>
      <c r="F144" s="66">
        <v>27</v>
      </c>
      <c r="G144" s="1">
        <f>INDEX(Коэффициенты!D$3:D$39, MATCH(F144,Коэффициенты!C$3:C$39,1))</f>
        <v>0.7</v>
      </c>
      <c r="H144">
        <f t="shared" si="24"/>
        <v>8000</v>
      </c>
      <c r="I144" s="12">
        <f>INDEX(Коэффициенты!B$3:B$74,MATCH(H144,Коэффициенты!A$3:A$74,1))</f>
        <v>0.53</v>
      </c>
      <c r="J144" s="9">
        <f t="shared" si="32"/>
        <v>381.59999999999997</v>
      </c>
      <c r="K144" s="2">
        <f t="shared" si="27"/>
        <v>2.2679999999999918</v>
      </c>
      <c r="L144" s="10">
        <f t="shared" si="33"/>
        <v>378.6527999999991</v>
      </c>
      <c r="M144" s="62">
        <f t="shared" si="25"/>
        <v>760.25279999999907</v>
      </c>
      <c r="N144" s="63">
        <f t="shared" si="30"/>
        <v>608.20223999999928</v>
      </c>
      <c r="Q144" s="22"/>
      <c r="R144" s="20"/>
      <c r="S144" s="20"/>
      <c r="T144" s="20"/>
      <c r="U144" s="20"/>
      <c r="V144" s="20"/>
      <c r="W144" s="20"/>
      <c r="X144" s="20"/>
      <c r="Y144" s="20"/>
      <c r="Z144" s="20"/>
      <c r="AA144" s="20"/>
    </row>
    <row r="145" spans="1:27" ht="15.75" thickBot="1" x14ac:dyDescent="0.3">
      <c r="A145">
        <f t="shared" si="28"/>
        <v>15.69999999999996</v>
      </c>
      <c r="B145">
        <f t="shared" si="26"/>
        <v>9.9999999999999645E-2</v>
      </c>
      <c r="C145">
        <f t="shared" si="31"/>
        <v>15.299999999999958</v>
      </c>
      <c r="D145">
        <f t="shared" si="29"/>
        <v>23.199999999999811</v>
      </c>
      <c r="E145" s="67">
        <v>8.6999999999999993</v>
      </c>
      <c r="F145" s="66">
        <v>28</v>
      </c>
      <c r="G145" s="1">
        <f>INDEX(Коэффициенты!D$3:D$39, MATCH(F145,Коэффициенты!C$3:C$39,1))</f>
        <v>0.69</v>
      </c>
      <c r="H145">
        <f t="shared" si="24"/>
        <v>8700</v>
      </c>
      <c r="I145" s="12">
        <f>INDEX(Коэффициенты!B$3:B$74,MATCH(H145,Коэффициенты!A$3:A$74,1))</f>
        <v>0.51</v>
      </c>
      <c r="J145" s="9">
        <f t="shared" si="32"/>
        <v>399.33</v>
      </c>
      <c r="K145" s="2">
        <f t="shared" si="27"/>
        <v>2.3183999999999916</v>
      </c>
      <c r="L145" s="10">
        <f t="shared" si="33"/>
        <v>380.9711999999991</v>
      </c>
      <c r="M145" s="62">
        <f t="shared" si="25"/>
        <v>780.30119999999908</v>
      </c>
      <c r="N145" s="63">
        <f t="shared" si="30"/>
        <v>624.24095999999929</v>
      </c>
      <c r="Q145" s="22"/>
      <c r="R145" s="20"/>
      <c r="S145" s="20"/>
      <c r="T145" s="20"/>
      <c r="U145" s="20"/>
      <c r="V145" s="20"/>
      <c r="W145" s="20"/>
      <c r="X145" s="20"/>
      <c r="Y145" s="20"/>
      <c r="Z145" s="20"/>
      <c r="AA145" s="20"/>
    </row>
    <row r="146" spans="1:27" ht="15.75" thickBot="1" x14ac:dyDescent="0.3">
      <c r="A146">
        <f t="shared" si="28"/>
        <v>15.79999999999996</v>
      </c>
      <c r="B146">
        <f t="shared" si="26"/>
        <v>9.9999999999999645E-2</v>
      </c>
      <c r="C146" s="2">
        <f t="shared" si="31"/>
        <v>15.399999999999958</v>
      </c>
      <c r="D146">
        <f t="shared" si="29"/>
        <v>23.09999999999981</v>
      </c>
      <c r="E146" s="67">
        <v>11.2</v>
      </c>
      <c r="F146" s="66">
        <v>29</v>
      </c>
      <c r="G146" s="1">
        <f>INDEX(Коэффициенты!D$3:D$39, MATCH(F146,Коэффициенты!C$3:C$39,1))</f>
        <v>0.69</v>
      </c>
      <c r="H146">
        <f t="shared" si="24"/>
        <v>11200</v>
      </c>
      <c r="I146" s="12">
        <f>INDEX(Коэффициенты!B$3:B$74,MATCH(H146,Коэффициенты!A$3:A$74,1))</f>
        <v>0.43</v>
      </c>
      <c r="J146" s="9">
        <f t="shared" si="32"/>
        <v>433.44</v>
      </c>
      <c r="K146" s="2">
        <f t="shared" si="27"/>
        <v>2.4011999999999913</v>
      </c>
      <c r="L146" s="10">
        <f t="shared" si="33"/>
        <v>383.37239999999912</v>
      </c>
      <c r="M146" s="62">
        <f t="shared" si="25"/>
        <v>816.81239999999912</v>
      </c>
      <c r="N146" s="63">
        <f t="shared" si="30"/>
        <v>653.44991999999934</v>
      </c>
      <c r="Q146" s="22"/>
      <c r="R146" s="20"/>
      <c r="S146" s="20"/>
      <c r="T146" s="20"/>
      <c r="U146" s="20"/>
      <c r="V146" s="20"/>
      <c r="W146" s="20"/>
      <c r="X146" s="20"/>
      <c r="Y146" s="20"/>
      <c r="Z146" s="20"/>
      <c r="AA146" s="20"/>
    </row>
    <row r="147" spans="1:27" ht="15.75" thickBot="1" x14ac:dyDescent="0.3">
      <c r="A147">
        <f t="shared" si="28"/>
        <v>15.899999999999959</v>
      </c>
      <c r="B147">
        <f t="shared" si="26"/>
        <v>9.9999999999999645E-2</v>
      </c>
      <c r="C147">
        <f t="shared" si="31"/>
        <v>15.499999999999957</v>
      </c>
      <c r="D147">
        <f t="shared" si="29"/>
        <v>22.999999999999808</v>
      </c>
      <c r="E147" s="67">
        <v>14.9</v>
      </c>
      <c r="F147" s="66">
        <v>33</v>
      </c>
      <c r="G147" s="1">
        <f>INDEX(Коэффициенты!D$3:D$39, MATCH(F147,Коэффициенты!C$3:C$39,1))</f>
        <v>0.66</v>
      </c>
      <c r="H147">
        <f t="shared" si="24"/>
        <v>14900</v>
      </c>
      <c r="I147" s="12">
        <f>INDEX(Коэффициенты!B$3:B$74,MATCH(H147,Коэффициенты!A$3:A$74,1))</f>
        <v>0.36</v>
      </c>
      <c r="J147" s="9">
        <f t="shared" si="32"/>
        <v>482.76</v>
      </c>
      <c r="K147" s="2">
        <f t="shared" si="27"/>
        <v>2.6135999999999906</v>
      </c>
      <c r="L147" s="10">
        <f t="shared" si="33"/>
        <v>385.98599999999908</v>
      </c>
      <c r="M147" s="62">
        <f t="shared" si="25"/>
        <v>868.74599999999907</v>
      </c>
      <c r="N147" s="63">
        <f t="shared" si="30"/>
        <v>694.99679999999921</v>
      </c>
      <c r="Q147" s="22"/>
      <c r="R147" s="20"/>
      <c r="S147" s="20"/>
      <c r="T147" s="20"/>
      <c r="U147" s="20"/>
      <c r="V147" s="20"/>
      <c r="W147" s="20"/>
      <c r="X147" s="20"/>
      <c r="Y147" s="20"/>
      <c r="Z147" s="20"/>
      <c r="AA147" s="20"/>
    </row>
    <row r="148" spans="1:27" ht="15.75" thickBot="1" x14ac:dyDescent="0.3">
      <c r="A148">
        <f t="shared" si="28"/>
        <v>15.999999999999959</v>
      </c>
      <c r="B148">
        <f t="shared" si="26"/>
        <v>9.9999999999999645E-2</v>
      </c>
      <c r="C148" s="2">
        <f t="shared" si="31"/>
        <v>15.599999999999957</v>
      </c>
      <c r="D148">
        <f t="shared" si="29"/>
        <v>22.899999999999807</v>
      </c>
      <c r="E148" s="67">
        <v>16.399999999999999</v>
      </c>
      <c r="F148" s="66">
        <v>41</v>
      </c>
      <c r="G148" s="1">
        <f>INDEX(Коэффициенты!D$3:D$39, MATCH(F148,Коэффициенты!C$3:C$39,1))</f>
        <v>0.6</v>
      </c>
      <c r="H148">
        <f t="shared" si="24"/>
        <v>16400</v>
      </c>
      <c r="I148" s="12">
        <f>INDEX(Коэффициенты!B$3:B$74,MATCH(H148,Коэффициенты!A$3:A$74,1))</f>
        <v>0.34</v>
      </c>
      <c r="J148" s="9">
        <f t="shared" si="32"/>
        <v>501.84</v>
      </c>
      <c r="K148" s="2">
        <f t="shared" si="27"/>
        <v>2.9519999999999893</v>
      </c>
      <c r="L148" s="10">
        <f t="shared" si="33"/>
        <v>388.93799999999908</v>
      </c>
      <c r="M148" s="62">
        <f t="shared" si="25"/>
        <v>890.77799999999911</v>
      </c>
      <c r="N148" s="63">
        <f t="shared" si="30"/>
        <v>712.62239999999929</v>
      </c>
      <c r="Q148" s="22"/>
      <c r="R148" s="20"/>
      <c r="S148" s="20"/>
      <c r="T148" s="20"/>
      <c r="U148" s="20"/>
      <c r="V148" s="20"/>
      <c r="W148" s="20"/>
      <c r="X148" s="20"/>
      <c r="Y148" s="20"/>
      <c r="Z148" s="20"/>
      <c r="AA148" s="20"/>
    </row>
    <row r="149" spans="1:27" ht="15.75" thickBot="1" x14ac:dyDescent="0.3">
      <c r="A149">
        <f t="shared" si="28"/>
        <v>16.099999999999959</v>
      </c>
      <c r="B149">
        <f t="shared" si="26"/>
        <v>9.9999999999999645E-2</v>
      </c>
      <c r="C149">
        <f t="shared" si="31"/>
        <v>15.699999999999957</v>
      </c>
      <c r="D149">
        <f t="shared" si="29"/>
        <v>22.799999999999805</v>
      </c>
      <c r="E149" s="67">
        <v>14.2</v>
      </c>
      <c r="F149" s="66">
        <v>49</v>
      </c>
      <c r="G149" s="1">
        <f>INDEX(Коэффициенты!D$3:D$39, MATCH(F149,Коэффициенты!C$3:C$39,1))</f>
        <v>0.57999999999999996</v>
      </c>
      <c r="H149">
        <f t="shared" si="24"/>
        <v>14200</v>
      </c>
      <c r="I149" s="12">
        <f>INDEX(Коэффициенты!B$3:B$74,MATCH(H149,Коэффициенты!A$3:A$74,1))</f>
        <v>0.37</v>
      </c>
      <c r="J149" s="9">
        <f t="shared" si="32"/>
        <v>472.85999999999996</v>
      </c>
      <c r="K149" s="2">
        <f t="shared" si="27"/>
        <v>3.4103999999999877</v>
      </c>
      <c r="L149" s="10">
        <f t="shared" si="33"/>
        <v>392.34839999999906</v>
      </c>
      <c r="M149" s="62">
        <f t="shared" si="25"/>
        <v>865.20839999999907</v>
      </c>
      <c r="N149" s="63">
        <f t="shared" si="30"/>
        <v>692.16671999999926</v>
      </c>
      <c r="Q149" s="22"/>
      <c r="R149" s="20"/>
      <c r="S149" s="20"/>
      <c r="T149" s="20"/>
      <c r="U149" s="20"/>
      <c r="V149" s="20"/>
      <c r="W149" s="20"/>
      <c r="X149" s="20"/>
      <c r="Y149" s="20"/>
      <c r="Z149" s="20"/>
      <c r="AA149" s="20"/>
    </row>
    <row r="150" spans="1:27" ht="15.75" thickBot="1" x14ac:dyDescent="0.3">
      <c r="A150">
        <f t="shared" si="28"/>
        <v>16.19999999999996</v>
      </c>
      <c r="B150">
        <f t="shared" si="26"/>
        <v>0.10000000000000142</v>
      </c>
      <c r="C150" s="2">
        <f t="shared" si="31"/>
        <v>15.799999999999958</v>
      </c>
      <c r="D150">
        <f t="shared" si="29"/>
        <v>22.699999999999804</v>
      </c>
      <c r="E150" s="67">
        <v>15.3</v>
      </c>
      <c r="F150" s="66">
        <v>52</v>
      </c>
      <c r="G150" s="1">
        <f>INDEX(Коэффициенты!D$3:D$39, MATCH(F150,Коэффициенты!C$3:C$39,1))</f>
        <v>0.56999999999999995</v>
      </c>
      <c r="H150">
        <f t="shared" si="24"/>
        <v>15300</v>
      </c>
      <c r="I150" s="12">
        <f>INDEX(Коэффициенты!B$3:B$74,MATCH(H150,Коэффициенты!A$3:A$74,1))</f>
        <v>0.35</v>
      </c>
      <c r="J150" s="9">
        <f t="shared" si="32"/>
        <v>481.95</v>
      </c>
      <c r="K150" s="2">
        <f t="shared" si="27"/>
        <v>3.5568000000000501</v>
      </c>
      <c r="L150" s="10">
        <f t="shared" si="33"/>
        <v>395.90519999999913</v>
      </c>
      <c r="M150" s="62">
        <f t="shared" si="25"/>
        <v>877.85519999999906</v>
      </c>
      <c r="N150" s="63">
        <f t="shared" si="30"/>
        <v>702.28415999999925</v>
      </c>
      <c r="Q150" s="22"/>
      <c r="R150" s="20"/>
      <c r="S150" s="20"/>
      <c r="T150" s="20"/>
      <c r="U150" s="20"/>
      <c r="V150" s="20"/>
      <c r="W150" s="20"/>
      <c r="X150" s="20"/>
      <c r="Y150" s="20"/>
      <c r="Z150" s="20"/>
      <c r="AA150" s="20"/>
    </row>
    <row r="151" spans="1:27" ht="15.75" thickBot="1" x14ac:dyDescent="0.3">
      <c r="A151">
        <f t="shared" si="28"/>
        <v>16.299999999999962</v>
      </c>
      <c r="B151">
        <f t="shared" si="26"/>
        <v>0.10000000000000142</v>
      </c>
      <c r="C151" s="2">
        <f t="shared" si="31"/>
        <v>15.899999999999959</v>
      </c>
      <c r="D151">
        <f t="shared" si="29"/>
        <v>22.599999999999802</v>
      </c>
      <c r="E151" s="67">
        <v>20</v>
      </c>
      <c r="F151" s="66">
        <v>50</v>
      </c>
      <c r="G151" s="1">
        <f>INDEX(Коэффициенты!D$3:D$39, MATCH(F151,Коэффициенты!C$3:C$39,1))</f>
        <v>0.57999999999999996</v>
      </c>
      <c r="H151">
        <f t="shared" si="24"/>
        <v>20000</v>
      </c>
      <c r="I151" s="12">
        <f>INDEX(Коэффициенты!B$3:B$74,MATCH(H151,Коэффициенты!A$3:A$74,1))</f>
        <v>0.29999999999999899</v>
      </c>
      <c r="J151" s="9">
        <f t="shared" si="32"/>
        <v>539.99999999999818</v>
      </c>
      <c r="K151" s="2">
        <f t="shared" si="27"/>
        <v>3.4800000000000488</v>
      </c>
      <c r="L151" s="10">
        <f t="shared" si="33"/>
        <v>399.3851999999992</v>
      </c>
      <c r="M151" s="62">
        <f t="shared" si="25"/>
        <v>939.38519999999744</v>
      </c>
      <c r="N151" s="63">
        <f t="shared" si="30"/>
        <v>751.50815999999793</v>
      </c>
      <c r="Q151" s="22"/>
      <c r="R151" s="20"/>
      <c r="S151" s="20"/>
      <c r="T151" s="20"/>
      <c r="U151" s="20"/>
      <c r="V151" s="20"/>
      <c r="W151" s="20"/>
      <c r="X151" s="20"/>
      <c r="Y151" s="20"/>
      <c r="Z151" s="20"/>
      <c r="AA151" s="20"/>
    </row>
    <row r="152" spans="1:27" ht="15.75" thickBot="1" x14ac:dyDescent="0.3">
      <c r="A152">
        <f t="shared" si="28"/>
        <v>16.399999999999963</v>
      </c>
      <c r="B152">
        <f t="shared" si="26"/>
        <v>0.10000000000000142</v>
      </c>
      <c r="C152">
        <f t="shared" si="31"/>
        <v>15.999999999999961</v>
      </c>
      <c r="D152">
        <f t="shared" si="29"/>
        <v>22.499999999999801</v>
      </c>
      <c r="E152" s="67">
        <v>21.4</v>
      </c>
      <c r="F152" s="66">
        <v>48</v>
      </c>
      <c r="G152" s="1">
        <f>INDEX(Коэффициенты!D$3:D$39, MATCH(F152,Коэффициенты!C$3:C$39,1))</f>
        <v>0.57999999999999996</v>
      </c>
      <c r="H152">
        <f t="shared" si="24"/>
        <v>21400</v>
      </c>
      <c r="I152" s="12">
        <f>INDEX(Коэффициенты!B$3:B$74,MATCH(H152,Коэффициенты!A$3:A$74,1))</f>
        <v>0.28999999999999898</v>
      </c>
      <c r="J152" s="9">
        <f t="shared" si="32"/>
        <v>558.53999999999803</v>
      </c>
      <c r="K152" s="2">
        <f t="shared" si="27"/>
        <v>3.3408000000000473</v>
      </c>
      <c r="L152" s="10">
        <f t="shared" si="33"/>
        <v>402.72599999999926</v>
      </c>
      <c r="M152" s="62">
        <f t="shared" si="25"/>
        <v>961.26599999999735</v>
      </c>
      <c r="N152" s="63">
        <f t="shared" si="30"/>
        <v>769.01279999999792</v>
      </c>
      <c r="Q152" s="22"/>
      <c r="R152" s="20"/>
      <c r="S152" s="20"/>
      <c r="T152" s="20"/>
      <c r="U152" s="20"/>
      <c r="V152" s="20"/>
      <c r="W152" s="20"/>
      <c r="X152" s="20"/>
      <c r="Y152" s="20"/>
      <c r="Z152" s="20"/>
      <c r="AA152" s="20"/>
    </row>
    <row r="153" spans="1:27" ht="15.75" thickBot="1" x14ac:dyDescent="0.3">
      <c r="A153">
        <f t="shared" si="28"/>
        <v>16.499999999999964</v>
      </c>
      <c r="B153">
        <f t="shared" si="26"/>
        <v>0.10000000000000142</v>
      </c>
      <c r="C153">
        <f t="shared" si="31"/>
        <v>16.099999999999962</v>
      </c>
      <c r="D153">
        <f t="shared" si="29"/>
        <v>22.3999999999998</v>
      </c>
      <c r="E153" s="67">
        <v>17.5</v>
      </c>
      <c r="F153" s="66">
        <v>65</v>
      </c>
      <c r="G153" s="1">
        <f>INDEX(Коэффициенты!D$3:D$39, MATCH(F153,Коэффициенты!C$3:C$39,1))</f>
        <v>0.54</v>
      </c>
      <c r="H153">
        <f t="shared" si="24"/>
        <v>17500</v>
      </c>
      <c r="I153" s="12">
        <f>INDEX(Коэффициенты!B$3:B$74,MATCH(H153,Коэффициенты!A$3:A$74,1))</f>
        <v>0.32999999999999902</v>
      </c>
      <c r="J153" s="9">
        <f t="shared" si="32"/>
        <v>519.74999999999841</v>
      </c>
      <c r="K153" s="2">
        <f t="shared" si="27"/>
        <v>4.2120000000000601</v>
      </c>
      <c r="L153" s="10">
        <f t="shared" si="33"/>
        <v>406.93799999999931</v>
      </c>
      <c r="M153" s="62">
        <f t="shared" ref="M153:M196" si="34">L153+J153</f>
        <v>926.68799999999771</v>
      </c>
      <c r="N153" s="63">
        <f t="shared" si="30"/>
        <v>741.35039999999822</v>
      </c>
      <c r="Q153" s="22"/>
      <c r="R153" s="20"/>
      <c r="S153" s="20"/>
      <c r="T153" s="20"/>
      <c r="U153" s="20"/>
      <c r="V153" s="20"/>
      <c r="W153" s="20"/>
      <c r="X153" s="20"/>
      <c r="Y153" s="20"/>
      <c r="Z153" s="20"/>
      <c r="AA153" s="20"/>
    </row>
    <row r="154" spans="1:27" ht="15.75" thickBot="1" x14ac:dyDescent="0.3">
      <c r="A154">
        <f t="shared" si="28"/>
        <v>16.599999999999966</v>
      </c>
      <c r="B154">
        <f t="shared" si="26"/>
        <v>0.10000000000000142</v>
      </c>
      <c r="C154" s="2">
        <f t="shared" si="31"/>
        <v>16.199999999999964</v>
      </c>
      <c r="D154">
        <f t="shared" si="29"/>
        <v>22.299999999999798</v>
      </c>
      <c r="E154" s="67">
        <v>0</v>
      </c>
      <c r="F154" s="66">
        <v>0</v>
      </c>
      <c r="G154" s="1">
        <f>INDEX(Коэффициенты!D$3:D$39, MATCH(F154,Коэффициенты!C$3:C$39,1))</f>
        <v>0.75</v>
      </c>
      <c r="H154">
        <f t="shared" si="24"/>
        <v>0</v>
      </c>
      <c r="I154" s="12">
        <f>INDEX(Коэффициенты!B$3:B$74,MATCH(H154,Коэффициенты!A$3:A$74,1))</f>
        <v>0.9</v>
      </c>
      <c r="J154" s="9">
        <f t="shared" si="32"/>
        <v>0</v>
      </c>
      <c r="K154" s="2">
        <f t="shared" si="27"/>
        <v>0</v>
      </c>
      <c r="L154" s="10">
        <f t="shared" si="33"/>
        <v>406.93799999999931</v>
      </c>
      <c r="M154" s="62">
        <f t="shared" si="34"/>
        <v>406.93799999999931</v>
      </c>
      <c r="N154" s="63">
        <f t="shared" si="30"/>
        <v>325.55039999999946</v>
      </c>
      <c r="Q154" s="22"/>
      <c r="R154" s="20"/>
      <c r="S154" s="20"/>
      <c r="T154" s="20"/>
      <c r="U154" s="20"/>
      <c r="V154" s="20"/>
      <c r="W154" s="20"/>
      <c r="X154" s="20"/>
      <c r="Y154" s="20"/>
      <c r="Z154" s="20"/>
      <c r="AA154" s="20"/>
    </row>
    <row r="155" spans="1:27" ht="15.75" thickBot="1" x14ac:dyDescent="0.3">
      <c r="A155">
        <f t="shared" si="28"/>
        <v>16.699999999999967</v>
      </c>
      <c r="B155">
        <f t="shared" si="26"/>
        <v>0.10000000000000142</v>
      </c>
      <c r="C155">
        <f t="shared" si="31"/>
        <v>16.299999999999965</v>
      </c>
      <c r="D155">
        <f t="shared" si="29"/>
        <v>22.199999999999797</v>
      </c>
      <c r="E155" s="67">
        <v>0</v>
      </c>
      <c r="F155" s="66">
        <v>0</v>
      </c>
      <c r="G155" s="1">
        <f>INDEX(Коэффициенты!D$3:D$39, MATCH(F155,Коэффициенты!C$3:C$39,1))</f>
        <v>0.75</v>
      </c>
      <c r="H155">
        <f t="shared" si="24"/>
        <v>0</v>
      </c>
      <c r="I155" s="12">
        <f>INDEX(Коэффициенты!B$3:B$74,MATCH(H155,Коэффициенты!A$3:A$74,1))</f>
        <v>0.9</v>
      </c>
      <c r="J155" s="9">
        <f t="shared" si="32"/>
        <v>0</v>
      </c>
      <c r="K155" s="2">
        <f t="shared" si="27"/>
        <v>0</v>
      </c>
      <c r="L155" s="10">
        <f t="shared" si="33"/>
        <v>406.93799999999931</v>
      </c>
      <c r="M155" s="62">
        <f t="shared" si="34"/>
        <v>406.93799999999931</v>
      </c>
      <c r="N155" s="63">
        <f t="shared" ref="N155:N196" si="35">M155/(1.25)</f>
        <v>325.55039999999946</v>
      </c>
      <c r="Q155" s="22"/>
      <c r="R155" s="20"/>
      <c r="S155" s="20"/>
      <c r="T155" s="20"/>
      <c r="U155" s="20"/>
      <c r="V155" s="20"/>
      <c r="W155" s="20"/>
      <c r="X155" s="20"/>
      <c r="Y155" s="20"/>
      <c r="Z155" s="20"/>
      <c r="AA155" s="20"/>
    </row>
    <row r="156" spans="1:27" ht="15.75" thickBot="1" x14ac:dyDescent="0.3">
      <c r="A156">
        <f t="shared" si="28"/>
        <v>16.799999999999969</v>
      </c>
      <c r="B156">
        <f t="shared" si="26"/>
        <v>0.10000000000000142</v>
      </c>
      <c r="C156" s="2">
        <f t="shared" si="31"/>
        <v>16.399999999999967</v>
      </c>
      <c r="D156">
        <f t="shared" si="29"/>
        <v>22.099999999999795</v>
      </c>
      <c r="E156" s="67">
        <v>0</v>
      </c>
      <c r="F156" s="66">
        <v>0</v>
      </c>
      <c r="G156" s="1">
        <f>INDEX(Коэффициенты!D$3:D$39, MATCH(F156,Коэффициенты!C$3:C$39,1))</f>
        <v>0.75</v>
      </c>
      <c r="H156">
        <f t="shared" si="24"/>
        <v>0</v>
      </c>
      <c r="I156" s="12">
        <f>INDEX(Коэффициенты!B$3:B$74,MATCH(H156,Коэффициенты!A$3:A$74,1))</f>
        <v>0.9</v>
      </c>
      <c r="J156" s="9">
        <f t="shared" ref="J156:J196" si="36">I156*H156*$E$5</f>
        <v>0</v>
      </c>
      <c r="K156" s="2">
        <f t="shared" si="27"/>
        <v>0</v>
      </c>
      <c r="L156" s="10">
        <f t="shared" ref="L156:L196" si="37">L155+K156</f>
        <v>406.93799999999931</v>
      </c>
      <c r="M156" s="62">
        <f t="shared" si="34"/>
        <v>406.93799999999931</v>
      </c>
      <c r="N156" s="63">
        <f t="shared" si="35"/>
        <v>325.55039999999946</v>
      </c>
      <c r="Q156" s="22"/>
      <c r="R156" s="20"/>
      <c r="S156" s="20"/>
      <c r="T156" s="20"/>
      <c r="U156" s="20"/>
      <c r="V156" s="20"/>
      <c r="W156" s="20"/>
      <c r="X156" s="20"/>
      <c r="Y156" s="20"/>
      <c r="Z156" s="20"/>
      <c r="AA156" s="20"/>
    </row>
    <row r="157" spans="1:27" ht="15.75" thickBot="1" x14ac:dyDescent="0.3">
      <c r="A157">
        <f t="shared" si="28"/>
        <v>16.89999999999997</v>
      </c>
      <c r="B157">
        <f t="shared" si="26"/>
        <v>0.10000000000000142</v>
      </c>
      <c r="C157">
        <f t="shared" si="31"/>
        <v>16.499999999999968</v>
      </c>
      <c r="D157">
        <f t="shared" si="29"/>
        <v>21.999999999999794</v>
      </c>
      <c r="E157" s="67">
        <v>0</v>
      </c>
      <c r="F157" s="66">
        <v>0</v>
      </c>
      <c r="G157" s="1">
        <f>INDEX(Коэффициенты!D$3:D$39, MATCH(F157,Коэффициенты!C$3:C$39,1))</f>
        <v>0.75</v>
      </c>
      <c r="H157">
        <f t="shared" si="24"/>
        <v>0</v>
      </c>
      <c r="I157" s="12">
        <f>INDEX(Коэффициенты!B$3:B$74,MATCH(H157,Коэффициенты!A$3:A$74,1))</f>
        <v>0.9</v>
      </c>
      <c r="J157" s="9">
        <f t="shared" si="36"/>
        <v>0</v>
      </c>
      <c r="K157" s="2">
        <f t="shared" si="27"/>
        <v>0</v>
      </c>
      <c r="L157" s="10">
        <f t="shared" si="37"/>
        <v>406.93799999999931</v>
      </c>
      <c r="M157" s="62">
        <f t="shared" si="34"/>
        <v>406.93799999999931</v>
      </c>
      <c r="N157" s="63">
        <f t="shared" si="35"/>
        <v>325.55039999999946</v>
      </c>
      <c r="Q157" s="22"/>
      <c r="R157" s="20"/>
      <c r="S157" s="20"/>
      <c r="T157" s="20"/>
      <c r="U157" s="20"/>
      <c r="V157" s="20"/>
      <c r="W157" s="20"/>
      <c r="X157" s="20"/>
      <c r="Y157" s="20"/>
      <c r="Z157" s="20"/>
      <c r="AA157" s="20"/>
    </row>
    <row r="158" spans="1:27" ht="15.75" thickBot="1" x14ac:dyDescent="0.3">
      <c r="A158">
        <f>A157+0.1</f>
        <v>16.999999999999972</v>
      </c>
      <c r="B158">
        <f>A158-A157</f>
        <v>0.10000000000000142</v>
      </c>
      <c r="C158" s="2">
        <f>B158+C157</f>
        <v>16.599999999999969</v>
      </c>
      <c r="D158">
        <f>D157-B158</f>
        <v>21.899999999999793</v>
      </c>
      <c r="E158" s="68">
        <v>12.2</v>
      </c>
      <c r="F158" s="65">
        <v>39</v>
      </c>
      <c r="G158" s="1">
        <f>INDEX(Коэффициенты!D$3:D$39, MATCH(F158,Коэффициенты!C$3:C$39,1))</f>
        <v>0.61</v>
      </c>
      <c r="H158">
        <f t="shared" si="24"/>
        <v>12200</v>
      </c>
      <c r="I158" s="12">
        <f>INDEX(Коэффициенты!B$3:B$74,MATCH(H158,Коэффициенты!A$3:A$74,1))</f>
        <v>0.41</v>
      </c>
      <c r="J158" s="9">
        <f t="shared" si="36"/>
        <v>450.18</v>
      </c>
      <c r="K158" s="2">
        <f t="shared" si="27"/>
        <v>2.8548000000000404</v>
      </c>
      <c r="L158" s="10">
        <f>L157+K158</f>
        <v>409.79279999999937</v>
      </c>
      <c r="M158" s="62">
        <f t="shared" si="34"/>
        <v>859.97279999999932</v>
      </c>
      <c r="N158" s="63">
        <f t="shared" si="35"/>
        <v>687.97823999999946</v>
      </c>
      <c r="Q158" s="22"/>
      <c r="R158" s="20"/>
      <c r="S158" s="20"/>
      <c r="T158" s="20"/>
      <c r="U158" s="20"/>
      <c r="V158" s="20"/>
      <c r="W158" s="20"/>
      <c r="X158" s="20"/>
      <c r="Y158" s="20"/>
      <c r="Z158" s="20"/>
      <c r="AA158" s="20"/>
    </row>
    <row r="159" spans="1:27" ht="15.75" thickBot="1" x14ac:dyDescent="0.3">
      <c r="A159">
        <f t="shared" si="28"/>
        <v>17.099999999999973</v>
      </c>
      <c r="B159">
        <f t="shared" si="26"/>
        <v>0.10000000000000142</v>
      </c>
      <c r="C159" s="2">
        <f t="shared" si="31"/>
        <v>16.699999999999971</v>
      </c>
      <c r="D159">
        <f t="shared" si="29"/>
        <v>21.799999999999791</v>
      </c>
      <c r="E159" s="67">
        <v>11.7</v>
      </c>
      <c r="F159" s="66">
        <v>40</v>
      </c>
      <c r="G159" s="1">
        <f>INDEX(Коэффициенты!D$3:D$39, MATCH(F159,Коэффициенты!C$3:C$39,1))</f>
        <v>0.6</v>
      </c>
      <c r="H159">
        <f t="shared" si="24"/>
        <v>11700</v>
      </c>
      <c r="I159" s="12">
        <f>INDEX(Коэффициенты!B$3:B$74,MATCH(H159,Коэффициенты!A$3:A$74,1))</f>
        <v>0.42</v>
      </c>
      <c r="J159" s="9">
        <f t="shared" si="36"/>
        <v>442.26</v>
      </c>
      <c r="K159" s="2">
        <f t="shared" si="27"/>
        <v>2.8800000000000407</v>
      </c>
      <c r="L159" s="10">
        <f t="shared" si="37"/>
        <v>412.67279999999943</v>
      </c>
      <c r="M159" s="62">
        <f t="shared" si="34"/>
        <v>854.93279999999936</v>
      </c>
      <c r="N159" s="63">
        <f t="shared" si="35"/>
        <v>683.94623999999953</v>
      </c>
      <c r="Q159" s="22"/>
      <c r="R159" s="20"/>
      <c r="S159" s="20"/>
      <c r="T159" s="20"/>
      <c r="U159" s="20"/>
      <c r="V159" s="20"/>
      <c r="W159" s="20"/>
      <c r="X159" s="20"/>
      <c r="Y159" s="20"/>
      <c r="Z159" s="20"/>
      <c r="AA159" s="20"/>
    </row>
    <row r="160" spans="1:27" ht="15.75" thickBot="1" x14ac:dyDescent="0.3">
      <c r="A160">
        <f t="shared" si="28"/>
        <v>17.199999999999974</v>
      </c>
      <c r="B160">
        <f t="shared" si="26"/>
        <v>0.10000000000000142</v>
      </c>
      <c r="C160">
        <f t="shared" si="31"/>
        <v>16.799999999999972</v>
      </c>
      <c r="D160">
        <f t="shared" si="29"/>
        <v>21.69999999999979</v>
      </c>
      <c r="E160" s="67">
        <v>12.5</v>
      </c>
      <c r="F160" s="66">
        <v>39</v>
      </c>
      <c r="G160" s="1">
        <f>INDEX(Коэффициенты!D$3:D$39, MATCH(F160,Коэффициенты!C$3:C$39,1))</f>
        <v>0.61</v>
      </c>
      <c r="H160">
        <f t="shared" si="24"/>
        <v>12500</v>
      </c>
      <c r="I160" s="12">
        <f>INDEX(Коэффициенты!B$3:B$74,MATCH(H160,Коэффициенты!A$3:A$74,1))</f>
        <v>0.4</v>
      </c>
      <c r="J160" s="9">
        <f t="shared" si="36"/>
        <v>450</v>
      </c>
      <c r="K160" s="2">
        <f t="shared" si="27"/>
        <v>2.8548000000000404</v>
      </c>
      <c r="L160" s="10">
        <f t="shared" si="37"/>
        <v>415.5275999999995</v>
      </c>
      <c r="M160" s="62">
        <f t="shared" si="34"/>
        <v>865.52759999999944</v>
      </c>
      <c r="N160" s="63">
        <f t="shared" si="35"/>
        <v>692.4220799999996</v>
      </c>
      <c r="Q160" s="22"/>
      <c r="R160" s="20"/>
      <c r="S160" s="20"/>
      <c r="T160" s="20"/>
      <c r="U160" s="20"/>
      <c r="V160" s="20"/>
      <c r="W160" s="20"/>
      <c r="X160" s="20"/>
      <c r="Y160" s="20"/>
      <c r="Z160" s="20"/>
      <c r="AA160" s="20"/>
    </row>
    <row r="161" spans="1:27" ht="15.75" thickBot="1" x14ac:dyDescent="0.3">
      <c r="A161">
        <f t="shared" si="28"/>
        <v>17.299999999999976</v>
      </c>
      <c r="B161">
        <f t="shared" si="26"/>
        <v>0.10000000000000142</v>
      </c>
      <c r="C161">
        <f t="shared" si="31"/>
        <v>16.899999999999974</v>
      </c>
      <c r="D161">
        <f t="shared" si="29"/>
        <v>21.599999999999788</v>
      </c>
      <c r="E161" s="67">
        <v>13.6</v>
      </c>
      <c r="F161" s="66">
        <v>38</v>
      </c>
      <c r="G161" s="1">
        <f>INDEX(Коэффициенты!D$3:D$39, MATCH(F161,Коэффициенты!C$3:C$39,1))</f>
        <v>0.62</v>
      </c>
      <c r="H161">
        <f t="shared" si="24"/>
        <v>13600</v>
      </c>
      <c r="I161" s="12">
        <f>INDEX(Коэффициенты!B$3:B$74,MATCH(H161,Коэффициенты!A$3:A$74,1))</f>
        <v>0.38</v>
      </c>
      <c r="J161" s="9">
        <f t="shared" si="36"/>
        <v>465.12</v>
      </c>
      <c r="K161" s="2">
        <f t="shared" si="27"/>
        <v>2.8272000000000399</v>
      </c>
      <c r="L161" s="10">
        <f t="shared" si="37"/>
        <v>418.35479999999956</v>
      </c>
      <c r="M161" s="62">
        <f t="shared" si="34"/>
        <v>883.4747999999995</v>
      </c>
      <c r="N161" s="63">
        <f t="shared" si="35"/>
        <v>706.77983999999958</v>
      </c>
      <c r="Q161" s="22"/>
      <c r="R161" s="20"/>
      <c r="S161" s="20"/>
      <c r="T161" s="20"/>
      <c r="U161" s="20"/>
      <c r="V161" s="20"/>
      <c r="W161" s="20"/>
      <c r="X161" s="20"/>
      <c r="Y161" s="20"/>
      <c r="Z161" s="20"/>
      <c r="AA161" s="20"/>
    </row>
    <row r="162" spans="1:27" ht="15.75" thickBot="1" x14ac:dyDescent="0.3">
      <c r="A162">
        <f t="shared" si="28"/>
        <v>17.399999999999977</v>
      </c>
      <c r="B162">
        <f t="shared" si="26"/>
        <v>0.10000000000000142</v>
      </c>
      <c r="C162" s="2">
        <f t="shared" si="31"/>
        <v>16.999999999999975</v>
      </c>
      <c r="D162">
        <f t="shared" si="29"/>
        <v>21.499999999999787</v>
      </c>
      <c r="E162" s="67">
        <v>10.8</v>
      </c>
      <c r="F162" s="66">
        <v>38</v>
      </c>
      <c r="G162" s="1">
        <f>INDEX(Коэффициенты!D$3:D$39, MATCH(F162,Коэффициенты!C$3:C$39,1))</f>
        <v>0.62</v>
      </c>
      <c r="H162">
        <f t="shared" si="24"/>
        <v>10800</v>
      </c>
      <c r="I162" s="12">
        <f>INDEX(Коэффициенты!B$3:B$74,MATCH(H162,Коэффициенты!A$3:A$74,1))</f>
        <v>0.44</v>
      </c>
      <c r="J162" s="9">
        <f t="shared" si="36"/>
        <v>427.68</v>
      </c>
      <c r="K162" s="2">
        <f t="shared" si="27"/>
        <v>2.8272000000000399</v>
      </c>
      <c r="L162" s="10">
        <f t="shared" si="37"/>
        <v>421.18199999999962</v>
      </c>
      <c r="M162" s="62">
        <f t="shared" si="34"/>
        <v>848.86199999999963</v>
      </c>
      <c r="N162" s="63">
        <f t="shared" si="35"/>
        <v>679.08959999999968</v>
      </c>
      <c r="Q162" s="22"/>
      <c r="R162" s="20"/>
      <c r="S162" s="20"/>
      <c r="T162" s="20"/>
      <c r="U162" s="20"/>
      <c r="V162" s="20"/>
      <c r="W162" s="20"/>
      <c r="X162" s="20"/>
      <c r="Y162" s="20"/>
      <c r="Z162" s="20"/>
      <c r="AA162" s="20"/>
    </row>
    <row r="163" spans="1:27" ht="15.75" thickBot="1" x14ac:dyDescent="0.3">
      <c r="A163">
        <f t="shared" si="28"/>
        <v>17.499999999999979</v>
      </c>
      <c r="B163">
        <f t="shared" si="26"/>
        <v>0.10000000000000142</v>
      </c>
      <c r="C163">
        <f t="shared" si="31"/>
        <v>17.099999999999977</v>
      </c>
      <c r="D163">
        <f t="shared" si="29"/>
        <v>21.399999999999785</v>
      </c>
      <c r="E163" s="67">
        <v>9.8000000000000007</v>
      </c>
      <c r="F163" s="66">
        <v>37</v>
      </c>
      <c r="G163" s="1">
        <f>INDEX(Коэффициенты!D$3:D$39, MATCH(F163,Коэффициенты!C$3:C$39,1))</f>
        <v>0.63</v>
      </c>
      <c r="H163">
        <f t="shared" si="24"/>
        <v>9800</v>
      </c>
      <c r="I163" s="12">
        <f>INDEX(Коэффициенты!B$3:B$74,MATCH(H163,Коэффициенты!A$3:A$74,1))</f>
        <v>0.46</v>
      </c>
      <c r="J163" s="9">
        <f t="shared" si="36"/>
        <v>405.71999999999997</v>
      </c>
      <c r="K163" s="2">
        <f t="shared" si="27"/>
        <v>2.7972000000000392</v>
      </c>
      <c r="L163" s="10">
        <f t="shared" si="37"/>
        <v>423.97919999999965</v>
      </c>
      <c r="M163" s="62">
        <f t="shared" si="34"/>
        <v>829.69919999999956</v>
      </c>
      <c r="N163" s="63">
        <f t="shared" si="35"/>
        <v>663.75935999999967</v>
      </c>
      <c r="Q163" s="22"/>
      <c r="R163" s="20"/>
      <c r="S163" s="20"/>
      <c r="T163" s="20"/>
      <c r="U163" s="20"/>
      <c r="V163" s="20"/>
      <c r="W163" s="20"/>
      <c r="X163" s="20"/>
      <c r="Y163" s="20"/>
      <c r="Z163" s="20"/>
      <c r="AA163" s="20"/>
    </row>
    <row r="164" spans="1:27" ht="15.75" thickBot="1" x14ac:dyDescent="0.3">
      <c r="A164">
        <f t="shared" si="28"/>
        <v>17.59999999999998</v>
      </c>
      <c r="B164">
        <f t="shared" si="26"/>
        <v>0.10000000000000142</v>
      </c>
      <c r="C164" s="2">
        <f t="shared" si="31"/>
        <v>17.199999999999978</v>
      </c>
      <c r="D164">
        <f t="shared" si="29"/>
        <v>21.299999999999784</v>
      </c>
      <c r="E164" s="67">
        <v>10.6</v>
      </c>
      <c r="F164" s="66">
        <v>34</v>
      </c>
      <c r="G164" s="1">
        <f>INDEX(Коэффициенты!D$3:D$39, MATCH(F164,Коэффициенты!C$3:C$39,1))</f>
        <v>0.65</v>
      </c>
      <c r="H164">
        <f t="shared" si="24"/>
        <v>10600</v>
      </c>
      <c r="I164" s="12">
        <f>INDEX(Коэффициенты!B$3:B$74,MATCH(H164,Коэффициенты!A$3:A$74,1))</f>
        <v>0.44</v>
      </c>
      <c r="J164" s="9">
        <f t="shared" si="36"/>
        <v>419.76</v>
      </c>
      <c r="K164" s="2">
        <f t="shared" si="27"/>
        <v>2.6520000000000379</v>
      </c>
      <c r="L164" s="10">
        <f t="shared" si="37"/>
        <v>426.63119999999969</v>
      </c>
      <c r="M164" s="62">
        <f t="shared" si="34"/>
        <v>846.39119999999969</v>
      </c>
      <c r="N164" s="63">
        <f t="shared" si="35"/>
        <v>677.1129599999997</v>
      </c>
      <c r="Q164" s="22"/>
      <c r="R164" s="20"/>
      <c r="S164" s="20"/>
      <c r="T164" s="20"/>
      <c r="U164" s="20"/>
      <c r="V164" s="20"/>
      <c r="W164" s="20"/>
      <c r="X164" s="20"/>
      <c r="Y164" s="20"/>
      <c r="Z164" s="20"/>
      <c r="AA164" s="20"/>
    </row>
    <row r="165" spans="1:27" ht="15.75" thickBot="1" x14ac:dyDescent="0.3">
      <c r="A165">
        <f t="shared" si="28"/>
        <v>17.699999999999982</v>
      </c>
      <c r="B165">
        <f t="shared" si="26"/>
        <v>0.10000000000000142</v>
      </c>
      <c r="C165">
        <f t="shared" si="31"/>
        <v>17.299999999999979</v>
      </c>
      <c r="D165">
        <f t="shared" si="29"/>
        <v>21.199999999999783</v>
      </c>
      <c r="E165" s="67">
        <v>15.6</v>
      </c>
      <c r="F165" s="66">
        <v>33</v>
      </c>
      <c r="G165" s="1">
        <f>INDEX(Коэффициенты!D$3:D$39, MATCH(F165,Коэффициенты!C$3:C$39,1))</f>
        <v>0.66</v>
      </c>
      <c r="H165">
        <f t="shared" si="24"/>
        <v>15600</v>
      </c>
      <c r="I165" s="12">
        <f>INDEX(Коэффициенты!B$3:B$74,MATCH(H165,Коэффициенты!A$3:A$74,1))</f>
        <v>0.35</v>
      </c>
      <c r="J165" s="9">
        <f t="shared" si="36"/>
        <v>491.4</v>
      </c>
      <c r="K165" s="2">
        <f t="shared" si="27"/>
        <v>2.6136000000000372</v>
      </c>
      <c r="L165" s="10">
        <f t="shared" si="37"/>
        <v>429.24479999999971</v>
      </c>
      <c r="M165" s="62">
        <f t="shared" si="34"/>
        <v>920.64479999999969</v>
      </c>
      <c r="N165" s="63">
        <f t="shared" si="35"/>
        <v>736.5158399999998</v>
      </c>
      <c r="Q165" s="22"/>
      <c r="R165" s="20"/>
      <c r="S165" s="20"/>
      <c r="T165" s="20"/>
      <c r="U165" s="20"/>
      <c r="V165" s="20"/>
      <c r="W165" s="20"/>
      <c r="X165" s="20"/>
      <c r="Y165" s="20"/>
      <c r="Z165" s="20"/>
      <c r="AA165" s="20"/>
    </row>
    <row r="166" spans="1:27" ht="15.75" thickBot="1" x14ac:dyDescent="0.3">
      <c r="A166">
        <f t="shared" si="28"/>
        <v>17.799999999999983</v>
      </c>
      <c r="B166">
        <f t="shared" si="26"/>
        <v>0.10000000000000142</v>
      </c>
      <c r="C166" s="2">
        <f t="shared" si="31"/>
        <v>17.399999999999981</v>
      </c>
      <c r="D166">
        <f t="shared" si="29"/>
        <v>21.099999999999781</v>
      </c>
      <c r="E166" s="67">
        <v>16.899999999999999</v>
      </c>
      <c r="F166" s="66">
        <v>31</v>
      </c>
      <c r="G166" s="1">
        <f>INDEX(Коэффициенты!D$3:D$39, MATCH(F166,Коэффициенты!C$3:C$39,1))</f>
        <v>0.67</v>
      </c>
      <c r="H166">
        <f t="shared" si="24"/>
        <v>16900</v>
      </c>
      <c r="I166" s="12">
        <f>INDEX(Коэффициенты!B$3:B$74,MATCH(H166,Коэффициенты!A$3:A$74,1))</f>
        <v>0.34</v>
      </c>
      <c r="J166" s="9">
        <f t="shared" si="36"/>
        <v>517.14</v>
      </c>
      <c r="K166" s="2">
        <f t="shared" si="27"/>
        <v>2.492400000000035</v>
      </c>
      <c r="L166" s="10">
        <f t="shared" si="37"/>
        <v>431.73719999999975</v>
      </c>
      <c r="M166" s="62">
        <f t="shared" si="34"/>
        <v>948.87719999999968</v>
      </c>
      <c r="N166" s="63">
        <f t="shared" si="35"/>
        <v>759.10175999999979</v>
      </c>
      <c r="Q166" s="22"/>
      <c r="R166" s="20"/>
      <c r="S166" s="20"/>
      <c r="T166" s="20"/>
      <c r="U166" s="20"/>
      <c r="V166" s="20"/>
      <c r="W166" s="20"/>
      <c r="X166" s="20"/>
      <c r="Y166" s="20"/>
      <c r="Z166" s="20"/>
      <c r="AA166" s="20"/>
    </row>
    <row r="167" spans="1:27" ht="15.75" thickBot="1" x14ac:dyDescent="0.3">
      <c r="A167">
        <f t="shared" si="28"/>
        <v>17.899999999999984</v>
      </c>
      <c r="B167">
        <f t="shared" si="26"/>
        <v>0.10000000000000142</v>
      </c>
      <c r="C167" s="2">
        <f t="shared" si="31"/>
        <v>17.499999999999982</v>
      </c>
      <c r="D167">
        <f t="shared" si="29"/>
        <v>20.99999999999978</v>
      </c>
      <c r="E167" s="67">
        <v>12.1</v>
      </c>
      <c r="F167" s="66">
        <v>29</v>
      </c>
      <c r="G167" s="1">
        <f>INDEX(Коэффициенты!D$3:D$39, MATCH(F167,Коэффициенты!C$3:C$39,1))</f>
        <v>0.69</v>
      </c>
      <c r="H167">
        <f t="shared" si="24"/>
        <v>12100</v>
      </c>
      <c r="I167" s="12">
        <f>INDEX(Коэффициенты!B$3:B$74,MATCH(H167,Коэффициенты!A$3:A$74,1))</f>
        <v>0.41</v>
      </c>
      <c r="J167" s="9">
        <f t="shared" si="36"/>
        <v>446.49</v>
      </c>
      <c r="K167" s="2">
        <f t="shared" si="27"/>
        <v>2.401200000000034</v>
      </c>
      <c r="L167" s="10">
        <f t="shared" si="37"/>
        <v>434.13839999999976</v>
      </c>
      <c r="M167" s="62">
        <f t="shared" si="34"/>
        <v>880.62839999999983</v>
      </c>
      <c r="N167" s="63">
        <f t="shared" si="35"/>
        <v>704.50271999999984</v>
      </c>
      <c r="Q167" s="22"/>
      <c r="R167" s="20"/>
      <c r="S167" s="20"/>
      <c r="T167" s="20"/>
      <c r="U167" s="20"/>
      <c r="V167" s="20"/>
      <c r="W167" s="20"/>
      <c r="X167" s="20"/>
      <c r="Y167" s="20"/>
      <c r="Z167" s="20"/>
      <c r="AA167" s="20"/>
    </row>
    <row r="168" spans="1:27" ht="15.75" thickBot="1" x14ac:dyDescent="0.3">
      <c r="A168">
        <f t="shared" si="28"/>
        <v>17.999999999999986</v>
      </c>
      <c r="B168">
        <f t="shared" si="26"/>
        <v>0.10000000000000142</v>
      </c>
      <c r="C168">
        <f t="shared" si="31"/>
        <v>17.599999999999984</v>
      </c>
      <c r="D168">
        <f t="shared" si="29"/>
        <v>20.899999999999778</v>
      </c>
      <c r="E168" s="67">
        <v>9.8000000000000007</v>
      </c>
      <c r="F168" s="66">
        <v>17</v>
      </c>
      <c r="G168" s="1">
        <f>INDEX(Коэффициенты!D$3:D$39, MATCH(F168,Коэффициенты!C$3:C$39,1))</f>
        <v>0.75</v>
      </c>
      <c r="H168">
        <f t="shared" si="24"/>
        <v>9800</v>
      </c>
      <c r="I168" s="12">
        <f>INDEX(Коэффициенты!B$3:B$74,MATCH(H168,Коэффициенты!A$3:A$74,1))</f>
        <v>0.46</v>
      </c>
      <c r="J168" s="9">
        <f t="shared" si="36"/>
        <v>405.71999999999997</v>
      </c>
      <c r="K168" s="2">
        <f t="shared" si="27"/>
        <v>1.5300000000000218</v>
      </c>
      <c r="L168" s="10">
        <f t="shared" si="37"/>
        <v>435.66839999999979</v>
      </c>
      <c r="M168" s="62">
        <f t="shared" si="34"/>
        <v>841.38839999999982</v>
      </c>
      <c r="N168" s="63">
        <f t="shared" si="35"/>
        <v>673.1107199999999</v>
      </c>
      <c r="Q168" s="22"/>
      <c r="R168" s="20"/>
      <c r="S168" s="20"/>
      <c r="T168" s="20"/>
      <c r="U168" s="20"/>
      <c r="V168" s="20"/>
      <c r="W168" s="20"/>
      <c r="X168" s="20"/>
      <c r="Y168" s="20"/>
      <c r="Z168" s="20"/>
      <c r="AA168" s="20"/>
    </row>
    <row r="169" spans="1:27" ht="15.75" thickBot="1" x14ac:dyDescent="0.3">
      <c r="A169">
        <f t="shared" si="28"/>
        <v>18.099999999999987</v>
      </c>
      <c r="B169">
        <f t="shared" ref="B169:B196" si="38">A169-A168</f>
        <v>0.10000000000000142</v>
      </c>
      <c r="C169">
        <f t="shared" ref="C169:C196" si="39">B169+C168</f>
        <v>17.699999999999985</v>
      </c>
      <c r="D169">
        <f t="shared" ref="D169:D196" si="40">D168-B169</f>
        <v>20.799999999999777</v>
      </c>
      <c r="E169" s="67">
        <v>12.7</v>
      </c>
      <c r="F169" s="66">
        <v>20</v>
      </c>
      <c r="G169" s="1">
        <f>INDEX(Коэффициенты!D$3:D$39, MATCH(F169,Коэффициенты!C$3:C$39,1))</f>
        <v>0.75</v>
      </c>
      <c r="H169">
        <f t="shared" si="24"/>
        <v>12700</v>
      </c>
      <c r="I169" s="12">
        <f>INDEX(Коэффициенты!B$3:B$74,MATCH(H169,Коэффициенты!A$3:A$74,1))</f>
        <v>0.4</v>
      </c>
      <c r="J169" s="9">
        <f t="shared" si="36"/>
        <v>457.2</v>
      </c>
      <c r="K169" s="2">
        <f t="shared" si="27"/>
        <v>1.8000000000000256</v>
      </c>
      <c r="L169" s="10">
        <f t="shared" si="37"/>
        <v>437.4683999999998</v>
      </c>
      <c r="M169" s="62">
        <f t="shared" si="34"/>
        <v>894.66839999999979</v>
      </c>
      <c r="N169" s="63">
        <f t="shared" si="35"/>
        <v>715.73471999999981</v>
      </c>
      <c r="Q169" s="22"/>
      <c r="R169" s="20"/>
      <c r="S169" s="20"/>
      <c r="T169" s="20"/>
      <c r="U169" s="20"/>
      <c r="V169" s="20"/>
      <c r="W169" s="20"/>
      <c r="X169" s="20"/>
      <c r="Y169" s="20"/>
      <c r="Z169" s="20"/>
      <c r="AA169" s="20"/>
    </row>
    <row r="170" spans="1:27" ht="15.75" thickBot="1" x14ac:dyDescent="0.3">
      <c r="A170">
        <f t="shared" si="28"/>
        <v>18.199999999999989</v>
      </c>
      <c r="B170">
        <f t="shared" si="38"/>
        <v>0.10000000000000142</v>
      </c>
      <c r="C170" s="2">
        <f t="shared" si="39"/>
        <v>17.799999999999986</v>
      </c>
      <c r="D170">
        <f t="shared" si="40"/>
        <v>20.699999999999775</v>
      </c>
      <c r="E170" s="67">
        <v>13.6</v>
      </c>
      <c r="F170" s="66">
        <v>11</v>
      </c>
      <c r="G170" s="1">
        <f>INDEX(Коэффициенты!D$3:D$39, MATCH(F170,Коэффициенты!C$3:C$39,1))</f>
        <v>0.75</v>
      </c>
      <c r="H170">
        <f t="shared" si="24"/>
        <v>13600</v>
      </c>
      <c r="I170" s="12">
        <f>INDEX(Коэффициенты!B$3:B$74,MATCH(H170,Коэффициенты!A$3:A$74,1))</f>
        <v>0.38</v>
      </c>
      <c r="J170" s="9">
        <f t="shared" si="36"/>
        <v>465.12</v>
      </c>
      <c r="K170" s="2">
        <f t="shared" si="27"/>
        <v>0.99000000000001398</v>
      </c>
      <c r="L170" s="10">
        <f t="shared" si="37"/>
        <v>438.45839999999981</v>
      </c>
      <c r="M170" s="62">
        <f t="shared" si="34"/>
        <v>903.57839999999987</v>
      </c>
      <c r="N170" s="63">
        <f t="shared" si="35"/>
        <v>722.86271999999985</v>
      </c>
      <c r="Q170" s="22"/>
      <c r="R170" s="20"/>
      <c r="S170" s="20"/>
      <c r="T170" s="20"/>
      <c r="U170" s="20"/>
      <c r="V170" s="20"/>
      <c r="W170" s="20"/>
      <c r="X170" s="20"/>
      <c r="Y170" s="20"/>
      <c r="Z170" s="20"/>
      <c r="AA170" s="20"/>
    </row>
    <row r="171" spans="1:27" ht="15.75" thickBot="1" x14ac:dyDescent="0.3">
      <c r="A171">
        <f t="shared" si="28"/>
        <v>18.29999999999999</v>
      </c>
      <c r="B171">
        <f t="shared" si="38"/>
        <v>0.10000000000000142</v>
      </c>
      <c r="C171">
        <f t="shared" si="39"/>
        <v>17.899999999999988</v>
      </c>
      <c r="D171">
        <f t="shared" si="40"/>
        <v>20.599999999999774</v>
      </c>
      <c r="E171" s="67">
        <v>17.899999999999999</v>
      </c>
      <c r="F171" s="66">
        <v>17</v>
      </c>
      <c r="G171" s="1">
        <f>INDEX(Коэффициенты!D$3:D$39, MATCH(F171,Коэффициенты!C$3:C$39,1))</f>
        <v>0.75</v>
      </c>
      <c r="H171">
        <f t="shared" ref="H171:H196" si="41">E171*1000</f>
        <v>17900</v>
      </c>
      <c r="I171" s="12">
        <f>INDEX(Коэффициенты!B$3:B$74,MATCH(H171,Коэффициенты!A$3:A$74,1))</f>
        <v>0.32999999999999902</v>
      </c>
      <c r="J171" s="9">
        <f t="shared" si="36"/>
        <v>531.6299999999984</v>
      </c>
      <c r="K171" s="2">
        <f t="shared" si="27"/>
        <v>1.5300000000000218</v>
      </c>
      <c r="L171" s="10">
        <f t="shared" si="37"/>
        <v>439.98839999999984</v>
      </c>
      <c r="M171" s="62">
        <f t="shared" si="34"/>
        <v>971.61839999999825</v>
      </c>
      <c r="N171" s="63">
        <f t="shared" si="35"/>
        <v>777.29471999999862</v>
      </c>
      <c r="Q171" s="22"/>
      <c r="R171" s="20"/>
      <c r="S171" s="20"/>
      <c r="T171" s="20"/>
      <c r="U171" s="20"/>
      <c r="V171" s="20"/>
      <c r="W171" s="20"/>
      <c r="X171" s="20"/>
      <c r="Y171" s="20"/>
      <c r="Z171" s="20"/>
      <c r="AA171" s="20"/>
    </row>
    <row r="172" spans="1:27" ht="15.75" thickBot="1" x14ac:dyDescent="0.3">
      <c r="A172">
        <f t="shared" si="28"/>
        <v>18.399999999999991</v>
      </c>
      <c r="B172">
        <f t="shared" si="38"/>
        <v>0.10000000000000142</v>
      </c>
      <c r="C172" s="2">
        <f t="shared" si="39"/>
        <v>17.999999999999989</v>
      </c>
      <c r="D172">
        <f t="shared" si="40"/>
        <v>20.499999999999773</v>
      </c>
      <c r="E172" s="67">
        <v>15.3</v>
      </c>
      <c r="F172" s="66">
        <v>21</v>
      </c>
      <c r="G172" s="1">
        <f>INDEX(Коэффициенты!D$3:D$39, MATCH(F172,Коэффициенты!C$3:C$39,1))</f>
        <v>0.75</v>
      </c>
      <c r="H172">
        <f t="shared" si="41"/>
        <v>15300</v>
      </c>
      <c r="I172" s="12">
        <f>INDEX(Коэффициенты!B$3:B$74,MATCH(H172,Коэффициенты!A$3:A$74,1))</f>
        <v>0.35</v>
      </c>
      <c r="J172" s="9">
        <f t="shared" si="36"/>
        <v>481.95</v>
      </c>
      <c r="K172" s="2">
        <f t="shared" ref="K172:K196" si="42">G172*F172*B172*$E$4</f>
        <v>1.8900000000000268</v>
      </c>
      <c r="L172" s="10">
        <f t="shared" si="37"/>
        <v>441.87839999999989</v>
      </c>
      <c r="M172" s="62">
        <f t="shared" si="34"/>
        <v>923.82839999999987</v>
      </c>
      <c r="N172" s="63">
        <f t="shared" si="35"/>
        <v>739.0627199999999</v>
      </c>
      <c r="Q172" s="22"/>
      <c r="R172" s="20"/>
      <c r="S172" s="20"/>
      <c r="T172" s="20"/>
      <c r="U172" s="20"/>
      <c r="V172" s="20"/>
      <c r="W172" s="20"/>
      <c r="X172" s="20"/>
      <c r="Y172" s="20"/>
      <c r="Z172" s="20"/>
      <c r="AA172" s="20"/>
    </row>
    <row r="173" spans="1:27" ht="15.75" thickBot="1" x14ac:dyDescent="0.3">
      <c r="A173">
        <f t="shared" si="28"/>
        <v>18.499999999999993</v>
      </c>
      <c r="B173">
        <f t="shared" si="38"/>
        <v>0.10000000000000142</v>
      </c>
      <c r="C173" s="2">
        <f t="shared" si="39"/>
        <v>18.099999999999991</v>
      </c>
      <c r="D173">
        <f t="shared" si="40"/>
        <v>20.399999999999771</v>
      </c>
      <c r="E173" s="67">
        <v>18.899999999999999</v>
      </c>
      <c r="F173" s="66">
        <v>30</v>
      </c>
      <c r="G173" s="1">
        <f>INDEX(Коэффициенты!D$3:D$39, MATCH(F173,Коэффициенты!C$3:C$39,1))</f>
        <v>0.68</v>
      </c>
      <c r="H173">
        <f t="shared" si="41"/>
        <v>18900</v>
      </c>
      <c r="I173" s="12">
        <f>INDEX(Коэффициенты!B$3:B$74,MATCH(H173,Коэффициенты!A$3:A$74,1))</f>
        <v>0.31999999999999901</v>
      </c>
      <c r="J173" s="9">
        <f t="shared" si="36"/>
        <v>544.31999999999823</v>
      </c>
      <c r="K173" s="2">
        <f t="shared" si="42"/>
        <v>2.448000000000035</v>
      </c>
      <c r="L173" s="10">
        <f t="shared" si="37"/>
        <v>444.32639999999992</v>
      </c>
      <c r="M173" s="62">
        <f t="shared" si="34"/>
        <v>988.64639999999815</v>
      </c>
      <c r="N173" s="63">
        <f t="shared" si="35"/>
        <v>790.91711999999848</v>
      </c>
      <c r="Q173" s="22"/>
      <c r="R173" s="20"/>
      <c r="S173" s="20"/>
      <c r="T173" s="20"/>
      <c r="U173" s="20"/>
      <c r="V173" s="20"/>
      <c r="W173" s="20"/>
      <c r="X173" s="20"/>
      <c r="Y173" s="20"/>
      <c r="Z173" s="20"/>
      <c r="AA173" s="20"/>
    </row>
    <row r="174" spans="1:27" ht="15.75" thickBot="1" x14ac:dyDescent="0.3">
      <c r="A174">
        <f t="shared" si="28"/>
        <v>18.599999999999994</v>
      </c>
      <c r="B174">
        <f t="shared" si="38"/>
        <v>0.10000000000000142</v>
      </c>
      <c r="C174">
        <f t="shared" si="39"/>
        <v>18.199999999999992</v>
      </c>
      <c r="D174">
        <f t="shared" si="40"/>
        <v>20.29999999999977</v>
      </c>
      <c r="E174" s="67">
        <v>20.8</v>
      </c>
      <c r="F174" s="66">
        <v>34</v>
      </c>
      <c r="G174" s="1">
        <f>INDEX(Коэффициенты!D$3:D$39, MATCH(F174,Коэффициенты!C$3:C$39,1))</f>
        <v>0.65</v>
      </c>
      <c r="H174">
        <f t="shared" si="41"/>
        <v>20800</v>
      </c>
      <c r="I174" s="12">
        <f>INDEX(Коэффициенты!B$3:B$74,MATCH(H174,Коэффициенты!A$3:A$74,1))</f>
        <v>0.29999999999999899</v>
      </c>
      <c r="J174" s="9">
        <f t="shared" si="36"/>
        <v>561.59999999999809</v>
      </c>
      <c r="K174" s="2">
        <f t="shared" si="42"/>
        <v>2.6520000000000379</v>
      </c>
      <c r="L174" s="10">
        <f t="shared" si="37"/>
        <v>446.97839999999997</v>
      </c>
      <c r="M174" s="62">
        <f t="shared" si="34"/>
        <v>1008.5783999999981</v>
      </c>
      <c r="N174" s="63">
        <f t="shared" si="35"/>
        <v>806.86271999999849</v>
      </c>
      <c r="Q174" s="22"/>
      <c r="R174" s="20"/>
      <c r="S174" s="20"/>
      <c r="T174" s="20"/>
      <c r="U174" s="20"/>
      <c r="V174" s="20"/>
      <c r="W174" s="20"/>
      <c r="X174" s="20"/>
      <c r="Y174" s="20"/>
      <c r="Z174" s="20"/>
      <c r="AA174" s="20"/>
    </row>
    <row r="175" spans="1:27" ht="15.75" thickBot="1" x14ac:dyDescent="0.3">
      <c r="A175">
        <f t="shared" si="28"/>
        <v>18.699999999999996</v>
      </c>
      <c r="B175">
        <f t="shared" si="38"/>
        <v>0.10000000000000142</v>
      </c>
      <c r="C175">
        <f t="shared" si="39"/>
        <v>18.299999999999994</v>
      </c>
      <c r="D175">
        <f t="shared" si="40"/>
        <v>20.199999999999768</v>
      </c>
      <c r="E175" s="67">
        <v>18.5</v>
      </c>
      <c r="F175" s="66">
        <v>29</v>
      </c>
      <c r="G175" s="1">
        <f>INDEX(Коэффициенты!D$3:D$39, MATCH(F175,Коэффициенты!C$3:C$39,1))</f>
        <v>0.69</v>
      </c>
      <c r="H175">
        <f t="shared" si="41"/>
        <v>18500</v>
      </c>
      <c r="I175" s="12">
        <f>INDEX(Коэффициенты!B$3:B$74,MATCH(H175,Коэффициенты!A$3:A$74,1))</f>
        <v>0.31999999999999901</v>
      </c>
      <c r="J175" s="9">
        <f t="shared" si="36"/>
        <v>532.79999999999836</v>
      </c>
      <c r="K175" s="2">
        <f t="shared" si="42"/>
        <v>2.401200000000034</v>
      </c>
      <c r="L175" s="10">
        <f t="shared" si="37"/>
        <v>449.37959999999998</v>
      </c>
      <c r="M175" s="62">
        <f t="shared" si="34"/>
        <v>982.17959999999835</v>
      </c>
      <c r="N175" s="63">
        <f t="shared" si="35"/>
        <v>785.74367999999868</v>
      </c>
      <c r="Q175" s="22"/>
      <c r="R175" s="20"/>
      <c r="S175" s="20"/>
      <c r="T175" s="20"/>
      <c r="U175" s="20"/>
      <c r="V175" s="20"/>
      <c r="W175" s="20"/>
      <c r="X175" s="20"/>
      <c r="Y175" s="20"/>
      <c r="Z175" s="20"/>
      <c r="AA175" s="20"/>
    </row>
    <row r="176" spans="1:27" ht="15.75" thickBot="1" x14ac:dyDescent="0.3">
      <c r="A176">
        <f t="shared" si="28"/>
        <v>18.799999999999997</v>
      </c>
      <c r="B176">
        <f t="shared" si="38"/>
        <v>0.10000000000000142</v>
      </c>
      <c r="C176" s="2">
        <f t="shared" si="39"/>
        <v>18.399999999999995</v>
      </c>
      <c r="D176">
        <f t="shared" si="40"/>
        <v>20.099999999999767</v>
      </c>
      <c r="E176" s="67">
        <v>27.2</v>
      </c>
      <c r="F176" s="66">
        <v>36</v>
      </c>
      <c r="G176" s="1">
        <f>INDEX(Коэффициенты!D$3:D$39, MATCH(F176,Коэффициенты!C$3:C$39,1))</f>
        <v>0.63</v>
      </c>
      <c r="H176">
        <f t="shared" si="41"/>
        <v>27200</v>
      </c>
      <c r="I176" s="12">
        <f>INDEX(Коэффициенты!B$3:B$74,MATCH(H176,Коэффициенты!A$3:A$74,1))</f>
        <v>0.22999999999999901</v>
      </c>
      <c r="J176" s="9">
        <f t="shared" si="36"/>
        <v>563.03999999999758</v>
      </c>
      <c r="K176" s="2">
        <f t="shared" si="42"/>
        <v>2.7216000000000387</v>
      </c>
      <c r="L176" s="10">
        <f t="shared" si="37"/>
        <v>452.10120000000001</v>
      </c>
      <c r="M176" s="62">
        <f t="shared" si="34"/>
        <v>1015.1411999999975</v>
      </c>
      <c r="N176" s="63">
        <f t="shared" si="35"/>
        <v>812.112959999998</v>
      </c>
      <c r="Q176" s="22"/>
      <c r="R176" s="20"/>
      <c r="S176" s="20"/>
      <c r="T176" s="20"/>
      <c r="U176" s="20"/>
      <c r="V176" s="20"/>
      <c r="W176" s="20"/>
      <c r="X176" s="20"/>
      <c r="Y176" s="20"/>
      <c r="Z176" s="20"/>
      <c r="AA176" s="20"/>
    </row>
    <row r="177" spans="1:27" ht="15.75" thickBot="1" x14ac:dyDescent="0.3">
      <c r="A177">
        <f t="shared" si="28"/>
        <v>18.899999999999999</v>
      </c>
      <c r="B177">
        <f t="shared" si="38"/>
        <v>0.10000000000000142</v>
      </c>
      <c r="C177">
        <f t="shared" si="39"/>
        <v>18.499999999999996</v>
      </c>
      <c r="D177">
        <f t="shared" si="40"/>
        <v>19.999999999999766</v>
      </c>
      <c r="E177" s="67">
        <v>26</v>
      </c>
      <c r="F177" s="66">
        <v>46</v>
      </c>
      <c r="G177" s="1">
        <f>INDEX(Коэффициенты!D$3:D$39, MATCH(F177,Коэффициенты!C$3:C$39,1))</f>
        <v>0.59</v>
      </c>
      <c r="H177">
        <f t="shared" si="41"/>
        <v>26000</v>
      </c>
      <c r="I177" s="12">
        <f>INDEX(Коэффициенты!B$3:B$74,MATCH(H177,Коэффициенты!A$3:A$74,1))</f>
        <v>0.23999999999999899</v>
      </c>
      <c r="J177" s="9">
        <f t="shared" si="36"/>
        <v>561.59999999999764</v>
      </c>
      <c r="K177" s="2">
        <f t="shared" si="42"/>
        <v>3.2568000000000459</v>
      </c>
      <c r="L177" s="10">
        <f t="shared" si="37"/>
        <v>455.35800000000006</v>
      </c>
      <c r="M177" s="62">
        <f t="shared" si="34"/>
        <v>1016.9579999999977</v>
      </c>
      <c r="N177" s="63">
        <f t="shared" si="35"/>
        <v>813.56639999999811</v>
      </c>
      <c r="Q177" s="22"/>
      <c r="R177" s="20"/>
      <c r="S177" s="20"/>
      <c r="T177" s="20"/>
      <c r="U177" s="20"/>
      <c r="V177" s="20"/>
      <c r="W177" s="20"/>
      <c r="X177" s="20"/>
      <c r="Y177" s="20"/>
      <c r="Z177" s="20"/>
      <c r="AA177" s="20"/>
    </row>
    <row r="178" spans="1:27" ht="15.75" thickBot="1" x14ac:dyDescent="0.3">
      <c r="A178">
        <f t="shared" si="28"/>
        <v>19</v>
      </c>
      <c r="B178">
        <f t="shared" si="38"/>
        <v>0.10000000000000142</v>
      </c>
      <c r="C178" s="2">
        <f t="shared" si="39"/>
        <v>18.599999999999998</v>
      </c>
      <c r="D178">
        <f t="shared" si="40"/>
        <v>19.899999999999764</v>
      </c>
      <c r="E178" s="67">
        <v>26.7</v>
      </c>
      <c r="F178" s="66">
        <v>64</v>
      </c>
      <c r="G178" s="1">
        <f>INDEX(Коэффициенты!D$3:D$39, MATCH(F178,Коэффициенты!C$3:C$39,1))</f>
        <v>0.54</v>
      </c>
      <c r="H178">
        <f t="shared" si="41"/>
        <v>26700</v>
      </c>
      <c r="I178" s="12">
        <f>INDEX(Коэффициенты!B$3:B$74,MATCH(H178,Коэффициенты!A$3:A$74,1))</f>
        <v>0.23999999999999899</v>
      </c>
      <c r="J178" s="9">
        <f t="shared" si="36"/>
        <v>576.71999999999753</v>
      </c>
      <c r="K178" s="2">
        <f t="shared" si="42"/>
        <v>4.1472000000000593</v>
      </c>
      <c r="L178" s="10">
        <f t="shared" si="37"/>
        <v>459.50520000000012</v>
      </c>
      <c r="M178" s="62">
        <f t="shared" si="34"/>
        <v>1036.2251999999976</v>
      </c>
      <c r="N178" s="63">
        <f t="shared" si="35"/>
        <v>828.98015999999802</v>
      </c>
      <c r="Q178" s="22"/>
      <c r="R178" s="20"/>
      <c r="S178" s="20"/>
      <c r="T178" s="20"/>
      <c r="U178" s="20"/>
      <c r="V178" s="20"/>
      <c r="W178" s="20"/>
      <c r="X178" s="20"/>
      <c r="Y178" s="20"/>
      <c r="Z178" s="20"/>
      <c r="AA178" s="20"/>
    </row>
    <row r="179" spans="1:27" ht="15.75" thickBot="1" x14ac:dyDescent="0.3">
      <c r="A179">
        <f t="shared" si="28"/>
        <v>19.100000000000001</v>
      </c>
      <c r="B179">
        <f t="shared" si="38"/>
        <v>0.10000000000000142</v>
      </c>
      <c r="C179" s="2">
        <f t="shared" si="39"/>
        <v>18.7</v>
      </c>
      <c r="D179">
        <f t="shared" si="40"/>
        <v>19.799999999999763</v>
      </c>
      <c r="E179" s="67">
        <v>30.4</v>
      </c>
      <c r="F179" s="66">
        <v>100</v>
      </c>
      <c r="G179" s="1">
        <f>INDEX(Коэффициенты!D$3:D$39, MATCH(F179,Коэффициенты!C$3:C$39,1))</f>
        <v>0.45</v>
      </c>
      <c r="H179">
        <f t="shared" si="41"/>
        <v>30400</v>
      </c>
      <c r="I179" s="12">
        <f>INDEX(Коэффициенты!B$3:B$74,MATCH(H179,Коэффициенты!A$3:A$74,1))</f>
        <v>0.19999999999999901</v>
      </c>
      <c r="J179" s="9">
        <f t="shared" si="36"/>
        <v>547.19999999999732</v>
      </c>
      <c r="K179" s="2">
        <f t="shared" si="42"/>
        <v>5.4000000000000767</v>
      </c>
      <c r="L179" s="10">
        <f t="shared" si="37"/>
        <v>464.90520000000021</v>
      </c>
      <c r="M179" s="62">
        <f t="shared" si="34"/>
        <v>1012.1051999999975</v>
      </c>
      <c r="N179" s="63">
        <f t="shared" si="35"/>
        <v>809.68415999999797</v>
      </c>
      <c r="Q179" s="22"/>
      <c r="R179" s="20"/>
      <c r="S179" s="20"/>
      <c r="T179" s="20"/>
      <c r="U179" s="20"/>
      <c r="V179" s="20"/>
      <c r="W179" s="20"/>
      <c r="X179" s="20"/>
      <c r="Y179" s="20"/>
      <c r="Z179" s="20"/>
      <c r="AA179" s="20"/>
    </row>
    <row r="180" spans="1:27" ht="15.75" thickBot="1" x14ac:dyDescent="0.3">
      <c r="A180">
        <f t="shared" si="28"/>
        <v>19.200000000000003</v>
      </c>
      <c r="B180">
        <f t="shared" si="38"/>
        <v>0.10000000000000142</v>
      </c>
      <c r="C180">
        <f t="shared" si="39"/>
        <v>18.8</v>
      </c>
      <c r="D180">
        <f t="shared" si="40"/>
        <v>19.699999999999761</v>
      </c>
      <c r="E180" s="67">
        <v>30.9</v>
      </c>
      <c r="F180" s="66">
        <v>136</v>
      </c>
      <c r="G180" s="1">
        <f>INDEX(Коэффициенты!D$3:D$39, MATCH(F180,Коэффициенты!C$3:C$39,1))</f>
        <v>0.4</v>
      </c>
      <c r="H180">
        <f t="shared" si="41"/>
        <v>30900</v>
      </c>
      <c r="I180" s="12">
        <f>INDEX(Коэффициенты!B$3:B$74,MATCH(H180,Коэффициенты!A$3:A$74,1))</f>
        <v>0.19999999999999901</v>
      </c>
      <c r="J180" s="9">
        <f t="shared" si="36"/>
        <v>556.1999999999972</v>
      </c>
      <c r="K180" s="2">
        <f t="shared" si="42"/>
        <v>6.5280000000000928</v>
      </c>
      <c r="L180" s="10">
        <f t="shared" si="37"/>
        <v>471.43320000000028</v>
      </c>
      <c r="M180" s="62">
        <f t="shared" si="34"/>
        <v>1027.6331999999975</v>
      </c>
      <c r="N180" s="63">
        <f t="shared" si="35"/>
        <v>822.10655999999801</v>
      </c>
      <c r="Q180" s="22"/>
      <c r="R180" s="20"/>
      <c r="S180" s="20"/>
      <c r="T180" s="20"/>
      <c r="U180" s="20"/>
      <c r="V180" s="20"/>
      <c r="W180" s="20"/>
      <c r="X180" s="20"/>
      <c r="Y180" s="20"/>
      <c r="Z180" s="20"/>
      <c r="AA180" s="20"/>
    </row>
    <row r="181" spans="1:27" ht="15.75" thickBot="1" x14ac:dyDescent="0.3">
      <c r="A181">
        <f t="shared" si="28"/>
        <v>19.300000000000004</v>
      </c>
      <c r="B181">
        <f t="shared" si="38"/>
        <v>0.10000000000000142</v>
      </c>
      <c r="C181">
        <f t="shared" si="39"/>
        <v>18.900000000000002</v>
      </c>
      <c r="D181">
        <f t="shared" si="40"/>
        <v>19.59999999999976</v>
      </c>
      <c r="E181" s="67">
        <v>29.3</v>
      </c>
      <c r="F181" s="66">
        <v>161</v>
      </c>
      <c r="G181" s="1">
        <f>INDEX(Коэффициенты!D$3:D$39, MATCH(F181,Коэффициенты!C$3:C$39,1))</f>
        <v>0.4</v>
      </c>
      <c r="H181">
        <f t="shared" si="41"/>
        <v>29300</v>
      </c>
      <c r="I181" s="12">
        <f>INDEX(Коэффициенты!B$3:B$74,MATCH(H181,Коэффициенты!A$3:A$74,1))</f>
        <v>0.20999999999999899</v>
      </c>
      <c r="J181" s="9">
        <f t="shared" si="36"/>
        <v>553.76999999999737</v>
      </c>
      <c r="K181" s="2">
        <f t="shared" si="42"/>
        <v>7.7280000000001099</v>
      </c>
      <c r="L181" s="10">
        <f t="shared" si="37"/>
        <v>479.16120000000041</v>
      </c>
      <c r="M181" s="62">
        <f t="shared" si="34"/>
        <v>1032.9311999999977</v>
      </c>
      <c r="N181" s="63">
        <f t="shared" si="35"/>
        <v>826.3449599999982</v>
      </c>
      <c r="Q181" s="22"/>
      <c r="R181" s="20"/>
      <c r="S181" s="20"/>
      <c r="T181" s="20"/>
      <c r="U181" s="20"/>
      <c r="V181" s="20"/>
      <c r="W181" s="20"/>
      <c r="X181" s="20"/>
      <c r="Y181" s="20"/>
      <c r="Z181" s="20"/>
      <c r="AA181" s="20"/>
    </row>
    <row r="182" spans="1:27" ht="15.75" thickBot="1" x14ac:dyDescent="0.3">
      <c r="A182">
        <f t="shared" si="28"/>
        <v>19.400000000000006</v>
      </c>
      <c r="B182">
        <f t="shared" si="38"/>
        <v>0.10000000000000142</v>
      </c>
      <c r="C182" s="2">
        <f t="shared" si="39"/>
        <v>19.000000000000004</v>
      </c>
      <c r="D182">
        <f t="shared" si="40"/>
        <v>19.499999999999758</v>
      </c>
      <c r="E182" s="67"/>
      <c r="F182" s="66"/>
      <c r="G182" s="1">
        <f>INDEX(Коэффициенты!D$3:D$39, MATCH(F182,Коэффициенты!C$3:C$39,1))</f>
        <v>0.75</v>
      </c>
      <c r="H182">
        <f t="shared" si="41"/>
        <v>0</v>
      </c>
      <c r="I182" s="12">
        <f>INDEX(Коэффициенты!B$3:B$74,MATCH(H182,Коэффициенты!A$3:A$74,1))</f>
        <v>0.9</v>
      </c>
      <c r="J182" s="9">
        <f t="shared" si="36"/>
        <v>0</v>
      </c>
      <c r="K182" s="2">
        <f t="shared" si="42"/>
        <v>0</v>
      </c>
      <c r="L182" s="10">
        <f t="shared" si="37"/>
        <v>479.16120000000041</v>
      </c>
      <c r="M182" s="62">
        <f t="shared" si="34"/>
        <v>479.16120000000041</v>
      </c>
      <c r="N182" s="63">
        <f t="shared" si="35"/>
        <v>383.32896000000034</v>
      </c>
      <c r="Q182" s="22"/>
      <c r="R182" s="20"/>
      <c r="S182" s="20"/>
      <c r="T182" s="20"/>
      <c r="U182" s="20"/>
      <c r="V182" s="20"/>
      <c r="W182" s="20"/>
      <c r="X182" s="20"/>
      <c r="Y182" s="20"/>
      <c r="Z182" s="20"/>
      <c r="AA182" s="20"/>
    </row>
    <row r="183" spans="1:27" ht="15.75" thickBot="1" x14ac:dyDescent="0.3">
      <c r="A183">
        <f t="shared" si="28"/>
        <v>19.500000000000007</v>
      </c>
      <c r="B183">
        <f t="shared" si="38"/>
        <v>0.10000000000000142</v>
      </c>
      <c r="C183">
        <f t="shared" si="39"/>
        <v>19.100000000000005</v>
      </c>
      <c r="D183">
        <f t="shared" si="40"/>
        <v>19.399999999999757</v>
      </c>
      <c r="E183" s="67"/>
      <c r="F183" s="66"/>
      <c r="G183" s="1">
        <f>INDEX(Коэффициенты!D$3:D$39, MATCH(F183,Коэффициенты!C$3:C$39,1))</f>
        <v>0.75</v>
      </c>
      <c r="H183">
        <f t="shared" si="41"/>
        <v>0</v>
      </c>
      <c r="I183" s="12">
        <f>INDEX(Коэффициенты!B$3:B$74,MATCH(H183,Коэффициенты!A$3:A$74,1))</f>
        <v>0.9</v>
      </c>
      <c r="J183" s="9">
        <f t="shared" si="36"/>
        <v>0</v>
      </c>
      <c r="K183" s="2">
        <f t="shared" si="42"/>
        <v>0</v>
      </c>
      <c r="L183" s="10">
        <f t="shared" si="37"/>
        <v>479.16120000000041</v>
      </c>
      <c r="M183" s="62">
        <f t="shared" si="34"/>
        <v>479.16120000000041</v>
      </c>
      <c r="N183" s="63">
        <f t="shared" si="35"/>
        <v>383.32896000000034</v>
      </c>
      <c r="Q183" s="22"/>
      <c r="R183" s="20"/>
      <c r="S183" s="20"/>
      <c r="T183" s="20"/>
      <c r="U183" s="20"/>
      <c r="V183" s="20"/>
      <c r="W183" s="20"/>
      <c r="X183" s="20"/>
      <c r="Y183" s="20"/>
      <c r="Z183" s="20"/>
      <c r="AA183" s="20"/>
    </row>
    <row r="184" spans="1:27" ht="15.75" thickBot="1" x14ac:dyDescent="0.3">
      <c r="A184">
        <f t="shared" si="28"/>
        <v>19.600000000000009</v>
      </c>
      <c r="B184">
        <f t="shared" si="38"/>
        <v>0.10000000000000142</v>
      </c>
      <c r="C184" s="2">
        <f t="shared" si="39"/>
        <v>19.200000000000006</v>
      </c>
      <c r="D184">
        <f t="shared" si="40"/>
        <v>19.299999999999756</v>
      </c>
      <c r="E184" s="67"/>
      <c r="F184" s="66"/>
      <c r="G184" s="1">
        <f>INDEX(Коэффициенты!D$3:D$39, MATCH(F184,Коэффициенты!C$3:C$39,1))</f>
        <v>0.75</v>
      </c>
      <c r="H184">
        <f t="shared" si="41"/>
        <v>0</v>
      </c>
      <c r="I184" s="12">
        <f>INDEX(Коэффициенты!B$3:B$74,MATCH(H184,Коэффициенты!A$3:A$74,1))</f>
        <v>0.9</v>
      </c>
      <c r="J184" s="9">
        <f t="shared" si="36"/>
        <v>0</v>
      </c>
      <c r="K184" s="2">
        <f t="shared" si="42"/>
        <v>0</v>
      </c>
      <c r="L184" s="10">
        <f t="shared" si="37"/>
        <v>479.16120000000041</v>
      </c>
      <c r="M184" s="62">
        <f t="shared" si="34"/>
        <v>479.16120000000041</v>
      </c>
      <c r="N184" s="63">
        <f t="shared" si="35"/>
        <v>383.32896000000034</v>
      </c>
      <c r="Q184" s="22"/>
      <c r="R184" s="20"/>
      <c r="S184" s="20"/>
      <c r="T184" s="20"/>
      <c r="U184" s="20"/>
      <c r="V184" s="20"/>
      <c r="W184" s="20"/>
      <c r="X184" s="20"/>
      <c r="Y184" s="20"/>
      <c r="Z184" s="20"/>
      <c r="AA184" s="20"/>
    </row>
    <row r="185" spans="1:27" ht="15.75" thickBot="1" x14ac:dyDescent="0.3">
      <c r="A185">
        <f t="shared" si="28"/>
        <v>19.70000000000001</v>
      </c>
      <c r="B185">
        <f t="shared" si="38"/>
        <v>0.10000000000000142</v>
      </c>
      <c r="C185" s="2">
        <f t="shared" si="39"/>
        <v>19.300000000000008</v>
      </c>
      <c r="D185">
        <f t="shared" si="40"/>
        <v>19.199999999999754</v>
      </c>
      <c r="E185" s="67"/>
      <c r="F185" s="66"/>
      <c r="G185" s="1">
        <f>INDEX(Коэффициенты!D$3:D$39, MATCH(F185,Коэффициенты!C$3:C$39,1))</f>
        <v>0.75</v>
      </c>
      <c r="H185">
        <f t="shared" si="41"/>
        <v>0</v>
      </c>
      <c r="I185" s="12">
        <f>INDEX(Коэффициенты!B$3:B$74,MATCH(H185,Коэффициенты!A$3:A$74,1))</f>
        <v>0.9</v>
      </c>
      <c r="J185" s="9">
        <f t="shared" si="36"/>
        <v>0</v>
      </c>
      <c r="K185" s="2">
        <f t="shared" si="42"/>
        <v>0</v>
      </c>
      <c r="L185" s="10">
        <f t="shared" si="37"/>
        <v>479.16120000000041</v>
      </c>
      <c r="M185" s="62">
        <f t="shared" si="34"/>
        <v>479.16120000000041</v>
      </c>
      <c r="N185" s="63">
        <f t="shared" si="35"/>
        <v>383.32896000000034</v>
      </c>
      <c r="Q185" s="22"/>
      <c r="R185" s="20"/>
      <c r="S185" s="20"/>
      <c r="T185" s="20"/>
      <c r="U185" s="20"/>
      <c r="V185" s="20"/>
      <c r="W185" s="20"/>
      <c r="X185" s="20"/>
      <c r="Y185" s="20"/>
      <c r="Z185" s="20"/>
      <c r="AA185" s="20"/>
    </row>
    <row r="186" spans="1:27" ht="15.75" thickBot="1" x14ac:dyDescent="0.3">
      <c r="A186">
        <f t="shared" si="28"/>
        <v>19.800000000000011</v>
      </c>
      <c r="B186">
        <f t="shared" si="38"/>
        <v>0.10000000000000142</v>
      </c>
      <c r="C186">
        <f t="shared" si="39"/>
        <v>19.400000000000009</v>
      </c>
      <c r="D186">
        <f t="shared" si="40"/>
        <v>19.099999999999753</v>
      </c>
      <c r="E186" s="67"/>
      <c r="F186" s="66"/>
      <c r="G186" s="1">
        <f>INDEX(Коэффициенты!D$3:D$39, MATCH(F186,Коэффициенты!C$3:C$39,1))</f>
        <v>0.75</v>
      </c>
      <c r="H186">
        <f t="shared" si="41"/>
        <v>0</v>
      </c>
      <c r="I186" s="12">
        <f>INDEX(Коэффициенты!B$3:B$74,MATCH(H186,Коэффициенты!A$3:A$74,1))</f>
        <v>0.9</v>
      </c>
      <c r="J186" s="9">
        <f t="shared" si="36"/>
        <v>0</v>
      </c>
      <c r="K186" s="2">
        <f t="shared" si="42"/>
        <v>0</v>
      </c>
      <c r="L186" s="10">
        <f t="shared" si="37"/>
        <v>479.16120000000041</v>
      </c>
      <c r="M186" s="62">
        <f t="shared" si="34"/>
        <v>479.16120000000041</v>
      </c>
      <c r="N186" s="63">
        <f t="shared" si="35"/>
        <v>383.32896000000034</v>
      </c>
      <c r="Q186" s="22"/>
      <c r="R186" s="20"/>
      <c r="S186" s="20"/>
      <c r="T186" s="20"/>
      <c r="U186" s="20"/>
      <c r="V186" s="20"/>
      <c r="W186" s="20"/>
      <c r="X186" s="20"/>
      <c r="Y186" s="20"/>
      <c r="Z186" s="20"/>
      <c r="AA186" s="20"/>
    </row>
    <row r="187" spans="1:27" ht="15.75" thickBot="1" x14ac:dyDescent="0.3">
      <c r="A187">
        <f t="shared" si="28"/>
        <v>19.900000000000013</v>
      </c>
      <c r="B187">
        <f t="shared" si="38"/>
        <v>0.10000000000000142</v>
      </c>
      <c r="C187">
        <f t="shared" si="39"/>
        <v>19.500000000000011</v>
      </c>
      <c r="D187">
        <f t="shared" si="40"/>
        <v>18.999999999999751</v>
      </c>
      <c r="E187" s="67"/>
      <c r="F187" s="66"/>
      <c r="G187" s="1">
        <f>INDEX(Коэффициенты!D$3:D$39, MATCH(F187,Коэффициенты!C$3:C$39,1))</f>
        <v>0.75</v>
      </c>
      <c r="H187">
        <f t="shared" si="41"/>
        <v>0</v>
      </c>
      <c r="I187" s="12">
        <f>INDEX(Коэффициенты!B$3:B$74,MATCH(H187,Коэффициенты!A$3:A$74,1))</f>
        <v>0.9</v>
      </c>
      <c r="J187" s="9">
        <f t="shared" si="36"/>
        <v>0</v>
      </c>
      <c r="K187" s="2">
        <f t="shared" si="42"/>
        <v>0</v>
      </c>
      <c r="L187" s="10">
        <f t="shared" si="37"/>
        <v>479.16120000000041</v>
      </c>
      <c r="M187" s="62">
        <f t="shared" si="34"/>
        <v>479.16120000000041</v>
      </c>
      <c r="N187" s="63">
        <f t="shared" si="35"/>
        <v>383.32896000000034</v>
      </c>
      <c r="Q187" s="22"/>
      <c r="R187" s="20"/>
      <c r="S187" s="20"/>
      <c r="T187" s="20"/>
      <c r="U187" s="20"/>
      <c r="V187" s="20"/>
      <c r="W187" s="20"/>
      <c r="X187" s="20"/>
      <c r="Y187" s="20"/>
      <c r="Z187" s="20"/>
      <c r="AA187" s="20"/>
    </row>
    <row r="188" spans="1:27" ht="15.75" thickBot="1" x14ac:dyDescent="0.3">
      <c r="A188">
        <f t="shared" si="28"/>
        <v>20.000000000000014</v>
      </c>
      <c r="B188">
        <f t="shared" si="38"/>
        <v>0.10000000000000142</v>
      </c>
      <c r="C188" s="2">
        <f t="shared" si="39"/>
        <v>19.600000000000012</v>
      </c>
      <c r="D188">
        <f t="shared" si="40"/>
        <v>18.89999999999975</v>
      </c>
      <c r="E188" s="67"/>
      <c r="F188" s="66"/>
      <c r="G188" s="1">
        <f>INDEX(Коэффициенты!D$3:D$39, MATCH(F188,Коэффициенты!C$3:C$39,1))</f>
        <v>0.75</v>
      </c>
      <c r="H188">
        <f t="shared" si="41"/>
        <v>0</v>
      </c>
      <c r="I188" s="12">
        <f>INDEX(Коэффициенты!B$3:B$74,MATCH(H188,Коэффициенты!A$3:A$74,1))</f>
        <v>0.9</v>
      </c>
      <c r="J188" s="9">
        <f t="shared" si="36"/>
        <v>0</v>
      </c>
      <c r="K188" s="2">
        <f t="shared" si="42"/>
        <v>0</v>
      </c>
      <c r="L188" s="10">
        <f t="shared" si="37"/>
        <v>479.16120000000041</v>
      </c>
      <c r="M188" s="62">
        <f t="shared" si="34"/>
        <v>479.16120000000041</v>
      </c>
      <c r="N188" s="63">
        <f t="shared" si="35"/>
        <v>383.32896000000034</v>
      </c>
      <c r="Q188" s="22"/>
      <c r="R188" s="20"/>
      <c r="S188" s="20"/>
      <c r="T188" s="20"/>
      <c r="U188" s="20"/>
      <c r="V188" s="20"/>
      <c r="W188" s="20"/>
      <c r="X188" s="20"/>
      <c r="Y188" s="20"/>
      <c r="Z188" s="20"/>
      <c r="AA188" s="20"/>
    </row>
    <row r="189" spans="1:27" ht="15.75" thickBot="1" x14ac:dyDescent="0.3">
      <c r="A189">
        <f t="shared" si="28"/>
        <v>20.100000000000016</v>
      </c>
      <c r="B189">
        <f t="shared" si="38"/>
        <v>0.10000000000000142</v>
      </c>
      <c r="C189">
        <f t="shared" si="39"/>
        <v>19.700000000000014</v>
      </c>
      <c r="D189">
        <f t="shared" si="40"/>
        <v>18.799999999999748</v>
      </c>
      <c r="E189" s="67"/>
      <c r="F189" s="66"/>
      <c r="G189" s="1">
        <f>INDEX(Коэффициенты!D$3:D$39, MATCH(F189,Коэффициенты!C$3:C$39,1))</f>
        <v>0.75</v>
      </c>
      <c r="H189">
        <f t="shared" si="41"/>
        <v>0</v>
      </c>
      <c r="I189" s="12">
        <f>INDEX(Коэффициенты!B$3:B$74,MATCH(H189,Коэффициенты!A$3:A$74,1))</f>
        <v>0.9</v>
      </c>
      <c r="J189" s="9">
        <f t="shared" si="36"/>
        <v>0</v>
      </c>
      <c r="K189" s="2">
        <f t="shared" si="42"/>
        <v>0</v>
      </c>
      <c r="L189" s="10">
        <f t="shared" si="37"/>
        <v>479.16120000000041</v>
      </c>
      <c r="M189" s="62">
        <f t="shared" si="34"/>
        <v>479.16120000000041</v>
      </c>
      <c r="N189" s="63">
        <f t="shared" si="35"/>
        <v>383.32896000000034</v>
      </c>
      <c r="Q189" s="22"/>
      <c r="R189" s="20"/>
      <c r="S189" s="20"/>
      <c r="T189" s="20"/>
      <c r="U189" s="20"/>
      <c r="V189" s="20"/>
      <c r="W189" s="20"/>
      <c r="X189" s="20"/>
      <c r="Y189" s="20"/>
      <c r="Z189" s="20"/>
      <c r="AA189" s="20"/>
    </row>
    <row r="190" spans="1:27" ht="15.75" thickBot="1" x14ac:dyDescent="0.3">
      <c r="A190">
        <f t="shared" si="28"/>
        <v>20.200000000000017</v>
      </c>
      <c r="B190">
        <f t="shared" si="38"/>
        <v>0.10000000000000142</v>
      </c>
      <c r="C190" s="2">
        <f t="shared" si="39"/>
        <v>19.800000000000015</v>
      </c>
      <c r="D190">
        <f t="shared" si="40"/>
        <v>18.699999999999747</v>
      </c>
      <c r="E190" s="67"/>
      <c r="F190" s="66"/>
      <c r="G190" s="1">
        <f>INDEX(Коэффициенты!D$3:D$39, MATCH(F190,Коэффициенты!C$3:C$39,1))</f>
        <v>0.75</v>
      </c>
      <c r="H190">
        <f t="shared" si="41"/>
        <v>0</v>
      </c>
      <c r="I190" s="12">
        <f>INDEX(Коэффициенты!B$3:B$74,MATCH(H190,Коэффициенты!A$3:A$74,1))</f>
        <v>0.9</v>
      </c>
      <c r="J190" s="9">
        <f t="shared" si="36"/>
        <v>0</v>
      </c>
      <c r="K190" s="2">
        <f t="shared" si="42"/>
        <v>0</v>
      </c>
      <c r="L190" s="10">
        <f t="shared" si="37"/>
        <v>479.16120000000041</v>
      </c>
      <c r="M190" s="62">
        <f t="shared" si="34"/>
        <v>479.16120000000041</v>
      </c>
      <c r="N190" s="63">
        <f t="shared" si="35"/>
        <v>383.32896000000034</v>
      </c>
      <c r="Q190" s="22"/>
      <c r="R190" s="20"/>
      <c r="S190" s="20"/>
      <c r="T190" s="20"/>
      <c r="U190" s="20"/>
      <c r="V190" s="20"/>
      <c r="W190" s="20"/>
      <c r="X190" s="20"/>
      <c r="Y190" s="20"/>
      <c r="Z190" s="20"/>
      <c r="AA190" s="20"/>
    </row>
    <row r="191" spans="1:27" ht="15.75" thickBot="1" x14ac:dyDescent="0.3">
      <c r="A191">
        <f t="shared" si="28"/>
        <v>20.300000000000018</v>
      </c>
      <c r="B191">
        <f t="shared" si="38"/>
        <v>0.10000000000000142</v>
      </c>
      <c r="C191" s="2">
        <f t="shared" si="39"/>
        <v>19.900000000000016</v>
      </c>
      <c r="D191">
        <f t="shared" si="40"/>
        <v>18.599999999999746</v>
      </c>
      <c r="E191" s="67"/>
      <c r="F191" s="66"/>
      <c r="G191" s="1">
        <f>INDEX(Коэффициенты!D$3:D$39, MATCH(F191,Коэффициенты!C$3:C$39,1))</f>
        <v>0.75</v>
      </c>
      <c r="H191">
        <f t="shared" si="41"/>
        <v>0</v>
      </c>
      <c r="I191" s="12">
        <f>INDEX(Коэффициенты!B$3:B$74,MATCH(H191,Коэффициенты!A$3:A$74,1))</f>
        <v>0.9</v>
      </c>
      <c r="J191" s="9">
        <f t="shared" si="36"/>
        <v>0</v>
      </c>
      <c r="K191" s="2">
        <f t="shared" si="42"/>
        <v>0</v>
      </c>
      <c r="L191" s="10">
        <f t="shared" si="37"/>
        <v>479.16120000000041</v>
      </c>
      <c r="M191" s="62">
        <f t="shared" si="34"/>
        <v>479.16120000000041</v>
      </c>
      <c r="N191" s="63">
        <f t="shared" si="35"/>
        <v>383.32896000000034</v>
      </c>
      <c r="Q191" s="22"/>
      <c r="R191" s="20"/>
      <c r="S191" s="20"/>
      <c r="T191" s="20"/>
      <c r="U191" s="20"/>
      <c r="V191" s="20"/>
      <c r="W191" s="20"/>
      <c r="X191" s="20"/>
      <c r="Y191" s="20"/>
      <c r="Z191" s="20"/>
      <c r="AA191" s="20"/>
    </row>
    <row r="192" spans="1:27" ht="15.75" thickBot="1" x14ac:dyDescent="0.3">
      <c r="A192">
        <f t="shared" si="28"/>
        <v>20.40000000000002</v>
      </c>
      <c r="B192">
        <f t="shared" si="38"/>
        <v>0.10000000000000142</v>
      </c>
      <c r="C192">
        <f t="shared" si="39"/>
        <v>20.000000000000018</v>
      </c>
      <c r="D192">
        <f t="shared" si="40"/>
        <v>18.499999999999744</v>
      </c>
      <c r="E192" s="67"/>
      <c r="F192" s="66"/>
      <c r="G192" s="1">
        <f>INDEX(Коэффициенты!D$3:D$39, MATCH(F192,Коэффициенты!C$3:C$39,1))</f>
        <v>0.75</v>
      </c>
      <c r="H192">
        <f t="shared" si="41"/>
        <v>0</v>
      </c>
      <c r="I192" s="12">
        <f>INDEX(Коэффициенты!B$3:B$74,MATCH(H192,Коэффициенты!A$3:A$74,1))</f>
        <v>0.9</v>
      </c>
      <c r="J192" s="9">
        <f t="shared" si="36"/>
        <v>0</v>
      </c>
      <c r="K192" s="2">
        <f t="shared" si="42"/>
        <v>0</v>
      </c>
      <c r="L192" s="10">
        <f t="shared" si="37"/>
        <v>479.16120000000041</v>
      </c>
      <c r="M192" s="62">
        <f t="shared" si="34"/>
        <v>479.16120000000041</v>
      </c>
      <c r="N192" s="63">
        <f t="shared" si="35"/>
        <v>383.32896000000034</v>
      </c>
      <c r="Q192" s="22"/>
      <c r="R192" s="20"/>
      <c r="S192" s="20"/>
      <c r="T192" s="20"/>
      <c r="U192" s="20"/>
      <c r="V192" s="20"/>
      <c r="W192" s="20"/>
      <c r="X192" s="20"/>
      <c r="Y192" s="20"/>
      <c r="Z192" s="20"/>
      <c r="AA192" s="20"/>
    </row>
    <row r="193" spans="1:27" ht="15.75" thickBot="1" x14ac:dyDescent="0.3">
      <c r="A193">
        <f t="shared" si="28"/>
        <v>20.500000000000021</v>
      </c>
      <c r="B193">
        <f t="shared" si="38"/>
        <v>0.10000000000000142</v>
      </c>
      <c r="C193">
        <f t="shared" si="39"/>
        <v>20.100000000000019</v>
      </c>
      <c r="D193">
        <f t="shared" si="40"/>
        <v>18.399999999999743</v>
      </c>
      <c r="E193" s="67"/>
      <c r="F193" s="66"/>
      <c r="G193" s="1">
        <f>INDEX(Коэффициенты!D$3:D$39, MATCH(F193,Коэффициенты!C$3:C$39,1))</f>
        <v>0.75</v>
      </c>
      <c r="H193">
        <f t="shared" si="41"/>
        <v>0</v>
      </c>
      <c r="I193" s="12">
        <f>INDEX(Коэффициенты!B$3:B$74,MATCH(H193,Коэффициенты!A$3:A$74,1))</f>
        <v>0.9</v>
      </c>
      <c r="J193" s="9">
        <f t="shared" si="36"/>
        <v>0</v>
      </c>
      <c r="K193" s="2">
        <f t="shared" si="42"/>
        <v>0</v>
      </c>
      <c r="L193" s="10">
        <f t="shared" si="37"/>
        <v>479.16120000000041</v>
      </c>
      <c r="M193" s="62">
        <f t="shared" si="34"/>
        <v>479.16120000000041</v>
      </c>
      <c r="N193" s="63">
        <f t="shared" si="35"/>
        <v>383.32896000000034</v>
      </c>
      <c r="Q193" s="22"/>
      <c r="R193" s="20"/>
      <c r="S193" s="20"/>
      <c r="T193" s="20"/>
      <c r="U193" s="20"/>
      <c r="V193" s="20"/>
      <c r="W193" s="20"/>
      <c r="X193" s="20"/>
      <c r="Y193" s="20"/>
      <c r="Z193" s="20"/>
      <c r="AA193" s="20"/>
    </row>
    <row r="194" spans="1:27" ht="15.75" thickBot="1" x14ac:dyDescent="0.3">
      <c r="A194">
        <f t="shared" si="28"/>
        <v>20.600000000000023</v>
      </c>
      <c r="B194">
        <f t="shared" si="38"/>
        <v>0.10000000000000142</v>
      </c>
      <c r="C194" s="2">
        <f t="shared" si="39"/>
        <v>20.200000000000021</v>
      </c>
      <c r="D194">
        <f t="shared" si="40"/>
        <v>18.299999999999741</v>
      </c>
      <c r="E194" s="67"/>
      <c r="F194" s="66"/>
      <c r="G194" s="1">
        <f>INDEX(Коэффициенты!D$3:D$39, MATCH(F194,Коэффициенты!C$3:C$39,1))</f>
        <v>0.75</v>
      </c>
      <c r="H194">
        <f t="shared" si="41"/>
        <v>0</v>
      </c>
      <c r="I194" s="12">
        <f>INDEX(Коэффициенты!B$3:B$74,MATCH(H194,Коэффициенты!A$3:A$74,1))</f>
        <v>0.9</v>
      </c>
      <c r="J194" s="9">
        <f t="shared" si="36"/>
        <v>0</v>
      </c>
      <c r="K194" s="2">
        <f t="shared" si="42"/>
        <v>0</v>
      </c>
      <c r="L194" s="10">
        <f t="shared" si="37"/>
        <v>479.16120000000041</v>
      </c>
      <c r="M194" s="62">
        <f t="shared" si="34"/>
        <v>479.16120000000041</v>
      </c>
      <c r="N194" s="63">
        <f t="shared" si="35"/>
        <v>383.32896000000034</v>
      </c>
      <c r="Q194" s="22"/>
      <c r="R194" s="20"/>
      <c r="S194" s="20"/>
      <c r="T194" s="20"/>
      <c r="U194" s="20"/>
      <c r="V194" s="20"/>
      <c r="W194" s="20"/>
      <c r="X194" s="20"/>
      <c r="Y194" s="20"/>
      <c r="Z194" s="20"/>
      <c r="AA194" s="20"/>
    </row>
    <row r="195" spans="1:27" ht="15.75" thickBot="1" x14ac:dyDescent="0.3">
      <c r="A195">
        <f t="shared" si="28"/>
        <v>20.700000000000024</v>
      </c>
      <c r="B195">
        <f t="shared" si="38"/>
        <v>0.10000000000000142</v>
      </c>
      <c r="C195">
        <f t="shared" si="39"/>
        <v>20.300000000000022</v>
      </c>
      <c r="D195">
        <f t="shared" si="40"/>
        <v>18.19999999999974</v>
      </c>
      <c r="E195" s="67"/>
      <c r="F195" s="66"/>
      <c r="G195" s="1">
        <f>INDEX(Коэффициенты!D$3:D$39, MATCH(F195,Коэффициенты!C$3:C$39,1))</f>
        <v>0.75</v>
      </c>
      <c r="H195">
        <f t="shared" si="41"/>
        <v>0</v>
      </c>
      <c r="I195" s="12">
        <f>INDEX(Коэффициенты!B$3:B$74,MATCH(H195,Коэффициенты!A$3:A$74,1))</f>
        <v>0.9</v>
      </c>
      <c r="J195" s="9">
        <f t="shared" si="36"/>
        <v>0</v>
      </c>
      <c r="K195" s="2">
        <f t="shared" si="42"/>
        <v>0</v>
      </c>
      <c r="L195" s="10">
        <f t="shared" si="37"/>
        <v>479.16120000000041</v>
      </c>
      <c r="M195" s="62">
        <f t="shared" si="34"/>
        <v>479.16120000000041</v>
      </c>
      <c r="N195" s="63">
        <f t="shared" si="35"/>
        <v>383.32896000000034</v>
      </c>
      <c r="Q195" s="22"/>
      <c r="R195" s="20"/>
      <c r="S195" s="20"/>
      <c r="T195" s="20"/>
      <c r="U195" s="20"/>
      <c r="V195" s="20"/>
      <c r="W195" s="20"/>
      <c r="X195" s="20"/>
      <c r="Y195" s="20"/>
      <c r="Z195" s="20"/>
      <c r="AA195" s="20"/>
    </row>
    <row r="196" spans="1:27" ht="15.75" thickBot="1" x14ac:dyDescent="0.3">
      <c r="A196">
        <f t="shared" si="28"/>
        <v>20.800000000000026</v>
      </c>
      <c r="B196">
        <f t="shared" si="38"/>
        <v>0.10000000000000142</v>
      </c>
      <c r="C196" s="2">
        <f t="shared" si="39"/>
        <v>20.400000000000023</v>
      </c>
      <c r="D196">
        <f t="shared" si="40"/>
        <v>18.099999999999739</v>
      </c>
      <c r="E196" s="67"/>
      <c r="F196" s="66"/>
      <c r="G196" s="1">
        <f>INDEX(Коэффициенты!D$3:D$39, MATCH(F196,Коэффициенты!C$3:C$39,1))</f>
        <v>0.75</v>
      </c>
      <c r="H196">
        <f t="shared" si="41"/>
        <v>0</v>
      </c>
      <c r="I196" s="12">
        <f>INDEX(Коэффициенты!B$3:B$74,MATCH(H196,Коэффициенты!A$3:A$74,1))</f>
        <v>0.9</v>
      </c>
      <c r="J196" s="9">
        <f t="shared" si="36"/>
        <v>0</v>
      </c>
      <c r="K196" s="2">
        <f t="shared" si="42"/>
        <v>0</v>
      </c>
      <c r="L196" s="10">
        <f t="shared" si="37"/>
        <v>479.16120000000041</v>
      </c>
      <c r="M196" s="62">
        <f t="shared" si="34"/>
        <v>479.16120000000041</v>
      </c>
      <c r="N196" s="63">
        <f t="shared" si="35"/>
        <v>383.32896000000034</v>
      </c>
      <c r="Q196" s="22"/>
      <c r="R196" s="20"/>
      <c r="S196" s="20"/>
      <c r="T196" s="20"/>
      <c r="U196" s="20"/>
      <c r="V196" s="20"/>
      <c r="W196" s="20"/>
      <c r="X196" s="20"/>
      <c r="Y196" s="20"/>
      <c r="Z196" s="20"/>
      <c r="AA196" s="20"/>
    </row>
    <row r="197" spans="1:27" x14ac:dyDescent="0.25">
      <c r="A197">
        <f t="shared" si="28"/>
        <v>20.900000000000027</v>
      </c>
    </row>
    <row r="198" spans="1:27" x14ac:dyDescent="0.25">
      <c r="A198">
        <f t="shared" si="28"/>
        <v>21.000000000000028</v>
      </c>
    </row>
    <row r="199" spans="1:27" x14ac:dyDescent="0.25">
      <c r="A199">
        <f t="shared" si="28"/>
        <v>21.10000000000003</v>
      </c>
    </row>
    <row r="200" spans="1:27" x14ac:dyDescent="0.25">
      <c r="A200">
        <f t="shared" si="28"/>
        <v>21.200000000000031</v>
      </c>
    </row>
    <row r="201" spans="1:27" x14ac:dyDescent="0.25">
      <c r="A201">
        <f t="shared" si="28"/>
        <v>21.300000000000033</v>
      </c>
    </row>
    <row r="202" spans="1:27" x14ac:dyDescent="0.25">
      <c r="A202">
        <f t="shared" si="28"/>
        <v>21.400000000000034</v>
      </c>
    </row>
    <row r="203" spans="1:27" x14ac:dyDescent="0.25">
      <c r="A203">
        <f t="shared" si="28"/>
        <v>21.500000000000036</v>
      </c>
    </row>
    <row r="204" spans="1:27" x14ac:dyDescent="0.25">
      <c r="A204">
        <f t="shared" si="28"/>
        <v>21.600000000000037</v>
      </c>
    </row>
    <row r="205" spans="1:27" x14ac:dyDescent="0.25">
      <c r="A205">
        <f t="shared" ref="A205:A222" si="43">A204+0.1</f>
        <v>21.700000000000038</v>
      </c>
    </row>
    <row r="206" spans="1:27" x14ac:dyDescent="0.25">
      <c r="A206">
        <f t="shared" si="43"/>
        <v>21.80000000000004</v>
      </c>
    </row>
    <row r="207" spans="1:27" x14ac:dyDescent="0.25">
      <c r="A207">
        <f t="shared" si="43"/>
        <v>21.900000000000041</v>
      </c>
    </row>
    <row r="208" spans="1:27" x14ac:dyDescent="0.25">
      <c r="A208">
        <f t="shared" si="43"/>
        <v>22.000000000000043</v>
      </c>
    </row>
    <row r="209" spans="1:1" x14ac:dyDescent="0.25">
      <c r="A209">
        <f t="shared" si="43"/>
        <v>22.100000000000044</v>
      </c>
    </row>
    <row r="210" spans="1:1" x14ac:dyDescent="0.25">
      <c r="A210">
        <f t="shared" si="43"/>
        <v>22.200000000000045</v>
      </c>
    </row>
    <row r="211" spans="1:1" x14ac:dyDescent="0.25">
      <c r="A211">
        <f t="shared" si="43"/>
        <v>22.300000000000047</v>
      </c>
    </row>
    <row r="212" spans="1:1" x14ac:dyDescent="0.25">
      <c r="A212">
        <f t="shared" si="43"/>
        <v>22.400000000000048</v>
      </c>
    </row>
    <row r="213" spans="1:1" x14ac:dyDescent="0.25">
      <c r="A213">
        <f t="shared" si="43"/>
        <v>22.50000000000005</v>
      </c>
    </row>
    <row r="214" spans="1:1" x14ac:dyDescent="0.25">
      <c r="A214">
        <f t="shared" si="43"/>
        <v>22.600000000000051</v>
      </c>
    </row>
    <row r="215" spans="1:1" x14ac:dyDescent="0.25">
      <c r="A215">
        <f t="shared" si="43"/>
        <v>22.700000000000053</v>
      </c>
    </row>
    <row r="216" spans="1:1" x14ac:dyDescent="0.25">
      <c r="A216">
        <f t="shared" si="43"/>
        <v>22.800000000000054</v>
      </c>
    </row>
    <row r="217" spans="1:1" x14ac:dyDescent="0.25">
      <c r="A217">
        <f t="shared" si="43"/>
        <v>22.900000000000055</v>
      </c>
    </row>
    <row r="218" spans="1:1" x14ac:dyDescent="0.25">
      <c r="A218">
        <f t="shared" si="43"/>
        <v>23.000000000000057</v>
      </c>
    </row>
    <row r="219" spans="1:1" x14ac:dyDescent="0.25">
      <c r="A219">
        <f t="shared" si="43"/>
        <v>23.100000000000058</v>
      </c>
    </row>
    <row r="220" spans="1:1" x14ac:dyDescent="0.25">
      <c r="A220">
        <f t="shared" si="43"/>
        <v>23.20000000000006</v>
      </c>
    </row>
    <row r="221" spans="1:1" x14ac:dyDescent="0.25">
      <c r="A221">
        <f t="shared" si="43"/>
        <v>23.300000000000061</v>
      </c>
    </row>
    <row r="222" spans="1:1" x14ac:dyDescent="0.25">
      <c r="A222">
        <f t="shared" si="43"/>
        <v>23.400000000000063</v>
      </c>
    </row>
  </sheetData>
  <mergeCells count="2">
    <mergeCell ref="A1:B1"/>
    <mergeCell ref="H3:K3"/>
  </mergeCells>
  <pageMargins left="0.23622047244094491" right="0.23622047244094491" top="0.19685039370078741" bottom="0.15748031496062992" header="0.31496062992125984" footer="0.31496062992125984"/>
  <pageSetup paperSize="9" scale="45" orientation="landscape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22"/>
  <sheetViews>
    <sheetView zoomScale="80" zoomScaleNormal="80" workbookViewId="0">
      <selection activeCell="A11" sqref="A11:A56"/>
    </sheetView>
  </sheetViews>
  <sheetFormatPr defaultRowHeight="15" x14ac:dyDescent="0.25"/>
  <cols>
    <col min="2" max="2" width="7.28515625" customWidth="1"/>
    <col min="3" max="4" width="12.140625" customWidth="1"/>
    <col min="5" max="6" width="9.140625" style="11"/>
    <col min="11" max="11" width="15.28515625" customWidth="1"/>
    <col min="12" max="12" width="18.5703125" customWidth="1"/>
    <col min="13" max="13" width="12.28515625" customWidth="1"/>
    <col min="14" max="14" width="13.7109375" customWidth="1"/>
  </cols>
  <sheetData>
    <row r="1" spans="1:27" x14ac:dyDescent="0.25">
      <c r="A1" s="79" t="s">
        <v>26</v>
      </c>
      <c r="B1" s="79"/>
      <c r="Q1" s="19"/>
      <c r="R1" s="19"/>
      <c r="S1" s="20"/>
      <c r="T1" s="19"/>
      <c r="U1" s="19"/>
      <c r="V1" s="20"/>
      <c r="W1" s="19"/>
      <c r="X1" s="19"/>
      <c r="Y1" s="20"/>
      <c r="Z1" s="20"/>
      <c r="AA1" s="20"/>
    </row>
    <row r="2" spans="1:27" ht="15.75" thickBot="1" x14ac:dyDescent="0.3">
      <c r="A2" t="s">
        <v>6</v>
      </c>
      <c r="Q2" s="20"/>
      <c r="R2" s="20"/>
      <c r="S2" s="20"/>
      <c r="T2" s="21"/>
      <c r="U2" s="20"/>
      <c r="V2" s="20"/>
      <c r="W2" s="20"/>
      <c r="X2" s="20"/>
      <c r="Y2" s="20"/>
      <c r="Z2" s="20"/>
      <c r="AA2" s="20"/>
    </row>
    <row r="3" spans="1:27" ht="24" thickBot="1" x14ac:dyDescent="0.3">
      <c r="A3" t="s">
        <v>2</v>
      </c>
      <c r="E3" s="64">
        <v>0.3</v>
      </c>
      <c r="H3" s="80" t="s">
        <v>25</v>
      </c>
      <c r="I3" s="81"/>
      <c r="J3" s="81"/>
      <c r="K3" s="82"/>
      <c r="Q3" s="20"/>
      <c r="R3" s="20"/>
      <c r="S3" s="20"/>
      <c r="T3" s="21"/>
      <c r="U3" s="20"/>
      <c r="V3" s="20"/>
      <c r="W3" s="20"/>
      <c r="X3" s="20"/>
      <c r="Y3" s="20"/>
      <c r="Z3" s="20"/>
      <c r="AA3" s="20"/>
    </row>
    <row r="4" spans="1:27" x14ac:dyDescent="0.25">
      <c r="A4" t="s">
        <v>3</v>
      </c>
      <c r="E4" s="11">
        <f>E3*4</f>
        <v>1.2</v>
      </c>
      <c r="Q4" s="20"/>
      <c r="R4" s="20"/>
      <c r="S4" s="20"/>
      <c r="T4" s="21"/>
      <c r="U4" s="20"/>
      <c r="V4" s="20"/>
      <c r="W4" s="20"/>
      <c r="X4" s="20"/>
      <c r="Y4" s="20"/>
      <c r="Z4" s="20"/>
      <c r="AA4" s="20"/>
    </row>
    <row r="5" spans="1:27" x14ac:dyDescent="0.25">
      <c r="A5" t="s">
        <v>4</v>
      </c>
      <c r="E5" s="11">
        <f>E3*E3</f>
        <v>0.09</v>
      </c>
      <c r="Q5" s="20"/>
      <c r="R5" s="20"/>
      <c r="S5" s="20"/>
      <c r="T5" s="21"/>
      <c r="U5" s="20"/>
      <c r="V5" s="20"/>
      <c r="W5" s="20"/>
      <c r="X5" s="20"/>
      <c r="Y5" s="20"/>
      <c r="Z5" s="20"/>
      <c r="AA5" s="20"/>
    </row>
    <row r="6" spans="1:27" ht="15.75" thickBot="1" x14ac:dyDescent="0.3">
      <c r="A6" s="58" t="s">
        <v>23</v>
      </c>
      <c r="B6" s="58"/>
      <c r="C6" s="58"/>
      <c r="D6" s="58"/>
      <c r="E6" s="59">
        <v>38.5</v>
      </c>
      <c r="Q6" s="20"/>
      <c r="R6" s="20"/>
      <c r="S6" s="20"/>
      <c r="T6" s="21"/>
      <c r="U6" s="20"/>
      <c r="V6" s="20"/>
      <c r="W6" s="20"/>
      <c r="X6" s="20"/>
      <c r="Y6" s="20"/>
      <c r="Z6" s="20"/>
      <c r="AA6" s="20"/>
    </row>
    <row r="7" spans="1:27" ht="15.75" thickBot="1" x14ac:dyDescent="0.3">
      <c r="A7" s="58" t="s">
        <v>20</v>
      </c>
      <c r="B7" s="58"/>
      <c r="C7" s="58"/>
      <c r="D7" s="58"/>
      <c r="E7" s="59">
        <v>38.5</v>
      </c>
      <c r="Q7" s="20"/>
      <c r="R7" s="20"/>
      <c r="S7" s="20"/>
      <c r="T7" s="21"/>
      <c r="U7" s="20"/>
      <c r="V7" s="20"/>
      <c r="W7" s="20"/>
      <c r="X7" s="20"/>
      <c r="Y7" s="20"/>
      <c r="Z7" s="20"/>
      <c r="AA7" s="20"/>
    </row>
    <row r="8" spans="1:27" ht="18.75" x14ac:dyDescent="0.3">
      <c r="A8" s="56" t="s">
        <v>19</v>
      </c>
      <c r="B8" s="56"/>
      <c r="C8" s="56"/>
      <c r="D8" s="56"/>
      <c r="E8" s="57">
        <f>E6-A11</f>
        <v>37.200000000000003</v>
      </c>
      <c r="Q8" s="20"/>
      <c r="R8" s="20"/>
      <c r="S8" s="61" t="s">
        <v>14</v>
      </c>
      <c r="T8" s="21"/>
      <c r="U8" s="20"/>
      <c r="V8" s="20"/>
      <c r="W8" s="20"/>
      <c r="X8" s="20"/>
      <c r="Y8" s="20"/>
      <c r="Z8" s="61" t="s">
        <v>21</v>
      </c>
      <c r="AA8" s="61"/>
    </row>
    <row r="9" spans="1:27" x14ac:dyDescent="0.25">
      <c r="B9" s="6" t="s">
        <v>9</v>
      </c>
      <c r="C9" s="5" t="s">
        <v>12</v>
      </c>
      <c r="D9" s="5" t="s">
        <v>22</v>
      </c>
      <c r="E9" s="60" t="s">
        <v>1</v>
      </c>
      <c r="F9" s="60" t="s">
        <v>0</v>
      </c>
      <c r="G9" s="6" t="s">
        <v>7</v>
      </c>
      <c r="H9" s="5" t="s">
        <v>8</v>
      </c>
      <c r="I9" s="6" t="s">
        <v>5</v>
      </c>
      <c r="J9" s="6" t="s">
        <v>11</v>
      </c>
      <c r="K9" s="7" t="s">
        <v>13</v>
      </c>
      <c r="L9" s="8" t="s">
        <v>10</v>
      </c>
      <c r="M9" s="5" t="s">
        <v>14</v>
      </c>
      <c r="N9" s="5" t="s">
        <v>21</v>
      </c>
      <c r="Q9" s="20"/>
      <c r="R9" s="20"/>
      <c r="S9" s="20"/>
      <c r="T9" s="21"/>
      <c r="U9" s="20"/>
      <c r="V9" s="20"/>
      <c r="W9" s="20"/>
      <c r="X9" s="20"/>
      <c r="Y9" s="20"/>
      <c r="Z9" s="20"/>
      <c r="AA9" s="20"/>
    </row>
    <row r="10" spans="1:27" ht="15.75" thickBot="1" x14ac:dyDescent="0.3">
      <c r="G10" s="5"/>
      <c r="I10" s="4"/>
      <c r="J10" s="9"/>
      <c r="K10" s="2"/>
      <c r="L10" s="10"/>
      <c r="M10" s="2"/>
      <c r="N10" s="3"/>
      <c r="Q10" s="20"/>
      <c r="R10" s="20"/>
      <c r="S10" s="20"/>
      <c r="T10" s="21"/>
      <c r="U10" s="20"/>
      <c r="V10" s="20"/>
      <c r="W10" s="20"/>
      <c r="X10" s="20"/>
      <c r="Y10" s="20"/>
      <c r="Z10" s="20"/>
      <c r="AA10" s="20"/>
    </row>
    <row r="11" spans="1:27" ht="15.75" thickBot="1" x14ac:dyDescent="0.3">
      <c r="A11" s="1">
        <v>1.3</v>
      </c>
      <c r="B11">
        <v>0</v>
      </c>
      <c r="C11">
        <f>E7-E8</f>
        <v>1.2999999999999972</v>
      </c>
      <c r="D11">
        <f>E8</f>
        <v>37.200000000000003</v>
      </c>
      <c r="E11" s="68">
        <v>18.600000000000001</v>
      </c>
      <c r="F11" s="65">
        <v>17</v>
      </c>
      <c r="G11" s="1">
        <f>INDEX(Коэффициенты!D$3:D$39, MATCH(F11,Коэффициенты!C$3:C$39,1))</f>
        <v>0.75</v>
      </c>
      <c r="H11">
        <f>E11*1000</f>
        <v>18600</v>
      </c>
      <c r="I11" s="12">
        <f>INDEX(Коэффициенты!B$3:B$74,MATCH(H11,Коэффициенты!A$3:A$74,1))</f>
        <v>0.31999999999999901</v>
      </c>
      <c r="J11" s="9">
        <f>I11*H11*$E$5</f>
        <v>535.67999999999836</v>
      </c>
      <c r="K11" s="2">
        <v>0</v>
      </c>
      <c r="L11" s="10">
        <f>L10+K11</f>
        <v>0</v>
      </c>
      <c r="M11" s="62">
        <f t="shared" ref="M11:M74" si="0">L11+J11</f>
        <v>535.67999999999836</v>
      </c>
      <c r="N11" s="63">
        <f>M11/(1.25)</f>
        <v>428.54399999999868</v>
      </c>
      <c r="Q11" s="20"/>
      <c r="R11" s="20"/>
      <c r="S11" s="20"/>
      <c r="T11" s="21"/>
      <c r="U11" s="20"/>
      <c r="V11" s="20"/>
      <c r="W11" s="20"/>
      <c r="X11" s="20"/>
      <c r="Y11" s="20"/>
      <c r="Z11" s="20"/>
      <c r="AA11" s="20"/>
    </row>
    <row r="12" spans="1:27" ht="15.75" thickBot="1" x14ac:dyDescent="0.3">
      <c r="A12">
        <f>A11+0.1</f>
        <v>1.4000000000000001</v>
      </c>
      <c r="B12">
        <f t="shared" ref="B12:B75" si="1">A12-A11</f>
        <v>0.10000000000000009</v>
      </c>
      <c r="C12">
        <f>B12+C11</f>
        <v>1.3999999999999972</v>
      </c>
      <c r="D12">
        <f>D11-B12</f>
        <v>37.1</v>
      </c>
      <c r="E12" s="67">
        <v>15.24</v>
      </c>
      <c r="F12" s="66">
        <v>60</v>
      </c>
      <c r="G12" s="1">
        <f>INDEX(Коэффициенты!D$3:D$39, MATCH(F12,Коэффициенты!C$3:C$39,1))</f>
        <v>0.55000000000000004</v>
      </c>
      <c r="H12">
        <f t="shared" ref="H12:H74" si="2">E12*1000</f>
        <v>15240</v>
      </c>
      <c r="I12" s="12">
        <f>INDEX(Коэффициенты!B$3:B$74,MATCH(H12,Коэффициенты!A$3:A$74,1))</f>
        <v>0.35</v>
      </c>
      <c r="J12" s="9">
        <f>I12*H12*$E$5</f>
        <v>480.06</v>
      </c>
      <c r="K12" s="2">
        <f t="shared" ref="K12:K75" si="3">G12*F12*B12*$E$4</f>
        <v>3.9600000000000035</v>
      </c>
      <c r="L12" s="10">
        <f>L11+K12</f>
        <v>3.9600000000000035</v>
      </c>
      <c r="M12" s="62">
        <f t="shared" si="0"/>
        <v>484.02</v>
      </c>
      <c r="N12" s="63">
        <f>M12/(1.25)</f>
        <v>387.21600000000001</v>
      </c>
      <c r="Q12" s="20"/>
      <c r="R12" s="20"/>
      <c r="S12" s="20"/>
      <c r="T12" s="21"/>
      <c r="U12" s="20"/>
      <c r="V12" s="20"/>
      <c r="W12" s="20"/>
      <c r="X12" s="20"/>
      <c r="Y12" s="20"/>
      <c r="Z12" s="20"/>
      <c r="AA12" s="20"/>
    </row>
    <row r="13" spans="1:27" ht="15.75" thickBot="1" x14ac:dyDescent="0.3">
      <c r="A13">
        <f t="shared" ref="A13:A76" si="4">A12+0.1</f>
        <v>1.5000000000000002</v>
      </c>
      <c r="B13">
        <f>A13-A12</f>
        <v>0.10000000000000009</v>
      </c>
      <c r="C13">
        <f>B13+C12</f>
        <v>1.4999999999999973</v>
      </c>
      <c r="D13">
        <f t="shared" ref="D13:D76" si="5">D12-B13</f>
        <v>37</v>
      </c>
      <c r="E13" s="67">
        <v>11.52</v>
      </c>
      <c r="F13" s="66">
        <v>122</v>
      </c>
      <c r="G13" s="1">
        <f>INDEX(Коэффициенты!D$3:D$39, MATCH(F13,Коэффициенты!C$3:C$39,1))</f>
        <v>0.4</v>
      </c>
      <c r="H13">
        <f t="shared" si="2"/>
        <v>11520</v>
      </c>
      <c r="I13" s="12">
        <f>INDEX(Коэффициенты!B$3:B$74,MATCH(H13,Коэффициенты!A$3:A$74,1))</f>
        <v>0.42</v>
      </c>
      <c r="J13" s="9">
        <f>I13*H13*$E$5</f>
        <v>435.45599999999996</v>
      </c>
      <c r="K13" s="2">
        <f t="shared" si="3"/>
        <v>5.8560000000000052</v>
      </c>
      <c r="L13" s="10">
        <f>L12+K13</f>
        <v>9.8160000000000096</v>
      </c>
      <c r="M13" s="62">
        <f t="shared" si="0"/>
        <v>445.27199999999999</v>
      </c>
      <c r="N13" s="63">
        <f t="shared" ref="N13:N76" si="6">M13/(1.25)</f>
        <v>356.2176</v>
      </c>
      <c r="Q13" s="19"/>
      <c r="R13" s="19"/>
      <c r="S13" s="20"/>
      <c r="T13" s="21"/>
      <c r="U13" s="20"/>
      <c r="V13" s="20"/>
      <c r="W13" s="20"/>
      <c r="X13" s="20"/>
      <c r="Y13" s="20"/>
      <c r="Z13" s="20"/>
      <c r="AA13" s="20"/>
    </row>
    <row r="14" spans="1:27" ht="15.75" thickBot="1" x14ac:dyDescent="0.3">
      <c r="A14">
        <f t="shared" si="4"/>
        <v>1.6000000000000003</v>
      </c>
      <c r="B14">
        <f t="shared" si="1"/>
        <v>0.10000000000000009</v>
      </c>
      <c r="C14" s="2">
        <f t="shared" ref="C14:C77" si="7">B14+C13</f>
        <v>1.5999999999999974</v>
      </c>
      <c r="D14">
        <f t="shared" si="5"/>
        <v>36.9</v>
      </c>
      <c r="E14" s="67">
        <v>14.16</v>
      </c>
      <c r="F14" s="66">
        <v>94</v>
      </c>
      <c r="G14" s="1">
        <f>INDEX(Коэффициенты!D$3:D$39, MATCH(F14,Коэффициенты!C$3:C$39,1))</f>
        <v>0.47</v>
      </c>
      <c r="H14">
        <f t="shared" si="2"/>
        <v>14160</v>
      </c>
      <c r="I14" s="12">
        <f>INDEX(Коэффициенты!B$3:B$74,MATCH(H14,Коэффициенты!A$3:A$74,1))</f>
        <v>0.37</v>
      </c>
      <c r="J14" s="9">
        <f t="shared" ref="J14:J77" si="8">I14*H14*$E$5</f>
        <v>471.52799999999996</v>
      </c>
      <c r="K14" s="2">
        <f t="shared" si="3"/>
        <v>5.3016000000000041</v>
      </c>
      <c r="L14" s="10">
        <f t="shared" ref="L14:L77" si="9">L13+K14</f>
        <v>15.117600000000014</v>
      </c>
      <c r="M14" s="62">
        <f t="shared" si="0"/>
        <v>486.6456</v>
      </c>
      <c r="N14" s="63">
        <f t="shared" si="6"/>
        <v>389.31648000000001</v>
      </c>
      <c r="Q14" s="22"/>
      <c r="R14" s="20"/>
      <c r="S14" s="20"/>
      <c r="T14" s="21"/>
      <c r="U14" s="20"/>
      <c r="V14" s="20"/>
      <c r="W14" s="20"/>
      <c r="X14" s="20"/>
      <c r="Y14" s="20"/>
      <c r="Z14" s="20"/>
      <c r="AA14" s="20"/>
    </row>
    <row r="15" spans="1:27" ht="15.75" thickBot="1" x14ac:dyDescent="0.3">
      <c r="A15">
        <f t="shared" si="4"/>
        <v>1.7000000000000004</v>
      </c>
      <c r="B15">
        <f t="shared" si="1"/>
        <v>0.10000000000000009</v>
      </c>
      <c r="C15">
        <f t="shared" si="7"/>
        <v>1.6999999999999975</v>
      </c>
      <c r="D15">
        <f t="shared" si="5"/>
        <v>36.799999999999997</v>
      </c>
      <c r="E15" s="67">
        <v>7.2</v>
      </c>
      <c r="F15" s="66">
        <v>60</v>
      </c>
      <c r="G15" s="1">
        <f>INDEX(Коэффициенты!D$3:D$39, MATCH(F15,Коэффициенты!C$3:C$39,1))</f>
        <v>0.55000000000000004</v>
      </c>
      <c r="H15">
        <f t="shared" si="2"/>
        <v>7200</v>
      </c>
      <c r="I15" s="12">
        <f>INDEX(Коэффициенты!B$3:B$74,MATCH(H15,Коэффициенты!A$3:A$74,1))</f>
        <v>0.56999999999999995</v>
      </c>
      <c r="J15" s="9">
        <f t="shared" si="8"/>
        <v>369.36</v>
      </c>
      <c r="K15" s="2">
        <f t="shared" si="3"/>
        <v>3.9600000000000035</v>
      </c>
      <c r="L15" s="10">
        <f t="shared" si="9"/>
        <v>19.077600000000018</v>
      </c>
      <c r="M15" s="62">
        <f t="shared" si="0"/>
        <v>388.43760000000003</v>
      </c>
      <c r="N15" s="63">
        <f t="shared" si="6"/>
        <v>310.75008000000003</v>
      </c>
      <c r="Q15" s="20"/>
      <c r="R15" s="20"/>
      <c r="S15" s="20"/>
      <c r="T15" s="21"/>
      <c r="U15" s="20"/>
      <c r="V15" s="20"/>
      <c r="W15" s="20"/>
      <c r="X15" s="20"/>
      <c r="Y15" s="20"/>
      <c r="Z15" s="20"/>
      <c r="AA15" s="20"/>
    </row>
    <row r="16" spans="1:27" ht="15.75" thickBot="1" x14ac:dyDescent="0.3">
      <c r="A16">
        <f t="shared" si="4"/>
        <v>1.8000000000000005</v>
      </c>
      <c r="B16">
        <f t="shared" si="1"/>
        <v>0.10000000000000009</v>
      </c>
      <c r="C16">
        <f t="shared" si="7"/>
        <v>1.7999999999999976</v>
      </c>
      <c r="D16">
        <f t="shared" si="5"/>
        <v>36.699999999999996</v>
      </c>
      <c r="E16" s="67">
        <v>4.32</v>
      </c>
      <c r="F16" s="66">
        <v>31</v>
      </c>
      <c r="G16" s="1">
        <f>INDEX(Коэффициенты!D$3:D$39, MATCH(F16,Коэффициенты!C$3:C$39,1))</f>
        <v>0.67</v>
      </c>
      <c r="H16">
        <f t="shared" si="2"/>
        <v>4320</v>
      </c>
      <c r="I16" s="12">
        <f>INDEX(Коэффициенты!B$3:B$74,MATCH(H16,Коэффициенты!A$3:A$74,1))</f>
        <v>0.7</v>
      </c>
      <c r="J16" s="9">
        <f t="shared" si="8"/>
        <v>272.15999999999997</v>
      </c>
      <c r="K16" s="2">
        <f t="shared" si="3"/>
        <v>2.4924000000000022</v>
      </c>
      <c r="L16" s="10">
        <f t="shared" si="9"/>
        <v>21.570000000000022</v>
      </c>
      <c r="M16" s="62">
        <f t="shared" si="0"/>
        <v>293.73</v>
      </c>
      <c r="N16" s="63">
        <f t="shared" si="6"/>
        <v>234.98400000000001</v>
      </c>
      <c r="Q16" s="19"/>
      <c r="R16" s="19"/>
      <c r="S16" s="20"/>
      <c r="T16" s="21"/>
      <c r="U16" s="20"/>
      <c r="V16" s="20"/>
      <c r="W16" s="20"/>
      <c r="X16" s="20"/>
      <c r="Y16" s="20"/>
      <c r="Z16" s="20"/>
      <c r="AA16" s="20"/>
    </row>
    <row r="17" spans="1:27" ht="15.75" thickBot="1" x14ac:dyDescent="0.3">
      <c r="A17">
        <f t="shared" si="4"/>
        <v>1.9000000000000006</v>
      </c>
      <c r="B17">
        <f t="shared" si="1"/>
        <v>0.10000000000000009</v>
      </c>
      <c r="C17" s="2">
        <f t="shared" si="7"/>
        <v>1.8999999999999977</v>
      </c>
      <c r="D17">
        <f t="shared" si="5"/>
        <v>36.599999999999994</v>
      </c>
      <c r="E17" s="67">
        <v>3.72</v>
      </c>
      <c r="F17" s="66">
        <v>19</v>
      </c>
      <c r="G17" s="1">
        <f>INDEX(Коэффициенты!D$3:D$39, MATCH(F17,Коэффициенты!C$3:C$39,1))</f>
        <v>0.75</v>
      </c>
      <c r="H17">
        <f t="shared" si="2"/>
        <v>3720</v>
      </c>
      <c r="I17" s="12">
        <f>INDEX(Коэффициенты!B$3:B$74,MATCH(H17,Коэффициенты!A$3:A$74,1))</f>
        <v>0.73</v>
      </c>
      <c r="J17" s="9">
        <f t="shared" si="8"/>
        <v>244.404</v>
      </c>
      <c r="K17" s="2">
        <f t="shared" si="3"/>
        <v>1.7100000000000013</v>
      </c>
      <c r="L17" s="10">
        <f t="shared" si="9"/>
        <v>23.280000000000022</v>
      </c>
      <c r="M17" s="62">
        <f t="shared" si="0"/>
        <v>267.68400000000003</v>
      </c>
      <c r="N17" s="63">
        <f t="shared" si="6"/>
        <v>214.14720000000003</v>
      </c>
      <c r="Q17" s="22"/>
      <c r="R17" s="20"/>
      <c r="S17" s="20"/>
      <c r="T17" s="21"/>
      <c r="U17" s="20"/>
      <c r="V17" s="20"/>
      <c r="W17" s="20"/>
      <c r="X17" s="20"/>
      <c r="Y17" s="20"/>
      <c r="Z17" s="20"/>
      <c r="AA17" s="20"/>
    </row>
    <row r="18" spans="1:27" ht="15.75" thickBot="1" x14ac:dyDescent="0.3">
      <c r="A18">
        <f t="shared" si="4"/>
        <v>2.0000000000000004</v>
      </c>
      <c r="B18">
        <f t="shared" si="1"/>
        <v>9.9999999999999867E-2</v>
      </c>
      <c r="C18">
        <f t="shared" si="7"/>
        <v>1.9999999999999976</v>
      </c>
      <c r="D18">
        <f t="shared" si="5"/>
        <v>36.499999999999993</v>
      </c>
      <c r="E18" s="67">
        <v>3.48</v>
      </c>
      <c r="F18" s="66">
        <v>17</v>
      </c>
      <c r="G18" s="1">
        <f>INDEX(Коэффициенты!D$3:D$39, MATCH(F18,Коэффициенты!C$3:C$39,1))</f>
        <v>0.75</v>
      </c>
      <c r="H18">
        <f t="shared" si="2"/>
        <v>3480</v>
      </c>
      <c r="I18" s="12">
        <f>INDEX(Коэффициенты!B$3:B$74,MATCH(H18,Коэффициенты!A$3:A$74,1))</f>
        <v>0.75</v>
      </c>
      <c r="J18" s="9">
        <f t="shared" si="8"/>
        <v>234.89999999999998</v>
      </c>
      <c r="K18" s="2">
        <f t="shared" si="3"/>
        <v>1.529999999999998</v>
      </c>
      <c r="L18" s="10">
        <f t="shared" si="9"/>
        <v>24.81000000000002</v>
      </c>
      <c r="M18" s="62">
        <f t="shared" si="0"/>
        <v>259.70999999999998</v>
      </c>
      <c r="N18" s="63">
        <f t="shared" si="6"/>
        <v>207.76799999999997</v>
      </c>
      <c r="Q18" s="20"/>
      <c r="R18" s="20"/>
      <c r="S18" s="20"/>
      <c r="T18" s="21"/>
      <c r="U18" s="20"/>
      <c r="V18" s="20"/>
      <c r="W18" s="20"/>
      <c r="X18" s="20"/>
      <c r="Y18" s="20"/>
      <c r="Z18" s="20"/>
      <c r="AA18" s="20"/>
    </row>
    <row r="19" spans="1:27" ht="15.75" thickBot="1" x14ac:dyDescent="0.3">
      <c r="A19">
        <f t="shared" si="4"/>
        <v>2.1000000000000005</v>
      </c>
      <c r="B19">
        <f t="shared" si="1"/>
        <v>0.10000000000000009</v>
      </c>
      <c r="C19">
        <f t="shared" si="7"/>
        <v>2.0999999999999979</v>
      </c>
      <c r="D19">
        <f t="shared" si="5"/>
        <v>36.399999999999991</v>
      </c>
      <c r="E19" s="67">
        <v>3.24</v>
      </c>
      <c r="F19" s="66">
        <v>19</v>
      </c>
      <c r="G19" s="1">
        <f>INDEX(Коэффициенты!D$3:D$39, MATCH(F19,Коэффициенты!C$3:C$39,1))</f>
        <v>0.75</v>
      </c>
      <c r="H19">
        <f t="shared" si="2"/>
        <v>3240</v>
      </c>
      <c r="I19" s="12">
        <f>INDEX(Коэффициенты!B$3:B$74,MATCH(H19,Коэффициенты!A$3:A$74,1))</f>
        <v>0.76</v>
      </c>
      <c r="J19" s="9">
        <f t="shared" si="8"/>
        <v>221.61600000000001</v>
      </c>
      <c r="K19" s="2">
        <f t="shared" si="3"/>
        <v>1.7100000000000013</v>
      </c>
      <c r="L19" s="10">
        <f t="shared" si="9"/>
        <v>26.520000000000021</v>
      </c>
      <c r="M19" s="62">
        <f t="shared" si="0"/>
        <v>248.13600000000002</v>
      </c>
      <c r="N19" s="63">
        <f t="shared" si="6"/>
        <v>198.50880000000001</v>
      </c>
      <c r="Q19" s="19"/>
      <c r="R19" s="19"/>
      <c r="S19" s="20"/>
      <c r="T19" s="21"/>
      <c r="U19" s="20"/>
      <c r="V19" s="20"/>
      <c r="W19" s="20"/>
      <c r="X19" s="20"/>
      <c r="Y19" s="20"/>
      <c r="Z19" s="20"/>
      <c r="AA19" s="20"/>
    </row>
    <row r="20" spans="1:27" ht="15.75" thickBot="1" x14ac:dyDescent="0.3">
      <c r="A20">
        <f t="shared" si="4"/>
        <v>2.2000000000000006</v>
      </c>
      <c r="B20">
        <f t="shared" si="1"/>
        <v>0.10000000000000009</v>
      </c>
      <c r="C20" s="2">
        <f t="shared" si="7"/>
        <v>2.199999999999998</v>
      </c>
      <c r="D20">
        <f t="shared" si="5"/>
        <v>36.29999999999999</v>
      </c>
      <c r="E20" s="67">
        <v>3.12</v>
      </c>
      <c r="F20" s="66">
        <v>19</v>
      </c>
      <c r="G20" s="1">
        <f>INDEX(Коэффициенты!D$3:D$39, MATCH(F20,Коэффициенты!C$3:C$39,1))</f>
        <v>0.75</v>
      </c>
      <c r="H20">
        <f t="shared" si="2"/>
        <v>3120</v>
      </c>
      <c r="I20" s="12">
        <f>INDEX(Коэффициенты!B$3:B$74,MATCH(H20,Коэффициенты!A$3:A$74,1))</f>
        <v>0.77</v>
      </c>
      <c r="J20" s="9">
        <f t="shared" si="8"/>
        <v>216.21600000000001</v>
      </c>
      <c r="K20" s="2">
        <f t="shared" si="3"/>
        <v>1.7100000000000013</v>
      </c>
      <c r="L20" s="10">
        <f t="shared" si="9"/>
        <v>28.230000000000022</v>
      </c>
      <c r="M20" s="62">
        <f t="shared" si="0"/>
        <v>244.44600000000003</v>
      </c>
      <c r="N20" s="63">
        <f t="shared" si="6"/>
        <v>195.55680000000001</v>
      </c>
      <c r="Q20" s="22"/>
      <c r="R20" s="20"/>
      <c r="S20" s="20"/>
      <c r="T20" s="21"/>
      <c r="U20" s="20"/>
      <c r="V20" s="20"/>
      <c r="W20" s="20"/>
      <c r="X20" s="20"/>
      <c r="Y20" s="20"/>
      <c r="Z20" s="20"/>
      <c r="AA20" s="20"/>
    </row>
    <row r="21" spans="1:27" ht="15.75" thickBot="1" x14ac:dyDescent="0.3">
      <c r="A21">
        <f t="shared" si="4"/>
        <v>2.3000000000000007</v>
      </c>
      <c r="B21">
        <f t="shared" si="1"/>
        <v>0.10000000000000009</v>
      </c>
      <c r="C21">
        <f t="shared" si="7"/>
        <v>2.299999999999998</v>
      </c>
      <c r="D21">
        <f t="shared" si="5"/>
        <v>36.199999999999989</v>
      </c>
      <c r="E21" s="67">
        <v>3</v>
      </c>
      <c r="F21" s="66">
        <v>19</v>
      </c>
      <c r="G21" s="1">
        <f>INDEX(Коэффициенты!D$3:D$39, MATCH(F21,Коэффициенты!C$3:C$39,1))</f>
        <v>0.75</v>
      </c>
      <c r="H21">
        <f t="shared" si="2"/>
        <v>3000</v>
      </c>
      <c r="I21" s="12">
        <f>INDEX(Коэффициенты!B$3:B$74,MATCH(H21,Коэффициенты!A$3:A$74,1))</f>
        <v>0.78</v>
      </c>
      <c r="J21" s="9">
        <f t="shared" si="8"/>
        <v>210.6</v>
      </c>
      <c r="K21" s="2">
        <f t="shared" si="3"/>
        <v>1.7100000000000013</v>
      </c>
      <c r="L21" s="10">
        <f t="shared" si="9"/>
        <v>29.940000000000023</v>
      </c>
      <c r="M21" s="62">
        <f t="shared" si="0"/>
        <v>240.54000000000002</v>
      </c>
      <c r="N21" s="63">
        <f t="shared" si="6"/>
        <v>192.43200000000002</v>
      </c>
      <c r="Q21" s="20"/>
      <c r="R21" s="20"/>
      <c r="S21" s="20"/>
      <c r="T21" s="21"/>
      <c r="U21" s="20"/>
      <c r="V21" s="20"/>
      <c r="W21" s="20"/>
      <c r="X21" s="20"/>
      <c r="Y21" s="20"/>
      <c r="Z21" s="20"/>
      <c r="AA21" s="20"/>
    </row>
    <row r="22" spans="1:27" ht="15.75" thickBot="1" x14ac:dyDescent="0.3">
      <c r="A22">
        <f t="shared" si="4"/>
        <v>2.4000000000000008</v>
      </c>
      <c r="B22">
        <f t="shared" si="1"/>
        <v>0.10000000000000009</v>
      </c>
      <c r="C22">
        <f t="shared" si="7"/>
        <v>2.3999999999999981</v>
      </c>
      <c r="D22">
        <f t="shared" si="5"/>
        <v>36.099999999999987</v>
      </c>
      <c r="E22" s="67">
        <v>4.5599999999999996</v>
      </c>
      <c r="F22" s="66">
        <v>24</v>
      </c>
      <c r="G22" s="1">
        <f>INDEX(Коэффициенты!D$3:D$39, MATCH(F22,Коэффициенты!C$3:C$39,1))</f>
        <v>0.72</v>
      </c>
      <c r="H22">
        <f t="shared" si="2"/>
        <v>4560</v>
      </c>
      <c r="I22" s="12">
        <f>INDEX(Коэффициенты!B$3:B$74,MATCH(H22,Коэффициенты!A$3:A$74,1))</f>
        <v>0.68</v>
      </c>
      <c r="J22" s="9">
        <f t="shared" si="8"/>
        <v>279.072</v>
      </c>
      <c r="K22" s="2">
        <f t="shared" si="3"/>
        <v>2.0736000000000021</v>
      </c>
      <c r="L22" s="10">
        <f t="shared" si="9"/>
        <v>32.013600000000025</v>
      </c>
      <c r="M22" s="62">
        <f t="shared" si="0"/>
        <v>311.0856</v>
      </c>
      <c r="N22" s="63">
        <f t="shared" si="6"/>
        <v>248.86848000000001</v>
      </c>
      <c r="Q22" s="19"/>
      <c r="R22" s="19"/>
      <c r="S22" s="20"/>
      <c r="T22" s="21"/>
      <c r="U22" s="20"/>
      <c r="V22" s="20"/>
      <c r="W22" s="20"/>
      <c r="X22" s="20"/>
      <c r="Y22" s="20"/>
      <c r="Z22" s="20"/>
      <c r="AA22" s="20"/>
    </row>
    <row r="23" spans="1:27" ht="15.75" thickBot="1" x14ac:dyDescent="0.3">
      <c r="A23">
        <f t="shared" si="4"/>
        <v>2.5000000000000009</v>
      </c>
      <c r="B23">
        <f t="shared" si="1"/>
        <v>0.10000000000000009</v>
      </c>
      <c r="C23" s="2">
        <f t="shared" si="7"/>
        <v>2.4999999999999982</v>
      </c>
      <c r="D23">
        <f t="shared" si="5"/>
        <v>35.999999999999986</v>
      </c>
      <c r="E23" s="67">
        <v>3.36</v>
      </c>
      <c r="F23" s="66">
        <v>26</v>
      </c>
      <c r="G23" s="1">
        <f>INDEX(Коэффициенты!D$3:D$39, MATCH(F23,Коэффициенты!C$3:C$39,1))</f>
        <v>0.71</v>
      </c>
      <c r="H23">
        <f t="shared" si="2"/>
        <v>3360</v>
      </c>
      <c r="I23" s="12">
        <f>INDEX(Коэффициенты!B$3:B$74,MATCH(H23,Коэффициенты!A$3:A$74,1))</f>
        <v>0.75</v>
      </c>
      <c r="J23" s="9">
        <f t="shared" si="8"/>
        <v>226.79999999999998</v>
      </c>
      <c r="K23" s="2">
        <f t="shared" si="3"/>
        <v>2.2152000000000021</v>
      </c>
      <c r="L23" s="10">
        <f t="shared" si="9"/>
        <v>34.228800000000028</v>
      </c>
      <c r="M23" s="62">
        <f t="shared" si="0"/>
        <v>261.02879999999999</v>
      </c>
      <c r="N23" s="63">
        <f t="shared" si="6"/>
        <v>208.82303999999999</v>
      </c>
      <c r="Q23" s="22"/>
      <c r="R23" s="20"/>
      <c r="S23" s="20"/>
      <c r="T23" s="21"/>
      <c r="U23" s="20"/>
      <c r="V23" s="20"/>
      <c r="W23" s="20"/>
      <c r="X23" s="20"/>
      <c r="Y23" s="20"/>
      <c r="Z23" s="20"/>
      <c r="AA23" s="20"/>
    </row>
    <row r="24" spans="1:27" ht="15.75" thickBot="1" x14ac:dyDescent="0.3">
      <c r="A24">
        <f t="shared" si="4"/>
        <v>2.600000000000001</v>
      </c>
      <c r="B24">
        <f t="shared" si="1"/>
        <v>0.10000000000000009</v>
      </c>
      <c r="C24">
        <f t="shared" si="7"/>
        <v>2.5999999999999983</v>
      </c>
      <c r="D24">
        <f t="shared" si="5"/>
        <v>35.899999999999984</v>
      </c>
      <c r="E24" s="67">
        <v>2.88</v>
      </c>
      <c r="F24" s="66">
        <v>38</v>
      </c>
      <c r="G24" s="1">
        <f>INDEX(Коэффициенты!D$3:D$39, MATCH(F24,Коэффициенты!C$3:C$39,1))</f>
        <v>0.62</v>
      </c>
      <c r="H24">
        <f t="shared" si="2"/>
        <v>2880</v>
      </c>
      <c r="I24" s="12">
        <f>INDEX(Коэффициенты!B$3:B$74,MATCH(H24,Коэффициенты!A$3:A$74,1))</f>
        <v>0.78</v>
      </c>
      <c r="J24" s="9">
        <f t="shared" si="8"/>
        <v>202.17599999999999</v>
      </c>
      <c r="K24" s="2">
        <f t="shared" si="3"/>
        <v>2.8272000000000026</v>
      </c>
      <c r="L24" s="10">
        <f t="shared" si="9"/>
        <v>37.056000000000033</v>
      </c>
      <c r="M24" s="62">
        <f t="shared" si="0"/>
        <v>239.23200000000003</v>
      </c>
      <c r="N24" s="63">
        <f t="shared" si="6"/>
        <v>191.38560000000001</v>
      </c>
      <c r="Q24" s="20"/>
      <c r="R24" s="20"/>
      <c r="S24" s="20"/>
      <c r="T24" s="21"/>
      <c r="U24" s="20"/>
      <c r="V24" s="20"/>
      <c r="W24" s="20"/>
      <c r="X24" s="20"/>
      <c r="Y24" s="20"/>
      <c r="Z24" s="20"/>
      <c r="AA24" s="20"/>
    </row>
    <row r="25" spans="1:27" ht="15.75" thickBot="1" x14ac:dyDescent="0.3">
      <c r="A25">
        <f t="shared" si="4"/>
        <v>2.7000000000000011</v>
      </c>
      <c r="B25">
        <f t="shared" si="1"/>
        <v>0.10000000000000009</v>
      </c>
      <c r="C25">
        <f t="shared" si="7"/>
        <v>2.6999999999999984</v>
      </c>
      <c r="D25">
        <f t="shared" si="5"/>
        <v>35.799999999999983</v>
      </c>
      <c r="E25" s="67">
        <v>9.24</v>
      </c>
      <c r="F25" s="66">
        <v>36</v>
      </c>
      <c r="G25" s="1">
        <f>INDEX(Коэффициенты!D$3:D$39, MATCH(F25,Коэффициенты!C$3:C$39,1))</f>
        <v>0.63</v>
      </c>
      <c r="H25">
        <f t="shared" si="2"/>
        <v>9240</v>
      </c>
      <c r="I25" s="12">
        <f>INDEX(Коэффициенты!B$3:B$74,MATCH(H25,Коэффициенты!A$3:A$74,1))</f>
        <v>0.49</v>
      </c>
      <c r="J25" s="9">
        <f t="shared" si="8"/>
        <v>407.48400000000004</v>
      </c>
      <c r="K25" s="2">
        <f t="shared" si="3"/>
        <v>2.7216000000000022</v>
      </c>
      <c r="L25" s="10">
        <f t="shared" si="9"/>
        <v>39.777600000000035</v>
      </c>
      <c r="M25" s="62">
        <f t="shared" si="0"/>
        <v>447.26160000000004</v>
      </c>
      <c r="N25" s="63">
        <f t="shared" si="6"/>
        <v>357.80928000000006</v>
      </c>
      <c r="Q25" s="19"/>
      <c r="R25" s="19"/>
      <c r="S25" s="20"/>
      <c r="T25" s="21"/>
      <c r="U25" s="20"/>
      <c r="V25" s="20"/>
      <c r="W25" s="20"/>
      <c r="X25" s="20"/>
      <c r="Y25" s="20"/>
      <c r="Z25" s="20"/>
      <c r="AA25" s="20"/>
    </row>
    <row r="26" spans="1:27" ht="15.75" thickBot="1" x14ac:dyDescent="0.3">
      <c r="A26">
        <f t="shared" si="4"/>
        <v>2.8000000000000012</v>
      </c>
      <c r="B26">
        <f t="shared" si="1"/>
        <v>0.10000000000000009</v>
      </c>
      <c r="C26" s="2">
        <f t="shared" si="7"/>
        <v>2.7999999999999985</v>
      </c>
      <c r="D26">
        <f t="shared" si="5"/>
        <v>35.699999999999982</v>
      </c>
      <c r="E26" s="67">
        <v>11.52</v>
      </c>
      <c r="F26" s="66">
        <v>46</v>
      </c>
      <c r="G26" s="1">
        <f>INDEX(Коэффициенты!D$3:D$39, MATCH(F26,Коэффициенты!C$3:C$39,1))</f>
        <v>0.59</v>
      </c>
      <c r="H26">
        <f t="shared" si="2"/>
        <v>11520</v>
      </c>
      <c r="I26" s="12">
        <f>INDEX(Коэффициенты!B$3:B$74,MATCH(H26,Коэффициенты!A$3:A$74,1))</f>
        <v>0.42</v>
      </c>
      <c r="J26" s="9">
        <f t="shared" si="8"/>
        <v>435.45599999999996</v>
      </c>
      <c r="K26" s="2">
        <f t="shared" si="3"/>
        <v>3.2568000000000024</v>
      </c>
      <c r="L26" s="10">
        <f t="shared" si="9"/>
        <v>43.034400000000041</v>
      </c>
      <c r="M26" s="62">
        <f t="shared" si="0"/>
        <v>478.49040000000002</v>
      </c>
      <c r="N26" s="63">
        <f t="shared" si="6"/>
        <v>382.79232000000002</v>
      </c>
      <c r="Q26" s="22"/>
      <c r="R26" s="20"/>
      <c r="S26" s="20"/>
      <c r="T26" s="21"/>
      <c r="U26" s="20"/>
      <c r="V26" s="20"/>
      <c r="W26" s="20"/>
      <c r="X26" s="20"/>
      <c r="Y26" s="20"/>
      <c r="Z26" s="20"/>
      <c r="AA26" s="20"/>
    </row>
    <row r="27" spans="1:27" ht="15.75" thickBot="1" x14ac:dyDescent="0.3">
      <c r="A27">
        <f t="shared" si="4"/>
        <v>2.9000000000000012</v>
      </c>
      <c r="B27">
        <f t="shared" si="1"/>
        <v>0.10000000000000009</v>
      </c>
      <c r="C27">
        <f t="shared" si="7"/>
        <v>2.8999999999999986</v>
      </c>
      <c r="D27">
        <f t="shared" si="5"/>
        <v>35.59999999999998</v>
      </c>
      <c r="E27" s="67">
        <v>9.48</v>
      </c>
      <c r="F27" s="66">
        <v>36</v>
      </c>
      <c r="G27" s="1">
        <f>INDEX(Коэффициенты!D$3:D$39, MATCH(F27,Коэффициенты!C$3:C$39,1))</f>
        <v>0.63</v>
      </c>
      <c r="H27">
        <f t="shared" si="2"/>
        <v>9480</v>
      </c>
      <c r="I27" s="12">
        <f>INDEX(Коэффициенты!B$3:B$74,MATCH(H27,Коэффициенты!A$3:A$74,1))</f>
        <v>0.48</v>
      </c>
      <c r="J27" s="9">
        <f t="shared" si="8"/>
        <v>409.53599999999994</v>
      </c>
      <c r="K27" s="2">
        <f t="shared" si="3"/>
        <v>2.7216000000000022</v>
      </c>
      <c r="L27" s="10">
        <f t="shared" si="9"/>
        <v>45.756000000000043</v>
      </c>
      <c r="M27" s="62">
        <f t="shared" si="0"/>
        <v>455.29199999999997</v>
      </c>
      <c r="N27" s="63">
        <f t="shared" si="6"/>
        <v>364.23359999999997</v>
      </c>
      <c r="Q27" s="20"/>
      <c r="R27" s="20"/>
      <c r="S27" s="20"/>
      <c r="T27" s="21"/>
      <c r="U27" s="20"/>
      <c r="V27" s="20"/>
      <c r="W27" s="20"/>
      <c r="X27" s="20"/>
      <c r="Y27" s="20"/>
      <c r="Z27" s="20"/>
      <c r="AA27" s="20"/>
    </row>
    <row r="28" spans="1:27" ht="15.75" thickBot="1" x14ac:dyDescent="0.3">
      <c r="A28">
        <f t="shared" si="4"/>
        <v>3.0000000000000013</v>
      </c>
      <c r="B28">
        <f t="shared" si="1"/>
        <v>0.10000000000000009</v>
      </c>
      <c r="C28">
        <f t="shared" si="7"/>
        <v>2.9999999999999987</v>
      </c>
      <c r="D28">
        <f t="shared" si="5"/>
        <v>35.499999999999979</v>
      </c>
      <c r="E28" s="67">
        <v>11.4</v>
      </c>
      <c r="F28" s="66">
        <v>79</v>
      </c>
      <c r="G28" s="1">
        <f>INDEX(Коэффициенты!D$3:D$39, MATCH(F28,Коэффициенты!C$3:C$39,1))</f>
        <v>0.51</v>
      </c>
      <c r="H28">
        <f t="shared" si="2"/>
        <v>11400</v>
      </c>
      <c r="I28" s="12">
        <f>INDEX(Коэффициенты!B$3:B$74,MATCH(H28,Коэффициенты!A$3:A$74,1))</f>
        <v>0.43</v>
      </c>
      <c r="J28" s="9">
        <f t="shared" si="8"/>
        <v>441.18</v>
      </c>
      <c r="K28" s="2">
        <f t="shared" si="3"/>
        <v>4.834800000000004</v>
      </c>
      <c r="L28" s="10">
        <f t="shared" si="9"/>
        <v>50.590800000000044</v>
      </c>
      <c r="M28" s="62">
        <f t="shared" si="0"/>
        <v>491.77080000000007</v>
      </c>
      <c r="N28" s="63">
        <f t="shared" si="6"/>
        <v>393.41664000000003</v>
      </c>
      <c r="Q28" s="19"/>
      <c r="R28" s="19"/>
      <c r="S28" s="20"/>
      <c r="T28" s="21"/>
      <c r="U28" s="20"/>
      <c r="V28" s="20"/>
      <c r="W28" s="20"/>
      <c r="X28" s="20"/>
      <c r="Y28" s="20"/>
      <c r="Z28" s="20"/>
      <c r="AA28" s="20"/>
    </row>
    <row r="29" spans="1:27" ht="15.75" thickBot="1" x14ac:dyDescent="0.3">
      <c r="A29">
        <f t="shared" si="4"/>
        <v>3.1000000000000014</v>
      </c>
      <c r="B29">
        <f t="shared" si="1"/>
        <v>0.10000000000000009</v>
      </c>
      <c r="C29" s="2">
        <f t="shared" si="7"/>
        <v>3.0999999999999988</v>
      </c>
      <c r="D29">
        <f t="shared" si="5"/>
        <v>35.399999999999977</v>
      </c>
      <c r="E29" s="67">
        <v>8.8800000000000008</v>
      </c>
      <c r="F29" s="66">
        <v>98</v>
      </c>
      <c r="G29" s="1">
        <f>INDEX(Коэффициенты!D$3:D$39, MATCH(F29,Коэффициенты!C$3:C$39,1))</f>
        <v>0.46</v>
      </c>
      <c r="H29">
        <f t="shared" si="2"/>
        <v>8880</v>
      </c>
      <c r="I29" s="12">
        <f>INDEX(Коэффициенты!B$3:B$74,MATCH(H29,Коэффициенты!A$3:A$74,1))</f>
        <v>0.5</v>
      </c>
      <c r="J29" s="9">
        <f t="shared" si="8"/>
        <v>399.59999999999997</v>
      </c>
      <c r="K29" s="2">
        <f t="shared" si="3"/>
        <v>5.4096000000000055</v>
      </c>
      <c r="L29" s="10">
        <f t="shared" si="9"/>
        <v>56.000400000000049</v>
      </c>
      <c r="M29" s="62">
        <f t="shared" si="0"/>
        <v>455.60040000000004</v>
      </c>
      <c r="N29" s="63">
        <f t="shared" si="6"/>
        <v>364.48032000000001</v>
      </c>
      <c r="Q29" s="22"/>
      <c r="R29" s="20"/>
      <c r="S29" s="20"/>
      <c r="T29" s="21"/>
      <c r="U29" s="20"/>
      <c r="V29" s="20"/>
      <c r="W29" s="20"/>
      <c r="X29" s="20"/>
      <c r="Y29" s="20"/>
      <c r="Z29" s="20"/>
      <c r="AA29" s="20"/>
    </row>
    <row r="30" spans="1:27" ht="15.75" thickBot="1" x14ac:dyDescent="0.3">
      <c r="A30">
        <f t="shared" si="4"/>
        <v>3.2000000000000015</v>
      </c>
      <c r="B30">
        <f t="shared" si="1"/>
        <v>0.10000000000000009</v>
      </c>
      <c r="C30">
        <f t="shared" si="7"/>
        <v>3.1999999999999988</v>
      </c>
      <c r="D30">
        <f t="shared" si="5"/>
        <v>35.299999999999976</v>
      </c>
      <c r="E30" s="67">
        <v>8.0399999999999991</v>
      </c>
      <c r="F30" s="66">
        <v>65</v>
      </c>
      <c r="G30" s="1">
        <f>INDEX(Коэффициенты!D$3:D$39, MATCH(F30,Коэффициенты!C$3:C$39,1))</f>
        <v>0.54</v>
      </c>
      <c r="H30">
        <f t="shared" si="2"/>
        <v>8039.9999999999991</v>
      </c>
      <c r="I30" s="12">
        <f>INDEX(Коэффициенты!B$3:B$74,MATCH(H30,Коэффициенты!A$3:A$74,1))</f>
        <v>0.53</v>
      </c>
      <c r="J30" s="9">
        <f t="shared" si="8"/>
        <v>383.50799999999998</v>
      </c>
      <c r="K30" s="2">
        <f t="shared" si="3"/>
        <v>4.2120000000000042</v>
      </c>
      <c r="L30" s="10">
        <f t="shared" si="9"/>
        <v>60.212400000000052</v>
      </c>
      <c r="M30" s="62">
        <f t="shared" si="0"/>
        <v>443.72040000000004</v>
      </c>
      <c r="N30" s="63">
        <f t="shared" si="6"/>
        <v>354.97632000000004</v>
      </c>
      <c r="Q30" s="20"/>
      <c r="R30" s="20"/>
      <c r="S30" s="20"/>
      <c r="T30" s="21"/>
      <c r="U30" s="20"/>
      <c r="V30" s="20"/>
      <c r="W30" s="20"/>
      <c r="X30" s="20"/>
      <c r="Y30" s="20"/>
      <c r="Z30" s="20"/>
      <c r="AA30" s="20"/>
    </row>
    <row r="31" spans="1:27" ht="15.75" thickBot="1" x14ac:dyDescent="0.3">
      <c r="A31">
        <f t="shared" si="4"/>
        <v>3.3000000000000016</v>
      </c>
      <c r="B31">
        <f t="shared" si="1"/>
        <v>0.10000000000000009</v>
      </c>
      <c r="C31">
        <f t="shared" si="7"/>
        <v>3.2999999999999989</v>
      </c>
      <c r="D31">
        <f t="shared" si="5"/>
        <v>35.199999999999974</v>
      </c>
      <c r="E31" s="67">
        <v>6</v>
      </c>
      <c r="F31" s="66">
        <v>48</v>
      </c>
      <c r="G31" s="5">
        <f>INDEX(Коэффициенты!F$3:F$74, MATCH(F31,Коэффициенты!E$3:E$74,1))</f>
        <v>0.7</v>
      </c>
      <c r="H31">
        <f t="shared" si="2"/>
        <v>6000</v>
      </c>
      <c r="I31" s="12">
        <f>INDEX(Коэффициенты!B$3:B$74,MATCH(H31,Коэффициенты!A$3:A$74,1))</f>
        <v>0.61</v>
      </c>
      <c r="J31" s="9">
        <f t="shared" si="8"/>
        <v>329.4</v>
      </c>
      <c r="K31" s="2">
        <f t="shared" si="3"/>
        <v>4.0320000000000027</v>
      </c>
      <c r="L31" s="10">
        <f t="shared" si="9"/>
        <v>64.244400000000056</v>
      </c>
      <c r="M31" s="62">
        <f t="shared" si="0"/>
        <v>393.64440000000002</v>
      </c>
      <c r="N31" s="63">
        <f t="shared" si="6"/>
        <v>314.91552000000001</v>
      </c>
      <c r="Q31" s="19"/>
      <c r="R31" s="19"/>
      <c r="S31" s="20"/>
      <c r="T31" s="21"/>
      <c r="U31" s="20"/>
      <c r="V31" s="20"/>
      <c r="W31" s="20"/>
      <c r="X31" s="20"/>
      <c r="Y31" s="20"/>
      <c r="Z31" s="20"/>
      <c r="AA31" s="20"/>
    </row>
    <row r="32" spans="1:27" ht="15.75" thickBot="1" x14ac:dyDescent="0.3">
      <c r="A32">
        <f t="shared" si="4"/>
        <v>3.4000000000000017</v>
      </c>
      <c r="B32">
        <f t="shared" si="1"/>
        <v>0.10000000000000009</v>
      </c>
      <c r="C32" s="2">
        <f t="shared" si="7"/>
        <v>3.399999999999999</v>
      </c>
      <c r="D32">
        <f t="shared" si="5"/>
        <v>35.099999999999973</v>
      </c>
      <c r="E32" s="67">
        <v>1.44</v>
      </c>
      <c r="F32" s="66">
        <v>29</v>
      </c>
      <c r="G32" s="5">
        <f>INDEX(Коэффициенты!F$3:F$74, MATCH(F32,Коэффициенты!E$3:E$74,1))</f>
        <v>0.89</v>
      </c>
      <c r="H32">
        <f t="shared" si="2"/>
        <v>1440</v>
      </c>
      <c r="I32" s="12">
        <f>INDEX(Коэффициенты!B$3:B$74,MATCH(H32,Коэффициенты!A$3:A$74,1))</f>
        <v>0.88</v>
      </c>
      <c r="J32" s="9">
        <f t="shared" si="8"/>
        <v>114.048</v>
      </c>
      <c r="K32" s="2">
        <f t="shared" si="3"/>
        <v>3.0972000000000026</v>
      </c>
      <c r="L32" s="10">
        <f t="shared" si="9"/>
        <v>67.341600000000057</v>
      </c>
      <c r="M32" s="62">
        <f t="shared" si="0"/>
        <v>181.38960000000006</v>
      </c>
      <c r="N32" s="63">
        <f t="shared" si="6"/>
        <v>145.11168000000004</v>
      </c>
      <c r="Q32" s="22"/>
      <c r="R32" s="20"/>
      <c r="S32" s="20"/>
      <c r="T32" s="21"/>
      <c r="U32" s="20"/>
      <c r="V32" s="20"/>
      <c r="W32" s="20"/>
      <c r="X32" s="20"/>
      <c r="Y32" s="20"/>
      <c r="Z32" s="20"/>
      <c r="AA32" s="20"/>
    </row>
    <row r="33" spans="1:27" ht="15.75" thickBot="1" x14ac:dyDescent="0.3">
      <c r="A33">
        <f t="shared" si="4"/>
        <v>3.5000000000000018</v>
      </c>
      <c r="B33">
        <f t="shared" si="1"/>
        <v>0.10000000000000009</v>
      </c>
      <c r="C33">
        <f t="shared" si="7"/>
        <v>3.4999999999999991</v>
      </c>
      <c r="D33">
        <f t="shared" si="5"/>
        <v>34.999999999999972</v>
      </c>
      <c r="E33" s="67">
        <v>2.16</v>
      </c>
      <c r="F33" s="66">
        <v>36</v>
      </c>
      <c r="G33" s="5">
        <f>INDEX(Коэффициенты!F$3:F$74, MATCH(F33,Коэффициенты!E$3:E$74,1))</f>
        <v>0.8</v>
      </c>
      <c r="H33">
        <f t="shared" si="2"/>
        <v>2160</v>
      </c>
      <c r="I33" s="12">
        <f>INDEX(Коэффициенты!B$3:B$74,MATCH(H33,Коэффициенты!A$3:A$74,1))</f>
        <v>0.83</v>
      </c>
      <c r="J33" s="9">
        <f t="shared" si="8"/>
        <v>161.352</v>
      </c>
      <c r="K33" s="2">
        <f t="shared" si="3"/>
        <v>3.4560000000000031</v>
      </c>
      <c r="L33" s="10">
        <f t="shared" si="9"/>
        <v>70.79760000000006</v>
      </c>
      <c r="M33" s="62">
        <f t="shared" si="0"/>
        <v>232.14960000000008</v>
      </c>
      <c r="N33" s="63">
        <f t="shared" si="6"/>
        <v>185.71968000000007</v>
      </c>
      <c r="Q33" s="20"/>
      <c r="R33" s="20"/>
      <c r="S33" s="20"/>
      <c r="T33" s="21"/>
      <c r="U33" s="20"/>
      <c r="V33" s="20"/>
      <c r="W33" s="20"/>
      <c r="X33" s="20"/>
      <c r="Y33" s="20"/>
      <c r="Z33" s="20"/>
      <c r="AA33" s="20"/>
    </row>
    <row r="34" spans="1:27" ht="15.75" thickBot="1" x14ac:dyDescent="0.3">
      <c r="A34">
        <f t="shared" si="4"/>
        <v>3.6000000000000019</v>
      </c>
      <c r="B34">
        <f t="shared" si="1"/>
        <v>0.10000000000000009</v>
      </c>
      <c r="C34">
        <f t="shared" si="7"/>
        <v>3.5999999999999992</v>
      </c>
      <c r="D34">
        <f t="shared" si="5"/>
        <v>34.89999999999997</v>
      </c>
      <c r="E34" s="67">
        <v>0.72</v>
      </c>
      <c r="F34" s="66">
        <v>38</v>
      </c>
      <c r="G34" s="5">
        <f>INDEX(Коэффициенты!F$3:F$74, MATCH(F34,Коэффициенты!E$3:E$74,1))</f>
        <v>0.78</v>
      </c>
      <c r="H34">
        <f t="shared" si="2"/>
        <v>720</v>
      </c>
      <c r="I34" s="12">
        <f>INDEX(Коэффициенты!B$3:B$74,MATCH(H34,Коэффициенты!A$3:A$74,1))</f>
        <v>0.9</v>
      </c>
      <c r="J34" s="9">
        <f t="shared" si="8"/>
        <v>58.32</v>
      </c>
      <c r="K34" s="2">
        <f t="shared" si="3"/>
        <v>3.5568000000000031</v>
      </c>
      <c r="L34" s="10">
        <f t="shared" si="9"/>
        <v>74.354400000000069</v>
      </c>
      <c r="M34" s="62">
        <f t="shared" si="0"/>
        <v>132.67440000000008</v>
      </c>
      <c r="N34" s="63">
        <f t="shared" si="6"/>
        <v>106.13952000000006</v>
      </c>
      <c r="Q34" s="19"/>
      <c r="R34" s="19"/>
      <c r="S34" s="20"/>
      <c r="T34" s="21"/>
      <c r="U34" s="20"/>
      <c r="V34" s="20"/>
      <c r="W34" s="20"/>
      <c r="X34" s="20"/>
      <c r="Y34" s="20"/>
      <c r="Z34" s="20"/>
      <c r="AA34" s="20"/>
    </row>
    <row r="35" spans="1:27" ht="15.75" thickBot="1" x14ac:dyDescent="0.3">
      <c r="A35">
        <f t="shared" si="4"/>
        <v>3.700000000000002</v>
      </c>
      <c r="B35">
        <f t="shared" si="1"/>
        <v>0.10000000000000009</v>
      </c>
      <c r="C35" s="2">
        <f t="shared" si="7"/>
        <v>3.6999999999999993</v>
      </c>
      <c r="D35">
        <f t="shared" si="5"/>
        <v>34.799999999999969</v>
      </c>
      <c r="E35" s="67">
        <v>0.6</v>
      </c>
      <c r="F35" s="66">
        <v>43</v>
      </c>
      <c r="G35" s="5">
        <f>INDEX(Коэффициенты!F$3:F$74, MATCH(F35,Коэффициенты!E$3:E$74,1))</f>
        <v>0.73</v>
      </c>
      <c r="H35">
        <f t="shared" si="2"/>
        <v>600</v>
      </c>
      <c r="I35" s="12">
        <f>INDEX(Коэффициенты!B$3:B$74,MATCH(H35,Коэффициенты!A$3:A$74,1))</f>
        <v>0.9</v>
      </c>
      <c r="J35" s="9">
        <f t="shared" si="8"/>
        <v>48.6</v>
      </c>
      <c r="K35" s="2">
        <f t="shared" si="3"/>
        <v>3.7668000000000035</v>
      </c>
      <c r="L35" s="10">
        <f t="shared" si="9"/>
        <v>78.121200000000073</v>
      </c>
      <c r="M35" s="62">
        <f t="shared" si="0"/>
        <v>126.72120000000007</v>
      </c>
      <c r="N35" s="63">
        <f t="shared" si="6"/>
        <v>101.37696000000005</v>
      </c>
      <c r="Q35" s="22"/>
      <c r="R35" s="20"/>
      <c r="S35" s="20"/>
      <c r="T35" s="21"/>
      <c r="U35" s="20"/>
      <c r="V35" s="20"/>
      <c r="W35" s="20"/>
      <c r="X35" s="20"/>
      <c r="Y35" s="20"/>
      <c r="Z35" s="20"/>
      <c r="AA35" s="20"/>
    </row>
    <row r="36" spans="1:27" ht="15.75" thickBot="1" x14ac:dyDescent="0.3">
      <c r="A36">
        <f t="shared" si="4"/>
        <v>3.800000000000002</v>
      </c>
      <c r="B36">
        <f t="shared" si="1"/>
        <v>0.10000000000000009</v>
      </c>
      <c r="C36">
        <f t="shared" si="7"/>
        <v>3.7999999999999994</v>
      </c>
      <c r="D36">
        <f t="shared" si="5"/>
        <v>34.699999999999967</v>
      </c>
      <c r="E36" s="67">
        <v>0.6</v>
      </c>
      <c r="F36" s="66">
        <v>36</v>
      </c>
      <c r="G36" s="5">
        <f>INDEX(Коэффициенты!F$3:F$74, MATCH(F36,Коэффициенты!E$3:E$74,1))</f>
        <v>0.8</v>
      </c>
      <c r="H36">
        <f t="shared" si="2"/>
        <v>600</v>
      </c>
      <c r="I36" s="12">
        <f>INDEX(Коэффициенты!B$3:B$74,MATCH(H36,Коэффициенты!A$3:A$74,1))</f>
        <v>0.9</v>
      </c>
      <c r="J36" s="9">
        <f t="shared" si="8"/>
        <v>48.6</v>
      </c>
      <c r="K36" s="2">
        <f t="shared" si="3"/>
        <v>3.4560000000000031</v>
      </c>
      <c r="L36" s="10">
        <f t="shared" si="9"/>
        <v>81.577200000000076</v>
      </c>
      <c r="M36" s="62">
        <f t="shared" si="0"/>
        <v>130.17720000000008</v>
      </c>
      <c r="N36" s="63">
        <f t="shared" si="6"/>
        <v>104.14176000000006</v>
      </c>
      <c r="Q36" s="20"/>
      <c r="R36" s="20"/>
      <c r="S36" s="20"/>
      <c r="T36" s="21"/>
      <c r="U36" s="20"/>
      <c r="V36" s="20"/>
      <c r="W36" s="20"/>
      <c r="X36" s="20"/>
      <c r="Y36" s="20"/>
      <c r="Z36" s="20"/>
      <c r="AA36" s="20"/>
    </row>
    <row r="37" spans="1:27" ht="15.75" thickBot="1" x14ac:dyDescent="0.3">
      <c r="A37">
        <f t="shared" si="4"/>
        <v>3.9000000000000021</v>
      </c>
      <c r="B37">
        <f t="shared" si="1"/>
        <v>0.10000000000000009</v>
      </c>
      <c r="C37">
        <f t="shared" si="7"/>
        <v>3.8999999999999995</v>
      </c>
      <c r="D37">
        <f t="shared" si="5"/>
        <v>34.599999999999966</v>
      </c>
      <c r="E37" s="67">
        <v>0.48</v>
      </c>
      <c r="F37" s="66">
        <v>38</v>
      </c>
      <c r="G37" s="5">
        <f>INDEX(Коэффициенты!F$3:F$74, MATCH(F37,Коэффициенты!E$3:E$74,1))</f>
        <v>0.78</v>
      </c>
      <c r="H37">
        <f t="shared" si="2"/>
        <v>480</v>
      </c>
      <c r="I37" s="12">
        <f>INDEX(Коэффициенты!B$3:B$74,MATCH(H37,Коэффициенты!A$3:A$74,1))</f>
        <v>0.9</v>
      </c>
      <c r="J37" s="9">
        <f t="shared" si="8"/>
        <v>38.879999999999995</v>
      </c>
      <c r="K37" s="2">
        <f t="shared" si="3"/>
        <v>3.5568000000000031</v>
      </c>
      <c r="L37" s="10">
        <f t="shared" si="9"/>
        <v>85.134000000000086</v>
      </c>
      <c r="M37" s="62">
        <f t="shared" si="0"/>
        <v>124.01400000000008</v>
      </c>
      <c r="N37" s="63">
        <f t="shared" si="6"/>
        <v>99.211200000000062</v>
      </c>
      <c r="Q37" s="19"/>
      <c r="R37" s="19"/>
      <c r="S37" s="20"/>
      <c r="T37" s="21"/>
      <c r="U37" s="20"/>
      <c r="V37" s="20"/>
      <c r="W37" s="20"/>
      <c r="X37" s="20"/>
      <c r="Y37" s="20"/>
      <c r="Z37" s="20"/>
      <c r="AA37" s="20"/>
    </row>
    <row r="38" spans="1:27" ht="15.75" thickBot="1" x14ac:dyDescent="0.3">
      <c r="A38">
        <f t="shared" si="4"/>
        <v>4.0000000000000018</v>
      </c>
      <c r="B38">
        <f t="shared" si="1"/>
        <v>9.9999999999999645E-2</v>
      </c>
      <c r="C38" s="2">
        <f t="shared" si="7"/>
        <v>3.9999999999999991</v>
      </c>
      <c r="D38">
        <f t="shared" si="5"/>
        <v>34.499999999999964</v>
      </c>
      <c r="E38" s="67">
        <v>0.24</v>
      </c>
      <c r="F38" s="66">
        <v>31</v>
      </c>
      <c r="G38" s="5">
        <f>INDEX(Коэффициенты!F$3:F$74, MATCH(F38,Коэффициенты!E$3:E$74,1))</f>
        <v>0.87</v>
      </c>
      <c r="H38">
        <f t="shared" si="2"/>
        <v>240</v>
      </c>
      <c r="I38" s="12">
        <f>INDEX(Коэффициенты!B$3:B$74,MATCH(H38,Коэффициенты!A$3:A$74,1))</f>
        <v>0.9</v>
      </c>
      <c r="J38" s="9">
        <f t="shared" si="8"/>
        <v>19.439999999999998</v>
      </c>
      <c r="K38" s="2">
        <f t="shared" si="3"/>
        <v>3.2363999999999882</v>
      </c>
      <c r="L38" s="10">
        <f t="shared" si="9"/>
        <v>88.370400000000075</v>
      </c>
      <c r="M38" s="62">
        <f t="shared" si="0"/>
        <v>107.81040000000007</v>
      </c>
      <c r="N38" s="63">
        <f t="shared" si="6"/>
        <v>86.248320000000064</v>
      </c>
      <c r="Q38" s="22"/>
      <c r="R38" s="20"/>
      <c r="S38" s="20"/>
      <c r="T38" s="21"/>
      <c r="U38" s="20"/>
      <c r="V38" s="20"/>
      <c r="W38" s="20"/>
      <c r="X38" s="20"/>
      <c r="Y38" s="20"/>
      <c r="Z38" s="20"/>
      <c r="AA38" s="20"/>
    </row>
    <row r="39" spans="1:27" ht="15.75" thickBot="1" x14ac:dyDescent="0.3">
      <c r="A39">
        <f t="shared" si="4"/>
        <v>4.1000000000000014</v>
      </c>
      <c r="B39">
        <f t="shared" si="1"/>
        <v>9.9999999999999645E-2</v>
      </c>
      <c r="C39">
        <f t="shared" si="7"/>
        <v>4.0999999999999988</v>
      </c>
      <c r="D39">
        <f t="shared" si="5"/>
        <v>34.399999999999963</v>
      </c>
      <c r="E39" s="67">
        <v>0.24</v>
      </c>
      <c r="F39" s="66">
        <v>29</v>
      </c>
      <c r="G39" s="5">
        <f>INDEX(Коэффициенты!F$3:F$74, MATCH(F39,Коэффициенты!E$3:E$74,1))</f>
        <v>0.89</v>
      </c>
      <c r="H39">
        <f t="shared" si="2"/>
        <v>240</v>
      </c>
      <c r="I39" s="12">
        <f>INDEX(Коэффициенты!B$3:B$74,MATCH(H39,Коэффициенты!A$3:A$74,1))</f>
        <v>0.9</v>
      </c>
      <c r="J39" s="9">
        <f t="shared" si="8"/>
        <v>19.439999999999998</v>
      </c>
      <c r="K39" s="2">
        <f t="shared" si="3"/>
        <v>3.0971999999999889</v>
      </c>
      <c r="L39" s="10">
        <f t="shared" si="9"/>
        <v>91.467600000000061</v>
      </c>
      <c r="M39" s="62">
        <f t="shared" si="0"/>
        <v>110.90760000000006</v>
      </c>
      <c r="N39" s="63">
        <f t="shared" si="6"/>
        <v>88.726080000000053</v>
      </c>
      <c r="Q39" s="20"/>
      <c r="R39" s="20"/>
      <c r="S39" s="20"/>
      <c r="T39" s="21"/>
      <c r="U39" s="20"/>
      <c r="V39" s="20"/>
      <c r="W39" s="20"/>
      <c r="X39" s="20"/>
      <c r="Y39" s="20"/>
      <c r="Z39" s="20"/>
      <c r="AA39" s="20"/>
    </row>
    <row r="40" spans="1:27" ht="15.75" thickBot="1" x14ac:dyDescent="0.3">
      <c r="A40">
        <f t="shared" si="4"/>
        <v>4.2000000000000011</v>
      </c>
      <c r="B40">
        <f t="shared" si="1"/>
        <v>9.9999999999999645E-2</v>
      </c>
      <c r="C40">
        <f t="shared" si="7"/>
        <v>4.1999999999999984</v>
      </c>
      <c r="D40">
        <f t="shared" si="5"/>
        <v>34.299999999999962</v>
      </c>
      <c r="E40" s="67">
        <v>0.12</v>
      </c>
      <c r="F40" s="66">
        <v>24</v>
      </c>
      <c r="G40" s="5">
        <f>INDEX(Коэффициенты!F$3:F$74, MATCH(F40,Коэффициенты!E$3:E$74,1))</f>
        <v>0.96</v>
      </c>
      <c r="H40">
        <f t="shared" si="2"/>
        <v>120</v>
      </c>
      <c r="I40" s="12">
        <f>INDEX(Коэффициенты!B$3:B$74,MATCH(H40,Коэффициенты!A$3:A$74,1))</f>
        <v>0.9</v>
      </c>
      <c r="J40" s="9">
        <f t="shared" si="8"/>
        <v>9.7199999999999989</v>
      </c>
      <c r="K40" s="2">
        <f t="shared" si="3"/>
        <v>2.7647999999999899</v>
      </c>
      <c r="L40" s="10">
        <f t="shared" si="9"/>
        <v>94.232400000000055</v>
      </c>
      <c r="M40" s="62">
        <f t="shared" si="0"/>
        <v>103.95240000000005</v>
      </c>
      <c r="N40" s="63">
        <f t="shared" si="6"/>
        <v>83.161920000000038</v>
      </c>
      <c r="Q40" s="19"/>
      <c r="R40" s="19"/>
      <c r="S40" s="20"/>
      <c r="T40" s="21"/>
      <c r="U40" s="20"/>
      <c r="V40" s="20"/>
      <c r="W40" s="20"/>
      <c r="X40" s="20"/>
      <c r="Y40" s="20"/>
      <c r="Z40" s="20"/>
      <c r="AA40" s="20"/>
    </row>
    <row r="41" spans="1:27" ht="15.75" thickBot="1" x14ac:dyDescent="0.3">
      <c r="A41">
        <f t="shared" si="4"/>
        <v>4.3000000000000007</v>
      </c>
      <c r="B41">
        <f t="shared" si="1"/>
        <v>9.9999999999999645E-2</v>
      </c>
      <c r="C41" s="2">
        <f t="shared" si="7"/>
        <v>4.299999999999998</v>
      </c>
      <c r="D41">
        <f t="shared" si="5"/>
        <v>34.19999999999996</v>
      </c>
      <c r="E41" s="67">
        <v>0</v>
      </c>
      <c r="F41" s="66">
        <v>19</v>
      </c>
      <c r="G41" s="5">
        <f>INDEX(Коэффициенты!F$3:F$74, MATCH(F41,Коэффициенты!E$3:E$74,1))</f>
        <v>1</v>
      </c>
      <c r="H41">
        <f t="shared" si="2"/>
        <v>0</v>
      </c>
      <c r="I41" s="12">
        <f>INDEX(Коэффициенты!B$3:B$74,MATCH(H41,Коэффициенты!A$3:A$74,1))</f>
        <v>0.9</v>
      </c>
      <c r="J41" s="9">
        <f t="shared" si="8"/>
        <v>0</v>
      </c>
      <c r="K41" s="2">
        <f t="shared" si="3"/>
        <v>2.2799999999999918</v>
      </c>
      <c r="L41" s="10">
        <f t="shared" si="9"/>
        <v>96.512400000000042</v>
      </c>
      <c r="M41" s="62">
        <f t="shared" si="0"/>
        <v>96.512400000000042</v>
      </c>
      <c r="N41" s="63">
        <f t="shared" si="6"/>
        <v>77.209920000000039</v>
      </c>
      <c r="Q41" s="22"/>
      <c r="R41" s="20"/>
      <c r="S41" s="20"/>
      <c r="T41" s="21"/>
      <c r="U41" s="20"/>
      <c r="V41" s="20"/>
      <c r="W41" s="20"/>
      <c r="X41" s="20"/>
      <c r="Y41" s="20"/>
      <c r="Z41" s="20"/>
      <c r="AA41" s="20"/>
    </row>
    <row r="42" spans="1:27" ht="15.75" thickBot="1" x14ac:dyDescent="0.3">
      <c r="A42">
        <f t="shared" si="4"/>
        <v>4.4000000000000004</v>
      </c>
      <c r="B42">
        <f t="shared" si="1"/>
        <v>9.9999999999999645E-2</v>
      </c>
      <c r="C42">
        <f t="shared" si="7"/>
        <v>4.3999999999999977</v>
      </c>
      <c r="D42">
        <f t="shared" si="5"/>
        <v>34.099999999999959</v>
      </c>
      <c r="E42" s="67">
        <v>0.12</v>
      </c>
      <c r="F42" s="66">
        <v>17</v>
      </c>
      <c r="G42" s="5">
        <f>INDEX(Коэффициенты!F$3:F$74, MATCH(F42,Коэффициенты!E$3:E$74,1))</f>
        <v>1</v>
      </c>
      <c r="H42">
        <f t="shared" si="2"/>
        <v>120</v>
      </c>
      <c r="I42" s="12">
        <f>INDEX(Коэффициенты!B$3:B$74,MATCH(H42,Коэффициенты!A$3:A$74,1))</f>
        <v>0.9</v>
      </c>
      <c r="J42" s="9">
        <f t="shared" si="8"/>
        <v>9.7199999999999989</v>
      </c>
      <c r="K42" s="2">
        <f t="shared" si="3"/>
        <v>2.0399999999999925</v>
      </c>
      <c r="L42" s="10">
        <f t="shared" si="9"/>
        <v>98.552400000000034</v>
      </c>
      <c r="M42" s="62">
        <f t="shared" si="0"/>
        <v>108.27240000000003</v>
      </c>
      <c r="N42" s="63">
        <f t="shared" si="6"/>
        <v>86.617920000000026</v>
      </c>
      <c r="Q42" s="20"/>
      <c r="R42" s="20"/>
      <c r="S42" s="20"/>
      <c r="T42" s="21"/>
      <c r="U42" s="20"/>
      <c r="V42" s="20"/>
      <c r="W42" s="20"/>
      <c r="X42" s="20"/>
      <c r="Y42" s="20"/>
      <c r="Z42" s="20"/>
      <c r="AA42" s="20"/>
    </row>
    <row r="43" spans="1:27" ht="15.75" thickBot="1" x14ac:dyDescent="0.3">
      <c r="A43">
        <f t="shared" si="4"/>
        <v>4.5</v>
      </c>
      <c r="B43">
        <f t="shared" si="1"/>
        <v>9.9999999999999645E-2</v>
      </c>
      <c r="C43">
        <f t="shared" si="7"/>
        <v>4.4999999999999973</v>
      </c>
      <c r="D43">
        <f t="shared" si="5"/>
        <v>33.999999999999957</v>
      </c>
      <c r="E43" s="67">
        <v>0.12</v>
      </c>
      <c r="F43" s="66">
        <v>12</v>
      </c>
      <c r="G43" s="5">
        <f>INDEX(Коэффициенты!F$3:F$74, MATCH(F43,Коэффициенты!E$3:E$74,1))</f>
        <v>1</v>
      </c>
      <c r="H43">
        <f t="shared" si="2"/>
        <v>120</v>
      </c>
      <c r="I43" s="12">
        <f>INDEX(Коэффициенты!B$3:B$74,MATCH(H43,Коэффициенты!A$3:A$74,1))</f>
        <v>0.9</v>
      </c>
      <c r="J43" s="9">
        <f t="shared" si="8"/>
        <v>9.7199999999999989</v>
      </c>
      <c r="K43" s="2">
        <f t="shared" si="3"/>
        <v>1.4399999999999948</v>
      </c>
      <c r="L43" s="10">
        <f t="shared" si="9"/>
        <v>99.992400000000032</v>
      </c>
      <c r="M43" s="62">
        <f t="shared" si="0"/>
        <v>109.71240000000003</v>
      </c>
      <c r="N43" s="63">
        <f t="shared" si="6"/>
        <v>87.769920000000027</v>
      </c>
      <c r="Q43" s="19"/>
      <c r="R43" s="19"/>
      <c r="S43" s="20"/>
      <c r="T43" s="21"/>
      <c r="U43" s="20"/>
      <c r="V43" s="20"/>
      <c r="W43" s="20"/>
      <c r="X43" s="20"/>
      <c r="Y43" s="20"/>
      <c r="Z43" s="20"/>
      <c r="AA43" s="20"/>
    </row>
    <row r="44" spans="1:27" ht="15.75" thickBot="1" x14ac:dyDescent="0.3">
      <c r="A44">
        <f t="shared" si="4"/>
        <v>4.5999999999999996</v>
      </c>
      <c r="B44">
        <f t="shared" si="1"/>
        <v>9.9999999999999645E-2</v>
      </c>
      <c r="C44" s="2">
        <f t="shared" si="7"/>
        <v>4.599999999999997</v>
      </c>
      <c r="D44">
        <f t="shared" si="5"/>
        <v>33.899999999999956</v>
      </c>
      <c r="E44" s="67">
        <v>0.24</v>
      </c>
      <c r="F44" s="66">
        <v>12</v>
      </c>
      <c r="G44" s="5">
        <f>INDEX(Коэффициенты!F$3:F$74, MATCH(F44,Коэффициенты!E$3:E$74,1))</f>
        <v>1</v>
      </c>
      <c r="H44">
        <f t="shared" si="2"/>
        <v>240</v>
      </c>
      <c r="I44" s="12">
        <f>INDEX(Коэффициенты!B$3:B$74,MATCH(H44,Коэффициенты!A$3:A$74,1))</f>
        <v>0.9</v>
      </c>
      <c r="J44" s="9">
        <f t="shared" si="8"/>
        <v>19.439999999999998</v>
      </c>
      <c r="K44" s="2">
        <f t="shared" si="3"/>
        <v>1.4399999999999948</v>
      </c>
      <c r="L44" s="10">
        <f t="shared" si="9"/>
        <v>101.43240000000003</v>
      </c>
      <c r="M44" s="62">
        <f t="shared" si="0"/>
        <v>120.87240000000003</v>
      </c>
      <c r="N44" s="63">
        <f t="shared" si="6"/>
        <v>96.697920000000025</v>
      </c>
      <c r="Q44" s="22"/>
      <c r="R44" s="20"/>
      <c r="S44" s="20"/>
      <c r="T44" s="21"/>
      <c r="U44" s="20"/>
      <c r="V44" s="20"/>
      <c r="W44" s="20"/>
      <c r="X44" s="20"/>
      <c r="Y44" s="20"/>
      <c r="Z44" s="20"/>
      <c r="AA44" s="20"/>
    </row>
    <row r="45" spans="1:27" ht="15.75" thickBot="1" x14ac:dyDescent="0.3">
      <c r="A45">
        <f t="shared" si="4"/>
        <v>4.6999999999999993</v>
      </c>
      <c r="B45">
        <f t="shared" si="1"/>
        <v>9.9999999999999645E-2</v>
      </c>
      <c r="C45">
        <f t="shared" si="7"/>
        <v>4.6999999999999966</v>
      </c>
      <c r="D45">
        <f t="shared" si="5"/>
        <v>33.799999999999955</v>
      </c>
      <c r="E45" s="67">
        <v>0.24</v>
      </c>
      <c r="F45" s="66">
        <v>12</v>
      </c>
      <c r="G45" s="5">
        <f>INDEX(Коэффициенты!F$3:F$74, MATCH(F45,Коэффициенты!E$3:E$74,1))</f>
        <v>1</v>
      </c>
      <c r="H45">
        <f t="shared" si="2"/>
        <v>240</v>
      </c>
      <c r="I45" s="12">
        <f>INDEX(Коэффициенты!B$3:B$74,MATCH(H45,Коэффициенты!A$3:A$74,1))</f>
        <v>0.9</v>
      </c>
      <c r="J45" s="9">
        <f t="shared" si="8"/>
        <v>19.439999999999998</v>
      </c>
      <c r="K45" s="2">
        <f t="shared" si="3"/>
        <v>1.4399999999999948</v>
      </c>
      <c r="L45" s="10">
        <f t="shared" si="9"/>
        <v>102.87240000000003</v>
      </c>
      <c r="M45" s="62">
        <f t="shared" si="0"/>
        <v>122.31240000000003</v>
      </c>
      <c r="N45" s="63">
        <f t="shared" si="6"/>
        <v>97.849920000000026</v>
      </c>
      <c r="Q45" s="20"/>
      <c r="R45" s="20"/>
      <c r="S45" s="20"/>
      <c r="T45" s="21"/>
      <c r="U45" s="20"/>
      <c r="V45" s="20"/>
      <c r="W45" s="20"/>
      <c r="X45" s="20"/>
      <c r="Y45" s="20"/>
      <c r="Z45" s="20"/>
      <c r="AA45" s="20"/>
    </row>
    <row r="46" spans="1:27" ht="15.75" thickBot="1" x14ac:dyDescent="0.3">
      <c r="A46">
        <f t="shared" si="4"/>
        <v>4.7999999999999989</v>
      </c>
      <c r="B46">
        <f t="shared" si="1"/>
        <v>9.9999999999999645E-2</v>
      </c>
      <c r="C46">
        <f t="shared" si="7"/>
        <v>4.7999999999999963</v>
      </c>
      <c r="D46">
        <f t="shared" si="5"/>
        <v>33.699999999999953</v>
      </c>
      <c r="E46" s="67">
        <v>0.24</v>
      </c>
      <c r="F46" s="66">
        <v>12</v>
      </c>
      <c r="G46" s="5">
        <f>INDEX(Коэффициенты!F$3:F$74, MATCH(F46,Коэффициенты!E$3:E$74,1))</f>
        <v>1</v>
      </c>
      <c r="H46">
        <f t="shared" si="2"/>
        <v>240</v>
      </c>
      <c r="I46" s="12">
        <f>INDEX(Коэффициенты!B$3:B$74,MATCH(H46,Коэффициенты!A$3:A$74,1))</f>
        <v>0.9</v>
      </c>
      <c r="J46" s="9">
        <f t="shared" si="8"/>
        <v>19.439999999999998</v>
      </c>
      <c r="K46" s="2">
        <f t="shared" si="3"/>
        <v>1.4399999999999948</v>
      </c>
      <c r="L46" s="10">
        <f t="shared" si="9"/>
        <v>104.31240000000003</v>
      </c>
      <c r="M46" s="62">
        <f t="shared" si="0"/>
        <v>123.75240000000002</v>
      </c>
      <c r="N46" s="63">
        <f t="shared" si="6"/>
        <v>99.001920000000013</v>
      </c>
      <c r="Q46" s="19"/>
      <c r="R46" s="19"/>
      <c r="S46" s="20"/>
      <c r="T46" s="21"/>
      <c r="U46" s="20"/>
      <c r="V46" s="20"/>
      <c r="W46" s="20"/>
      <c r="X46" s="20"/>
      <c r="Y46" s="20"/>
      <c r="Z46" s="20"/>
      <c r="AA46" s="20"/>
    </row>
    <row r="47" spans="1:27" ht="15.75" thickBot="1" x14ac:dyDescent="0.3">
      <c r="A47">
        <f t="shared" si="4"/>
        <v>4.8999999999999986</v>
      </c>
      <c r="B47">
        <f t="shared" si="1"/>
        <v>9.9999999999999645E-2</v>
      </c>
      <c r="C47" s="2">
        <f t="shared" si="7"/>
        <v>4.8999999999999959</v>
      </c>
      <c r="D47">
        <f t="shared" si="5"/>
        <v>33.599999999999952</v>
      </c>
      <c r="E47" s="67">
        <v>0.24</v>
      </c>
      <c r="F47" s="66">
        <v>10</v>
      </c>
      <c r="G47" s="5">
        <f>INDEX(Коэффициенты!F$3:F$74, MATCH(F47,Коэффициенты!E$3:E$74,1))</f>
        <v>1</v>
      </c>
      <c r="H47">
        <f t="shared" si="2"/>
        <v>240</v>
      </c>
      <c r="I47" s="12">
        <f>INDEX(Коэффициенты!B$3:B$74,MATCH(H47,Коэффициенты!A$3:A$74,1))</f>
        <v>0.9</v>
      </c>
      <c r="J47" s="9">
        <f t="shared" si="8"/>
        <v>19.439999999999998</v>
      </c>
      <c r="K47" s="2">
        <f t="shared" si="3"/>
        <v>1.1999999999999957</v>
      </c>
      <c r="L47" s="10">
        <f t="shared" si="9"/>
        <v>105.51240000000001</v>
      </c>
      <c r="M47" s="62">
        <f t="shared" si="0"/>
        <v>124.95240000000001</v>
      </c>
      <c r="N47" s="63">
        <f t="shared" si="6"/>
        <v>99.961920000000006</v>
      </c>
      <c r="Q47" s="22"/>
      <c r="R47" s="20"/>
      <c r="S47" s="20"/>
      <c r="T47" s="21"/>
      <c r="U47" s="20"/>
      <c r="V47" s="20"/>
      <c r="W47" s="20"/>
      <c r="X47" s="20"/>
      <c r="Y47" s="20"/>
      <c r="Z47" s="20"/>
      <c r="AA47" s="20"/>
    </row>
    <row r="48" spans="1:27" ht="15.75" thickBot="1" x14ac:dyDescent="0.3">
      <c r="A48">
        <f t="shared" si="4"/>
        <v>4.9999999999999982</v>
      </c>
      <c r="B48">
        <f t="shared" si="1"/>
        <v>9.9999999999999645E-2</v>
      </c>
      <c r="C48">
        <f t="shared" si="7"/>
        <v>4.9999999999999956</v>
      </c>
      <c r="D48">
        <f t="shared" si="5"/>
        <v>33.49999999999995</v>
      </c>
      <c r="E48" s="67">
        <v>0.12</v>
      </c>
      <c r="F48" s="66">
        <v>10</v>
      </c>
      <c r="G48" s="5">
        <f>INDEX(Коэффициенты!F$3:F$74, MATCH(F48,Коэффициенты!E$3:E$74,1))</f>
        <v>1</v>
      </c>
      <c r="H48">
        <f t="shared" si="2"/>
        <v>120</v>
      </c>
      <c r="I48" s="12">
        <f>INDEX(Коэффициенты!B$3:B$74,MATCH(H48,Коэффициенты!A$3:A$74,1))</f>
        <v>0.9</v>
      </c>
      <c r="J48" s="9">
        <f t="shared" si="8"/>
        <v>9.7199999999999989</v>
      </c>
      <c r="K48" s="2">
        <f t="shared" si="3"/>
        <v>1.1999999999999957</v>
      </c>
      <c r="L48" s="10">
        <f t="shared" si="9"/>
        <v>106.7124</v>
      </c>
      <c r="M48" s="62">
        <f t="shared" si="0"/>
        <v>116.4324</v>
      </c>
      <c r="N48" s="63">
        <f t="shared" si="6"/>
        <v>93.145920000000004</v>
      </c>
      <c r="Q48" s="20"/>
      <c r="R48" s="20"/>
      <c r="S48" s="20"/>
      <c r="T48" s="21"/>
      <c r="U48" s="20"/>
      <c r="V48" s="20"/>
      <c r="W48" s="20"/>
      <c r="X48" s="20"/>
      <c r="Y48" s="20"/>
      <c r="Z48" s="20"/>
      <c r="AA48" s="20"/>
    </row>
    <row r="49" spans="1:27" ht="15.75" thickBot="1" x14ac:dyDescent="0.3">
      <c r="A49">
        <f t="shared" si="4"/>
        <v>5.0999999999999979</v>
      </c>
      <c r="B49">
        <f t="shared" si="1"/>
        <v>9.9999999999999645E-2</v>
      </c>
      <c r="C49">
        <f t="shared" si="7"/>
        <v>5.0999999999999952</v>
      </c>
      <c r="D49">
        <f t="shared" si="5"/>
        <v>33.399999999999949</v>
      </c>
      <c r="E49" s="67">
        <v>0.24</v>
      </c>
      <c r="F49" s="66">
        <v>10</v>
      </c>
      <c r="G49" s="5">
        <f>INDEX(Коэффициенты!F$3:F$74, MATCH(F49,Коэффициенты!E$3:E$74,1))</f>
        <v>1</v>
      </c>
      <c r="H49">
        <f t="shared" si="2"/>
        <v>240</v>
      </c>
      <c r="I49" s="12">
        <f>INDEX(Коэффициенты!B$3:B$74,MATCH(H49,Коэффициенты!A$3:A$74,1))</f>
        <v>0.9</v>
      </c>
      <c r="J49" s="9">
        <f t="shared" si="8"/>
        <v>19.439999999999998</v>
      </c>
      <c r="K49" s="2">
        <f t="shared" si="3"/>
        <v>1.1999999999999957</v>
      </c>
      <c r="L49" s="10">
        <f t="shared" si="9"/>
        <v>107.91239999999999</v>
      </c>
      <c r="M49" s="62">
        <f t="shared" si="0"/>
        <v>127.35239999999999</v>
      </c>
      <c r="N49" s="63">
        <f t="shared" si="6"/>
        <v>101.88191999999999</v>
      </c>
      <c r="Q49" s="19"/>
      <c r="R49" s="19"/>
      <c r="S49" s="20"/>
      <c r="T49" s="21"/>
      <c r="U49" s="20"/>
      <c r="V49" s="20"/>
      <c r="W49" s="20"/>
      <c r="X49" s="20"/>
      <c r="Y49" s="20"/>
      <c r="Z49" s="20"/>
      <c r="AA49" s="20"/>
    </row>
    <row r="50" spans="1:27" ht="15.75" thickBot="1" x14ac:dyDescent="0.3">
      <c r="A50">
        <f t="shared" si="4"/>
        <v>5.1999999999999975</v>
      </c>
      <c r="B50">
        <f t="shared" si="1"/>
        <v>9.9999999999999645E-2</v>
      </c>
      <c r="C50" s="2">
        <f t="shared" si="7"/>
        <v>5.1999999999999948</v>
      </c>
      <c r="D50">
        <f t="shared" si="5"/>
        <v>33.299999999999947</v>
      </c>
      <c r="E50" s="67">
        <v>0.24</v>
      </c>
      <c r="F50" s="66">
        <v>10</v>
      </c>
      <c r="G50" s="5">
        <f>INDEX(Коэффициенты!F$3:F$74, MATCH(F50,Коэффициенты!E$3:E$74,1))</f>
        <v>1</v>
      </c>
      <c r="H50">
        <f t="shared" si="2"/>
        <v>240</v>
      </c>
      <c r="I50" s="12">
        <f>INDEX(Коэффициенты!B$3:B$74,MATCH(H50,Коэффициенты!A$3:A$74,1))</f>
        <v>0.9</v>
      </c>
      <c r="J50" s="9">
        <f t="shared" si="8"/>
        <v>19.439999999999998</v>
      </c>
      <c r="K50" s="2">
        <f t="shared" si="3"/>
        <v>1.1999999999999957</v>
      </c>
      <c r="L50" s="10">
        <f t="shared" si="9"/>
        <v>109.11239999999998</v>
      </c>
      <c r="M50" s="62">
        <f t="shared" si="0"/>
        <v>128.55239999999998</v>
      </c>
      <c r="N50" s="63">
        <f t="shared" si="6"/>
        <v>102.84191999999999</v>
      </c>
      <c r="Q50" s="22"/>
      <c r="R50" s="20"/>
      <c r="S50" s="20"/>
      <c r="T50" s="21"/>
      <c r="U50" s="20"/>
      <c r="V50" s="20"/>
      <c r="W50" s="20"/>
      <c r="X50" s="20"/>
      <c r="Y50" s="20"/>
      <c r="Z50" s="20"/>
      <c r="AA50" s="20"/>
    </row>
    <row r="51" spans="1:27" ht="15.75" thickBot="1" x14ac:dyDescent="0.3">
      <c r="A51">
        <f t="shared" si="4"/>
        <v>5.2999999999999972</v>
      </c>
      <c r="B51">
        <f t="shared" si="1"/>
        <v>9.9999999999999645E-2</v>
      </c>
      <c r="C51">
        <f t="shared" si="7"/>
        <v>5.2999999999999945</v>
      </c>
      <c r="D51">
        <f t="shared" si="5"/>
        <v>33.199999999999946</v>
      </c>
      <c r="E51" s="67">
        <v>0.24</v>
      </c>
      <c r="F51" s="66">
        <v>10</v>
      </c>
      <c r="G51" s="5">
        <f>INDEX(Коэффициенты!F$3:F$74, MATCH(F51,Коэффициенты!E$3:E$74,1))</f>
        <v>1</v>
      </c>
      <c r="H51">
        <f t="shared" si="2"/>
        <v>240</v>
      </c>
      <c r="I51" s="12">
        <f>INDEX(Коэффициенты!B$3:B$74,MATCH(H51,Коэффициенты!A$3:A$74,1))</f>
        <v>0.9</v>
      </c>
      <c r="J51" s="9">
        <f t="shared" si="8"/>
        <v>19.439999999999998</v>
      </c>
      <c r="K51" s="2">
        <f t="shared" si="3"/>
        <v>1.1999999999999957</v>
      </c>
      <c r="L51" s="10">
        <f t="shared" si="9"/>
        <v>110.31239999999997</v>
      </c>
      <c r="M51" s="62">
        <f t="shared" si="0"/>
        <v>129.75239999999997</v>
      </c>
      <c r="N51" s="63">
        <f t="shared" si="6"/>
        <v>103.80191999999997</v>
      </c>
      <c r="Q51" s="20"/>
      <c r="R51" s="20"/>
      <c r="S51" s="20"/>
      <c r="T51" s="21"/>
      <c r="U51" s="20"/>
      <c r="V51" s="20"/>
      <c r="W51" s="20"/>
      <c r="X51" s="20"/>
      <c r="Y51" s="20"/>
      <c r="Z51" s="20"/>
      <c r="AA51" s="20"/>
    </row>
    <row r="52" spans="1:27" ht="15.75" thickBot="1" x14ac:dyDescent="0.3">
      <c r="A52">
        <f t="shared" si="4"/>
        <v>5.3999999999999968</v>
      </c>
      <c r="B52">
        <f t="shared" si="1"/>
        <v>9.9999999999999645E-2</v>
      </c>
      <c r="C52">
        <f t="shared" si="7"/>
        <v>5.3999999999999941</v>
      </c>
      <c r="D52">
        <f t="shared" si="5"/>
        <v>33.099999999999945</v>
      </c>
      <c r="E52" s="67">
        <v>0.24</v>
      </c>
      <c r="F52" s="66">
        <v>7</v>
      </c>
      <c r="G52" s="5">
        <f>INDEX(Коэффициенты!F$3:F$74, MATCH(F52,Коэффициенты!E$3:E$74,1))</f>
        <v>1</v>
      </c>
      <c r="H52">
        <f t="shared" si="2"/>
        <v>240</v>
      </c>
      <c r="I52" s="12">
        <f>INDEX(Коэффициенты!B$3:B$74,MATCH(H52,Коэффициенты!A$3:A$74,1))</f>
        <v>0.9</v>
      </c>
      <c r="J52" s="9">
        <f t="shared" si="8"/>
        <v>19.439999999999998</v>
      </c>
      <c r="K52" s="2">
        <f t="shared" si="3"/>
        <v>0.83999999999999697</v>
      </c>
      <c r="L52" s="10">
        <f t="shared" si="9"/>
        <v>111.15239999999997</v>
      </c>
      <c r="M52" s="62">
        <f t="shared" si="0"/>
        <v>130.59239999999997</v>
      </c>
      <c r="N52" s="63">
        <f t="shared" si="6"/>
        <v>104.47391999999998</v>
      </c>
      <c r="Q52" s="19"/>
      <c r="R52" s="19"/>
      <c r="S52" s="20"/>
      <c r="T52" s="21"/>
      <c r="U52" s="20"/>
      <c r="V52" s="20"/>
      <c r="W52" s="20"/>
      <c r="X52" s="20"/>
      <c r="Y52" s="20"/>
      <c r="Z52" s="20"/>
      <c r="AA52" s="20"/>
    </row>
    <row r="53" spans="1:27" ht="15.75" thickBot="1" x14ac:dyDescent="0.3">
      <c r="A53">
        <f t="shared" si="4"/>
        <v>5.4999999999999964</v>
      </c>
      <c r="B53">
        <f t="shared" si="1"/>
        <v>9.9999999999999645E-2</v>
      </c>
      <c r="C53" s="2">
        <f t="shared" si="7"/>
        <v>5.4999999999999938</v>
      </c>
      <c r="D53">
        <f t="shared" si="5"/>
        <v>32.999999999999943</v>
      </c>
      <c r="E53" s="67">
        <v>0.24</v>
      </c>
      <c r="F53" s="66">
        <v>7</v>
      </c>
      <c r="G53" s="5">
        <f>INDEX(Коэффициенты!F$3:F$74, MATCH(F53,Коэффициенты!E$3:E$74,1))</f>
        <v>1</v>
      </c>
      <c r="H53">
        <f t="shared" si="2"/>
        <v>240</v>
      </c>
      <c r="I53" s="12">
        <f>INDEX(Коэффициенты!B$3:B$74,MATCH(H53,Коэффициенты!A$3:A$74,1))</f>
        <v>0.9</v>
      </c>
      <c r="J53" s="9">
        <f t="shared" si="8"/>
        <v>19.439999999999998</v>
      </c>
      <c r="K53" s="2">
        <f t="shared" si="3"/>
        <v>0.83999999999999697</v>
      </c>
      <c r="L53" s="10">
        <f t="shared" si="9"/>
        <v>111.99239999999998</v>
      </c>
      <c r="M53" s="62">
        <f t="shared" si="0"/>
        <v>131.43239999999997</v>
      </c>
      <c r="N53" s="63">
        <f t="shared" si="6"/>
        <v>105.14591999999998</v>
      </c>
      <c r="Q53" s="22"/>
      <c r="R53" s="20"/>
      <c r="S53" s="20"/>
      <c r="T53" s="21"/>
      <c r="U53" s="20"/>
      <c r="V53" s="20"/>
      <c r="W53" s="20"/>
      <c r="X53" s="20"/>
      <c r="Y53" s="20"/>
      <c r="Z53" s="20"/>
      <c r="AA53" s="20"/>
    </row>
    <row r="54" spans="1:27" ht="15.75" thickBot="1" x14ac:dyDescent="0.3">
      <c r="A54">
        <f t="shared" si="4"/>
        <v>5.5999999999999961</v>
      </c>
      <c r="B54">
        <f t="shared" si="1"/>
        <v>9.9999999999999645E-2</v>
      </c>
      <c r="C54">
        <f t="shared" si="7"/>
        <v>5.5999999999999934</v>
      </c>
      <c r="D54">
        <f t="shared" si="5"/>
        <v>32.899999999999942</v>
      </c>
      <c r="E54" s="67">
        <v>0.24</v>
      </c>
      <c r="F54" s="66">
        <v>7</v>
      </c>
      <c r="G54" s="5">
        <f>INDEX(Коэффициенты!F$3:F$74, MATCH(F54,Коэффициенты!E$3:E$74,1))</f>
        <v>1</v>
      </c>
      <c r="H54">
        <f t="shared" si="2"/>
        <v>240</v>
      </c>
      <c r="I54" s="12">
        <f>INDEX(Коэффициенты!B$3:B$74,MATCH(H54,Коэффициенты!A$3:A$74,1))</f>
        <v>0.9</v>
      </c>
      <c r="J54" s="9">
        <f t="shared" si="8"/>
        <v>19.439999999999998</v>
      </c>
      <c r="K54" s="2">
        <f t="shared" si="3"/>
        <v>0.83999999999999697</v>
      </c>
      <c r="L54" s="10">
        <f t="shared" si="9"/>
        <v>112.83239999999998</v>
      </c>
      <c r="M54" s="62">
        <f t="shared" si="0"/>
        <v>132.27239999999998</v>
      </c>
      <c r="N54" s="63">
        <f t="shared" si="6"/>
        <v>105.81791999999999</v>
      </c>
      <c r="Q54" s="20"/>
      <c r="R54" s="20"/>
      <c r="S54" s="20"/>
      <c r="T54" s="21"/>
      <c r="U54" s="20"/>
      <c r="V54" s="20"/>
      <c r="W54" s="20"/>
      <c r="X54" s="20"/>
      <c r="Y54" s="20"/>
      <c r="Z54" s="20"/>
      <c r="AA54" s="20"/>
    </row>
    <row r="55" spans="1:27" ht="15.75" thickBot="1" x14ac:dyDescent="0.3">
      <c r="A55">
        <f t="shared" si="4"/>
        <v>5.6999999999999957</v>
      </c>
      <c r="B55">
        <f t="shared" si="1"/>
        <v>9.9999999999999645E-2</v>
      </c>
      <c r="C55">
        <f t="shared" si="7"/>
        <v>5.6999999999999931</v>
      </c>
      <c r="D55">
        <f t="shared" si="5"/>
        <v>32.79999999999994</v>
      </c>
      <c r="E55" s="67">
        <v>0.24</v>
      </c>
      <c r="F55" s="66">
        <v>7</v>
      </c>
      <c r="G55" s="5">
        <f>INDEX(Коэффициенты!F$3:F$74, MATCH(F55,Коэффициенты!E$3:E$74,1))</f>
        <v>1</v>
      </c>
      <c r="H55">
        <f t="shared" si="2"/>
        <v>240</v>
      </c>
      <c r="I55" s="12">
        <f>INDEX(Коэффициенты!B$3:B$74,MATCH(H55,Коэффициенты!A$3:A$74,1))</f>
        <v>0.9</v>
      </c>
      <c r="J55" s="9">
        <f t="shared" si="8"/>
        <v>19.439999999999998</v>
      </c>
      <c r="K55" s="2">
        <f t="shared" si="3"/>
        <v>0.83999999999999697</v>
      </c>
      <c r="L55" s="10">
        <f t="shared" si="9"/>
        <v>113.67239999999998</v>
      </c>
      <c r="M55" s="62">
        <f t="shared" si="0"/>
        <v>133.11239999999998</v>
      </c>
      <c r="N55" s="63">
        <f t="shared" si="6"/>
        <v>106.48991999999998</v>
      </c>
      <c r="Q55" s="19"/>
      <c r="R55" s="19"/>
      <c r="S55" s="20"/>
      <c r="T55" s="21"/>
      <c r="U55" s="20"/>
      <c r="V55" s="20"/>
      <c r="W55" s="20"/>
      <c r="X55" s="20"/>
      <c r="Y55" s="20"/>
      <c r="Z55" s="20"/>
      <c r="AA55" s="20"/>
    </row>
    <row r="56" spans="1:27" ht="15.75" thickBot="1" x14ac:dyDescent="0.3">
      <c r="A56">
        <f t="shared" si="4"/>
        <v>5.7999999999999954</v>
      </c>
      <c r="B56">
        <f t="shared" si="1"/>
        <v>9.9999999999999645E-2</v>
      </c>
      <c r="C56" s="2">
        <f t="shared" si="7"/>
        <v>5.7999999999999927</v>
      </c>
      <c r="D56">
        <f t="shared" si="5"/>
        <v>32.699999999999939</v>
      </c>
      <c r="E56" s="67">
        <v>0.36</v>
      </c>
      <c r="F56" s="66">
        <v>7</v>
      </c>
      <c r="G56" s="5">
        <f>INDEX(Коэффициенты!F$3:F$74, MATCH(F56,Коэффициенты!E$3:E$74,1))</f>
        <v>1</v>
      </c>
      <c r="H56">
        <f t="shared" si="2"/>
        <v>360</v>
      </c>
      <c r="I56" s="12">
        <f>INDEX(Коэффициенты!B$3:B$74,MATCH(H56,Коэффициенты!A$3:A$74,1))</f>
        <v>0.9</v>
      </c>
      <c r="J56" s="9">
        <f t="shared" si="8"/>
        <v>29.16</v>
      </c>
      <c r="K56" s="2">
        <f t="shared" si="3"/>
        <v>0.83999999999999697</v>
      </c>
      <c r="L56" s="10">
        <f t="shared" si="9"/>
        <v>114.51239999999999</v>
      </c>
      <c r="M56" s="62">
        <f t="shared" si="0"/>
        <v>143.67239999999998</v>
      </c>
      <c r="N56" s="63">
        <f t="shared" si="6"/>
        <v>114.93791999999999</v>
      </c>
      <c r="Q56" s="22"/>
      <c r="R56" s="20"/>
      <c r="S56" s="20"/>
      <c r="T56" s="21"/>
      <c r="U56" s="20"/>
      <c r="V56" s="20"/>
      <c r="W56" s="20"/>
      <c r="X56" s="20"/>
      <c r="Y56" s="20"/>
      <c r="Z56" s="20"/>
      <c r="AA56" s="20"/>
    </row>
    <row r="57" spans="1:27" ht="15.75" thickBot="1" x14ac:dyDescent="0.3">
      <c r="A57">
        <f t="shared" si="4"/>
        <v>5.899999999999995</v>
      </c>
      <c r="B57">
        <f t="shared" si="1"/>
        <v>9.9999999999999645E-2</v>
      </c>
      <c r="C57">
        <f t="shared" si="7"/>
        <v>5.8999999999999924</v>
      </c>
      <c r="D57">
        <f t="shared" si="5"/>
        <v>32.599999999999937</v>
      </c>
      <c r="E57" s="67">
        <v>0.48</v>
      </c>
      <c r="F57" s="66">
        <v>10</v>
      </c>
      <c r="G57" s="5">
        <f>INDEX(Коэффициенты!F$3:F$74, MATCH(F57,Коэффициенты!E$3:E$74,1))</f>
        <v>1</v>
      </c>
      <c r="H57">
        <f t="shared" si="2"/>
        <v>480</v>
      </c>
      <c r="I57" s="12">
        <f>INDEX(Коэффициенты!B$3:B$74,MATCH(H57,Коэффициенты!A$3:A$74,1))</f>
        <v>0.9</v>
      </c>
      <c r="J57" s="9">
        <f t="shared" si="8"/>
        <v>38.879999999999995</v>
      </c>
      <c r="K57" s="2">
        <f t="shared" si="3"/>
        <v>1.1999999999999957</v>
      </c>
      <c r="L57" s="10">
        <f t="shared" si="9"/>
        <v>115.71239999999997</v>
      </c>
      <c r="M57" s="62">
        <f t="shared" si="0"/>
        <v>154.59239999999997</v>
      </c>
      <c r="N57" s="63">
        <f t="shared" si="6"/>
        <v>123.67391999999998</v>
      </c>
      <c r="Q57" s="20"/>
      <c r="R57" s="20"/>
      <c r="S57" s="20"/>
      <c r="T57" s="21"/>
      <c r="U57" s="20"/>
      <c r="V57" s="20"/>
      <c r="W57" s="20"/>
      <c r="X57" s="20"/>
      <c r="Y57" s="20"/>
      <c r="Z57" s="20"/>
      <c r="AA57" s="20"/>
    </row>
    <row r="58" spans="1:27" ht="15.75" thickBot="1" x14ac:dyDescent="0.3">
      <c r="A58">
        <f t="shared" si="4"/>
        <v>5.9999999999999947</v>
      </c>
      <c r="B58">
        <f t="shared" si="1"/>
        <v>9.9999999999999645E-2</v>
      </c>
      <c r="C58">
        <f t="shared" si="7"/>
        <v>5.999999999999992</v>
      </c>
      <c r="D58">
        <f t="shared" si="5"/>
        <v>32.499999999999936</v>
      </c>
      <c r="E58" s="67">
        <v>0.48</v>
      </c>
      <c r="F58" s="66">
        <v>10</v>
      </c>
      <c r="G58" s="5">
        <f>INDEX(Коэффициенты!F$3:F$74, MATCH(F58,Коэффициенты!E$3:E$74,1))</f>
        <v>1</v>
      </c>
      <c r="H58">
        <f t="shared" si="2"/>
        <v>480</v>
      </c>
      <c r="I58" s="12">
        <f>INDEX(Коэффициенты!B$3:B$74,MATCH(H58,Коэффициенты!A$3:A$74,1))</f>
        <v>0.9</v>
      </c>
      <c r="J58" s="9">
        <f t="shared" si="8"/>
        <v>38.879999999999995</v>
      </c>
      <c r="K58" s="2">
        <f t="shared" si="3"/>
        <v>1.1999999999999957</v>
      </c>
      <c r="L58" s="10">
        <f t="shared" si="9"/>
        <v>116.91239999999996</v>
      </c>
      <c r="M58" s="62">
        <f t="shared" si="0"/>
        <v>155.79239999999996</v>
      </c>
      <c r="N58" s="63">
        <f t="shared" si="6"/>
        <v>124.63391999999996</v>
      </c>
      <c r="Q58" s="19"/>
      <c r="R58" s="19"/>
      <c r="S58" s="20"/>
      <c r="T58" s="21"/>
      <c r="U58" s="20"/>
      <c r="V58" s="20"/>
      <c r="W58" s="20"/>
      <c r="X58" s="20"/>
      <c r="Y58" s="20"/>
      <c r="Z58" s="20"/>
      <c r="AA58" s="20"/>
    </row>
    <row r="59" spans="1:27" ht="15.75" thickBot="1" x14ac:dyDescent="0.3">
      <c r="A59">
        <f t="shared" si="4"/>
        <v>6.0999999999999943</v>
      </c>
      <c r="B59">
        <f t="shared" si="1"/>
        <v>9.9999999999999645E-2</v>
      </c>
      <c r="C59" s="2">
        <f t="shared" si="7"/>
        <v>6.0999999999999917</v>
      </c>
      <c r="D59">
        <f t="shared" si="5"/>
        <v>32.399999999999935</v>
      </c>
      <c r="E59" s="67">
        <v>0.24</v>
      </c>
      <c r="F59" s="66">
        <v>12</v>
      </c>
      <c r="G59" s="5">
        <f>INDEX(Коэффициенты!F$3:F$74, MATCH(F59,Коэффициенты!E$3:E$74,1))</f>
        <v>1</v>
      </c>
      <c r="H59">
        <f t="shared" si="2"/>
        <v>240</v>
      </c>
      <c r="I59" s="12">
        <f>INDEX(Коэффициенты!B$3:B$74,MATCH(H59,Коэффициенты!A$3:A$74,1))</f>
        <v>0.9</v>
      </c>
      <c r="J59" s="9">
        <f t="shared" si="8"/>
        <v>19.439999999999998</v>
      </c>
      <c r="K59" s="2">
        <f t="shared" si="3"/>
        <v>1.4399999999999948</v>
      </c>
      <c r="L59" s="10">
        <f t="shared" si="9"/>
        <v>118.35239999999996</v>
      </c>
      <c r="M59" s="62">
        <f t="shared" si="0"/>
        <v>137.79239999999996</v>
      </c>
      <c r="N59" s="63">
        <f t="shared" si="6"/>
        <v>110.23391999999997</v>
      </c>
      <c r="Q59" s="22"/>
      <c r="R59" s="20"/>
      <c r="S59" s="20"/>
      <c r="T59" s="21"/>
      <c r="U59" s="20"/>
      <c r="V59" s="20"/>
      <c r="W59" s="20"/>
      <c r="X59" s="20"/>
      <c r="Y59" s="20"/>
      <c r="Z59" s="20"/>
      <c r="AA59" s="20"/>
    </row>
    <row r="60" spans="1:27" ht="15.75" thickBot="1" x14ac:dyDescent="0.3">
      <c r="A60">
        <f t="shared" si="4"/>
        <v>6.199999999999994</v>
      </c>
      <c r="B60">
        <f t="shared" si="1"/>
        <v>9.9999999999999645E-2</v>
      </c>
      <c r="C60">
        <f t="shared" si="7"/>
        <v>6.1999999999999913</v>
      </c>
      <c r="D60">
        <f t="shared" si="5"/>
        <v>32.299999999999933</v>
      </c>
      <c r="E60" s="67">
        <v>0.24</v>
      </c>
      <c r="F60" s="66">
        <v>10</v>
      </c>
      <c r="G60" s="5">
        <f>INDEX(Коэффициенты!F$3:F$74, MATCH(F60,Коэффициенты!E$3:E$74,1))</f>
        <v>1</v>
      </c>
      <c r="H60">
        <f t="shared" si="2"/>
        <v>240</v>
      </c>
      <c r="I60" s="12">
        <f>INDEX(Коэффициенты!B$3:B$74,MATCH(H60,Коэффициенты!A$3:A$74,1))</f>
        <v>0.9</v>
      </c>
      <c r="J60" s="9">
        <f t="shared" si="8"/>
        <v>19.439999999999998</v>
      </c>
      <c r="K60" s="2">
        <f t="shared" si="3"/>
        <v>1.1999999999999957</v>
      </c>
      <c r="L60" s="10">
        <f t="shared" si="9"/>
        <v>119.55239999999995</v>
      </c>
      <c r="M60" s="62">
        <f t="shared" si="0"/>
        <v>138.99239999999995</v>
      </c>
      <c r="N60" s="63">
        <f t="shared" si="6"/>
        <v>111.19391999999996</v>
      </c>
      <c r="Q60" s="20"/>
      <c r="R60" s="20"/>
      <c r="S60" s="20"/>
      <c r="T60" s="21"/>
      <c r="U60" s="20"/>
      <c r="V60" s="20"/>
      <c r="W60" s="20"/>
      <c r="X60" s="20"/>
      <c r="Y60" s="20"/>
      <c r="Z60" s="20"/>
      <c r="AA60" s="20"/>
    </row>
    <row r="61" spans="1:27" ht="15.75" thickBot="1" x14ac:dyDescent="0.3">
      <c r="A61">
        <f t="shared" si="4"/>
        <v>6.2999999999999936</v>
      </c>
      <c r="B61">
        <f t="shared" si="1"/>
        <v>9.9999999999999645E-2</v>
      </c>
      <c r="C61">
        <f t="shared" si="7"/>
        <v>6.2999999999999909</v>
      </c>
      <c r="D61">
        <f t="shared" si="5"/>
        <v>32.199999999999932</v>
      </c>
      <c r="E61" s="67">
        <v>0.24</v>
      </c>
      <c r="F61" s="66">
        <v>10</v>
      </c>
      <c r="G61" s="5">
        <f>INDEX(Коэффициенты!F$3:F$74, MATCH(F61,Коэффициенты!E$3:E$74,1))</f>
        <v>1</v>
      </c>
      <c r="H61">
        <f t="shared" si="2"/>
        <v>240</v>
      </c>
      <c r="I61" s="12">
        <f>INDEX(Коэффициенты!B$3:B$74,MATCH(H61,Коэффициенты!A$3:A$74,1))</f>
        <v>0.9</v>
      </c>
      <c r="J61" s="9">
        <f t="shared" si="8"/>
        <v>19.439999999999998</v>
      </c>
      <c r="K61" s="2">
        <f t="shared" si="3"/>
        <v>1.1999999999999957</v>
      </c>
      <c r="L61" s="10">
        <f t="shared" si="9"/>
        <v>120.75239999999994</v>
      </c>
      <c r="M61" s="62">
        <f t="shared" si="0"/>
        <v>140.19239999999994</v>
      </c>
      <c r="N61" s="63">
        <f t="shared" si="6"/>
        <v>112.15391999999994</v>
      </c>
      <c r="Q61" s="19"/>
      <c r="R61" s="19"/>
      <c r="S61" s="20"/>
      <c r="T61" s="21"/>
      <c r="U61" s="20"/>
      <c r="V61" s="20"/>
      <c r="W61" s="20"/>
      <c r="X61" s="20"/>
      <c r="Y61" s="20"/>
      <c r="Z61" s="20"/>
      <c r="AA61" s="20"/>
    </row>
    <row r="62" spans="1:27" ht="15.75" thickBot="1" x14ac:dyDescent="0.3">
      <c r="A62">
        <f t="shared" si="4"/>
        <v>6.3999999999999932</v>
      </c>
      <c r="B62">
        <f t="shared" si="1"/>
        <v>9.9999999999999645E-2</v>
      </c>
      <c r="C62" s="2">
        <f t="shared" si="7"/>
        <v>6.3999999999999906</v>
      </c>
      <c r="D62">
        <f t="shared" si="5"/>
        <v>32.09999999999993</v>
      </c>
      <c r="E62" s="67">
        <v>0.48</v>
      </c>
      <c r="F62" s="66">
        <v>7</v>
      </c>
      <c r="G62" s="5">
        <f>INDEX(Коэффициенты!F$3:F$74, MATCH(F62,Коэффициенты!E$3:E$74,1))</f>
        <v>1</v>
      </c>
      <c r="H62">
        <f t="shared" si="2"/>
        <v>480</v>
      </c>
      <c r="I62" s="12">
        <f>INDEX(Коэффициенты!B$3:B$74,MATCH(H62,Коэффициенты!A$3:A$74,1))</f>
        <v>0.9</v>
      </c>
      <c r="J62" s="9">
        <f t="shared" si="8"/>
        <v>38.879999999999995</v>
      </c>
      <c r="K62" s="2">
        <f t="shared" si="3"/>
        <v>0.83999999999999697</v>
      </c>
      <c r="L62" s="10">
        <f t="shared" si="9"/>
        <v>121.59239999999994</v>
      </c>
      <c r="M62" s="62">
        <f t="shared" si="0"/>
        <v>160.47239999999994</v>
      </c>
      <c r="N62" s="63">
        <f t="shared" si="6"/>
        <v>128.37791999999996</v>
      </c>
      <c r="Q62" s="22"/>
      <c r="R62" s="20"/>
      <c r="S62" s="20"/>
      <c r="T62" s="21"/>
      <c r="U62" s="20"/>
      <c r="V62" s="20"/>
      <c r="W62" s="20"/>
      <c r="X62" s="20"/>
      <c r="Y62" s="20"/>
      <c r="Z62" s="20"/>
      <c r="AA62" s="20"/>
    </row>
    <row r="63" spans="1:27" ht="15.75" thickBot="1" x14ac:dyDescent="0.3">
      <c r="A63">
        <f t="shared" si="4"/>
        <v>6.4999999999999929</v>
      </c>
      <c r="B63">
        <f t="shared" si="1"/>
        <v>9.9999999999999645E-2</v>
      </c>
      <c r="C63">
        <f t="shared" si="7"/>
        <v>6.4999999999999902</v>
      </c>
      <c r="D63">
        <f t="shared" si="5"/>
        <v>31.999999999999929</v>
      </c>
      <c r="E63" s="67">
        <v>0.84</v>
      </c>
      <c r="F63" s="66">
        <v>7</v>
      </c>
      <c r="G63" s="5">
        <f>INDEX(Коэффициенты!F$3:F$74, MATCH(F63,Коэффициенты!E$3:E$74,1))</f>
        <v>1</v>
      </c>
      <c r="H63">
        <f t="shared" si="2"/>
        <v>840</v>
      </c>
      <c r="I63" s="12">
        <f>INDEX(Коэффициенты!B$3:B$74,MATCH(H63,Коэффициенты!A$3:A$74,1))</f>
        <v>0.9</v>
      </c>
      <c r="J63" s="9">
        <f t="shared" si="8"/>
        <v>68.039999999999992</v>
      </c>
      <c r="K63" s="2">
        <f t="shared" si="3"/>
        <v>0.83999999999999697</v>
      </c>
      <c r="L63" s="10">
        <f t="shared" si="9"/>
        <v>122.43239999999994</v>
      </c>
      <c r="M63" s="62">
        <f t="shared" si="0"/>
        <v>190.47239999999994</v>
      </c>
      <c r="N63" s="63">
        <f t="shared" si="6"/>
        <v>152.37791999999996</v>
      </c>
      <c r="Q63" s="20"/>
      <c r="R63" s="20"/>
      <c r="S63" s="20"/>
      <c r="T63" s="21"/>
      <c r="U63" s="20"/>
      <c r="V63" s="20"/>
      <c r="W63" s="20"/>
      <c r="X63" s="20"/>
      <c r="Y63" s="20"/>
      <c r="Z63" s="20"/>
      <c r="AA63" s="20"/>
    </row>
    <row r="64" spans="1:27" ht="15.75" thickBot="1" x14ac:dyDescent="0.3">
      <c r="A64">
        <f t="shared" si="4"/>
        <v>6.5999999999999925</v>
      </c>
      <c r="B64">
        <f t="shared" si="1"/>
        <v>9.9999999999999645E-2</v>
      </c>
      <c r="C64">
        <f t="shared" si="7"/>
        <v>6.5999999999999899</v>
      </c>
      <c r="D64">
        <f t="shared" si="5"/>
        <v>31.899999999999928</v>
      </c>
      <c r="E64" s="67">
        <v>2.4</v>
      </c>
      <c r="F64" s="66">
        <v>14</v>
      </c>
      <c r="G64" s="5">
        <f>INDEX(Коэффициенты!F$3:F$74, MATCH(F64,Коэффициенты!E$3:E$74,1))</f>
        <v>1</v>
      </c>
      <c r="H64">
        <f t="shared" si="2"/>
        <v>2400</v>
      </c>
      <c r="I64" s="12">
        <f>INDEX(Коэффициенты!B$3:B$74,MATCH(H64,Коэффициенты!A$3:A$74,1))</f>
        <v>0.81</v>
      </c>
      <c r="J64" s="9">
        <f t="shared" si="8"/>
        <v>174.96</v>
      </c>
      <c r="K64" s="2">
        <f t="shared" si="3"/>
        <v>1.6799999999999939</v>
      </c>
      <c r="L64" s="10">
        <f t="shared" si="9"/>
        <v>124.11239999999994</v>
      </c>
      <c r="M64" s="62">
        <f t="shared" si="0"/>
        <v>299.07239999999996</v>
      </c>
      <c r="N64" s="63">
        <f t="shared" si="6"/>
        <v>239.25791999999996</v>
      </c>
      <c r="Q64" s="19"/>
      <c r="R64" s="19"/>
      <c r="S64" s="20"/>
      <c r="T64" s="21"/>
      <c r="U64" s="20"/>
      <c r="V64" s="20"/>
      <c r="W64" s="20"/>
      <c r="X64" s="20"/>
      <c r="Y64" s="20"/>
      <c r="Z64" s="20"/>
      <c r="AA64" s="20"/>
    </row>
    <row r="65" spans="1:27" ht="15.75" thickBot="1" x14ac:dyDescent="0.3">
      <c r="A65">
        <f t="shared" si="4"/>
        <v>6.6999999999999922</v>
      </c>
      <c r="B65">
        <f t="shared" si="1"/>
        <v>9.9999999999999645E-2</v>
      </c>
      <c r="C65" s="2">
        <f t="shared" si="7"/>
        <v>6.6999999999999895</v>
      </c>
      <c r="D65">
        <f t="shared" si="5"/>
        <v>31.799999999999926</v>
      </c>
      <c r="E65" s="67">
        <v>1.2</v>
      </c>
      <c r="F65" s="66">
        <v>19</v>
      </c>
      <c r="G65" s="5">
        <f>INDEX(Коэффициенты!F$3:F$74, MATCH(F65,Коэффициенты!E$3:E$74,1))</f>
        <v>1</v>
      </c>
      <c r="H65">
        <f t="shared" si="2"/>
        <v>1200</v>
      </c>
      <c r="I65" s="12">
        <f>INDEX(Коэффициенты!B$3:B$74,MATCH(H65,Коэффициенты!A$3:A$74,1))</f>
        <v>0.89</v>
      </c>
      <c r="J65" s="9">
        <f t="shared" si="8"/>
        <v>96.11999999999999</v>
      </c>
      <c r="K65" s="2">
        <f t="shared" si="3"/>
        <v>2.2799999999999918</v>
      </c>
      <c r="L65" s="10">
        <f t="shared" si="9"/>
        <v>126.39239999999992</v>
      </c>
      <c r="M65" s="62">
        <f t="shared" si="0"/>
        <v>222.5123999999999</v>
      </c>
      <c r="N65" s="63">
        <f t="shared" si="6"/>
        <v>178.00991999999991</v>
      </c>
      <c r="Q65" s="22"/>
      <c r="R65" s="20"/>
      <c r="S65" s="20"/>
      <c r="T65" s="21"/>
      <c r="U65" s="20"/>
      <c r="V65" s="20"/>
      <c r="W65" s="20"/>
      <c r="X65" s="20"/>
      <c r="Y65" s="20"/>
      <c r="Z65" s="20"/>
      <c r="AA65" s="20"/>
    </row>
    <row r="66" spans="1:27" ht="15.75" thickBot="1" x14ac:dyDescent="0.3">
      <c r="A66">
        <f t="shared" si="4"/>
        <v>6.7999999999999918</v>
      </c>
      <c r="B66">
        <f t="shared" si="1"/>
        <v>9.9999999999999645E-2</v>
      </c>
      <c r="C66">
        <f t="shared" si="7"/>
        <v>6.7999999999999892</v>
      </c>
      <c r="D66">
        <f t="shared" si="5"/>
        <v>31.699999999999925</v>
      </c>
      <c r="E66" s="67">
        <v>0.48</v>
      </c>
      <c r="F66" s="66">
        <v>12</v>
      </c>
      <c r="G66" s="5">
        <f>INDEX(Коэффициенты!F$3:F$74, MATCH(F66,Коэффициенты!E$3:E$74,1))</f>
        <v>1</v>
      </c>
      <c r="H66">
        <f t="shared" si="2"/>
        <v>480</v>
      </c>
      <c r="I66" s="12">
        <f>INDEX(Коэффициенты!B$3:B$74,MATCH(H66,Коэффициенты!A$3:A$74,1))</f>
        <v>0.9</v>
      </c>
      <c r="J66" s="9">
        <f t="shared" si="8"/>
        <v>38.879999999999995</v>
      </c>
      <c r="K66" s="2">
        <f t="shared" si="3"/>
        <v>1.4399999999999948</v>
      </c>
      <c r="L66" s="10">
        <f t="shared" si="9"/>
        <v>127.83239999999992</v>
      </c>
      <c r="M66" s="62">
        <f t="shared" si="0"/>
        <v>166.71239999999992</v>
      </c>
      <c r="N66" s="63">
        <f t="shared" si="6"/>
        <v>133.36991999999992</v>
      </c>
      <c r="Q66" s="20"/>
      <c r="R66" s="20"/>
      <c r="S66" s="20"/>
      <c r="T66" s="21"/>
      <c r="U66" s="20"/>
      <c r="V66" s="20"/>
      <c r="W66" s="20"/>
      <c r="X66" s="20"/>
      <c r="Y66" s="20"/>
      <c r="Z66" s="20"/>
      <c r="AA66" s="20"/>
    </row>
    <row r="67" spans="1:27" ht="15.75" thickBot="1" x14ac:dyDescent="0.3">
      <c r="A67">
        <f t="shared" si="4"/>
        <v>6.8999999999999915</v>
      </c>
      <c r="B67">
        <f t="shared" si="1"/>
        <v>9.9999999999999645E-2</v>
      </c>
      <c r="C67">
        <f t="shared" si="7"/>
        <v>6.8999999999999888</v>
      </c>
      <c r="D67">
        <f t="shared" si="5"/>
        <v>31.599999999999923</v>
      </c>
      <c r="E67" s="67">
        <v>0.36</v>
      </c>
      <c r="F67" s="66">
        <v>7</v>
      </c>
      <c r="G67" s="5">
        <f>INDEX(Коэффициенты!F$3:F$74, MATCH(F67,Коэффициенты!E$3:E$74,1))</f>
        <v>1</v>
      </c>
      <c r="H67">
        <f t="shared" si="2"/>
        <v>360</v>
      </c>
      <c r="I67" s="12">
        <f>INDEX(Коэффициенты!B$3:B$74,MATCH(H67,Коэффициенты!A$3:A$74,1))</f>
        <v>0.9</v>
      </c>
      <c r="J67" s="9">
        <f t="shared" si="8"/>
        <v>29.16</v>
      </c>
      <c r="K67" s="2">
        <f t="shared" si="3"/>
        <v>0.83999999999999697</v>
      </c>
      <c r="L67" s="10">
        <f t="shared" si="9"/>
        <v>128.67239999999993</v>
      </c>
      <c r="M67" s="62">
        <f t="shared" si="0"/>
        <v>157.83239999999992</v>
      </c>
      <c r="N67" s="63">
        <f t="shared" si="6"/>
        <v>126.26591999999994</v>
      </c>
      <c r="Q67" s="19"/>
      <c r="R67" s="19"/>
      <c r="S67" s="20"/>
      <c r="T67" s="21"/>
      <c r="U67" s="20"/>
      <c r="V67" s="20"/>
      <c r="W67" s="20"/>
      <c r="X67" s="20"/>
      <c r="Y67" s="20"/>
      <c r="Z67" s="20"/>
      <c r="AA67" s="20"/>
    </row>
    <row r="68" spans="1:27" ht="15.75" thickBot="1" x14ac:dyDescent="0.3">
      <c r="A68">
        <f t="shared" si="4"/>
        <v>6.9999999999999911</v>
      </c>
      <c r="B68">
        <f t="shared" si="1"/>
        <v>9.9999999999999645E-2</v>
      </c>
      <c r="C68" s="2">
        <f t="shared" si="7"/>
        <v>6.9999999999999885</v>
      </c>
      <c r="D68">
        <f t="shared" si="5"/>
        <v>31.499999999999922</v>
      </c>
      <c r="E68" s="67">
        <v>0.36</v>
      </c>
      <c r="F68" s="66">
        <v>10</v>
      </c>
      <c r="G68" s="5">
        <f>INDEX(Коэффициенты!F$3:F$74, MATCH(F68,Коэффициенты!E$3:E$74,1))</f>
        <v>1</v>
      </c>
      <c r="H68">
        <f t="shared" si="2"/>
        <v>360</v>
      </c>
      <c r="I68" s="12">
        <f>INDEX(Коэффициенты!B$3:B$74,MATCH(H68,Коэффициенты!A$3:A$74,1))</f>
        <v>0.9</v>
      </c>
      <c r="J68" s="9">
        <f t="shared" si="8"/>
        <v>29.16</v>
      </c>
      <c r="K68" s="2">
        <f t="shared" si="3"/>
        <v>1.1999999999999957</v>
      </c>
      <c r="L68" s="10">
        <f t="shared" si="9"/>
        <v>129.87239999999991</v>
      </c>
      <c r="M68" s="62">
        <f t="shared" si="0"/>
        <v>159.03239999999991</v>
      </c>
      <c r="N68" s="63">
        <f t="shared" si="6"/>
        <v>127.22591999999993</v>
      </c>
      <c r="Q68" s="22"/>
      <c r="R68" s="20"/>
      <c r="S68" s="20"/>
      <c r="T68" s="21"/>
      <c r="U68" s="20"/>
      <c r="V68" s="20"/>
      <c r="W68" s="20"/>
      <c r="X68" s="20"/>
      <c r="Y68" s="20"/>
      <c r="Z68" s="20"/>
      <c r="AA68" s="20"/>
    </row>
    <row r="69" spans="1:27" ht="15.75" thickBot="1" x14ac:dyDescent="0.3">
      <c r="A69">
        <f t="shared" si="4"/>
        <v>7.0999999999999908</v>
      </c>
      <c r="B69">
        <f t="shared" si="1"/>
        <v>9.9999999999999645E-2</v>
      </c>
      <c r="C69" s="2">
        <f t="shared" si="7"/>
        <v>7.0999999999999881</v>
      </c>
      <c r="D69">
        <f t="shared" si="5"/>
        <v>31.39999999999992</v>
      </c>
      <c r="E69" s="67">
        <v>0.48</v>
      </c>
      <c r="F69" s="66">
        <v>17</v>
      </c>
      <c r="G69" s="5">
        <f>INDEX(Коэффициенты!F$3:F$74, MATCH(F69,Коэффициенты!E$3:E$74,1))</f>
        <v>1</v>
      </c>
      <c r="H69">
        <f t="shared" si="2"/>
        <v>480</v>
      </c>
      <c r="I69" s="12">
        <f>INDEX(Коэффициенты!B$3:B$74,MATCH(H69,Коэффициенты!A$3:A$74,1))</f>
        <v>0.9</v>
      </c>
      <c r="J69" s="9">
        <f t="shared" si="8"/>
        <v>38.879999999999995</v>
      </c>
      <c r="K69" s="2">
        <f t="shared" si="3"/>
        <v>2.0399999999999925</v>
      </c>
      <c r="L69" s="10">
        <f t="shared" si="9"/>
        <v>131.91239999999991</v>
      </c>
      <c r="M69" s="62">
        <f t="shared" si="0"/>
        <v>170.7923999999999</v>
      </c>
      <c r="N69" s="63">
        <f t="shared" si="6"/>
        <v>136.63391999999993</v>
      </c>
      <c r="Q69" s="22"/>
      <c r="R69" s="20"/>
      <c r="S69" s="20"/>
      <c r="T69" s="21"/>
      <c r="U69" s="20"/>
      <c r="V69" s="20"/>
      <c r="W69" s="20"/>
      <c r="X69" s="20"/>
      <c r="Y69" s="20"/>
      <c r="Z69" s="20"/>
      <c r="AA69" s="20"/>
    </row>
    <row r="70" spans="1:27" ht="15.75" thickBot="1" x14ac:dyDescent="0.3">
      <c r="A70">
        <f t="shared" si="4"/>
        <v>7.1999999999999904</v>
      </c>
      <c r="B70">
        <f t="shared" si="1"/>
        <v>9.9999999999999645E-2</v>
      </c>
      <c r="C70">
        <f t="shared" si="7"/>
        <v>7.1999999999999877</v>
      </c>
      <c r="D70">
        <f t="shared" si="5"/>
        <v>31.299999999999919</v>
      </c>
      <c r="E70" s="67">
        <v>0.6</v>
      </c>
      <c r="F70" s="66">
        <v>22</v>
      </c>
      <c r="G70" s="5">
        <f>INDEX(Коэффициенты!F$3:F$74, MATCH(F70,Коэффициенты!E$3:E$74,1))</f>
        <v>0.98</v>
      </c>
      <c r="H70">
        <f t="shared" si="2"/>
        <v>600</v>
      </c>
      <c r="I70" s="12">
        <f>INDEX(Коэффициенты!B$3:B$74,MATCH(H70,Коэффициенты!A$3:A$74,1))</f>
        <v>0.9</v>
      </c>
      <c r="J70" s="9">
        <f t="shared" si="8"/>
        <v>48.6</v>
      </c>
      <c r="K70" s="2">
        <f t="shared" si="3"/>
        <v>2.5871999999999904</v>
      </c>
      <c r="L70" s="10">
        <f t="shared" si="9"/>
        <v>134.4995999999999</v>
      </c>
      <c r="M70" s="62">
        <f t="shared" si="0"/>
        <v>183.0995999999999</v>
      </c>
      <c r="N70" s="63">
        <f t="shared" si="6"/>
        <v>146.47967999999992</v>
      </c>
      <c r="Q70" s="20"/>
      <c r="R70" s="20"/>
      <c r="S70" s="20"/>
      <c r="T70" s="21"/>
      <c r="U70" s="20"/>
      <c r="V70" s="20"/>
      <c r="W70" s="20"/>
      <c r="X70" s="20"/>
      <c r="Y70" s="20"/>
      <c r="Z70" s="20"/>
      <c r="AA70" s="20"/>
    </row>
    <row r="71" spans="1:27" ht="15.75" thickBot="1" x14ac:dyDescent="0.3">
      <c r="A71">
        <f t="shared" si="4"/>
        <v>7.2999999999999901</v>
      </c>
      <c r="B71">
        <f t="shared" si="1"/>
        <v>9.9999999999999645E-2</v>
      </c>
      <c r="C71">
        <f t="shared" si="7"/>
        <v>7.2999999999999874</v>
      </c>
      <c r="D71">
        <f t="shared" si="5"/>
        <v>31.199999999999918</v>
      </c>
      <c r="E71" s="67">
        <v>0.6</v>
      </c>
      <c r="F71" s="66">
        <v>29</v>
      </c>
      <c r="G71" s="5">
        <f>INDEX(Коэффициенты!F$3:F$74, MATCH(F71,Коэффициенты!E$3:E$74,1))</f>
        <v>0.89</v>
      </c>
      <c r="H71">
        <f t="shared" si="2"/>
        <v>600</v>
      </c>
      <c r="I71" s="12">
        <f>INDEX(Коэффициенты!B$3:B$74,MATCH(H71,Коэффициенты!A$3:A$74,1))</f>
        <v>0.9</v>
      </c>
      <c r="J71" s="9">
        <f t="shared" si="8"/>
        <v>48.6</v>
      </c>
      <c r="K71" s="2">
        <f t="shared" si="3"/>
        <v>3.0971999999999889</v>
      </c>
      <c r="L71" s="10">
        <f t="shared" si="9"/>
        <v>137.59679999999989</v>
      </c>
      <c r="M71" s="62">
        <f t="shared" si="0"/>
        <v>186.19679999999988</v>
      </c>
      <c r="N71" s="63">
        <f t="shared" si="6"/>
        <v>148.95743999999991</v>
      </c>
      <c r="Q71" s="19"/>
      <c r="R71" s="19"/>
      <c r="S71" s="20"/>
      <c r="T71" s="21"/>
      <c r="U71" s="20"/>
      <c r="V71" s="20"/>
      <c r="W71" s="20"/>
      <c r="X71" s="20"/>
      <c r="Y71" s="20"/>
      <c r="Z71" s="20"/>
      <c r="AA71" s="20"/>
    </row>
    <row r="72" spans="1:27" ht="15.75" thickBot="1" x14ac:dyDescent="0.3">
      <c r="A72">
        <f t="shared" si="4"/>
        <v>7.3999999999999897</v>
      </c>
      <c r="B72">
        <f t="shared" si="1"/>
        <v>9.9999999999999645E-2</v>
      </c>
      <c r="C72" s="2">
        <f t="shared" si="7"/>
        <v>7.399999999999987</v>
      </c>
      <c r="D72">
        <f t="shared" si="5"/>
        <v>31.099999999999916</v>
      </c>
      <c r="E72" s="67">
        <v>0.72</v>
      </c>
      <c r="F72" s="66">
        <v>31</v>
      </c>
      <c r="G72" s="5">
        <f>INDEX(Коэффициенты!F$3:F$74, MATCH(F72,Коэффициенты!E$3:E$74,1))</f>
        <v>0.87</v>
      </c>
      <c r="H72">
        <f t="shared" si="2"/>
        <v>720</v>
      </c>
      <c r="I72" s="12">
        <f>INDEX(Коэффициенты!B$3:B$74,MATCH(H72,Коэффициенты!A$3:A$74,1))</f>
        <v>0.9</v>
      </c>
      <c r="J72" s="9">
        <f t="shared" si="8"/>
        <v>58.32</v>
      </c>
      <c r="K72" s="2">
        <f t="shared" si="3"/>
        <v>3.2363999999999882</v>
      </c>
      <c r="L72" s="10">
        <f t="shared" si="9"/>
        <v>140.83319999999986</v>
      </c>
      <c r="M72" s="62">
        <f t="shared" si="0"/>
        <v>199.15319999999986</v>
      </c>
      <c r="N72" s="63">
        <f t="shared" si="6"/>
        <v>159.3225599999999</v>
      </c>
      <c r="Q72" s="22"/>
      <c r="R72" s="20"/>
      <c r="S72" s="20"/>
      <c r="T72" s="21"/>
      <c r="U72" s="20"/>
      <c r="V72" s="20"/>
      <c r="W72" s="20"/>
      <c r="X72" s="20"/>
      <c r="Y72" s="20"/>
      <c r="Z72" s="20"/>
      <c r="AA72" s="20"/>
    </row>
    <row r="73" spans="1:27" ht="15.75" thickBot="1" x14ac:dyDescent="0.3">
      <c r="A73">
        <f t="shared" si="4"/>
        <v>7.4999999999999893</v>
      </c>
      <c r="B73">
        <f t="shared" si="1"/>
        <v>9.9999999999999645E-2</v>
      </c>
      <c r="C73">
        <f t="shared" si="7"/>
        <v>7.4999999999999867</v>
      </c>
      <c r="D73">
        <f t="shared" si="5"/>
        <v>30.999999999999915</v>
      </c>
      <c r="E73" s="68">
        <v>0.6</v>
      </c>
      <c r="F73" s="65">
        <v>34</v>
      </c>
      <c r="G73" s="5">
        <f>INDEX(Коэффициенты!F$3:F$74, MATCH(F73,Коэффициенты!E$3:E$74,1))</f>
        <v>0.83</v>
      </c>
      <c r="H73">
        <f t="shared" si="2"/>
        <v>600</v>
      </c>
      <c r="I73" s="12">
        <f>INDEX(Коэффициенты!B$3:B$74,MATCH(H73,Коэффициенты!A$3:A$74,1))</f>
        <v>0.9</v>
      </c>
      <c r="J73" s="9">
        <f t="shared" si="8"/>
        <v>48.6</v>
      </c>
      <c r="K73" s="2">
        <f t="shared" si="3"/>
        <v>3.3863999999999876</v>
      </c>
      <c r="L73" s="10">
        <f t="shared" si="9"/>
        <v>144.21959999999984</v>
      </c>
      <c r="M73" s="62">
        <f t="shared" si="0"/>
        <v>192.81959999999984</v>
      </c>
      <c r="N73" s="63">
        <f t="shared" si="6"/>
        <v>154.25567999999987</v>
      </c>
      <c r="Q73" s="22"/>
      <c r="R73" s="20"/>
      <c r="S73" s="20"/>
      <c r="T73" s="20"/>
      <c r="U73" s="20"/>
      <c r="V73" s="20"/>
      <c r="W73" s="20"/>
      <c r="X73" s="20"/>
      <c r="Y73" s="20"/>
      <c r="Z73" s="20"/>
      <c r="AA73" s="20"/>
    </row>
    <row r="74" spans="1:27" ht="15.75" thickBot="1" x14ac:dyDescent="0.3">
      <c r="A74">
        <f t="shared" si="4"/>
        <v>7.599999999999989</v>
      </c>
      <c r="B74">
        <f t="shared" si="1"/>
        <v>9.9999999999999645E-2</v>
      </c>
      <c r="C74" s="2">
        <f t="shared" si="7"/>
        <v>7.5999999999999863</v>
      </c>
      <c r="D74">
        <f t="shared" si="5"/>
        <v>30.899999999999913</v>
      </c>
      <c r="E74" s="67">
        <v>0.7</v>
      </c>
      <c r="F74" s="66">
        <v>29</v>
      </c>
      <c r="G74" s="5">
        <f>INDEX(Коэффициенты!F$3:F$74, MATCH(F74,Коэффициенты!E$3:E$74,1))</f>
        <v>0.89</v>
      </c>
      <c r="H74">
        <f t="shared" si="2"/>
        <v>700</v>
      </c>
      <c r="I74" s="12">
        <f>INDEX(Коэффициенты!B$3:B$74,MATCH(H74,Коэффициенты!A$3:A$74,1))</f>
        <v>0.9</v>
      </c>
      <c r="J74" s="9">
        <f t="shared" si="8"/>
        <v>56.699999999999996</v>
      </c>
      <c r="K74" s="2">
        <f t="shared" si="3"/>
        <v>3.0971999999999889</v>
      </c>
      <c r="L74" s="10">
        <f t="shared" si="9"/>
        <v>147.31679999999983</v>
      </c>
      <c r="M74" s="62">
        <f t="shared" si="0"/>
        <v>204.01679999999982</v>
      </c>
      <c r="N74" s="63">
        <f t="shared" si="6"/>
        <v>163.21343999999985</v>
      </c>
      <c r="Q74" s="22"/>
      <c r="R74" s="20"/>
      <c r="S74" s="20"/>
      <c r="T74" s="20"/>
      <c r="U74" s="20"/>
      <c r="V74" s="20"/>
      <c r="W74" s="20"/>
      <c r="X74" s="20"/>
      <c r="Y74" s="20"/>
      <c r="Z74" s="20"/>
      <c r="AA74" s="20"/>
    </row>
    <row r="75" spans="1:27" ht="15.75" thickBot="1" x14ac:dyDescent="0.3">
      <c r="A75">
        <f t="shared" si="4"/>
        <v>7.6999999999999886</v>
      </c>
      <c r="B75">
        <f t="shared" si="1"/>
        <v>9.9999999999999645E-2</v>
      </c>
      <c r="C75" s="2">
        <f t="shared" si="7"/>
        <v>7.699999999999986</v>
      </c>
      <c r="D75">
        <f t="shared" si="5"/>
        <v>30.799999999999912</v>
      </c>
      <c r="E75" s="67">
        <v>1</v>
      </c>
      <c r="F75" s="66">
        <v>26</v>
      </c>
      <c r="G75" s="5">
        <f>INDEX(Коэффициенты!F$3:F$74, MATCH(F75,Коэффициенты!E$3:E$74,1))</f>
        <v>0.93</v>
      </c>
      <c r="H75">
        <f t="shared" ref="H75:H138" si="10">E75*1000</f>
        <v>1000</v>
      </c>
      <c r="I75" s="12">
        <f>INDEX(Коэффициенты!B$3:B$74,MATCH(H75,Коэффициенты!A$3:A$74,1))</f>
        <v>0.9</v>
      </c>
      <c r="J75" s="9">
        <f t="shared" si="8"/>
        <v>81</v>
      </c>
      <c r="K75" s="2">
        <f t="shared" si="3"/>
        <v>2.9015999999999895</v>
      </c>
      <c r="L75" s="10">
        <f t="shared" si="9"/>
        <v>150.21839999999983</v>
      </c>
      <c r="M75" s="62">
        <f t="shared" ref="M75:M138" si="11">L75+J75</f>
        <v>231.21839999999983</v>
      </c>
      <c r="N75" s="63">
        <f t="shared" si="6"/>
        <v>184.97471999999988</v>
      </c>
      <c r="Q75" s="22"/>
      <c r="R75" s="20"/>
      <c r="S75" s="20"/>
      <c r="T75" s="19"/>
      <c r="U75" s="19"/>
      <c r="V75" s="20"/>
      <c r="W75" s="20"/>
      <c r="X75" s="20"/>
      <c r="Y75" s="20"/>
      <c r="Z75" s="20"/>
      <c r="AA75" s="20"/>
    </row>
    <row r="76" spans="1:27" ht="15.75" thickBot="1" x14ac:dyDescent="0.3">
      <c r="A76">
        <f t="shared" si="4"/>
        <v>7.7999999999999883</v>
      </c>
      <c r="B76">
        <f t="shared" ref="B76:B139" si="12">A76-A75</f>
        <v>9.9999999999999645E-2</v>
      </c>
      <c r="C76">
        <f t="shared" si="7"/>
        <v>7.7999999999999856</v>
      </c>
      <c r="D76">
        <f t="shared" si="5"/>
        <v>30.69999999999991</v>
      </c>
      <c r="E76" s="67">
        <v>1.1000000000000001</v>
      </c>
      <c r="F76" s="66">
        <v>34</v>
      </c>
      <c r="G76" s="5">
        <f>INDEX(Коэффициенты!F$3:F$74, MATCH(F76,Коэффициенты!E$3:E$74,1))</f>
        <v>0.83</v>
      </c>
      <c r="H76">
        <f t="shared" si="10"/>
        <v>1100</v>
      </c>
      <c r="I76" s="12">
        <f>INDEX(Коэффициенты!B$3:B$74,MATCH(H76,Коэффициенты!A$3:A$74,1))</f>
        <v>0.9</v>
      </c>
      <c r="J76" s="9">
        <f t="shared" si="8"/>
        <v>89.1</v>
      </c>
      <c r="K76" s="2">
        <f t="shared" ref="K76:K139" si="13">G76*F76*B76*$E$4</f>
        <v>3.3863999999999876</v>
      </c>
      <c r="L76" s="10">
        <f t="shared" si="9"/>
        <v>153.60479999999981</v>
      </c>
      <c r="M76" s="62">
        <f t="shared" si="11"/>
        <v>242.70479999999981</v>
      </c>
      <c r="N76" s="63">
        <f t="shared" si="6"/>
        <v>194.16383999999985</v>
      </c>
      <c r="Q76" s="22"/>
      <c r="R76" s="20"/>
      <c r="S76" s="20"/>
      <c r="T76" s="20"/>
      <c r="U76" s="20"/>
      <c r="V76" s="20"/>
      <c r="W76" s="20"/>
      <c r="X76" s="20"/>
      <c r="Y76" s="20"/>
      <c r="Z76" s="20"/>
      <c r="AA76" s="20"/>
    </row>
    <row r="77" spans="1:27" ht="15.75" thickBot="1" x14ac:dyDescent="0.3">
      <c r="A77">
        <f t="shared" ref="A77:A140" si="14">A76+0.1</f>
        <v>7.8999999999999879</v>
      </c>
      <c r="B77">
        <f t="shared" si="12"/>
        <v>9.9999999999999645E-2</v>
      </c>
      <c r="C77">
        <f t="shared" si="7"/>
        <v>7.8999999999999853</v>
      </c>
      <c r="D77">
        <f t="shared" ref="D77:D140" si="15">D76-B77</f>
        <v>30.599999999999909</v>
      </c>
      <c r="E77" s="67">
        <v>1.6</v>
      </c>
      <c r="F77" s="66">
        <v>46</v>
      </c>
      <c r="G77" s="5">
        <f>INDEX(Коэффициенты!F$3:F$74, MATCH(F77,Коэффициенты!E$3:E$74,1))</f>
        <v>0.71</v>
      </c>
      <c r="H77">
        <f t="shared" si="10"/>
        <v>1600</v>
      </c>
      <c r="I77" s="12">
        <f>INDEX(Коэффициенты!B$3:B$74,MATCH(H77,Коэффициенты!A$3:A$74,1))</f>
        <v>0.87</v>
      </c>
      <c r="J77" s="9">
        <f t="shared" si="8"/>
        <v>125.28</v>
      </c>
      <c r="K77" s="2">
        <f t="shared" si="13"/>
        <v>3.9191999999999854</v>
      </c>
      <c r="L77" s="10">
        <f t="shared" si="9"/>
        <v>157.5239999999998</v>
      </c>
      <c r="M77" s="62">
        <f t="shared" si="11"/>
        <v>282.8039999999998</v>
      </c>
      <c r="N77" s="63">
        <f t="shared" ref="N77:N140" si="16">M77/(1.25)</f>
        <v>226.24319999999983</v>
      </c>
      <c r="Q77" s="22"/>
      <c r="R77" s="20"/>
      <c r="S77" s="20"/>
      <c r="T77" s="20"/>
      <c r="U77" s="20"/>
      <c r="V77" s="20"/>
      <c r="W77" s="20"/>
      <c r="X77" s="20"/>
      <c r="Y77" s="20"/>
      <c r="Z77" s="20"/>
      <c r="AA77" s="20"/>
    </row>
    <row r="78" spans="1:27" ht="15.75" thickBot="1" x14ac:dyDescent="0.3">
      <c r="A78">
        <f t="shared" si="14"/>
        <v>7.9999999999999876</v>
      </c>
      <c r="B78">
        <f t="shared" si="12"/>
        <v>9.9999999999999645E-2</v>
      </c>
      <c r="C78" s="2">
        <f t="shared" ref="C78:C141" si="17">B78+C77</f>
        <v>7.9999999999999849</v>
      </c>
      <c r="D78">
        <f t="shared" si="15"/>
        <v>30.499999999999908</v>
      </c>
      <c r="E78" s="67">
        <v>1.6</v>
      </c>
      <c r="F78" s="66">
        <v>67</v>
      </c>
      <c r="G78" s="5">
        <f>INDEX(Коэффициенты!F$3:F$74, MATCH(F78,Коэффициенты!E$3:E$74,1))</f>
        <v>0.55000000000000004</v>
      </c>
      <c r="H78">
        <f t="shared" si="10"/>
        <v>1600</v>
      </c>
      <c r="I78" s="12">
        <f>INDEX(Коэффициенты!B$3:B$74,MATCH(H78,Коэффициенты!A$3:A$74,1))</f>
        <v>0.87</v>
      </c>
      <c r="J78" s="9">
        <f t="shared" ref="J78:J141" si="18">I78*H78*$E$5</f>
        <v>125.28</v>
      </c>
      <c r="K78" s="2">
        <f t="shared" si="13"/>
        <v>4.4219999999999846</v>
      </c>
      <c r="L78" s="10">
        <f t="shared" ref="L78:L141" si="19">L77+K78</f>
        <v>161.9459999999998</v>
      </c>
      <c r="M78" s="62">
        <f t="shared" si="11"/>
        <v>287.22599999999977</v>
      </c>
      <c r="N78" s="63">
        <f t="shared" si="16"/>
        <v>229.78079999999983</v>
      </c>
      <c r="Q78" s="22"/>
      <c r="R78" s="20"/>
      <c r="S78" s="20"/>
      <c r="T78" s="20"/>
      <c r="U78" s="20"/>
      <c r="V78" s="20"/>
      <c r="W78" s="20"/>
      <c r="X78" s="20"/>
      <c r="Y78" s="20"/>
      <c r="Z78" s="20"/>
      <c r="AA78" s="20"/>
    </row>
    <row r="79" spans="1:27" ht="15.75" thickBot="1" x14ac:dyDescent="0.3">
      <c r="A79">
        <f t="shared" si="14"/>
        <v>8.0999999999999872</v>
      </c>
      <c r="B79">
        <f t="shared" si="12"/>
        <v>9.9999999999999645E-2</v>
      </c>
      <c r="C79">
        <f t="shared" si="17"/>
        <v>8.0999999999999837</v>
      </c>
      <c r="D79">
        <f t="shared" si="15"/>
        <v>30.399999999999906</v>
      </c>
      <c r="E79" s="67">
        <v>1.6</v>
      </c>
      <c r="F79" s="66">
        <v>72</v>
      </c>
      <c r="G79" s="5">
        <f>INDEX(Коэффициенты!F$3:F$74, MATCH(F79,Коэффициенты!E$3:E$74,1))</f>
        <v>0.51</v>
      </c>
      <c r="H79">
        <f t="shared" si="10"/>
        <v>1600</v>
      </c>
      <c r="I79" s="12">
        <f>INDEX(Коэффициенты!B$3:B$74,MATCH(H79,Коэффициенты!A$3:A$74,1))</f>
        <v>0.87</v>
      </c>
      <c r="J79" s="9">
        <f t="shared" si="18"/>
        <v>125.28</v>
      </c>
      <c r="K79" s="2">
        <f t="shared" si="13"/>
        <v>4.4063999999999837</v>
      </c>
      <c r="L79" s="10">
        <f t="shared" si="19"/>
        <v>166.35239999999979</v>
      </c>
      <c r="M79" s="62">
        <f t="shared" si="11"/>
        <v>291.63239999999979</v>
      </c>
      <c r="N79" s="63">
        <f t="shared" si="16"/>
        <v>233.30591999999984</v>
      </c>
      <c r="Q79" s="22"/>
      <c r="R79" s="20"/>
      <c r="S79" s="20"/>
      <c r="T79" s="20"/>
      <c r="U79" s="20"/>
      <c r="V79" s="20"/>
      <c r="W79" s="20"/>
      <c r="X79" s="20"/>
      <c r="Y79" s="20"/>
      <c r="Z79" s="20"/>
      <c r="AA79" s="20"/>
    </row>
    <row r="80" spans="1:27" ht="15.75" thickBot="1" x14ac:dyDescent="0.3">
      <c r="A80">
        <f t="shared" si="14"/>
        <v>8.1999999999999869</v>
      </c>
      <c r="B80">
        <f t="shared" si="12"/>
        <v>9.9999999999999645E-2</v>
      </c>
      <c r="C80" s="2">
        <f t="shared" si="17"/>
        <v>8.1999999999999833</v>
      </c>
      <c r="D80">
        <f t="shared" si="15"/>
        <v>30.299999999999905</v>
      </c>
      <c r="E80" s="67">
        <v>1.2</v>
      </c>
      <c r="F80" s="66">
        <v>72</v>
      </c>
      <c r="G80" s="5">
        <f>INDEX(Коэффициенты!F$3:F$74, MATCH(F80,Коэффициенты!E$3:E$74,1))</f>
        <v>0.51</v>
      </c>
      <c r="H80">
        <f t="shared" si="10"/>
        <v>1200</v>
      </c>
      <c r="I80" s="12">
        <f>INDEX(Коэффициенты!B$3:B$74,MATCH(H80,Коэффициенты!A$3:A$74,1))</f>
        <v>0.89</v>
      </c>
      <c r="J80" s="9">
        <f t="shared" si="18"/>
        <v>96.11999999999999</v>
      </c>
      <c r="K80" s="2">
        <f t="shared" si="13"/>
        <v>4.4063999999999837</v>
      </c>
      <c r="L80" s="10">
        <f t="shared" si="19"/>
        <v>170.75879999999978</v>
      </c>
      <c r="M80" s="62">
        <f t="shared" si="11"/>
        <v>266.87879999999979</v>
      </c>
      <c r="N80" s="63">
        <f t="shared" si="16"/>
        <v>213.50303999999983</v>
      </c>
      <c r="Q80" s="22"/>
      <c r="R80" s="20"/>
      <c r="S80" s="20"/>
      <c r="T80" s="20"/>
      <c r="U80" s="20"/>
      <c r="V80" s="20"/>
      <c r="W80" s="20"/>
      <c r="X80" s="20"/>
      <c r="Y80" s="20"/>
      <c r="Z80" s="20"/>
      <c r="AA80" s="20"/>
    </row>
    <row r="81" spans="1:31" ht="15.75" thickBot="1" x14ac:dyDescent="0.3">
      <c r="A81">
        <f t="shared" si="14"/>
        <v>8.2999999999999865</v>
      </c>
      <c r="B81">
        <f t="shared" si="12"/>
        <v>9.9999999999999645E-2</v>
      </c>
      <c r="C81" s="2">
        <f t="shared" si="17"/>
        <v>8.2999999999999829</v>
      </c>
      <c r="D81">
        <f t="shared" si="15"/>
        <v>30.199999999999903</v>
      </c>
      <c r="E81" s="67">
        <v>1</v>
      </c>
      <c r="F81" s="66">
        <v>58</v>
      </c>
      <c r="G81" s="5">
        <f>INDEX(Коэффициенты!F$3:F$74, MATCH(F81,Коэффициенты!E$3:E$74,1))</f>
        <v>0.62</v>
      </c>
      <c r="H81">
        <f t="shared" si="10"/>
        <v>1000</v>
      </c>
      <c r="I81" s="12">
        <f>INDEX(Коэффициенты!B$3:B$74,MATCH(H81,Коэффициенты!A$3:A$74,1))</f>
        <v>0.9</v>
      </c>
      <c r="J81" s="9">
        <f t="shared" si="18"/>
        <v>81</v>
      </c>
      <c r="K81" s="2">
        <f t="shared" si="13"/>
        <v>4.3151999999999848</v>
      </c>
      <c r="L81" s="10">
        <f t="shared" si="19"/>
        <v>175.07399999999976</v>
      </c>
      <c r="M81" s="62">
        <f t="shared" si="11"/>
        <v>256.07399999999973</v>
      </c>
      <c r="N81" s="63">
        <f t="shared" si="16"/>
        <v>204.85919999999979</v>
      </c>
      <c r="Q81" s="22"/>
      <c r="R81" s="20"/>
      <c r="S81" s="20"/>
      <c r="T81" s="19"/>
      <c r="U81" s="19"/>
      <c r="V81" s="20"/>
      <c r="W81" s="20"/>
      <c r="X81" s="20"/>
      <c r="Y81" s="20"/>
      <c r="Z81" s="20"/>
      <c r="AA81" s="20"/>
    </row>
    <row r="82" spans="1:31" ht="15.75" thickBot="1" x14ac:dyDescent="0.3">
      <c r="A82">
        <f t="shared" si="14"/>
        <v>8.3999999999999861</v>
      </c>
      <c r="B82">
        <f t="shared" si="12"/>
        <v>9.9999999999999645E-2</v>
      </c>
      <c r="C82">
        <f t="shared" si="17"/>
        <v>8.3999999999999826</v>
      </c>
      <c r="D82">
        <f t="shared" si="15"/>
        <v>30.099999999999902</v>
      </c>
      <c r="E82" s="67">
        <v>0.8</v>
      </c>
      <c r="F82" s="66">
        <v>48</v>
      </c>
      <c r="G82" s="5">
        <f>INDEX(Коэффициенты!F$3:F$74, MATCH(F82,Коэффициенты!E$3:E$74,1))</f>
        <v>0.7</v>
      </c>
      <c r="H82">
        <f t="shared" si="10"/>
        <v>800</v>
      </c>
      <c r="I82" s="12">
        <f>INDEX(Коэффициенты!B$3:B$74,MATCH(H82,Коэффициенты!A$3:A$74,1))</f>
        <v>0.9</v>
      </c>
      <c r="J82" s="9">
        <f t="shared" si="18"/>
        <v>64.8</v>
      </c>
      <c r="K82" s="2">
        <f t="shared" si="13"/>
        <v>4.0319999999999849</v>
      </c>
      <c r="L82" s="10">
        <f t="shared" si="19"/>
        <v>179.10599999999974</v>
      </c>
      <c r="M82" s="62">
        <f t="shared" si="11"/>
        <v>243.90599999999972</v>
      </c>
      <c r="N82" s="63">
        <f t="shared" si="16"/>
        <v>195.12479999999977</v>
      </c>
      <c r="Q82" s="22"/>
      <c r="R82" s="20"/>
      <c r="S82" s="20"/>
      <c r="T82" s="20"/>
      <c r="U82" s="20"/>
      <c r="V82" s="20"/>
      <c r="W82" s="20"/>
      <c r="X82" s="20"/>
      <c r="Y82" s="20"/>
      <c r="Z82" s="20"/>
      <c r="AA82" s="20"/>
    </row>
    <row r="83" spans="1:31" ht="15.75" thickBot="1" x14ac:dyDescent="0.3">
      <c r="A83">
        <f t="shared" si="14"/>
        <v>8.4999999999999858</v>
      </c>
      <c r="B83">
        <f t="shared" si="12"/>
        <v>9.9999999999999645E-2</v>
      </c>
      <c r="C83">
        <f t="shared" si="17"/>
        <v>8.4999999999999822</v>
      </c>
      <c r="D83">
        <f t="shared" si="15"/>
        <v>29.999999999999901</v>
      </c>
      <c r="E83" s="67">
        <v>1</v>
      </c>
      <c r="F83" s="66">
        <v>38</v>
      </c>
      <c r="G83" s="5">
        <f>INDEX(Коэффициенты!F$3:F$74, MATCH(F83,Коэффициенты!E$3:E$74,1))</f>
        <v>0.78</v>
      </c>
      <c r="H83">
        <f t="shared" si="10"/>
        <v>1000</v>
      </c>
      <c r="I83" s="12">
        <f>INDEX(Коэффициенты!B$3:B$74,MATCH(H83,Коэффициенты!A$3:A$74,1))</f>
        <v>0.9</v>
      </c>
      <c r="J83" s="9">
        <f t="shared" si="18"/>
        <v>81</v>
      </c>
      <c r="K83" s="2">
        <f t="shared" si="13"/>
        <v>3.5567999999999871</v>
      </c>
      <c r="L83" s="10">
        <f t="shared" si="19"/>
        <v>182.66279999999972</v>
      </c>
      <c r="M83" s="62">
        <f t="shared" si="11"/>
        <v>263.66279999999972</v>
      </c>
      <c r="N83" s="63">
        <f t="shared" si="16"/>
        <v>210.93023999999977</v>
      </c>
      <c r="Q83" s="22"/>
      <c r="R83" s="20"/>
      <c r="S83" s="20"/>
      <c r="T83" s="20"/>
      <c r="U83" s="20"/>
      <c r="V83" s="20"/>
      <c r="W83" s="20"/>
      <c r="X83" s="20"/>
      <c r="Y83" s="20"/>
      <c r="Z83" s="20"/>
      <c r="AA83" s="20"/>
    </row>
    <row r="84" spans="1:31" ht="15.75" thickBot="1" x14ac:dyDescent="0.3">
      <c r="A84">
        <f t="shared" si="14"/>
        <v>8.5999999999999854</v>
      </c>
      <c r="B84">
        <f t="shared" si="12"/>
        <v>9.9999999999999645E-2</v>
      </c>
      <c r="C84" s="2">
        <f t="shared" si="17"/>
        <v>8.5999999999999819</v>
      </c>
      <c r="D84">
        <f t="shared" si="15"/>
        <v>29.899999999999899</v>
      </c>
      <c r="E84" s="67">
        <v>5.5</v>
      </c>
      <c r="F84" s="66">
        <v>48</v>
      </c>
      <c r="G84" s="5">
        <f>INDEX(Коэффициенты!F$3:F$74, MATCH(F84,Коэффициенты!E$3:E$74,1))</f>
        <v>0.7</v>
      </c>
      <c r="H84">
        <f t="shared" si="10"/>
        <v>5500</v>
      </c>
      <c r="I84" s="12">
        <f>INDEX(Коэффициенты!B$3:B$74,MATCH(H84,Коэффициенты!A$3:A$74,1))</f>
        <v>0.63</v>
      </c>
      <c r="J84" s="9">
        <f t="shared" si="18"/>
        <v>311.84999999999997</v>
      </c>
      <c r="K84" s="2">
        <f t="shared" si="13"/>
        <v>4.0319999999999849</v>
      </c>
      <c r="L84" s="10">
        <f t="shared" si="19"/>
        <v>186.6947999999997</v>
      </c>
      <c r="M84" s="62">
        <f t="shared" si="11"/>
        <v>498.54479999999967</v>
      </c>
      <c r="N84" s="63">
        <f t="shared" si="16"/>
        <v>398.83583999999973</v>
      </c>
      <c r="Q84" s="22"/>
      <c r="R84" s="20"/>
      <c r="S84" s="20"/>
      <c r="T84" s="20"/>
      <c r="U84" s="20"/>
      <c r="V84" s="20"/>
      <c r="W84" s="20"/>
      <c r="X84" s="20"/>
      <c r="Y84" s="20"/>
      <c r="Z84" s="20"/>
      <c r="AA84" s="20"/>
    </row>
    <row r="85" spans="1:31" ht="15.75" thickBot="1" x14ac:dyDescent="0.3">
      <c r="A85">
        <f t="shared" si="14"/>
        <v>8.6999999999999851</v>
      </c>
      <c r="B85">
        <f t="shared" si="12"/>
        <v>9.9999999999999645E-2</v>
      </c>
      <c r="C85">
        <f t="shared" si="17"/>
        <v>8.6999999999999815</v>
      </c>
      <c r="D85">
        <f t="shared" si="15"/>
        <v>29.799999999999898</v>
      </c>
      <c r="E85" s="67">
        <v>9.1</v>
      </c>
      <c r="F85" s="66">
        <v>62</v>
      </c>
      <c r="G85" s="5">
        <f>INDEX(Коэффициенты!F$3:F$74, MATCH(F85,Коэффициенты!E$3:E$74,1))</f>
        <v>0.59</v>
      </c>
      <c r="H85">
        <f t="shared" si="10"/>
        <v>9100</v>
      </c>
      <c r="I85" s="12">
        <f>INDEX(Коэффициенты!B$3:B$74,MATCH(H85,Коэффициенты!A$3:A$74,1))</f>
        <v>0.49</v>
      </c>
      <c r="J85" s="9">
        <f t="shared" si="18"/>
        <v>401.31</v>
      </c>
      <c r="K85" s="2">
        <f t="shared" si="13"/>
        <v>4.3895999999999846</v>
      </c>
      <c r="L85" s="10">
        <f t="shared" si="19"/>
        <v>191.08439999999968</v>
      </c>
      <c r="M85" s="62">
        <f t="shared" si="11"/>
        <v>592.39439999999968</v>
      </c>
      <c r="N85" s="63">
        <f t="shared" si="16"/>
        <v>473.91551999999973</v>
      </c>
      <c r="Q85" s="22"/>
      <c r="R85" s="20"/>
      <c r="S85" s="20"/>
      <c r="T85" s="20"/>
      <c r="U85" s="20"/>
      <c r="V85" s="20"/>
      <c r="W85" s="20"/>
      <c r="X85" s="20"/>
      <c r="Y85" s="20"/>
      <c r="Z85" s="20"/>
      <c r="AA85" s="20"/>
    </row>
    <row r="86" spans="1:31" ht="15.75" thickBot="1" x14ac:dyDescent="0.3">
      <c r="A86">
        <f t="shared" si="14"/>
        <v>8.7999999999999847</v>
      </c>
      <c r="B86">
        <f t="shared" si="12"/>
        <v>9.9999999999999645E-2</v>
      </c>
      <c r="C86" s="2">
        <f t="shared" si="17"/>
        <v>8.7999999999999812</v>
      </c>
      <c r="D86">
        <f t="shared" si="15"/>
        <v>29.699999999999896</v>
      </c>
      <c r="E86" s="67">
        <v>5.6</v>
      </c>
      <c r="F86" s="66">
        <v>50</v>
      </c>
      <c r="G86" s="5">
        <f>INDEX(Коэффициенты!F$3:F$74, MATCH(F86,Коэффициенты!E$3:E$74,1))</f>
        <v>0.68</v>
      </c>
      <c r="H86">
        <f t="shared" si="10"/>
        <v>5600</v>
      </c>
      <c r="I86" s="12">
        <f>INDEX(Коэффициенты!B$3:B$74,MATCH(H86,Коэффициенты!A$3:A$74,1))</f>
        <v>0.63</v>
      </c>
      <c r="J86" s="9">
        <f t="shared" si="18"/>
        <v>317.52</v>
      </c>
      <c r="K86" s="2">
        <f t="shared" si="13"/>
        <v>4.079999999999985</v>
      </c>
      <c r="L86" s="10">
        <f t="shared" si="19"/>
        <v>195.16439999999966</v>
      </c>
      <c r="M86" s="62">
        <f t="shared" si="11"/>
        <v>512.68439999999964</v>
      </c>
      <c r="N86" s="63">
        <f t="shared" si="16"/>
        <v>410.1475199999997</v>
      </c>
      <c r="Q86" s="22"/>
      <c r="R86" s="20"/>
      <c r="S86" s="20"/>
      <c r="T86" s="20"/>
      <c r="U86" s="20"/>
      <c r="V86" s="20"/>
      <c r="W86" s="20"/>
      <c r="X86" s="20"/>
      <c r="Y86" s="20"/>
      <c r="Z86" s="20"/>
      <c r="AA86" s="20"/>
    </row>
    <row r="87" spans="1:31" ht="15.75" thickBot="1" x14ac:dyDescent="0.3">
      <c r="A87">
        <f t="shared" si="14"/>
        <v>8.8999999999999844</v>
      </c>
      <c r="B87">
        <f t="shared" si="12"/>
        <v>9.9999999999999645E-2</v>
      </c>
      <c r="C87" s="2">
        <f t="shared" si="17"/>
        <v>8.8999999999999808</v>
      </c>
      <c r="D87">
        <f t="shared" si="15"/>
        <v>29.599999999999895</v>
      </c>
      <c r="E87" s="67">
        <v>1.7</v>
      </c>
      <c r="F87" s="66">
        <v>50</v>
      </c>
      <c r="G87" s="5">
        <f>INDEX(Коэффициенты!F$3:F$74, MATCH(F87,Коэффициенты!E$3:E$74,1))</f>
        <v>0.68</v>
      </c>
      <c r="H87">
        <f t="shared" si="10"/>
        <v>1700</v>
      </c>
      <c r="I87" s="12">
        <f>INDEX(Коэффициенты!B$3:B$74,MATCH(H87,Коэффициенты!A$3:A$74,1))</f>
        <v>0.86</v>
      </c>
      <c r="J87" s="9">
        <f t="shared" si="18"/>
        <v>131.57999999999998</v>
      </c>
      <c r="K87" s="2">
        <f t="shared" si="13"/>
        <v>4.079999999999985</v>
      </c>
      <c r="L87" s="10">
        <f t="shared" si="19"/>
        <v>199.24439999999964</v>
      </c>
      <c r="M87" s="62">
        <f t="shared" si="11"/>
        <v>330.82439999999963</v>
      </c>
      <c r="N87" s="63">
        <f t="shared" si="16"/>
        <v>264.6595199999997</v>
      </c>
      <c r="Q87" s="22"/>
      <c r="R87" s="20"/>
      <c r="S87" s="20"/>
      <c r="T87" s="19"/>
      <c r="U87" s="19"/>
      <c r="V87" s="20"/>
      <c r="W87" s="20"/>
      <c r="X87" s="20"/>
      <c r="Y87" s="20"/>
      <c r="Z87" s="20"/>
      <c r="AA87" s="20"/>
    </row>
    <row r="88" spans="1:31" ht="15.75" thickBot="1" x14ac:dyDescent="0.3">
      <c r="A88">
        <f t="shared" si="14"/>
        <v>8.999999999999984</v>
      </c>
      <c r="B88">
        <f t="shared" si="12"/>
        <v>9.9999999999999645E-2</v>
      </c>
      <c r="C88">
        <f t="shared" si="17"/>
        <v>8.9999999999999805</v>
      </c>
      <c r="D88">
        <f t="shared" si="15"/>
        <v>29.499999999999893</v>
      </c>
      <c r="E88" s="67">
        <v>3.4</v>
      </c>
      <c r="F88" s="66">
        <v>31</v>
      </c>
      <c r="G88" s="5">
        <f>INDEX(Коэффициенты!F$3:F$74, MATCH(F88,Коэффициенты!E$3:E$74,1))</f>
        <v>0.87</v>
      </c>
      <c r="H88">
        <f t="shared" si="10"/>
        <v>3400</v>
      </c>
      <c r="I88" s="12">
        <f>INDEX(Коэффициенты!B$3:B$74,MATCH(H88,Коэффициенты!A$3:A$74,1))</f>
        <v>0.75</v>
      </c>
      <c r="J88" s="9">
        <f t="shared" si="18"/>
        <v>229.5</v>
      </c>
      <c r="K88" s="2">
        <f t="shared" si="13"/>
        <v>3.2363999999999882</v>
      </c>
      <c r="L88" s="10">
        <f t="shared" si="19"/>
        <v>202.48079999999962</v>
      </c>
      <c r="M88" s="62">
        <f t="shared" si="11"/>
        <v>431.98079999999959</v>
      </c>
      <c r="N88" s="63">
        <f t="shared" si="16"/>
        <v>345.58463999999969</v>
      </c>
      <c r="Q88" s="22"/>
      <c r="R88" s="20"/>
      <c r="S88" s="20"/>
      <c r="T88" s="20"/>
      <c r="U88" s="20"/>
      <c r="V88" s="20"/>
      <c r="W88" s="20"/>
      <c r="X88" s="20"/>
      <c r="Y88" s="20"/>
      <c r="Z88" s="20"/>
      <c r="AA88" s="20"/>
    </row>
    <row r="89" spans="1:31" ht="15.75" thickBot="1" x14ac:dyDescent="0.3">
      <c r="A89">
        <f t="shared" si="14"/>
        <v>9.0999999999999837</v>
      </c>
      <c r="B89">
        <f t="shared" si="12"/>
        <v>9.9999999999999645E-2</v>
      </c>
      <c r="C89">
        <f t="shared" si="17"/>
        <v>9.0999999999999801</v>
      </c>
      <c r="D89">
        <f t="shared" si="15"/>
        <v>29.399999999999892</v>
      </c>
      <c r="E89" s="67">
        <v>5.8</v>
      </c>
      <c r="F89" s="66">
        <v>38</v>
      </c>
      <c r="G89" s="5">
        <f>INDEX(Коэффициенты!F$3:F$74, MATCH(F89,Коэффициенты!E$3:E$74,1))</f>
        <v>0.78</v>
      </c>
      <c r="H89">
        <f t="shared" si="10"/>
        <v>5800</v>
      </c>
      <c r="I89" s="12">
        <f>INDEX(Коэффициенты!B$3:B$74,MATCH(H89,Коэффициенты!A$3:A$74,1))</f>
        <v>0.62</v>
      </c>
      <c r="J89" s="9">
        <f t="shared" si="18"/>
        <v>323.64</v>
      </c>
      <c r="K89" s="2">
        <f t="shared" si="13"/>
        <v>3.5567999999999871</v>
      </c>
      <c r="L89" s="10">
        <f t="shared" si="19"/>
        <v>206.0375999999996</v>
      </c>
      <c r="M89" s="62">
        <f t="shared" si="11"/>
        <v>529.67759999999953</v>
      </c>
      <c r="N89" s="63">
        <f t="shared" si="16"/>
        <v>423.74207999999965</v>
      </c>
      <c r="Q89" s="22"/>
      <c r="R89" s="20"/>
      <c r="S89" s="20"/>
      <c r="T89" s="20"/>
      <c r="U89" s="20"/>
      <c r="V89" s="20"/>
      <c r="W89" s="20"/>
      <c r="X89" s="20"/>
      <c r="Y89" s="20"/>
      <c r="Z89" s="20"/>
      <c r="AA89" s="20"/>
    </row>
    <row r="90" spans="1:31" ht="15.75" thickBot="1" x14ac:dyDescent="0.3">
      <c r="A90">
        <f t="shared" si="14"/>
        <v>9.1999999999999833</v>
      </c>
      <c r="B90">
        <f t="shared" si="12"/>
        <v>9.9999999999999645E-2</v>
      </c>
      <c r="C90" s="2">
        <f t="shared" si="17"/>
        <v>9.1999999999999797</v>
      </c>
      <c r="D90">
        <f t="shared" si="15"/>
        <v>29.299999999999891</v>
      </c>
      <c r="E90" s="67">
        <v>2.2000000000000002</v>
      </c>
      <c r="F90" s="66">
        <v>43</v>
      </c>
      <c r="G90" s="5">
        <f>INDEX(Коэффициенты!F$3:F$74, MATCH(F90,Коэффициенты!E$3:E$74,1))</f>
        <v>0.73</v>
      </c>
      <c r="H90">
        <f t="shared" si="10"/>
        <v>2200</v>
      </c>
      <c r="I90" s="12">
        <f>INDEX(Коэффициенты!B$3:B$74,MATCH(H90,Коэффициенты!A$3:A$74,1))</f>
        <v>0.83</v>
      </c>
      <c r="J90" s="9">
        <f t="shared" si="18"/>
        <v>164.34</v>
      </c>
      <c r="K90" s="2">
        <f t="shared" si="13"/>
        <v>3.7667999999999862</v>
      </c>
      <c r="L90" s="10">
        <f t="shared" si="19"/>
        <v>209.80439999999959</v>
      </c>
      <c r="M90" s="62">
        <f t="shared" si="11"/>
        <v>374.14439999999956</v>
      </c>
      <c r="N90" s="63">
        <f t="shared" si="16"/>
        <v>299.31551999999965</v>
      </c>
      <c r="Q90" s="22"/>
      <c r="R90" s="20"/>
      <c r="S90" s="20"/>
      <c r="T90" s="20"/>
      <c r="U90" s="20"/>
      <c r="V90" s="20"/>
      <c r="W90" s="20"/>
      <c r="X90" s="20"/>
      <c r="Y90" s="20"/>
      <c r="Z90" s="20"/>
      <c r="AA90" s="20"/>
    </row>
    <row r="91" spans="1:31" ht="15.75" thickBot="1" x14ac:dyDescent="0.3">
      <c r="A91">
        <f t="shared" si="14"/>
        <v>9.2999999999999829</v>
      </c>
      <c r="B91">
        <f t="shared" si="12"/>
        <v>9.9999999999999645E-2</v>
      </c>
      <c r="C91">
        <f t="shared" si="17"/>
        <v>9.2999999999999794</v>
      </c>
      <c r="D91">
        <f t="shared" si="15"/>
        <v>29.199999999999889</v>
      </c>
      <c r="E91" s="67">
        <v>3.8</v>
      </c>
      <c r="F91" s="66">
        <v>48</v>
      </c>
      <c r="G91" s="5">
        <f>INDEX(Коэффициенты!F$3:F$74, MATCH(F91,Коэффициенты!E$3:E$74,1))</f>
        <v>0.7</v>
      </c>
      <c r="H91">
        <f t="shared" si="10"/>
        <v>3800</v>
      </c>
      <c r="I91" s="12">
        <f>INDEX(Коэффициенты!B$3:B$74,MATCH(H91,Коэффициенты!A$3:A$74,1))</f>
        <v>0.73</v>
      </c>
      <c r="J91" s="9">
        <f t="shared" si="18"/>
        <v>249.66</v>
      </c>
      <c r="K91" s="2">
        <f t="shared" si="13"/>
        <v>4.0319999999999849</v>
      </c>
      <c r="L91" s="10">
        <f t="shared" si="19"/>
        <v>213.83639999999957</v>
      </c>
      <c r="M91" s="62">
        <f t="shared" si="11"/>
        <v>463.49639999999954</v>
      </c>
      <c r="N91" s="63">
        <f t="shared" si="16"/>
        <v>370.79711999999961</v>
      </c>
      <c r="Q91" s="22"/>
      <c r="R91" s="20"/>
      <c r="S91" s="20"/>
      <c r="T91" s="20"/>
      <c r="U91" s="20"/>
      <c r="V91" s="20"/>
      <c r="W91" s="20"/>
      <c r="X91" s="20"/>
      <c r="Y91" s="20"/>
      <c r="Z91" s="20"/>
      <c r="AA91" s="20"/>
    </row>
    <row r="92" spans="1:31" ht="15.75" thickBot="1" x14ac:dyDescent="0.3">
      <c r="A92">
        <f t="shared" si="14"/>
        <v>9.3999999999999826</v>
      </c>
      <c r="B92">
        <f t="shared" si="12"/>
        <v>9.9999999999999645E-2</v>
      </c>
      <c r="C92" s="2">
        <f t="shared" si="17"/>
        <v>9.399999999999979</v>
      </c>
      <c r="D92">
        <f t="shared" si="15"/>
        <v>29.099999999999888</v>
      </c>
      <c r="E92" s="67">
        <v>7.6</v>
      </c>
      <c r="F92" s="66">
        <v>36</v>
      </c>
      <c r="G92" s="5">
        <f>INDEX(Коэффициенты!F$3:F$74, MATCH(F92,Коэффициенты!E$3:E$74,1))</f>
        <v>0.8</v>
      </c>
      <c r="H92">
        <f t="shared" si="10"/>
        <v>7600</v>
      </c>
      <c r="I92" s="12">
        <f>INDEX(Коэффициенты!B$3:B$74,MATCH(H92,Коэффициенты!A$3:A$74,1))</f>
        <v>0.55000000000000004</v>
      </c>
      <c r="J92" s="9">
        <f t="shared" si="18"/>
        <v>376.2</v>
      </c>
      <c r="K92" s="2">
        <f t="shared" si="13"/>
        <v>3.4559999999999875</v>
      </c>
      <c r="L92" s="10">
        <f t="shared" si="19"/>
        <v>217.29239999999956</v>
      </c>
      <c r="M92" s="62">
        <f t="shared" si="11"/>
        <v>593.49239999999952</v>
      </c>
      <c r="N92" s="63">
        <f t="shared" si="16"/>
        <v>474.79391999999962</v>
      </c>
      <c r="Q92" s="22"/>
      <c r="R92" s="20"/>
      <c r="S92" s="20"/>
      <c r="T92" s="20"/>
      <c r="U92" s="20"/>
      <c r="V92" s="20"/>
      <c r="W92" s="20"/>
      <c r="X92" s="20"/>
      <c r="Y92" s="20"/>
      <c r="Z92" s="20"/>
      <c r="AA92" s="20"/>
    </row>
    <row r="93" spans="1:31" ht="15.75" thickBot="1" x14ac:dyDescent="0.3">
      <c r="A93">
        <f t="shared" si="14"/>
        <v>9.4999999999999822</v>
      </c>
      <c r="B93">
        <f t="shared" si="12"/>
        <v>9.9999999999999645E-2</v>
      </c>
      <c r="C93" s="2">
        <f t="shared" si="17"/>
        <v>9.4999999999999787</v>
      </c>
      <c r="D93">
        <f t="shared" si="15"/>
        <v>28.999999999999886</v>
      </c>
      <c r="E93" s="67">
        <v>13</v>
      </c>
      <c r="F93" s="66">
        <v>24</v>
      </c>
      <c r="G93" s="1">
        <f>INDEX(Коэффициенты!D$3:D$39, MATCH(F93,Коэффициенты!C$3:C$39,1))</f>
        <v>0.72</v>
      </c>
      <c r="H93">
        <f t="shared" si="10"/>
        <v>13000</v>
      </c>
      <c r="I93" s="12">
        <f>INDEX(Коэффициенты!B$3:B$74,MATCH(H93,Коэффициенты!A$3:A$74,1))</f>
        <v>0.39</v>
      </c>
      <c r="J93" s="9">
        <f t="shared" si="18"/>
        <v>456.3</v>
      </c>
      <c r="K93" s="2">
        <f t="shared" si="13"/>
        <v>2.0735999999999928</v>
      </c>
      <c r="L93" s="10">
        <f t="shared" si="19"/>
        <v>219.36599999999956</v>
      </c>
      <c r="M93" s="62">
        <f t="shared" si="11"/>
        <v>675.6659999999996</v>
      </c>
      <c r="N93" s="63">
        <f t="shared" si="16"/>
        <v>540.53279999999972</v>
      </c>
      <c r="Q93" s="22"/>
      <c r="R93" s="20"/>
      <c r="S93" s="20"/>
      <c r="T93" s="19"/>
      <c r="U93" s="19"/>
      <c r="V93" s="20"/>
      <c r="W93" s="20"/>
      <c r="X93" s="20"/>
      <c r="Y93" s="20"/>
      <c r="Z93" s="20"/>
      <c r="AA93" s="20"/>
    </row>
    <row r="94" spans="1:31" ht="15.75" thickBot="1" x14ac:dyDescent="0.3">
      <c r="A94">
        <f t="shared" si="14"/>
        <v>9.5999999999999819</v>
      </c>
      <c r="B94">
        <f t="shared" si="12"/>
        <v>9.9999999999999645E-2</v>
      </c>
      <c r="C94">
        <f t="shared" si="17"/>
        <v>9.5999999999999783</v>
      </c>
      <c r="D94">
        <f t="shared" si="15"/>
        <v>28.899999999999885</v>
      </c>
      <c r="E94" s="67">
        <v>20.2</v>
      </c>
      <c r="F94" s="66">
        <v>29</v>
      </c>
      <c r="G94" s="1">
        <f>INDEX(Коэффициенты!D$3:D$39, MATCH(F94,Коэффициенты!C$3:C$39,1))</f>
        <v>0.69</v>
      </c>
      <c r="H94">
        <f t="shared" si="10"/>
        <v>20200</v>
      </c>
      <c r="I94" s="12">
        <f>INDEX(Коэффициенты!B$3:B$74,MATCH(H94,Коэффициенты!A$3:A$74,1))</f>
        <v>0.29999999999999899</v>
      </c>
      <c r="J94" s="9">
        <f t="shared" si="18"/>
        <v>545.39999999999816</v>
      </c>
      <c r="K94" s="2">
        <f t="shared" si="13"/>
        <v>2.4011999999999913</v>
      </c>
      <c r="L94" s="10">
        <f t="shared" si="19"/>
        <v>221.76719999999955</v>
      </c>
      <c r="M94" s="62">
        <f t="shared" si="11"/>
        <v>767.16719999999771</v>
      </c>
      <c r="N94" s="63">
        <f t="shared" si="16"/>
        <v>613.73375999999814</v>
      </c>
      <c r="Q94" s="22"/>
      <c r="R94" s="20"/>
      <c r="S94" s="20"/>
      <c r="T94" s="20"/>
      <c r="U94" s="20"/>
      <c r="V94" s="20"/>
      <c r="W94" s="20"/>
      <c r="X94" s="20"/>
      <c r="Y94" s="20"/>
      <c r="Z94" s="20"/>
      <c r="AA94" s="20"/>
    </row>
    <row r="95" spans="1:31" s="11" customFormat="1" ht="15.75" thickBot="1" x14ac:dyDescent="0.3">
      <c r="A95">
        <f t="shared" si="14"/>
        <v>9.6999999999999815</v>
      </c>
      <c r="B95">
        <f t="shared" si="12"/>
        <v>9.9999999999999645E-2</v>
      </c>
      <c r="C95">
        <f t="shared" si="17"/>
        <v>9.699999999999978</v>
      </c>
      <c r="D95">
        <f t="shared" si="15"/>
        <v>28.799999999999883</v>
      </c>
      <c r="E95" s="67">
        <v>20.8</v>
      </c>
      <c r="F95" s="66">
        <v>31</v>
      </c>
      <c r="G95" s="1">
        <f>INDEX(Коэффициенты!D$3:D$39, MATCH(F95,Коэффициенты!C$3:C$39,1))</f>
        <v>0.67</v>
      </c>
      <c r="H95">
        <f t="shared" si="10"/>
        <v>20800</v>
      </c>
      <c r="I95" s="12">
        <f>INDEX(Коэффициенты!B$3:B$74,MATCH(H95,Коэффициенты!A$3:A$74,1))</f>
        <v>0.29999999999999899</v>
      </c>
      <c r="J95" s="9">
        <f t="shared" si="18"/>
        <v>561.59999999999809</v>
      </c>
      <c r="K95" s="2">
        <f t="shared" si="13"/>
        <v>2.4923999999999906</v>
      </c>
      <c r="L95" s="10">
        <f t="shared" si="19"/>
        <v>224.25959999999955</v>
      </c>
      <c r="M95" s="62">
        <f t="shared" si="11"/>
        <v>785.85959999999761</v>
      </c>
      <c r="N95" s="63">
        <f t="shared" si="16"/>
        <v>628.68767999999807</v>
      </c>
      <c r="O95"/>
      <c r="P95"/>
      <c r="Q95" s="22"/>
      <c r="R95" s="20"/>
      <c r="S95" s="20"/>
      <c r="T95" s="20"/>
      <c r="U95" s="20"/>
      <c r="V95" s="20"/>
      <c r="W95" s="20"/>
      <c r="X95" s="20"/>
      <c r="Y95" s="20"/>
      <c r="Z95" s="20"/>
      <c r="AA95" s="20"/>
      <c r="AB95"/>
      <c r="AC95"/>
      <c r="AD95"/>
      <c r="AE95"/>
    </row>
    <row r="96" spans="1:31" s="11" customFormat="1" ht="15.75" thickBot="1" x14ac:dyDescent="0.3">
      <c r="A96">
        <f t="shared" si="14"/>
        <v>9.7999999999999812</v>
      </c>
      <c r="B96">
        <f t="shared" si="12"/>
        <v>9.9999999999999645E-2</v>
      </c>
      <c r="C96" s="2">
        <f t="shared" si="17"/>
        <v>9.7999999999999776</v>
      </c>
      <c r="D96">
        <f t="shared" si="15"/>
        <v>28.699999999999882</v>
      </c>
      <c r="E96" s="67">
        <v>21</v>
      </c>
      <c r="F96" s="66">
        <v>72</v>
      </c>
      <c r="G96" s="1">
        <f>INDEX(Коэффициенты!D$3:D$39, MATCH(F96,Коэффициенты!C$3:C$39,1))</f>
        <v>0.52</v>
      </c>
      <c r="H96">
        <f t="shared" si="10"/>
        <v>21000</v>
      </c>
      <c r="I96" s="12">
        <f>INDEX(Коэффициенты!B$3:B$74,MATCH(H96,Коэффициенты!A$3:A$74,1))</f>
        <v>0.28999999999999898</v>
      </c>
      <c r="J96" s="9">
        <f t="shared" si="18"/>
        <v>548.09999999999798</v>
      </c>
      <c r="K96" s="2">
        <f t="shared" si="13"/>
        <v>4.4927999999999839</v>
      </c>
      <c r="L96" s="10">
        <f t="shared" si="19"/>
        <v>228.75239999999954</v>
      </c>
      <c r="M96" s="62">
        <f t="shared" si="11"/>
        <v>776.85239999999749</v>
      </c>
      <c r="N96" s="63">
        <f t="shared" si="16"/>
        <v>621.48191999999801</v>
      </c>
      <c r="O96"/>
      <c r="P96"/>
      <c r="Q96" s="22"/>
      <c r="R96" s="20"/>
      <c r="S96" s="20"/>
      <c r="T96" s="20"/>
      <c r="U96" s="20"/>
      <c r="V96" s="20"/>
      <c r="W96" s="20"/>
      <c r="X96" s="20"/>
      <c r="Y96" s="20"/>
      <c r="Z96" s="20"/>
      <c r="AA96" s="20"/>
      <c r="AB96"/>
      <c r="AC96"/>
      <c r="AD96"/>
      <c r="AE96"/>
    </row>
    <row r="97" spans="1:31" s="11" customFormat="1" ht="15.75" thickBot="1" x14ac:dyDescent="0.3">
      <c r="A97">
        <f t="shared" si="14"/>
        <v>9.8999999999999808</v>
      </c>
      <c r="B97">
        <f t="shared" si="12"/>
        <v>9.9999999999999645E-2</v>
      </c>
      <c r="C97">
        <f t="shared" si="17"/>
        <v>9.8999999999999773</v>
      </c>
      <c r="D97">
        <f t="shared" si="15"/>
        <v>28.599999999999881</v>
      </c>
      <c r="E97" s="67">
        <v>18.8</v>
      </c>
      <c r="F97" s="66">
        <v>82</v>
      </c>
      <c r="G97" s="1">
        <f>INDEX(Коэффициенты!D$3:D$39, MATCH(F97,Коэффициенты!C$3:C$39,1))</f>
        <v>0.5</v>
      </c>
      <c r="H97">
        <f t="shared" si="10"/>
        <v>18800</v>
      </c>
      <c r="I97" s="12">
        <f>INDEX(Коэффициенты!B$3:B$74,MATCH(H97,Коэффициенты!A$3:A$74,1))</f>
        <v>0.31999999999999901</v>
      </c>
      <c r="J97" s="9">
        <f t="shared" si="18"/>
        <v>541.43999999999824</v>
      </c>
      <c r="K97" s="2">
        <f t="shared" si="13"/>
        <v>4.9199999999999822</v>
      </c>
      <c r="L97" s="10">
        <f t="shared" si="19"/>
        <v>233.67239999999953</v>
      </c>
      <c r="M97" s="62">
        <f t="shared" si="11"/>
        <v>775.11239999999771</v>
      </c>
      <c r="N97" s="63">
        <f t="shared" si="16"/>
        <v>620.08991999999819</v>
      </c>
      <c r="O97"/>
      <c r="P97"/>
      <c r="Q97" s="22"/>
      <c r="R97" s="20"/>
      <c r="S97" s="20"/>
      <c r="T97" s="20"/>
      <c r="U97" s="20"/>
      <c r="V97" s="20"/>
      <c r="W97" s="20"/>
      <c r="X97" s="20"/>
      <c r="Y97" s="20"/>
      <c r="Z97" s="20"/>
      <c r="AA97" s="20"/>
      <c r="AB97"/>
      <c r="AC97"/>
      <c r="AD97"/>
      <c r="AE97"/>
    </row>
    <row r="98" spans="1:31" s="11" customFormat="1" ht="15.75" thickBot="1" x14ac:dyDescent="0.3">
      <c r="A98">
        <f t="shared" si="14"/>
        <v>9.9999999999999805</v>
      </c>
      <c r="B98">
        <f t="shared" si="12"/>
        <v>9.9999999999999645E-2</v>
      </c>
      <c r="C98" s="2">
        <f t="shared" si="17"/>
        <v>9.9999999999999769</v>
      </c>
      <c r="D98">
        <f t="shared" si="15"/>
        <v>28.499999999999879</v>
      </c>
      <c r="E98" s="67">
        <v>17.600000000000001</v>
      </c>
      <c r="F98" s="66">
        <v>79</v>
      </c>
      <c r="G98" s="1">
        <f>INDEX(Коэффициенты!D$3:D$39, MATCH(F98,Коэффициенты!C$3:C$39,1))</f>
        <v>0.51</v>
      </c>
      <c r="H98">
        <f t="shared" si="10"/>
        <v>17600</v>
      </c>
      <c r="I98" s="12">
        <f>INDEX(Коэффициенты!B$3:B$74,MATCH(H98,Коэффициенты!A$3:A$74,1))</f>
        <v>0.32999999999999902</v>
      </c>
      <c r="J98" s="9">
        <f t="shared" si="18"/>
        <v>522.71999999999844</v>
      </c>
      <c r="K98" s="2">
        <f t="shared" si="13"/>
        <v>4.8347999999999827</v>
      </c>
      <c r="L98" s="10">
        <f t="shared" si="19"/>
        <v>238.5071999999995</v>
      </c>
      <c r="M98" s="62">
        <f t="shared" si="11"/>
        <v>761.22719999999799</v>
      </c>
      <c r="N98" s="63">
        <f t="shared" si="16"/>
        <v>608.98175999999842</v>
      </c>
      <c r="O98"/>
      <c r="P98"/>
      <c r="Q98" s="22"/>
      <c r="R98" s="20"/>
      <c r="S98" s="20"/>
      <c r="T98" s="20"/>
      <c r="U98" s="20"/>
      <c r="V98" s="20"/>
      <c r="W98" s="20"/>
      <c r="X98" s="20"/>
      <c r="Y98" s="20"/>
      <c r="Z98" s="20"/>
      <c r="AA98" s="20"/>
      <c r="AB98"/>
      <c r="AC98"/>
      <c r="AD98"/>
      <c r="AE98"/>
    </row>
    <row r="99" spans="1:31" ht="15.75" thickBot="1" x14ac:dyDescent="0.3">
      <c r="A99">
        <f t="shared" si="14"/>
        <v>10.09999999999998</v>
      </c>
      <c r="B99">
        <f t="shared" si="12"/>
        <v>9.9999999999999645E-2</v>
      </c>
      <c r="C99" s="2">
        <f t="shared" si="17"/>
        <v>10.099999999999977</v>
      </c>
      <c r="D99">
        <f t="shared" si="15"/>
        <v>28.399999999999878</v>
      </c>
      <c r="E99" s="67">
        <v>15.4</v>
      </c>
      <c r="F99" s="66">
        <v>72</v>
      </c>
      <c r="G99" s="1">
        <f>INDEX(Коэффициенты!D$3:D$39, MATCH(F99,Коэффициенты!C$3:C$39,1))</f>
        <v>0.52</v>
      </c>
      <c r="H99">
        <f t="shared" si="10"/>
        <v>15400</v>
      </c>
      <c r="I99" s="12">
        <f>INDEX(Коэффициенты!B$3:B$74,MATCH(H99,Коэффициенты!A$3:A$74,1))</f>
        <v>0.35</v>
      </c>
      <c r="J99" s="9">
        <f t="shared" si="18"/>
        <v>485.09999999999997</v>
      </c>
      <c r="K99" s="2">
        <f t="shared" si="13"/>
        <v>4.4927999999999839</v>
      </c>
      <c r="L99" s="10">
        <f t="shared" si="19"/>
        <v>242.99999999999949</v>
      </c>
      <c r="M99" s="62">
        <f t="shared" si="11"/>
        <v>728.09999999999945</v>
      </c>
      <c r="N99" s="63">
        <f t="shared" si="16"/>
        <v>582.47999999999956</v>
      </c>
      <c r="Q99" s="22"/>
      <c r="R99" s="20"/>
      <c r="S99" s="20"/>
      <c r="T99" s="19"/>
      <c r="U99" s="19"/>
      <c r="V99" s="20"/>
      <c r="W99" s="20"/>
      <c r="X99" s="20"/>
      <c r="Y99" s="20"/>
      <c r="Z99" s="20"/>
      <c r="AA99" s="20"/>
    </row>
    <row r="100" spans="1:31" ht="15.75" thickBot="1" x14ac:dyDescent="0.3">
      <c r="A100">
        <f t="shared" si="14"/>
        <v>10.19999999999998</v>
      </c>
      <c r="B100">
        <f t="shared" si="12"/>
        <v>9.9999999999999645E-2</v>
      </c>
      <c r="C100">
        <f t="shared" si="17"/>
        <v>10.199999999999976</v>
      </c>
      <c r="D100">
        <f t="shared" si="15"/>
        <v>28.299999999999876</v>
      </c>
      <c r="E100" s="67">
        <v>14.5</v>
      </c>
      <c r="F100" s="66">
        <v>67</v>
      </c>
      <c r="G100" s="1">
        <f>INDEX(Коэффициенты!D$3:D$39, MATCH(F100,Коэффициенты!C$3:C$39,1))</f>
        <v>0.54</v>
      </c>
      <c r="H100">
        <f t="shared" si="10"/>
        <v>14500</v>
      </c>
      <c r="I100" s="12">
        <f>INDEX(Коэффициенты!B$3:B$74,MATCH(H100,Коэффициенты!A$3:A$74,1))</f>
        <v>0.36</v>
      </c>
      <c r="J100" s="9">
        <f t="shared" si="18"/>
        <v>469.79999999999995</v>
      </c>
      <c r="K100" s="2">
        <f t="shared" si="13"/>
        <v>4.3415999999999846</v>
      </c>
      <c r="L100" s="10">
        <f t="shared" si="19"/>
        <v>247.34159999999946</v>
      </c>
      <c r="M100" s="62">
        <f t="shared" si="11"/>
        <v>717.14159999999947</v>
      </c>
      <c r="N100" s="63">
        <f t="shared" si="16"/>
        <v>573.7132799999996</v>
      </c>
      <c r="Q100" s="22"/>
      <c r="R100" s="20"/>
      <c r="S100" s="20"/>
      <c r="T100" s="20"/>
      <c r="U100" s="20"/>
      <c r="V100" s="20"/>
      <c r="W100" s="20"/>
      <c r="X100" s="20"/>
      <c r="Y100" s="20"/>
      <c r="Z100" s="20"/>
      <c r="AA100" s="20"/>
    </row>
    <row r="101" spans="1:31" ht="15.75" thickBot="1" x14ac:dyDescent="0.3">
      <c r="A101">
        <f t="shared" si="14"/>
        <v>10.299999999999979</v>
      </c>
      <c r="B101">
        <f t="shared" si="12"/>
        <v>9.9999999999999645E-2</v>
      </c>
      <c r="C101">
        <f t="shared" si="17"/>
        <v>10.299999999999976</v>
      </c>
      <c r="D101">
        <f t="shared" si="15"/>
        <v>28.199999999999875</v>
      </c>
      <c r="E101" s="67">
        <v>13.3</v>
      </c>
      <c r="F101" s="66">
        <v>65</v>
      </c>
      <c r="G101" s="1">
        <f>INDEX(Коэффициенты!D$3:D$39, MATCH(F101,Коэффициенты!C$3:C$39,1))</f>
        <v>0.54</v>
      </c>
      <c r="H101">
        <f t="shared" si="10"/>
        <v>13300</v>
      </c>
      <c r="I101" s="12">
        <f>INDEX(Коэффициенты!B$3:B$74,MATCH(H101,Коэффициенты!A$3:A$74,1))</f>
        <v>0.39</v>
      </c>
      <c r="J101" s="9">
        <f t="shared" si="18"/>
        <v>466.83</v>
      </c>
      <c r="K101" s="2">
        <f t="shared" si="13"/>
        <v>4.2119999999999855</v>
      </c>
      <c r="L101" s="10">
        <f t="shared" si="19"/>
        <v>251.55359999999945</v>
      </c>
      <c r="M101" s="62">
        <f t="shared" si="11"/>
        <v>718.38359999999943</v>
      </c>
      <c r="N101" s="63">
        <f t="shared" si="16"/>
        <v>574.7068799999995</v>
      </c>
      <c r="Q101" s="22"/>
      <c r="R101" s="20"/>
      <c r="S101" s="20"/>
      <c r="T101" s="20"/>
      <c r="U101" s="20"/>
      <c r="V101" s="20"/>
      <c r="W101" s="20"/>
      <c r="X101" s="20"/>
      <c r="Y101" s="20"/>
      <c r="Z101" s="20"/>
      <c r="AA101" s="20"/>
    </row>
    <row r="102" spans="1:31" ht="15.75" thickBot="1" x14ac:dyDescent="0.3">
      <c r="A102">
        <f t="shared" si="14"/>
        <v>10.399999999999979</v>
      </c>
      <c r="B102">
        <f t="shared" si="12"/>
        <v>9.9999999999999645E-2</v>
      </c>
      <c r="C102" s="2">
        <f t="shared" si="17"/>
        <v>10.399999999999975</v>
      </c>
      <c r="D102">
        <f t="shared" si="15"/>
        <v>28.099999999999874</v>
      </c>
      <c r="E102" s="67">
        <v>13</v>
      </c>
      <c r="F102" s="66">
        <v>60</v>
      </c>
      <c r="G102" s="1">
        <f>INDEX(Коэффициенты!D$3:D$39, MATCH(F102,Коэффициенты!C$3:C$39,1))</f>
        <v>0.55000000000000004</v>
      </c>
      <c r="H102">
        <f t="shared" si="10"/>
        <v>13000</v>
      </c>
      <c r="I102" s="12">
        <f>INDEX(Коэффициенты!B$3:B$74,MATCH(H102,Коэффициенты!A$3:A$74,1))</f>
        <v>0.39</v>
      </c>
      <c r="J102" s="9">
        <f t="shared" si="18"/>
        <v>456.3</v>
      </c>
      <c r="K102" s="2">
        <f t="shared" si="13"/>
        <v>3.9599999999999858</v>
      </c>
      <c r="L102" s="10">
        <f t="shared" si="19"/>
        <v>255.51359999999943</v>
      </c>
      <c r="M102" s="62">
        <f t="shared" si="11"/>
        <v>711.8135999999995</v>
      </c>
      <c r="N102" s="63">
        <f t="shared" si="16"/>
        <v>569.45087999999964</v>
      </c>
      <c r="Q102" s="22"/>
      <c r="R102" s="20"/>
      <c r="S102" s="20"/>
      <c r="T102" s="20"/>
      <c r="U102" s="20"/>
      <c r="V102" s="20"/>
      <c r="W102" s="20"/>
      <c r="X102" s="20"/>
      <c r="Y102" s="20"/>
      <c r="Z102" s="20"/>
      <c r="AA102" s="20"/>
    </row>
    <row r="103" spans="1:31" ht="15.75" thickBot="1" x14ac:dyDescent="0.3">
      <c r="A103">
        <f t="shared" si="14"/>
        <v>10.499999999999979</v>
      </c>
      <c r="B103">
        <f t="shared" si="12"/>
        <v>9.9999999999999645E-2</v>
      </c>
      <c r="C103">
        <f t="shared" si="17"/>
        <v>10.499999999999975</v>
      </c>
      <c r="D103">
        <f t="shared" si="15"/>
        <v>27.999999999999872</v>
      </c>
      <c r="E103" s="67">
        <v>13</v>
      </c>
      <c r="F103" s="66">
        <v>58</v>
      </c>
      <c r="G103" s="1">
        <f>INDEX(Коэффициенты!D$3:D$39, MATCH(F103,Коэффициенты!C$3:C$39,1))</f>
        <v>0.56000000000000005</v>
      </c>
      <c r="H103">
        <f t="shared" si="10"/>
        <v>13000</v>
      </c>
      <c r="I103" s="12">
        <f>INDEX(Коэффициенты!B$3:B$74,MATCH(H103,Коэффициенты!A$3:A$74,1))</f>
        <v>0.39</v>
      </c>
      <c r="J103" s="9">
        <f t="shared" si="18"/>
        <v>456.3</v>
      </c>
      <c r="K103" s="2">
        <f t="shared" si="13"/>
        <v>3.8975999999999864</v>
      </c>
      <c r="L103" s="10">
        <f t="shared" si="19"/>
        <v>259.41119999999944</v>
      </c>
      <c r="M103" s="62">
        <f t="shared" si="11"/>
        <v>715.71119999999951</v>
      </c>
      <c r="N103" s="63">
        <f t="shared" si="16"/>
        <v>572.56895999999961</v>
      </c>
      <c r="Q103" s="22"/>
      <c r="R103" s="20"/>
      <c r="S103" s="20"/>
      <c r="T103" s="20"/>
      <c r="U103" s="20"/>
      <c r="V103" s="20"/>
      <c r="W103" s="20"/>
      <c r="X103" s="20"/>
      <c r="Y103" s="20"/>
      <c r="Z103" s="20"/>
      <c r="AA103" s="20"/>
    </row>
    <row r="104" spans="1:31" ht="15.75" thickBot="1" x14ac:dyDescent="0.3">
      <c r="A104">
        <f t="shared" si="14"/>
        <v>10.599999999999978</v>
      </c>
      <c r="B104">
        <f t="shared" si="12"/>
        <v>9.9999999999999645E-2</v>
      </c>
      <c r="C104" s="2">
        <f t="shared" si="17"/>
        <v>10.599999999999975</v>
      </c>
      <c r="D104">
        <f t="shared" si="15"/>
        <v>27.899999999999871</v>
      </c>
      <c r="E104" s="67">
        <v>15.6</v>
      </c>
      <c r="F104" s="66">
        <v>58</v>
      </c>
      <c r="G104" s="1">
        <f>INDEX(Коэффициенты!D$3:D$39, MATCH(F104,Коэффициенты!C$3:C$39,1))</f>
        <v>0.56000000000000005</v>
      </c>
      <c r="H104">
        <f t="shared" si="10"/>
        <v>15600</v>
      </c>
      <c r="I104" s="12">
        <f>INDEX(Коэффициенты!B$3:B$74,MATCH(H104,Коэффициенты!A$3:A$74,1))</f>
        <v>0.35</v>
      </c>
      <c r="J104" s="9">
        <f t="shared" si="18"/>
        <v>491.4</v>
      </c>
      <c r="K104" s="2">
        <f t="shared" si="13"/>
        <v>3.8975999999999864</v>
      </c>
      <c r="L104" s="10">
        <f t="shared" si="19"/>
        <v>263.30879999999945</v>
      </c>
      <c r="M104" s="62">
        <f t="shared" si="11"/>
        <v>754.70879999999943</v>
      </c>
      <c r="N104" s="63">
        <f t="shared" si="16"/>
        <v>603.7670399999995</v>
      </c>
      <c r="Q104" s="22"/>
      <c r="R104" s="20"/>
      <c r="S104" s="20"/>
      <c r="T104" s="20"/>
      <c r="U104" s="20"/>
      <c r="V104" s="20"/>
      <c r="W104" s="20"/>
      <c r="X104" s="20"/>
      <c r="Y104" s="20"/>
      <c r="Z104" s="20"/>
      <c r="AA104" s="20"/>
    </row>
    <row r="105" spans="1:31" ht="15.75" thickBot="1" x14ac:dyDescent="0.3">
      <c r="A105">
        <f t="shared" si="14"/>
        <v>10.699999999999978</v>
      </c>
      <c r="B105">
        <f t="shared" si="12"/>
        <v>9.9999999999999645E-2</v>
      </c>
      <c r="C105" s="2">
        <f t="shared" si="17"/>
        <v>10.699999999999974</v>
      </c>
      <c r="D105">
        <f t="shared" si="15"/>
        <v>27.799999999999869</v>
      </c>
      <c r="E105" s="67">
        <v>18.600000000000001</v>
      </c>
      <c r="F105" s="66">
        <v>72</v>
      </c>
      <c r="G105" s="1">
        <f>INDEX(Коэффициенты!D$3:D$39, MATCH(F105,Коэффициенты!C$3:C$39,1))</f>
        <v>0.52</v>
      </c>
      <c r="H105">
        <f t="shared" si="10"/>
        <v>18600</v>
      </c>
      <c r="I105" s="12">
        <f>INDEX(Коэффициенты!B$3:B$74,MATCH(H105,Коэффициенты!A$3:A$74,1))</f>
        <v>0.31999999999999901</v>
      </c>
      <c r="J105" s="9">
        <f t="shared" si="18"/>
        <v>535.67999999999836</v>
      </c>
      <c r="K105" s="2">
        <f t="shared" si="13"/>
        <v>4.4927999999999839</v>
      </c>
      <c r="L105" s="10">
        <f t="shared" si="19"/>
        <v>267.80159999999944</v>
      </c>
      <c r="M105" s="62">
        <f t="shared" si="11"/>
        <v>803.4815999999978</v>
      </c>
      <c r="N105" s="63">
        <f t="shared" si="16"/>
        <v>642.78527999999824</v>
      </c>
      <c r="Q105" s="22"/>
      <c r="R105" s="20"/>
      <c r="S105" s="20"/>
      <c r="T105" s="19"/>
      <c r="U105" s="19"/>
      <c r="V105" s="20"/>
      <c r="W105" s="20"/>
      <c r="X105" s="20"/>
      <c r="Y105" s="20"/>
      <c r="Z105" s="20"/>
      <c r="AA105" s="20"/>
    </row>
    <row r="106" spans="1:31" ht="15.75" thickBot="1" x14ac:dyDescent="0.3">
      <c r="A106">
        <f t="shared" si="14"/>
        <v>10.799999999999978</v>
      </c>
      <c r="B106">
        <f t="shared" si="12"/>
        <v>9.9999999999999645E-2</v>
      </c>
      <c r="C106">
        <f t="shared" si="17"/>
        <v>10.799999999999974</v>
      </c>
      <c r="D106">
        <f t="shared" si="15"/>
        <v>27.699999999999868</v>
      </c>
      <c r="E106" s="67">
        <v>18.7</v>
      </c>
      <c r="F106" s="66">
        <v>62</v>
      </c>
      <c r="G106" s="1">
        <f>INDEX(Коэффициенты!D$3:D$39, MATCH(F106,Коэффициенты!C$3:C$39,1))</f>
        <v>0.55000000000000004</v>
      </c>
      <c r="H106">
        <f t="shared" si="10"/>
        <v>18700</v>
      </c>
      <c r="I106" s="12">
        <f>INDEX(Коэффициенты!B$3:B$74,MATCH(H106,Коэффициенты!A$3:A$74,1))</f>
        <v>0.31999999999999901</v>
      </c>
      <c r="J106" s="9">
        <f t="shared" si="18"/>
        <v>538.55999999999835</v>
      </c>
      <c r="K106" s="2">
        <f t="shared" si="13"/>
        <v>4.0919999999999854</v>
      </c>
      <c r="L106" s="10">
        <f t="shared" si="19"/>
        <v>271.89359999999942</v>
      </c>
      <c r="M106" s="62">
        <f t="shared" si="11"/>
        <v>810.45359999999778</v>
      </c>
      <c r="N106" s="63">
        <f t="shared" si="16"/>
        <v>648.3628799999982</v>
      </c>
      <c r="Q106" s="22"/>
      <c r="R106" s="20"/>
      <c r="S106" s="20"/>
      <c r="T106" s="20"/>
      <c r="U106" s="20"/>
      <c r="V106" s="20"/>
      <c r="W106" s="20"/>
      <c r="X106" s="20"/>
      <c r="Y106" s="20"/>
      <c r="Z106" s="20"/>
      <c r="AA106" s="20"/>
    </row>
    <row r="107" spans="1:31" ht="15.75" thickBot="1" x14ac:dyDescent="0.3">
      <c r="A107">
        <f t="shared" si="14"/>
        <v>10.899999999999977</v>
      </c>
      <c r="B107">
        <f t="shared" si="12"/>
        <v>9.9999999999999645E-2</v>
      </c>
      <c r="C107">
        <f t="shared" si="17"/>
        <v>10.899999999999974</v>
      </c>
      <c r="D107">
        <f t="shared" si="15"/>
        <v>27.599999999999866</v>
      </c>
      <c r="E107" s="67">
        <v>19.899999999999999</v>
      </c>
      <c r="F107" s="66">
        <v>55</v>
      </c>
      <c r="G107" s="1">
        <f>INDEX(Коэффициенты!D$3:D$39, MATCH(F107,Коэффициенты!C$3:C$39,1))</f>
        <v>0.56999999999999995</v>
      </c>
      <c r="H107">
        <f t="shared" si="10"/>
        <v>19900</v>
      </c>
      <c r="I107" s="12">
        <f>INDEX(Коэффициенты!B$3:B$74,MATCH(H107,Коэффициенты!A$3:A$74,1))</f>
        <v>0.309999999999999</v>
      </c>
      <c r="J107" s="9">
        <f t="shared" si="18"/>
        <v>555.20999999999822</v>
      </c>
      <c r="K107" s="2">
        <f t="shared" si="13"/>
        <v>3.7619999999999862</v>
      </c>
      <c r="L107" s="10">
        <f t="shared" si="19"/>
        <v>275.65559999999942</v>
      </c>
      <c r="M107" s="62">
        <f t="shared" si="11"/>
        <v>830.86559999999758</v>
      </c>
      <c r="N107" s="63">
        <f t="shared" si="16"/>
        <v>664.69247999999811</v>
      </c>
      <c r="Q107" s="22"/>
      <c r="R107" s="20"/>
      <c r="S107" s="20"/>
      <c r="T107" s="20"/>
      <c r="U107" s="20"/>
      <c r="V107" s="20"/>
      <c r="W107" s="20"/>
      <c r="X107" s="20"/>
      <c r="Y107" s="20"/>
      <c r="Z107" s="20"/>
      <c r="AA107" s="20"/>
    </row>
    <row r="108" spans="1:31" ht="15.75" thickBot="1" x14ac:dyDescent="0.3">
      <c r="A108">
        <f t="shared" si="14"/>
        <v>10.999999999999977</v>
      </c>
      <c r="B108">
        <f t="shared" si="12"/>
        <v>9.9999999999999645E-2</v>
      </c>
      <c r="C108" s="2">
        <f t="shared" si="17"/>
        <v>10.999999999999973</v>
      </c>
      <c r="D108">
        <f t="shared" si="15"/>
        <v>27.499999999999865</v>
      </c>
      <c r="E108" s="67">
        <v>14</v>
      </c>
      <c r="F108" s="66">
        <v>38</v>
      </c>
      <c r="G108" s="1">
        <f>INDEX(Коэффициенты!D$3:D$39, MATCH(F108,Коэффициенты!C$3:C$39,1))</f>
        <v>0.62</v>
      </c>
      <c r="H108">
        <f t="shared" si="10"/>
        <v>14000</v>
      </c>
      <c r="I108" s="12">
        <f>INDEX(Коэффициенты!B$3:B$74,MATCH(H108,Коэффициенты!A$3:A$74,1))</f>
        <v>0.37</v>
      </c>
      <c r="J108" s="9">
        <f t="shared" si="18"/>
        <v>466.2</v>
      </c>
      <c r="K108" s="2">
        <f t="shared" si="13"/>
        <v>2.8271999999999897</v>
      </c>
      <c r="L108" s="10">
        <f t="shared" si="19"/>
        <v>278.48279999999943</v>
      </c>
      <c r="M108" s="62">
        <f t="shared" si="11"/>
        <v>744.68279999999936</v>
      </c>
      <c r="N108" s="63">
        <f t="shared" si="16"/>
        <v>595.74623999999949</v>
      </c>
      <c r="Q108" s="22"/>
      <c r="R108" s="20"/>
      <c r="S108" s="20"/>
      <c r="T108" s="20"/>
      <c r="U108" s="20"/>
      <c r="V108" s="20"/>
      <c r="W108" s="20"/>
      <c r="X108" s="20"/>
      <c r="Y108" s="20"/>
      <c r="Z108" s="20"/>
      <c r="AA108" s="20"/>
    </row>
    <row r="109" spans="1:31" ht="15.75" thickBot="1" x14ac:dyDescent="0.3">
      <c r="A109">
        <f t="shared" si="14"/>
        <v>11.099999999999977</v>
      </c>
      <c r="B109">
        <f t="shared" si="12"/>
        <v>9.9999999999999645E-2</v>
      </c>
      <c r="C109">
        <f t="shared" si="17"/>
        <v>11.099999999999973</v>
      </c>
      <c r="D109">
        <f t="shared" si="15"/>
        <v>27.399999999999864</v>
      </c>
      <c r="E109" s="67">
        <v>18.399999999999999</v>
      </c>
      <c r="F109" s="66">
        <v>36</v>
      </c>
      <c r="G109" s="1">
        <f>INDEX(Коэффициенты!D$3:D$39, MATCH(F109,Коэффициенты!C$3:C$39,1))</f>
        <v>0.63</v>
      </c>
      <c r="H109">
        <f t="shared" si="10"/>
        <v>18400</v>
      </c>
      <c r="I109" s="12">
        <f>INDEX(Коэффициенты!B$3:B$74,MATCH(H109,Коэффициенты!A$3:A$74,1))</f>
        <v>0.31999999999999901</v>
      </c>
      <c r="J109" s="9">
        <f t="shared" si="18"/>
        <v>529.91999999999837</v>
      </c>
      <c r="K109" s="2">
        <f t="shared" si="13"/>
        <v>2.7215999999999902</v>
      </c>
      <c r="L109" s="10">
        <f t="shared" si="19"/>
        <v>281.2043999999994</v>
      </c>
      <c r="M109" s="62">
        <f t="shared" si="11"/>
        <v>811.12439999999776</v>
      </c>
      <c r="N109" s="63">
        <f t="shared" si="16"/>
        <v>648.89951999999823</v>
      </c>
      <c r="Q109" s="22"/>
      <c r="R109" s="20"/>
      <c r="S109" s="20"/>
      <c r="T109" s="20"/>
      <c r="U109" s="20"/>
      <c r="V109" s="20"/>
      <c r="W109" s="20"/>
      <c r="X109" s="20"/>
      <c r="Y109" s="20"/>
      <c r="Z109" s="20"/>
      <c r="AA109" s="20"/>
    </row>
    <row r="110" spans="1:31" ht="15.75" thickBot="1" x14ac:dyDescent="0.3">
      <c r="A110">
        <f t="shared" si="14"/>
        <v>11.199999999999976</v>
      </c>
      <c r="B110">
        <f t="shared" si="12"/>
        <v>9.9999999999999645E-2</v>
      </c>
      <c r="C110" s="2">
        <f t="shared" si="17"/>
        <v>11.199999999999973</v>
      </c>
      <c r="D110">
        <f t="shared" si="15"/>
        <v>27.299999999999862</v>
      </c>
      <c r="E110" s="67">
        <v>16.7</v>
      </c>
      <c r="F110" s="66">
        <v>50</v>
      </c>
      <c r="G110" s="1">
        <f>INDEX(Коэффициенты!D$3:D$39, MATCH(F110,Коэффициенты!C$3:C$39,1))</f>
        <v>0.57999999999999996</v>
      </c>
      <c r="H110">
        <f t="shared" si="10"/>
        <v>16700</v>
      </c>
      <c r="I110" s="12">
        <f>INDEX(Коэффициенты!B$3:B$74,MATCH(H110,Коэффициенты!A$3:A$74,1))</f>
        <v>0.34</v>
      </c>
      <c r="J110" s="9">
        <f t="shared" si="18"/>
        <v>511.02</v>
      </c>
      <c r="K110" s="2">
        <f t="shared" si="13"/>
        <v>3.4799999999999871</v>
      </c>
      <c r="L110" s="10">
        <f t="shared" si="19"/>
        <v>284.68439999999936</v>
      </c>
      <c r="M110" s="62">
        <f t="shared" si="11"/>
        <v>795.7043999999994</v>
      </c>
      <c r="N110" s="63">
        <f t="shared" si="16"/>
        <v>636.56351999999947</v>
      </c>
      <c r="Q110" s="22"/>
      <c r="R110" s="20"/>
      <c r="S110" s="20"/>
      <c r="T110" s="20"/>
      <c r="U110" s="20"/>
      <c r="V110" s="20"/>
      <c r="W110" s="20"/>
      <c r="X110" s="20"/>
      <c r="Y110" s="20"/>
      <c r="Z110" s="20"/>
      <c r="AA110" s="20"/>
    </row>
    <row r="111" spans="1:31" ht="15.75" thickBot="1" x14ac:dyDescent="0.3">
      <c r="A111">
        <f t="shared" si="14"/>
        <v>11.299999999999976</v>
      </c>
      <c r="B111">
        <f t="shared" si="12"/>
        <v>9.9999999999999645E-2</v>
      </c>
      <c r="C111" s="2">
        <f t="shared" si="17"/>
        <v>11.299999999999972</v>
      </c>
      <c r="D111">
        <f t="shared" si="15"/>
        <v>27.199999999999861</v>
      </c>
      <c r="E111" s="67">
        <v>16.3</v>
      </c>
      <c r="F111" s="66">
        <v>48</v>
      </c>
      <c r="G111" s="1">
        <f>INDEX(Коэффициенты!D$3:D$39, MATCH(F111,Коэффициенты!C$3:C$39,1))</f>
        <v>0.57999999999999996</v>
      </c>
      <c r="H111">
        <f t="shared" si="10"/>
        <v>16300</v>
      </c>
      <c r="I111" s="12">
        <f>INDEX(Коэффициенты!B$3:B$74,MATCH(H111,Коэффициенты!A$3:A$74,1))</f>
        <v>0.34</v>
      </c>
      <c r="J111" s="9">
        <f t="shared" si="18"/>
        <v>498.78</v>
      </c>
      <c r="K111" s="2">
        <f t="shared" si="13"/>
        <v>3.3407999999999873</v>
      </c>
      <c r="L111" s="10">
        <f t="shared" si="19"/>
        <v>288.02519999999936</v>
      </c>
      <c r="M111" s="62">
        <f t="shared" si="11"/>
        <v>786.80519999999933</v>
      </c>
      <c r="N111" s="63">
        <f t="shared" si="16"/>
        <v>629.44415999999944</v>
      </c>
      <c r="Q111" s="22"/>
      <c r="R111" s="20"/>
      <c r="S111" s="20"/>
      <c r="T111" s="19"/>
      <c r="U111" s="19"/>
      <c r="V111" s="20"/>
      <c r="W111" s="20"/>
      <c r="X111" s="20"/>
      <c r="Y111" s="20"/>
      <c r="Z111" s="20"/>
      <c r="AA111" s="20"/>
    </row>
    <row r="112" spans="1:31" ht="15.75" thickBot="1" x14ac:dyDescent="0.3">
      <c r="A112">
        <f t="shared" si="14"/>
        <v>11.399999999999975</v>
      </c>
      <c r="B112">
        <f t="shared" si="12"/>
        <v>9.9999999999999645E-2</v>
      </c>
      <c r="C112">
        <f t="shared" si="17"/>
        <v>11.399999999999972</v>
      </c>
      <c r="D112">
        <f t="shared" si="15"/>
        <v>27.099999999999859</v>
      </c>
      <c r="E112" s="67">
        <v>16</v>
      </c>
      <c r="F112" s="66">
        <v>55</v>
      </c>
      <c r="G112" s="1">
        <f>INDEX(Коэффициенты!D$3:D$39, MATCH(F112,Коэффициенты!C$3:C$39,1))</f>
        <v>0.56999999999999995</v>
      </c>
      <c r="H112">
        <f t="shared" si="10"/>
        <v>16000</v>
      </c>
      <c r="I112" s="12">
        <f>INDEX(Коэффициенты!B$3:B$74,MATCH(H112,Коэффициенты!A$3:A$74,1))</f>
        <v>0.34</v>
      </c>
      <c r="J112" s="9">
        <f t="shared" si="18"/>
        <v>489.59999999999997</v>
      </c>
      <c r="K112" s="2">
        <f t="shared" si="13"/>
        <v>3.7619999999999862</v>
      </c>
      <c r="L112" s="10">
        <f t="shared" si="19"/>
        <v>291.78719999999936</v>
      </c>
      <c r="M112" s="62">
        <f t="shared" si="11"/>
        <v>781.38719999999932</v>
      </c>
      <c r="N112" s="63">
        <f t="shared" si="16"/>
        <v>625.10975999999948</v>
      </c>
      <c r="Q112" s="22"/>
      <c r="R112" s="20"/>
      <c r="S112" s="20"/>
      <c r="T112" s="20"/>
      <c r="U112" s="20"/>
      <c r="V112" s="20"/>
      <c r="W112" s="20"/>
      <c r="X112" s="20"/>
      <c r="Y112" s="20"/>
      <c r="Z112" s="20"/>
      <c r="AA112" s="20"/>
    </row>
    <row r="113" spans="1:27" ht="15.75" thickBot="1" x14ac:dyDescent="0.3">
      <c r="A113">
        <f t="shared" si="14"/>
        <v>11.499999999999975</v>
      </c>
      <c r="B113">
        <f t="shared" si="12"/>
        <v>9.9999999999999645E-2</v>
      </c>
      <c r="C113">
        <f t="shared" si="17"/>
        <v>11.499999999999972</v>
      </c>
      <c r="D113">
        <f t="shared" si="15"/>
        <v>26.999999999999858</v>
      </c>
      <c r="E113" s="67">
        <v>13.4</v>
      </c>
      <c r="F113" s="66">
        <v>48</v>
      </c>
      <c r="G113" s="1">
        <f>INDEX(Коэффициенты!D$3:D$39, MATCH(F113,Коэффициенты!C$3:C$39,1))</f>
        <v>0.57999999999999996</v>
      </c>
      <c r="H113">
        <f t="shared" si="10"/>
        <v>13400</v>
      </c>
      <c r="I113" s="12">
        <f>INDEX(Коэффициенты!B$3:B$74,MATCH(H113,Коэффициенты!A$3:A$74,1))</f>
        <v>0.39</v>
      </c>
      <c r="J113" s="9">
        <f t="shared" si="18"/>
        <v>470.34</v>
      </c>
      <c r="K113" s="2">
        <f t="shared" si="13"/>
        <v>3.3407999999999873</v>
      </c>
      <c r="L113" s="10">
        <f t="shared" si="19"/>
        <v>295.12799999999936</v>
      </c>
      <c r="M113" s="62">
        <f t="shared" si="11"/>
        <v>765.46799999999939</v>
      </c>
      <c r="N113" s="63">
        <f t="shared" si="16"/>
        <v>612.37439999999947</v>
      </c>
      <c r="Q113" s="22"/>
      <c r="R113" s="20"/>
      <c r="S113" s="20"/>
      <c r="T113" s="20"/>
      <c r="U113" s="20"/>
      <c r="V113" s="20"/>
      <c r="W113" s="20"/>
      <c r="X113" s="20"/>
      <c r="Y113" s="20"/>
      <c r="Z113" s="20"/>
      <c r="AA113" s="20"/>
    </row>
    <row r="114" spans="1:27" ht="15.75" thickBot="1" x14ac:dyDescent="0.3">
      <c r="A114">
        <f t="shared" si="14"/>
        <v>11.599999999999975</v>
      </c>
      <c r="B114">
        <f t="shared" si="12"/>
        <v>9.9999999999999645E-2</v>
      </c>
      <c r="C114" s="2">
        <f t="shared" si="17"/>
        <v>11.599999999999971</v>
      </c>
      <c r="D114">
        <f t="shared" si="15"/>
        <v>26.899999999999856</v>
      </c>
      <c r="E114" s="67">
        <v>12.4</v>
      </c>
      <c r="F114" s="66">
        <v>43</v>
      </c>
      <c r="G114" s="1">
        <f>INDEX(Коэффициенты!D$3:D$39, MATCH(F114,Коэффициенты!C$3:C$39,1))</f>
        <v>0.6</v>
      </c>
      <c r="H114">
        <f t="shared" si="10"/>
        <v>12400</v>
      </c>
      <c r="I114" s="12">
        <f>INDEX(Коэффициенты!B$3:B$74,MATCH(H114,Коэффициенты!A$3:A$74,1))</f>
        <v>0.41</v>
      </c>
      <c r="J114" s="9">
        <f t="shared" si="18"/>
        <v>457.56</v>
      </c>
      <c r="K114" s="2">
        <f t="shared" si="13"/>
        <v>3.095999999999989</v>
      </c>
      <c r="L114" s="10">
        <f t="shared" si="19"/>
        <v>298.22399999999936</v>
      </c>
      <c r="M114" s="62">
        <f t="shared" si="11"/>
        <v>755.78399999999942</v>
      </c>
      <c r="N114" s="63">
        <f t="shared" si="16"/>
        <v>604.62719999999956</v>
      </c>
      <c r="Q114" s="22"/>
      <c r="R114" s="20"/>
      <c r="S114" s="20"/>
      <c r="T114" s="20"/>
      <c r="U114" s="20"/>
      <c r="V114" s="20"/>
      <c r="W114" s="20"/>
      <c r="X114" s="20"/>
      <c r="Y114" s="20"/>
      <c r="Z114" s="20"/>
      <c r="AA114" s="20"/>
    </row>
    <row r="115" spans="1:27" ht="15.75" thickBot="1" x14ac:dyDescent="0.3">
      <c r="A115">
        <f t="shared" si="14"/>
        <v>11.699999999999974</v>
      </c>
      <c r="B115">
        <f t="shared" si="12"/>
        <v>9.9999999999999645E-2</v>
      </c>
      <c r="C115">
        <f t="shared" si="17"/>
        <v>11.699999999999971</v>
      </c>
      <c r="D115">
        <f t="shared" si="15"/>
        <v>26.799999999999855</v>
      </c>
      <c r="E115" s="67">
        <v>8.6</v>
      </c>
      <c r="F115" s="66">
        <v>41</v>
      </c>
      <c r="G115" s="1">
        <f>INDEX(Коэффициенты!D$3:D$39, MATCH(F115,Коэффициенты!C$3:C$39,1))</f>
        <v>0.6</v>
      </c>
      <c r="H115">
        <f t="shared" si="10"/>
        <v>8600</v>
      </c>
      <c r="I115" s="12">
        <f>INDEX(Коэффициенты!B$3:B$74,MATCH(H115,Коэффициенты!A$3:A$74,1))</f>
        <v>0.51</v>
      </c>
      <c r="J115" s="9">
        <f t="shared" si="18"/>
        <v>394.74</v>
      </c>
      <c r="K115" s="2">
        <f t="shared" si="13"/>
        <v>2.9519999999999893</v>
      </c>
      <c r="L115" s="10">
        <f t="shared" si="19"/>
        <v>301.17599999999936</v>
      </c>
      <c r="M115" s="62">
        <f t="shared" si="11"/>
        <v>695.91599999999937</v>
      </c>
      <c r="N115" s="63">
        <f t="shared" si="16"/>
        <v>556.73279999999954</v>
      </c>
      <c r="Q115" s="22"/>
      <c r="R115" s="20"/>
      <c r="S115" s="20"/>
      <c r="T115" s="20"/>
      <c r="U115" s="20"/>
      <c r="V115" s="20"/>
      <c r="W115" s="20"/>
      <c r="X115" s="20"/>
      <c r="Y115" s="20"/>
      <c r="Z115" s="20"/>
      <c r="AA115" s="20"/>
    </row>
    <row r="116" spans="1:27" ht="15.75" thickBot="1" x14ac:dyDescent="0.3">
      <c r="A116">
        <f t="shared" si="14"/>
        <v>11.799999999999974</v>
      </c>
      <c r="B116">
        <f t="shared" si="12"/>
        <v>9.9999999999999645E-2</v>
      </c>
      <c r="C116" s="2">
        <f t="shared" si="17"/>
        <v>11.799999999999971</v>
      </c>
      <c r="D116">
        <f t="shared" si="15"/>
        <v>26.699999999999854</v>
      </c>
      <c r="E116" s="67">
        <v>8.8000000000000007</v>
      </c>
      <c r="F116" s="66">
        <v>46</v>
      </c>
      <c r="G116" s="1">
        <f>INDEX(Коэффициенты!D$3:D$39, MATCH(F116,Коэффициенты!C$3:C$39,1))</f>
        <v>0.59</v>
      </c>
      <c r="H116">
        <f t="shared" si="10"/>
        <v>8800</v>
      </c>
      <c r="I116" s="12">
        <f>INDEX(Коэффициенты!B$3:B$74,MATCH(H116,Коэффициенты!A$3:A$74,1))</f>
        <v>0.5</v>
      </c>
      <c r="J116" s="9">
        <f t="shared" si="18"/>
        <v>396</v>
      </c>
      <c r="K116" s="2">
        <f t="shared" si="13"/>
        <v>3.2567999999999881</v>
      </c>
      <c r="L116" s="10">
        <f t="shared" si="19"/>
        <v>304.43279999999936</v>
      </c>
      <c r="M116" s="62">
        <f t="shared" si="11"/>
        <v>700.43279999999936</v>
      </c>
      <c r="N116" s="63">
        <f t="shared" si="16"/>
        <v>560.34623999999951</v>
      </c>
      <c r="Q116" s="22"/>
      <c r="R116" s="20"/>
      <c r="S116" s="20"/>
      <c r="T116" s="20"/>
      <c r="U116" s="20"/>
      <c r="V116" s="20"/>
      <c r="W116" s="20"/>
      <c r="X116" s="20"/>
      <c r="Y116" s="20"/>
      <c r="Z116" s="20"/>
      <c r="AA116" s="20"/>
    </row>
    <row r="117" spans="1:27" ht="15.75" thickBot="1" x14ac:dyDescent="0.3">
      <c r="A117">
        <f t="shared" si="14"/>
        <v>11.899999999999974</v>
      </c>
      <c r="B117">
        <f t="shared" si="12"/>
        <v>9.9999999999999645E-2</v>
      </c>
      <c r="C117">
        <f t="shared" si="17"/>
        <v>11.89999999999997</v>
      </c>
      <c r="D117">
        <f t="shared" si="15"/>
        <v>26.599999999999852</v>
      </c>
      <c r="E117" s="67">
        <v>7.3</v>
      </c>
      <c r="F117" s="66">
        <v>43</v>
      </c>
      <c r="G117" s="1">
        <f>INDEX(Коэффициенты!D$3:D$39, MATCH(F117,Коэффициенты!C$3:C$39,1))</f>
        <v>0.6</v>
      </c>
      <c r="H117">
        <f t="shared" si="10"/>
        <v>7300</v>
      </c>
      <c r="I117" s="12">
        <f>INDEX(Коэффициенты!B$3:B$74,MATCH(H117,Коэффициенты!A$3:A$74,1))</f>
        <v>0.56000000000000005</v>
      </c>
      <c r="J117" s="9">
        <f t="shared" si="18"/>
        <v>367.92</v>
      </c>
      <c r="K117" s="2">
        <f t="shared" si="13"/>
        <v>3.095999999999989</v>
      </c>
      <c r="L117" s="10">
        <f t="shared" si="19"/>
        <v>307.52879999999936</v>
      </c>
      <c r="M117" s="62">
        <f t="shared" si="11"/>
        <v>675.44879999999944</v>
      </c>
      <c r="N117" s="63">
        <f t="shared" si="16"/>
        <v>540.3590399999996</v>
      </c>
      <c r="Q117" s="22"/>
      <c r="R117" s="20"/>
      <c r="S117" s="20"/>
      <c r="T117" s="20"/>
      <c r="U117" s="20"/>
      <c r="V117" s="20"/>
      <c r="W117" s="20"/>
      <c r="X117" s="20"/>
      <c r="Y117" s="20"/>
      <c r="Z117" s="20"/>
      <c r="AA117" s="20"/>
    </row>
    <row r="118" spans="1:27" ht="15.75" thickBot="1" x14ac:dyDescent="0.3">
      <c r="A118">
        <f t="shared" si="14"/>
        <v>11.999999999999973</v>
      </c>
      <c r="B118">
        <f t="shared" si="12"/>
        <v>9.9999999999999645E-2</v>
      </c>
      <c r="C118" s="2">
        <f t="shared" si="17"/>
        <v>11.99999999999997</v>
      </c>
      <c r="D118">
        <f t="shared" si="15"/>
        <v>26.499999999999851</v>
      </c>
      <c r="E118" s="67">
        <v>8.4</v>
      </c>
      <c r="F118" s="66">
        <v>43</v>
      </c>
      <c r="G118" s="1">
        <f>INDEX(Коэффициенты!D$3:D$39, MATCH(F118,Коэффициенты!C$3:C$39,1))</f>
        <v>0.6</v>
      </c>
      <c r="H118">
        <f t="shared" si="10"/>
        <v>8400</v>
      </c>
      <c r="I118" s="12">
        <f>INDEX(Коэффициенты!B$3:B$74,MATCH(H118,Коэффициенты!A$3:A$74,1))</f>
        <v>0.52</v>
      </c>
      <c r="J118" s="9">
        <f t="shared" si="18"/>
        <v>393.12</v>
      </c>
      <c r="K118" s="2">
        <f t="shared" si="13"/>
        <v>3.095999999999989</v>
      </c>
      <c r="L118" s="10">
        <f t="shared" si="19"/>
        <v>310.62479999999937</v>
      </c>
      <c r="M118" s="62">
        <f t="shared" si="11"/>
        <v>703.74479999999937</v>
      </c>
      <c r="N118" s="63">
        <f t="shared" si="16"/>
        <v>562.99583999999948</v>
      </c>
      <c r="Q118" s="22"/>
      <c r="R118" s="20"/>
      <c r="S118" s="20"/>
      <c r="T118" s="20"/>
      <c r="U118" s="20"/>
      <c r="V118" s="20"/>
      <c r="W118" s="20"/>
      <c r="X118" s="20"/>
      <c r="Y118" s="20"/>
      <c r="Z118" s="20"/>
      <c r="AA118" s="20"/>
    </row>
    <row r="119" spans="1:27" ht="15.75" thickBot="1" x14ac:dyDescent="0.3">
      <c r="A119">
        <f t="shared" si="14"/>
        <v>12.099999999999973</v>
      </c>
      <c r="B119">
        <f t="shared" si="12"/>
        <v>9.9999999999999645E-2</v>
      </c>
      <c r="C119" s="2">
        <f t="shared" si="17"/>
        <v>12.099999999999969</v>
      </c>
      <c r="D119">
        <f t="shared" si="15"/>
        <v>26.399999999999849</v>
      </c>
      <c r="E119" s="67">
        <v>6.8</v>
      </c>
      <c r="F119" s="66">
        <v>36</v>
      </c>
      <c r="G119" s="1">
        <f>INDEX(Коэффициенты!D$3:D$39, MATCH(F119,Коэффициенты!C$3:C$39,1))</f>
        <v>0.63</v>
      </c>
      <c r="H119">
        <f t="shared" si="10"/>
        <v>6800</v>
      </c>
      <c r="I119" s="12">
        <f>INDEX(Коэффициенты!B$3:B$74,MATCH(H119,Коэффициенты!A$3:A$74,1))</f>
        <v>0.57999999999999996</v>
      </c>
      <c r="J119" s="9">
        <f t="shared" si="18"/>
        <v>354.95999999999992</v>
      </c>
      <c r="K119" s="2">
        <f t="shared" si="13"/>
        <v>2.7215999999999902</v>
      </c>
      <c r="L119" s="10">
        <f t="shared" si="19"/>
        <v>313.34639999999933</v>
      </c>
      <c r="M119" s="62">
        <f t="shared" si="11"/>
        <v>668.30639999999926</v>
      </c>
      <c r="N119" s="63">
        <f t="shared" si="16"/>
        <v>534.64511999999945</v>
      </c>
      <c r="Q119" s="22"/>
      <c r="R119" s="20"/>
      <c r="S119" s="20"/>
      <c r="T119" s="20"/>
      <c r="U119" s="20"/>
      <c r="V119" s="20"/>
      <c r="W119" s="20"/>
      <c r="X119" s="20"/>
      <c r="Y119" s="20"/>
      <c r="Z119" s="20"/>
      <c r="AA119" s="20"/>
    </row>
    <row r="120" spans="1:27" ht="15.75" thickBot="1" x14ac:dyDescent="0.3">
      <c r="A120">
        <f t="shared" si="14"/>
        <v>12.199999999999973</v>
      </c>
      <c r="B120">
        <f t="shared" si="12"/>
        <v>9.9999999999999645E-2</v>
      </c>
      <c r="C120">
        <f t="shared" si="17"/>
        <v>12.199999999999969</v>
      </c>
      <c r="D120">
        <f t="shared" si="15"/>
        <v>26.299999999999848</v>
      </c>
      <c r="E120" s="67">
        <v>6.4</v>
      </c>
      <c r="F120" s="66">
        <v>36</v>
      </c>
      <c r="G120" s="1">
        <f>INDEX(Коэффициенты!D$3:D$39, MATCH(F120,Коэффициенты!C$3:C$39,1))</f>
        <v>0.63</v>
      </c>
      <c r="H120">
        <f t="shared" si="10"/>
        <v>6400</v>
      </c>
      <c r="I120" s="12">
        <f>INDEX(Коэффициенты!B$3:B$74,MATCH(H120,Коэффициенты!A$3:A$74,1))</f>
        <v>0.6</v>
      </c>
      <c r="J120" s="9">
        <f t="shared" si="18"/>
        <v>345.59999999999997</v>
      </c>
      <c r="K120" s="2">
        <f t="shared" si="13"/>
        <v>2.7215999999999902</v>
      </c>
      <c r="L120" s="10">
        <f t="shared" si="19"/>
        <v>316.0679999999993</v>
      </c>
      <c r="M120" s="62">
        <f t="shared" si="11"/>
        <v>661.66799999999921</v>
      </c>
      <c r="N120" s="63">
        <f t="shared" si="16"/>
        <v>529.33439999999939</v>
      </c>
      <c r="Q120" s="22"/>
      <c r="R120" s="20"/>
      <c r="S120" s="20"/>
      <c r="T120" s="20"/>
      <c r="U120" s="20"/>
      <c r="V120" s="20"/>
      <c r="W120" s="20"/>
      <c r="X120" s="20"/>
      <c r="Y120" s="20"/>
      <c r="Z120" s="20"/>
      <c r="AA120" s="20"/>
    </row>
    <row r="121" spans="1:27" ht="15.75" thickBot="1" x14ac:dyDescent="0.3">
      <c r="A121">
        <f t="shared" si="14"/>
        <v>12.299999999999972</v>
      </c>
      <c r="B121">
        <f t="shared" si="12"/>
        <v>9.9999999999999645E-2</v>
      </c>
      <c r="C121">
        <f t="shared" si="17"/>
        <v>12.299999999999969</v>
      </c>
      <c r="D121">
        <f t="shared" si="15"/>
        <v>26.199999999999847</v>
      </c>
      <c r="E121" s="67">
        <v>11.5</v>
      </c>
      <c r="F121" s="66">
        <v>41</v>
      </c>
      <c r="G121" s="1">
        <f>INDEX(Коэффициенты!D$3:D$39, MATCH(F121,Коэффициенты!C$3:C$39,1))</f>
        <v>0.6</v>
      </c>
      <c r="H121">
        <f t="shared" si="10"/>
        <v>11500</v>
      </c>
      <c r="I121" s="12">
        <f>INDEX(Коэффициенты!B$3:B$74,MATCH(H121,Коэффициенты!A$3:A$74,1))</f>
        <v>0.42</v>
      </c>
      <c r="J121" s="9">
        <f t="shared" si="18"/>
        <v>434.7</v>
      </c>
      <c r="K121" s="2">
        <f t="shared" si="13"/>
        <v>2.9519999999999893</v>
      </c>
      <c r="L121" s="10">
        <f t="shared" si="19"/>
        <v>319.0199999999993</v>
      </c>
      <c r="M121" s="62">
        <f t="shared" si="11"/>
        <v>753.71999999999935</v>
      </c>
      <c r="N121" s="63">
        <f t="shared" si="16"/>
        <v>602.97599999999943</v>
      </c>
      <c r="Q121" s="22"/>
      <c r="R121" s="20"/>
      <c r="S121" s="20"/>
      <c r="T121" s="20"/>
      <c r="U121" s="20"/>
      <c r="V121" s="20"/>
      <c r="W121" s="20"/>
      <c r="X121" s="20"/>
      <c r="Y121" s="20"/>
      <c r="Z121" s="20"/>
      <c r="AA121" s="20"/>
    </row>
    <row r="122" spans="1:27" ht="15.75" thickBot="1" x14ac:dyDescent="0.3">
      <c r="A122">
        <f t="shared" si="14"/>
        <v>12.399999999999972</v>
      </c>
      <c r="B122">
        <f t="shared" si="12"/>
        <v>9.9999999999999645E-2</v>
      </c>
      <c r="C122" s="2">
        <f t="shared" si="17"/>
        <v>12.399999999999968</v>
      </c>
      <c r="D122">
        <f t="shared" si="15"/>
        <v>26.099999999999845</v>
      </c>
      <c r="E122" s="67">
        <v>11.2</v>
      </c>
      <c r="F122" s="66">
        <v>26</v>
      </c>
      <c r="G122" s="1">
        <f>INDEX(Коэффициенты!D$3:D$39, MATCH(F122,Коэффициенты!C$3:C$39,1))</f>
        <v>0.71</v>
      </c>
      <c r="H122">
        <f t="shared" si="10"/>
        <v>11200</v>
      </c>
      <c r="I122" s="12">
        <f>INDEX(Коэффициенты!B$3:B$74,MATCH(H122,Коэффициенты!A$3:A$74,1))</f>
        <v>0.43</v>
      </c>
      <c r="J122" s="9">
        <f t="shared" si="18"/>
        <v>433.44</v>
      </c>
      <c r="K122" s="2">
        <f t="shared" si="13"/>
        <v>2.2151999999999918</v>
      </c>
      <c r="L122" s="10">
        <f t="shared" si="19"/>
        <v>321.23519999999928</v>
      </c>
      <c r="M122" s="62">
        <f t="shared" si="11"/>
        <v>754.67519999999922</v>
      </c>
      <c r="N122" s="63">
        <f t="shared" si="16"/>
        <v>603.74015999999938</v>
      </c>
      <c r="Q122" s="22"/>
      <c r="R122" s="20"/>
      <c r="S122" s="20"/>
      <c r="T122" s="20"/>
      <c r="U122" s="20"/>
      <c r="V122" s="20"/>
      <c r="W122" s="20"/>
      <c r="X122" s="20"/>
      <c r="Y122" s="20"/>
      <c r="Z122" s="20"/>
      <c r="AA122" s="20"/>
    </row>
    <row r="123" spans="1:27" ht="15.75" thickBot="1" x14ac:dyDescent="0.3">
      <c r="A123">
        <f t="shared" si="14"/>
        <v>12.499999999999972</v>
      </c>
      <c r="B123">
        <f t="shared" si="12"/>
        <v>9.9999999999999645E-2</v>
      </c>
      <c r="C123">
        <f t="shared" si="17"/>
        <v>12.499999999999968</v>
      </c>
      <c r="D123">
        <f t="shared" si="15"/>
        <v>25.999999999999844</v>
      </c>
      <c r="E123" s="67">
        <v>10.9</v>
      </c>
      <c r="F123" s="66">
        <v>31</v>
      </c>
      <c r="G123" s="1">
        <f>INDEX(Коэффициенты!D$3:D$39, MATCH(F123,Коэффициенты!C$3:C$39,1))</f>
        <v>0.67</v>
      </c>
      <c r="H123">
        <f t="shared" si="10"/>
        <v>10900</v>
      </c>
      <c r="I123" s="12">
        <f>INDEX(Коэффициенты!B$3:B$74,MATCH(H123,Коэффициенты!A$3:A$74,1))</f>
        <v>0.44</v>
      </c>
      <c r="J123" s="9">
        <f t="shared" si="18"/>
        <v>431.64</v>
      </c>
      <c r="K123" s="2">
        <f t="shared" si="13"/>
        <v>2.4923999999999906</v>
      </c>
      <c r="L123" s="10">
        <f t="shared" si="19"/>
        <v>323.72759999999926</v>
      </c>
      <c r="M123" s="62">
        <f t="shared" si="11"/>
        <v>755.36759999999924</v>
      </c>
      <c r="N123" s="63">
        <f t="shared" si="16"/>
        <v>604.29407999999944</v>
      </c>
      <c r="Q123" s="22"/>
      <c r="R123" s="20"/>
      <c r="S123" s="20"/>
      <c r="T123" s="20"/>
      <c r="U123" s="20"/>
      <c r="V123" s="20"/>
      <c r="W123" s="20"/>
      <c r="X123" s="20"/>
      <c r="Y123" s="20"/>
      <c r="Z123" s="20"/>
      <c r="AA123" s="20"/>
    </row>
    <row r="124" spans="1:27" ht="15.75" thickBot="1" x14ac:dyDescent="0.3">
      <c r="A124">
        <f t="shared" si="14"/>
        <v>12.599999999999971</v>
      </c>
      <c r="B124">
        <f t="shared" si="12"/>
        <v>9.9999999999999645E-2</v>
      </c>
      <c r="C124" s="2">
        <f t="shared" si="17"/>
        <v>12.599999999999968</v>
      </c>
      <c r="D124">
        <f t="shared" si="15"/>
        <v>25.899999999999842</v>
      </c>
      <c r="E124" s="67">
        <v>11.2</v>
      </c>
      <c r="F124" s="66">
        <v>41</v>
      </c>
      <c r="G124" s="1">
        <f>INDEX(Коэффициенты!D$3:D$39, MATCH(F124,Коэффициенты!C$3:C$39,1))</f>
        <v>0.6</v>
      </c>
      <c r="H124">
        <f t="shared" si="10"/>
        <v>11200</v>
      </c>
      <c r="I124" s="12">
        <f>INDEX(Коэффициенты!B$3:B$74,MATCH(H124,Коэффициенты!A$3:A$74,1))</f>
        <v>0.43</v>
      </c>
      <c r="J124" s="9">
        <f t="shared" si="18"/>
        <v>433.44</v>
      </c>
      <c r="K124" s="2">
        <f t="shared" si="13"/>
        <v>2.9519999999999893</v>
      </c>
      <c r="L124" s="10">
        <f t="shared" si="19"/>
        <v>326.67959999999925</v>
      </c>
      <c r="M124" s="62">
        <f t="shared" si="11"/>
        <v>760.11959999999931</v>
      </c>
      <c r="N124" s="63">
        <f t="shared" si="16"/>
        <v>608.09567999999945</v>
      </c>
      <c r="Q124" s="22"/>
      <c r="R124" s="20"/>
      <c r="S124" s="20"/>
      <c r="T124" s="20"/>
      <c r="U124" s="20"/>
      <c r="V124" s="20"/>
      <c r="W124" s="20"/>
      <c r="X124" s="20"/>
      <c r="Y124" s="20"/>
      <c r="Z124" s="20"/>
      <c r="AA124" s="20"/>
    </row>
    <row r="125" spans="1:27" ht="15.75" thickBot="1" x14ac:dyDescent="0.3">
      <c r="A125">
        <f t="shared" si="14"/>
        <v>12.699999999999971</v>
      </c>
      <c r="B125">
        <f t="shared" si="12"/>
        <v>9.9999999999999645E-2</v>
      </c>
      <c r="C125">
        <f t="shared" si="17"/>
        <v>12.699999999999967</v>
      </c>
      <c r="D125">
        <f t="shared" si="15"/>
        <v>25.799999999999841</v>
      </c>
      <c r="E125" s="67">
        <v>9.6999999999999993</v>
      </c>
      <c r="F125" s="66">
        <v>48</v>
      </c>
      <c r="G125" s="1">
        <f>INDEX(Коэффициенты!D$3:D$39, MATCH(F125,Коэффициенты!C$3:C$39,1))</f>
        <v>0.57999999999999996</v>
      </c>
      <c r="H125">
        <f t="shared" si="10"/>
        <v>9700</v>
      </c>
      <c r="I125" s="12">
        <f>INDEX(Коэффициенты!B$3:B$74,MATCH(H125,Коэффициенты!A$3:A$74,1))</f>
        <v>0.47</v>
      </c>
      <c r="J125" s="9">
        <f t="shared" si="18"/>
        <v>410.31</v>
      </c>
      <c r="K125" s="2">
        <f t="shared" si="13"/>
        <v>3.3407999999999873</v>
      </c>
      <c r="L125" s="10">
        <f t="shared" si="19"/>
        <v>330.02039999999926</v>
      </c>
      <c r="M125" s="62">
        <f t="shared" si="11"/>
        <v>740.33039999999926</v>
      </c>
      <c r="N125" s="63">
        <f t="shared" si="16"/>
        <v>592.26431999999943</v>
      </c>
      <c r="Q125" s="22"/>
      <c r="R125" s="20"/>
      <c r="S125" s="20"/>
      <c r="T125" s="20"/>
      <c r="U125" s="20"/>
      <c r="V125" s="20"/>
      <c r="W125" s="20"/>
      <c r="X125" s="20"/>
      <c r="Y125" s="20"/>
      <c r="Z125" s="20"/>
      <c r="AA125" s="20"/>
    </row>
    <row r="126" spans="1:27" ht="15.75" thickBot="1" x14ac:dyDescent="0.3">
      <c r="A126">
        <f t="shared" si="14"/>
        <v>12.799999999999971</v>
      </c>
      <c r="B126">
        <f t="shared" si="12"/>
        <v>9.9999999999999645E-2</v>
      </c>
      <c r="C126" s="2">
        <f t="shared" si="17"/>
        <v>12.799999999999967</v>
      </c>
      <c r="D126">
        <f t="shared" si="15"/>
        <v>25.699999999999839</v>
      </c>
      <c r="E126" s="67">
        <v>9.8000000000000007</v>
      </c>
      <c r="F126" s="66">
        <v>46</v>
      </c>
      <c r="G126" s="1">
        <f>INDEX(Коэффициенты!D$3:D$39, MATCH(F126,Коэффициенты!C$3:C$39,1))</f>
        <v>0.59</v>
      </c>
      <c r="H126">
        <f t="shared" si="10"/>
        <v>9800</v>
      </c>
      <c r="I126" s="12">
        <f>INDEX(Коэффициенты!B$3:B$74,MATCH(H126,Коэффициенты!A$3:A$74,1))</f>
        <v>0.46</v>
      </c>
      <c r="J126" s="9">
        <f t="shared" si="18"/>
        <v>405.71999999999997</v>
      </c>
      <c r="K126" s="2">
        <f t="shared" si="13"/>
        <v>3.2567999999999881</v>
      </c>
      <c r="L126" s="10">
        <f t="shared" si="19"/>
        <v>333.27719999999925</v>
      </c>
      <c r="M126" s="62">
        <f t="shared" si="11"/>
        <v>738.99719999999922</v>
      </c>
      <c r="N126" s="63">
        <f t="shared" si="16"/>
        <v>591.19775999999933</v>
      </c>
      <c r="Q126" s="22"/>
      <c r="R126" s="20"/>
      <c r="S126" s="20"/>
      <c r="T126" s="20"/>
      <c r="U126" s="20"/>
      <c r="V126" s="20"/>
      <c r="W126" s="20"/>
      <c r="X126" s="20"/>
      <c r="Y126" s="20"/>
      <c r="Z126" s="20"/>
      <c r="AA126" s="20"/>
    </row>
    <row r="127" spans="1:27" ht="15.75" thickBot="1" x14ac:dyDescent="0.3">
      <c r="A127">
        <f t="shared" si="14"/>
        <v>12.89999999999997</v>
      </c>
      <c r="B127">
        <f t="shared" si="12"/>
        <v>9.9999999999999645E-2</v>
      </c>
      <c r="C127" s="2">
        <f t="shared" si="17"/>
        <v>12.899999999999967</v>
      </c>
      <c r="D127">
        <f t="shared" si="15"/>
        <v>25.599999999999838</v>
      </c>
      <c r="E127" s="67">
        <v>8</v>
      </c>
      <c r="F127" s="66">
        <v>38</v>
      </c>
      <c r="G127" s="1">
        <f>INDEX(Коэффициенты!D$3:D$39, MATCH(F127,Коэффициенты!C$3:C$39,1))</f>
        <v>0.62</v>
      </c>
      <c r="H127">
        <f t="shared" si="10"/>
        <v>8000</v>
      </c>
      <c r="I127" s="12">
        <f>INDEX(Коэффициенты!B$3:B$74,MATCH(H127,Коэффициенты!A$3:A$74,1))</f>
        <v>0.53</v>
      </c>
      <c r="J127" s="9">
        <f t="shared" si="18"/>
        <v>381.59999999999997</v>
      </c>
      <c r="K127" s="2">
        <f t="shared" si="13"/>
        <v>2.8271999999999897</v>
      </c>
      <c r="L127" s="10">
        <f t="shared" si="19"/>
        <v>336.10439999999926</v>
      </c>
      <c r="M127" s="62">
        <f t="shared" si="11"/>
        <v>717.70439999999917</v>
      </c>
      <c r="N127" s="63">
        <f t="shared" si="16"/>
        <v>574.16351999999938</v>
      </c>
      <c r="Q127" s="22"/>
      <c r="R127" s="20"/>
      <c r="S127" s="20"/>
      <c r="T127" s="20"/>
      <c r="U127" s="20"/>
      <c r="V127" s="20"/>
      <c r="W127" s="20"/>
      <c r="X127" s="20"/>
      <c r="Y127" s="20"/>
      <c r="Z127" s="20"/>
      <c r="AA127" s="20"/>
    </row>
    <row r="128" spans="1:27" ht="15.75" thickBot="1" x14ac:dyDescent="0.3">
      <c r="A128">
        <f t="shared" si="14"/>
        <v>12.99999999999997</v>
      </c>
      <c r="B128">
        <f t="shared" si="12"/>
        <v>9.9999999999999645E-2</v>
      </c>
      <c r="C128">
        <f t="shared" si="17"/>
        <v>12.999999999999966</v>
      </c>
      <c r="D128">
        <f t="shared" si="15"/>
        <v>25.499999999999837</v>
      </c>
      <c r="E128" s="67">
        <v>8</v>
      </c>
      <c r="F128" s="66">
        <v>31</v>
      </c>
      <c r="G128" s="1">
        <f>INDEX(Коэффициенты!D$3:D$39, MATCH(F128,Коэффициенты!C$3:C$39,1))</f>
        <v>0.67</v>
      </c>
      <c r="H128">
        <f t="shared" si="10"/>
        <v>8000</v>
      </c>
      <c r="I128" s="12">
        <f>INDEX(Коэффициенты!B$3:B$74,MATCH(H128,Коэффициенты!A$3:A$74,1))</f>
        <v>0.53</v>
      </c>
      <c r="J128" s="9">
        <f t="shared" si="18"/>
        <v>381.59999999999997</v>
      </c>
      <c r="K128" s="2">
        <f t="shared" si="13"/>
        <v>2.4923999999999906</v>
      </c>
      <c r="L128" s="10">
        <f t="shared" si="19"/>
        <v>338.59679999999923</v>
      </c>
      <c r="M128" s="62">
        <f t="shared" si="11"/>
        <v>720.19679999999926</v>
      </c>
      <c r="N128" s="63">
        <f t="shared" si="16"/>
        <v>576.15743999999938</v>
      </c>
      <c r="Q128" s="22"/>
      <c r="R128" s="20"/>
      <c r="S128" s="20"/>
      <c r="T128" s="20"/>
      <c r="U128" s="20"/>
      <c r="V128" s="20"/>
      <c r="W128" s="20"/>
      <c r="X128" s="20"/>
      <c r="Y128" s="20"/>
      <c r="Z128" s="20"/>
      <c r="AA128" s="20"/>
    </row>
    <row r="129" spans="1:27" ht="15.75" thickBot="1" x14ac:dyDescent="0.3">
      <c r="A129">
        <f t="shared" si="14"/>
        <v>13.099999999999969</v>
      </c>
      <c r="B129">
        <f t="shared" si="12"/>
        <v>9.9999999999999645E-2</v>
      </c>
      <c r="C129">
        <f t="shared" si="17"/>
        <v>13.099999999999966</v>
      </c>
      <c r="D129">
        <f t="shared" si="15"/>
        <v>25.399999999999835</v>
      </c>
      <c r="E129" s="67">
        <v>7.2</v>
      </c>
      <c r="F129" s="66">
        <v>31</v>
      </c>
      <c r="G129" s="1">
        <f>INDEX(Коэффициенты!D$3:D$39, MATCH(F129,Коэффициенты!C$3:C$39,1))</f>
        <v>0.67</v>
      </c>
      <c r="H129">
        <f t="shared" si="10"/>
        <v>7200</v>
      </c>
      <c r="I129" s="12">
        <f>INDEX(Коэффициенты!B$3:B$74,MATCH(H129,Коэффициенты!A$3:A$74,1))</f>
        <v>0.56999999999999995</v>
      </c>
      <c r="J129" s="9">
        <f t="shared" si="18"/>
        <v>369.36</v>
      </c>
      <c r="K129" s="2">
        <f t="shared" si="13"/>
        <v>2.4923999999999906</v>
      </c>
      <c r="L129" s="10">
        <f t="shared" si="19"/>
        <v>341.08919999999921</v>
      </c>
      <c r="M129" s="62">
        <f t="shared" si="11"/>
        <v>710.44919999999922</v>
      </c>
      <c r="N129" s="63">
        <f t="shared" si="16"/>
        <v>568.35935999999936</v>
      </c>
      <c r="Q129" s="22"/>
      <c r="R129" s="20"/>
      <c r="S129" s="20"/>
      <c r="T129" s="20"/>
      <c r="U129" s="20"/>
      <c r="V129" s="20"/>
      <c r="W129" s="20"/>
      <c r="X129" s="20"/>
      <c r="Y129" s="20"/>
      <c r="Z129" s="20"/>
      <c r="AA129" s="20"/>
    </row>
    <row r="130" spans="1:27" ht="15.75" thickBot="1" x14ac:dyDescent="0.3">
      <c r="A130">
        <f t="shared" si="14"/>
        <v>13.199999999999969</v>
      </c>
      <c r="B130">
        <f t="shared" si="12"/>
        <v>9.9999999999999645E-2</v>
      </c>
      <c r="C130" s="2">
        <f t="shared" si="17"/>
        <v>13.199999999999966</v>
      </c>
      <c r="D130">
        <f t="shared" si="15"/>
        <v>25.299999999999834</v>
      </c>
      <c r="E130" s="67">
        <v>6.7</v>
      </c>
      <c r="F130" s="66">
        <v>36</v>
      </c>
      <c r="G130" s="1">
        <f>INDEX(Коэффициенты!D$3:D$39, MATCH(F130,Коэффициенты!C$3:C$39,1))</f>
        <v>0.63</v>
      </c>
      <c r="H130">
        <f t="shared" si="10"/>
        <v>6700</v>
      </c>
      <c r="I130" s="12">
        <f>INDEX(Коэффициенты!B$3:B$74,MATCH(H130,Коэффициенты!A$3:A$74,1))</f>
        <v>0.59</v>
      </c>
      <c r="J130" s="9">
        <f t="shared" si="18"/>
        <v>355.77</v>
      </c>
      <c r="K130" s="2">
        <f t="shared" si="13"/>
        <v>2.7215999999999902</v>
      </c>
      <c r="L130" s="10">
        <f t="shared" si="19"/>
        <v>343.81079999999918</v>
      </c>
      <c r="M130" s="62">
        <f t="shared" si="11"/>
        <v>699.58079999999916</v>
      </c>
      <c r="N130" s="63">
        <f t="shared" si="16"/>
        <v>559.66463999999928</v>
      </c>
      <c r="Q130" s="22"/>
      <c r="R130" s="20"/>
      <c r="S130" s="20"/>
      <c r="T130" s="20"/>
      <c r="U130" s="20"/>
      <c r="V130" s="20"/>
      <c r="W130" s="20"/>
      <c r="X130" s="20"/>
      <c r="Y130" s="20"/>
      <c r="Z130" s="20"/>
      <c r="AA130" s="20"/>
    </row>
    <row r="131" spans="1:27" ht="15.75" thickBot="1" x14ac:dyDescent="0.3">
      <c r="A131">
        <f t="shared" si="14"/>
        <v>13.299999999999969</v>
      </c>
      <c r="B131">
        <f t="shared" si="12"/>
        <v>9.9999999999999645E-2</v>
      </c>
      <c r="C131">
        <f t="shared" si="17"/>
        <v>13.299999999999965</v>
      </c>
      <c r="D131">
        <f t="shared" si="15"/>
        <v>25.199999999999832</v>
      </c>
      <c r="E131" s="67">
        <v>8.5</v>
      </c>
      <c r="F131" s="66">
        <v>29</v>
      </c>
      <c r="G131" s="1">
        <f>INDEX(Коэффициенты!D$3:D$39, MATCH(F131,Коэффициенты!C$3:C$39,1))</f>
        <v>0.69</v>
      </c>
      <c r="H131">
        <f t="shared" si="10"/>
        <v>8500</v>
      </c>
      <c r="I131" s="12">
        <f>INDEX(Коэффициенты!B$3:B$74,MATCH(H131,Коэффициенты!A$3:A$74,1))</f>
        <v>0.51</v>
      </c>
      <c r="J131" s="9">
        <f t="shared" si="18"/>
        <v>390.15</v>
      </c>
      <c r="K131" s="2">
        <f t="shared" si="13"/>
        <v>2.4011999999999913</v>
      </c>
      <c r="L131" s="10">
        <f t="shared" si="19"/>
        <v>346.21199999999919</v>
      </c>
      <c r="M131" s="62">
        <f t="shared" si="11"/>
        <v>736.36199999999917</v>
      </c>
      <c r="N131" s="63">
        <f t="shared" si="16"/>
        <v>589.08959999999934</v>
      </c>
      <c r="Q131" s="22"/>
      <c r="R131" s="20"/>
      <c r="S131" s="20"/>
      <c r="T131" s="20"/>
      <c r="U131" s="20"/>
      <c r="V131" s="20"/>
      <c r="W131" s="20"/>
      <c r="X131" s="20"/>
      <c r="Y131" s="20"/>
      <c r="Z131" s="20"/>
      <c r="AA131" s="20"/>
    </row>
    <row r="132" spans="1:27" ht="15.75" thickBot="1" x14ac:dyDescent="0.3">
      <c r="A132">
        <f t="shared" si="14"/>
        <v>13.399999999999968</v>
      </c>
      <c r="B132">
        <f t="shared" si="12"/>
        <v>9.9999999999999645E-2</v>
      </c>
      <c r="C132" s="2">
        <f t="shared" si="17"/>
        <v>13.399999999999965</v>
      </c>
      <c r="D132">
        <f t="shared" si="15"/>
        <v>25.099999999999831</v>
      </c>
      <c r="E132" s="67">
        <v>9.8000000000000007</v>
      </c>
      <c r="F132" s="66">
        <v>24</v>
      </c>
      <c r="G132" s="1">
        <f>INDEX(Коэффициенты!D$3:D$39, MATCH(F132,Коэффициенты!C$3:C$39,1))</f>
        <v>0.72</v>
      </c>
      <c r="H132">
        <f t="shared" si="10"/>
        <v>9800</v>
      </c>
      <c r="I132" s="12">
        <f>INDEX(Коэффициенты!B$3:B$74,MATCH(H132,Коэффициенты!A$3:A$74,1))</f>
        <v>0.46</v>
      </c>
      <c r="J132" s="9">
        <f t="shared" si="18"/>
        <v>405.71999999999997</v>
      </c>
      <c r="K132" s="2">
        <f t="shared" si="13"/>
        <v>2.0735999999999928</v>
      </c>
      <c r="L132" s="10">
        <f t="shared" si="19"/>
        <v>348.28559999999919</v>
      </c>
      <c r="M132" s="62">
        <f t="shared" si="11"/>
        <v>754.00559999999916</v>
      </c>
      <c r="N132" s="63">
        <f t="shared" si="16"/>
        <v>603.20447999999931</v>
      </c>
      <c r="Q132" s="22"/>
      <c r="R132" s="20"/>
      <c r="S132" s="20"/>
      <c r="T132" s="20"/>
      <c r="U132" s="20"/>
      <c r="V132" s="20"/>
      <c r="W132" s="20"/>
      <c r="X132" s="20"/>
      <c r="Y132" s="20"/>
      <c r="Z132" s="20"/>
      <c r="AA132" s="20"/>
    </row>
    <row r="133" spans="1:27" ht="15.75" thickBot="1" x14ac:dyDescent="0.3">
      <c r="A133">
        <f t="shared" si="14"/>
        <v>13.499999999999968</v>
      </c>
      <c r="B133">
        <f t="shared" si="12"/>
        <v>9.9999999999999645E-2</v>
      </c>
      <c r="C133">
        <f t="shared" si="17"/>
        <v>13.499999999999964</v>
      </c>
      <c r="D133">
        <f t="shared" si="15"/>
        <v>24.999999999999829</v>
      </c>
      <c r="E133" s="67">
        <v>10.8</v>
      </c>
      <c r="F133" s="66">
        <v>26</v>
      </c>
      <c r="G133" s="1">
        <f>INDEX(Коэффициенты!D$3:D$39, MATCH(F133,Коэффициенты!C$3:C$39,1))</f>
        <v>0.71</v>
      </c>
      <c r="H133">
        <f t="shared" si="10"/>
        <v>10800</v>
      </c>
      <c r="I133" s="12">
        <f>INDEX(Коэффициенты!B$3:B$74,MATCH(H133,Коэффициенты!A$3:A$74,1))</f>
        <v>0.44</v>
      </c>
      <c r="J133" s="9">
        <f t="shared" si="18"/>
        <v>427.68</v>
      </c>
      <c r="K133" s="2">
        <f t="shared" si="13"/>
        <v>2.2151999999999918</v>
      </c>
      <c r="L133" s="10">
        <f t="shared" si="19"/>
        <v>350.50079999999917</v>
      </c>
      <c r="M133" s="62">
        <f t="shared" si="11"/>
        <v>778.18079999999918</v>
      </c>
      <c r="N133" s="63">
        <f t="shared" si="16"/>
        <v>622.54463999999939</v>
      </c>
      <c r="Q133" s="22"/>
      <c r="R133" s="20"/>
      <c r="S133" s="20"/>
      <c r="T133" s="20"/>
      <c r="U133" s="20"/>
      <c r="V133" s="20"/>
      <c r="W133" s="20"/>
      <c r="X133" s="20"/>
      <c r="Y133" s="20"/>
      <c r="Z133" s="20"/>
      <c r="AA133" s="20"/>
    </row>
    <row r="134" spans="1:27" ht="15.75" thickBot="1" x14ac:dyDescent="0.3">
      <c r="A134">
        <f t="shared" si="14"/>
        <v>13.599999999999968</v>
      </c>
      <c r="B134">
        <f t="shared" si="12"/>
        <v>9.9999999999999645E-2</v>
      </c>
      <c r="C134" s="2">
        <f t="shared" si="17"/>
        <v>13.599999999999964</v>
      </c>
      <c r="D134">
        <f t="shared" si="15"/>
        <v>24.899999999999828</v>
      </c>
      <c r="E134" s="67">
        <v>10.8</v>
      </c>
      <c r="F134" s="66">
        <v>31</v>
      </c>
      <c r="G134" s="1">
        <f>INDEX(Коэффициенты!D$3:D$39, MATCH(F134,Коэффициенты!C$3:C$39,1))</f>
        <v>0.67</v>
      </c>
      <c r="H134">
        <f t="shared" si="10"/>
        <v>10800</v>
      </c>
      <c r="I134" s="12">
        <f>INDEX(Коэффициенты!B$3:B$74,MATCH(H134,Коэффициенты!A$3:A$74,1))</f>
        <v>0.44</v>
      </c>
      <c r="J134" s="9">
        <f t="shared" si="18"/>
        <v>427.68</v>
      </c>
      <c r="K134" s="2">
        <f t="shared" si="13"/>
        <v>2.4923999999999906</v>
      </c>
      <c r="L134" s="10">
        <f t="shared" si="19"/>
        <v>352.99319999999915</v>
      </c>
      <c r="M134" s="62">
        <f t="shared" si="11"/>
        <v>780.67319999999916</v>
      </c>
      <c r="N134" s="63">
        <f t="shared" si="16"/>
        <v>624.53855999999928</v>
      </c>
      <c r="Q134" s="22"/>
      <c r="R134" s="20"/>
      <c r="S134" s="20"/>
      <c r="T134" s="20"/>
      <c r="U134" s="20"/>
      <c r="V134" s="20"/>
      <c r="W134" s="20"/>
      <c r="X134" s="20"/>
      <c r="Y134" s="20"/>
      <c r="Z134" s="20"/>
      <c r="AA134" s="20"/>
    </row>
    <row r="135" spans="1:27" ht="15.75" thickBot="1" x14ac:dyDescent="0.3">
      <c r="A135">
        <f t="shared" si="14"/>
        <v>13.699999999999967</v>
      </c>
      <c r="B135">
        <f t="shared" si="12"/>
        <v>9.9999999999999645E-2</v>
      </c>
      <c r="C135" s="2">
        <f t="shared" si="17"/>
        <v>13.699999999999964</v>
      </c>
      <c r="D135">
        <f t="shared" si="15"/>
        <v>24.799999999999827</v>
      </c>
      <c r="E135" s="68">
        <v>14.2</v>
      </c>
      <c r="F135" s="65">
        <v>36</v>
      </c>
      <c r="G135" s="1">
        <f>INDEX(Коэффициенты!D$3:D$39, MATCH(F135,Коэффициенты!C$3:C$39,1))</f>
        <v>0.63</v>
      </c>
      <c r="H135">
        <f t="shared" si="10"/>
        <v>14200</v>
      </c>
      <c r="I135" s="12">
        <f>INDEX(Коэффициенты!B$3:B$74,MATCH(H135,Коэффициенты!A$3:A$74,1))</f>
        <v>0.37</v>
      </c>
      <c r="J135" s="9">
        <f t="shared" si="18"/>
        <v>472.85999999999996</v>
      </c>
      <c r="K135" s="2">
        <f t="shared" si="13"/>
        <v>2.7215999999999902</v>
      </c>
      <c r="L135" s="10">
        <f t="shared" si="19"/>
        <v>355.71479999999912</v>
      </c>
      <c r="M135" s="62">
        <f t="shared" si="11"/>
        <v>828.57479999999907</v>
      </c>
      <c r="N135" s="63">
        <f t="shared" si="16"/>
        <v>662.85983999999928</v>
      </c>
      <c r="Q135" s="22"/>
      <c r="R135" s="20"/>
      <c r="S135" s="20"/>
      <c r="T135" s="20"/>
      <c r="U135" s="20"/>
      <c r="V135" s="20"/>
      <c r="W135" s="20"/>
      <c r="X135" s="20"/>
      <c r="Y135" s="20"/>
      <c r="Z135" s="20"/>
      <c r="AA135" s="20"/>
    </row>
    <row r="136" spans="1:27" ht="15.75" thickBot="1" x14ac:dyDescent="0.3">
      <c r="A136">
        <f t="shared" si="14"/>
        <v>13.799999999999967</v>
      </c>
      <c r="B136">
        <f t="shared" si="12"/>
        <v>9.9999999999999645E-2</v>
      </c>
      <c r="C136">
        <f t="shared" si="17"/>
        <v>13.799999999999963</v>
      </c>
      <c r="D136">
        <f t="shared" si="15"/>
        <v>24.699999999999825</v>
      </c>
      <c r="E136" s="67">
        <v>16.8</v>
      </c>
      <c r="F136" s="66">
        <v>43</v>
      </c>
      <c r="G136" s="1">
        <f>INDEX(Коэффициенты!D$3:D$39, MATCH(F136,Коэффициенты!C$3:C$39,1))</f>
        <v>0.6</v>
      </c>
      <c r="H136">
        <f t="shared" si="10"/>
        <v>16800</v>
      </c>
      <c r="I136" s="12">
        <f>INDEX(Коэффициенты!B$3:B$74,MATCH(H136,Коэффициенты!A$3:A$74,1))</f>
        <v>0.34</v>
      </c>
      <c r="J136" s="9">
        <f t="shared" si="18"/>
        <v>514.07999999999993</v>
      </c>
      <c r="K136" s="2">
        <f t="shared" si="13"/>
        <v>3.095999999999989</v>
      </c>
      <c r="L136" s="10">
        <f t="shared" si="19"/>
        <v>358.81079999999912</v>
      </c>
      <c r="M136" s="62">
        <f t="shared" si="11"/>
        <v>872.89079999999899</v>
      </c>
      <c r="N136" s="63">
        <f t="shared" si="16"/>
        <v>698.31263999999919</v>
      </c>
      <c r="Q136" s="22"/>
      <c r="R136" s="20"/>
      <c r="S136" s="20"/>
      <c r="T136" s="20"/>
      <c r="U136" s="20"/>
      <c r="V136" s="20"/>
      <c r="W136" s="20"/>
      <c r="X136" s="20"/>
      <c r="Y136" s="20"/>
      <c r="Z136" s="20"/>
      <c r="AA136" s="20"/>
    </row>
    <row r="137" spans="1:27" ht="15.75" thickBot="1" x14ac:dyDescent="0.3">
      <c r="A137">
        <f t="shared" si="14"/>
        <v>13.899999999999967</v>
      </c>
      <c r="B137">
        <f t="shared" si="12"/>
        <v>9.9999999999999645E-2</v>
      </c>
      <c r="C137">
        <f t="shared" si="17"/>
        <v>13.899999999999963</v>
      </c>
      <c r="D137">
        <f t="shared" si="15"/>
        <v>24.599999999999824</v>
      </c>
      <c r="E137" s="67">
        <v>17.8</v>
      </c>
      <c r="F137" s="66">
        <v>58</v>
      </c>
      <c r="G137" s="1">
        <f>INDEX(Коэффициенты!D$3:D$39, MATCH(F137,Коэффициенты!C$3:C$39,1))</f>
        <v>0.56000000000000005</v>
      </c>
      <c r="H137">
        <f t="shared" si="10"/>
        <v>17800</v>
      </c>
      <c r="I137" s="12">
        <f>INDEX(Коэффициенты!B$3:B$74,MATCH(H137,Коэффициенты!A$3:A$74,1))</f>
        <v>0.32999999999999902</v>
      </c>
      <c r="J137" s="9">
        <f t="shared" si="18"/>
        <v>528.65999999999838</v>
      </c>
      <c r="K137" s="2">
        <f t="shared" si="13"/>
        <v>3.8975999999999864</v>
      </c>
      <c r="L137" s="10">
        <f t="shared" si="19"/>
        <v>362.70839999999913</v>
      </c>
      <c r="M137" s="62">
        <f t="shared" si="11"/>
        <v>891.36839999999756</v>
      </c>
      <c r="N137" s="63">
        <f t="shared" si="16"/>
        <v>713.09471999999801</v>
      </c>
      <c r="Q137" s="22"/>
      <c r="R137" s="20"/>
      <c r="S137" s="20"/>
      <c r="T137" s="20"/>
      <c r="U137" s="20"/>
      <c r="V137" s="20"/>
      <c r="W137" s="20"/>
      <c r="X137" s="20"/>
      <c r="Y137" s="20"/>
      <c r="Z137" s="20"/>
      <c r="AA137" s="20"/>
    </row>
    <row r="138" spans="1:27" ht="15.75" thickBot="1" x14ac:dyDescent="0.3">
      <c r="A138">
        <f t="shared" si="14"/>
        <v>13.999999999999966</v>
      </c>
      <c r="B138">
        <f t="shared" si="12"/>
        <v>9.9999999999999645E-2</v>
      </c>
      <c r="C138" s="2">
        <f t="shared" si="17"/>
        <v>13.999999999999963</v>
      </c>
      <c r="D138">
        <f t="shared" si="15"/>
        <v>24.499999999999822</v>
      </c>
      <c r="E138" s="67">
        <v>19.899999999999999</v>
      </c>
      <c r="F138" s="66">
        <v>74</v>
      </c>
      <c r="G138" s="1">
        <f>INDEX(Коэффициенты!D$3:D$39, MATCH(F138,Коэффициенты!C$3:C$39,1))</f>
        <v>0.52</v>
      </c>
      <c r="H138">
        <f t="shared" si="10"/>
        <v>19900</v>
      </c>
      <c r="I138" s="12">
        <f>INDEX(Коэффициенты!B$3:B$74,MATCH(H138,Коэффициенты!A$3:A$74,1))</f>
        <v>0.309999999999999</v>
      </c>
      <c r="J138" s="9">
        <f t="shared" si="18"/>
        <v>555.20999999999822</v>
      </c>
      <c r="K138" s="2">
        <f t="shared" si="13"/>
        <v>4.6175999999999835</v>
      </c>
      <c r="L138" s="10">
        <f t="shared" si="19"/>
        <v>367.32599999999911</v>
      </c>
      <c r="M138" s="62">
        <f t="shared" si="11"/>
        <v>922.53599999999733</v>
      </c>
      <c r="N138" s="63">
        <f t="shared" si="16"/>
        <v>738.02879999999789</v>
      </c>
      <c r="Q138" s="22"/>
      <c r="R138" s="20"/>
      <c r="S138" s="20"/>
      <c r="T138" s="20"/>
      <c r="U138" s="20"/>
      <c r="V138" s="20"/>
      <c r="W138" s="20"/>
      <c r="X138" s="20"/>
      <c r="Y138" s="20"/>
      <c r="Z138" s="20"/>
      <c r="AA138" s="20"/>
    </row>
    <row r="139" spans="1:27" ht="15.75" thickBot="1" x14ac:dyDescent="0.3">
      <c r="A139">
        <f t="shared" si="14"/>
        <v>14.099999999999966</v>
      </c>
      <c r="B139">
        <f t="shared" si="12"/>
        <v>9.9999999999999645E-2</v>
      </c>
      <c r="C139">
        <f t="shared" si="17"/>
        <v>14.099999999999962</v>
      </c>
      <c r="D139">
        <f t="shared" si="15"/>
        <v>24.399999999999821</v>
      </c>
      <c r="E139" s="67">
        <v>18</v>
      </c>
      <c r="F139" s="66">
        <v>72</v>
      </c>
      <c r="G139" s="1">
        <f>INDEX(Коэффициенты!D$3:D$39, MATCH(F139,Коэффициенты!C$3:C$39,1))</f>
        <v>0.52</v>
      </c>
      <c r="H139">
        <f t="shared" ref="H139:H196" si="20">E139*1000</f>
        <v>18000</v>
      </c>
      <c r="I139" s="12">
        <f>INDEX(Коэффициенты!B$3:B$74,MATCH(H139,Коэффициенты!A$3:A$74,1))</f>
        <v>0.31999999999999901</v>
      </c>
      <c r="J139" s="9">
        <f t="shared" si="18"/>
        <v>518.39999999999839</v>
      </c>
      <c r="K139" s="2">
        <f t="shared" si="13"/>
        <v>4.4927999999999839</v>
      </c>
      <c r="L139" s="10">
        <f t="shared" si="19"/>
        <v>371.8187999999991</v>
      </c>
      <c r="M139" s="62">
        <f t="shared" ref="M139:M196" si="21">L139+J139</f>
        <v>890.21879999999749</v>
      </c>
      <c r="N139" s="63">
        <f t="shared" si="16"/>
        <v>712.17503999999803</v>
      </c>
      <c r="Q139" s="22"/>
      <c r="R139" s="20"/>
      <c r="S139" s="20"/>
      <c r="T139" s="20"/>
      <c r="U139" s="20"/>
      <c r="V139" s="20"/>
      <c r="W139" s="20"/>
      <c r="X139" s="20"/>
      <c r="Y139" s="20"/>
      <c r="Z139" s="20"/>
      <c r="AA139" s="20"/>
    </row>
    <row r="140" spans="1:27" ht="15.75" thickBot="1" x14ac:dyDescent="0.3">
      <c r="A140">
        <f t="shared" si="14"/>
        <v>14.199999999999966</v>
      </c>
      <c r="B140">
        <f t="shared" ref="B140:B196" si="22">A140-A139</f>
        <v>9.9999999999999645E-2</v>
      </c>
      <c r="C140" s="2">
        <f t="shared" si="17"/>
        <v>14.199999999999962</v>
      </c>
      <c r="D140">
        <f t="shared" si="15"/>
        <v>24.29999999999982</v>
      </c>
      <c r="E140" s="67">
        <v>19.100000000000001</v>
      </c>
      <c r="F140" s="66">
        <v>62</v>
      </c>
      <c r="G140" s="1">
        <f>INDEX(Коэффициенты!D$3:D$39, MATCH(F140,Коэффициенты!C$3:C$39,1))</f>
        <v>0.55000000000000004</v>
      </c>
      <c r="H140">
        <f t="shared" si="20"/>
        <v>19100</v>
      </c>
      <c r="I140" s="12">
        <f>INDEX(Коэффициенты!B$3:B$74,MATCH(H140,Коэффициенты!A$3:A$74,1))</f>
        <v>0.309999999999999</v>
      </c>
      <c r="J140" s="9">
        <f t="shared" si="18"/>
        <v>532.88999999999828</v>
      </c>
      <c r="K140" s="2">
        <f t="shared" ref="K140:K196" si="23">G140*F140*B140*$E$4</f>
        <v>4.0919999999999854</v>
      </c>
      <c r="L140" s="10">
        <f t="shared" si="19"/>
        <v>375.91079999999909</v>
      </c>
      <c r="M140" s="62">
        <f t="shared" si="21"/>
        <v>908.80079999999737</v>
      </c>
      <c r="N140" s="63">
        <f t="shared" si="16"/>
        <v>727.04063999999789</v>
      </c>
      <c r="Q140" s="22"/>
      <c r="R140" s="20"/>
      <c r="S140" s="20"/>
      <c r="T140" s="20"/>
      <c r="U140" s="20"/>
      <c r="V140" s="20"/>
      <c r="W140" s="20"/>
      <c r="X140" s="20"/>
      <c r="Y140" s="20"/>
      <c r="Z140" s="20"/>
      <c r="AA140" s="20"/>
    </row>
    <row r="141" spans="1:27" ht="15.75" thickBot="1" x14ac:dyDescent="0.3">
      <c r="A141">
        <f t="shared" ref="A141:A204" si="24">A140+0.1</f>
        <v>14.299999999999965</v>
      </c>
      <c r="B141">
        <f t="shared" si="22"/>
        <v>9.9999999999999645E-2</v>
      </c>
      <c r="C141">
        <f t="shared" si="17"/>
        <v>14.299999999999962</v>
      </c>
      <c r="D141">
        <f t="shared" ref="D141:D196" si="25">D140-B141</f>
        <v>24.199999999999818</v>
      </c>
      <c r="E141" s="67">
        <v>15.7</v>
      </c>
      <c r="F141" s="66">
        <v>58</v>
      </c>
      <c r="G141" s="1">
        <f>INDEX(Коэффициенты!D$3:D$39, MATCH(F141,Коэффициенты!C$3:C$39,1))</f>
        <v>0.56000000000000005</v>
      </c>
      <c r="H141">
        <f t="shared" si="20"/>
        <v>15700</v>
      </c>
      <c r="I141" s="12">
        <f>INDEX(Коэффициенты!B$3:B$74,MATCH(H141,Коэффициенты!A$3:A$74,1))</f>
        <v>0.35</v>
      </c>
      <c r="J141" s="9">
        <f t="shared" si="18"/>
        <v>494.54999999999995</v>
      </c>
      <c r="K141" s="2">
        <f t="shared" si="23"/>
        <v>3.8975999999999864</v>
      </c>
      <c r="L141" s="10">
        <f t="shared" si="19"/>
        <v>379.8083999999991</v>
      </c>
      <c r="M141" s="62">
        <f t="shared" si="21"/>
        <v>874.35839999999905</v>
      </c>
      <c r="N141" s="63">
        <f t="shared" ref="N141:N196" si="26">M141/(1.25)</f>
        <v>699.4867199999992</v>
      </c>
      <c r="Q141" s="22"/>
      <c r="R141" s="20"/>
      <c r="S141" s="20"/>
      <c r="T141" s="20"/>
      <c r="U141" s="20"/>
      <c r="V141" s="20"/>
      <c r="W141" s="20"/>
      <c r="X141" s="20"/>
      <c r="Y141" s="20"/>
      <c r="Z141" s="20"/>
      <c r="AA141" s="20"/>
    </row>
    <row r="142" spans="1:27" ht="15.75" thickBot="1" x14ac:dyDescent="0.3">
      <c r="A142">
        <f t="shared" si="24"/>
        <v>14.399999999999965</v>
      </c>
      <c r="B142">
        <f t="shared" si="22"/>
        <v>9.9999999999999645E-2</v>
      </c>
      <c r="C142" s="2">
        <f t="shared" ref="C142:C196" si="27">B142+C141</f>
        <v>14.399999999999961</v>
      </c>
      <c r="D142">
        <f t="shared" si="25"/>
        <v>24.099999999999817</v>
      </c>
      <c r="E142" s="67">
        <v>17.399999999999999</v>
      </c>
      <c r="F142" s="66">
        <v>34</v>
      </c>
      <c r="G142" s="1">
        <f>INDEX(Коэффициенты!D$3:D$39, MATCH(F142,Коэффициенты!C$3:C$39,1))</f>
        <v>0.65</v>
      </c>
      <c r="H142">
        <f t="shared" si="20"/>
        <v>17400</v>
      </c>
      <c r="I142" s="12">
        <f>INDEX(Коэффициенты!B$3:B$74,MATCH(H142,Коэффициенты!A$3:A$74,1))</f>
        <v>0.32999999999999902</v>
      </c>
      <c r="J142" s="9">
        <f t="shared" ref="J142:J196" si="28">I142*H142*$E$5</f>
        <v>516.77999999999838</v>
      </c>
      <c r="K142" s="2">
        <f t="shared" si="23"/>
        <v>2.6519999999999908</v>
      </c>
      <c r="L142" s="10">
        <f t="shared" ref="L142:L196" si="29">L141+K142</f>
        <v>382.46039999999908</v>
      </c>
      <c r="M142" s="62">
        <f t="shared" si="21"/>
        <v>899.24039999999741</v>
      </c>
      <c r="N142" s="63">
        <f t="shared" si="26"/>
        <v>719.39231999999788</v>
      </c>
      <c r="Q142" s="22"/>
      <c r="R142" s="20"/>
      <c r="S142" s="20"/>
      <c r="T142" s="20"/>
      <c r="U142" s="20"/>
      <c r="V142" s="20"/>
      <c r="W142" s="20"/>
      <c r="X142" s="20"/>
      <c r="Y142" s="20"/>
      <c r="Z142" s="20"/>
      <c r="AA142" s="20"/>
    </row>
    <row r="143" spans="1:27" ht="15.75" thickBot="1" x14ac:dyDescent="0.3">
      <c r="A143">
        <f t="shared" si="24"/>
        <v>14.499999999999964</v>
      </c>
      <c r="B143">
        <f t="shared" si="22"/>
        <v>9.9999999999999645E-2</v>
      </c>
      <c r="C143" s="2">
        <f t="shared" si="27"/>
        <v>14.499999999999961</v>
      </c>
      <c r="D143">
        <f t="shared" si="25"/>
        <v>23.999999999999815</v>
      </c>
      <c r="E143" s="67">
        <v>14.6</v>
      </c>
      <c r="F143" s="66">
        <v>31</v>
      </c>
      <c r="G143" s="1">
        <f>INDEX(Коэффициенты!D$3:D$39, MATCH(F143,Коэффициенты!C$3:C$39,1))</f>
        <v>0.67</v>
      </c>
      <c r="H143">
        <f t="shared" si="20"/>
        <v>14600</v>
      </c>
      <c r="I143" s="12">
        <f>INDEX(Коэффициенты!B$3:B$74,MATCH(H143,Коэффициенты!A$3:A$74,1))</f>
        <v>0.36</v>
      </c>
      <c r="J143" s="9">
        <f t="shared" si="28"/>
        <v>473.03999999999996</v>
      </c>
      <c r="K143" s="2">
        <f t="shared" si="23"/>
        <v>2.4923999999999906</v>
      </c>
      <c r="L143" s="10">
        <f t="shared" si="29"/>
        <v>384.95279999999906</v>
      </c>
      <c r="M143" s="62">
        <f t="shared" si="21"/>
        <v>857.99279999999908</v>
      </c>
      <c r="N143" s="63">
        <f t="shared" si="26"/>
        <v>686.39423999999929</v>
      </c>
      <c r="Q143" s="22"/>
      <c r="R143" s="20"/>
      <c r="S143" s="20"/>
      <c r="T143" s="20"/>
      <c r="U143" s="20"/>
      <c r="V143" s="20"/>
      <c r="W143" s="20"/>
      <c r="X143" s="20"/>
      <c r="Y143" s="20"/>
      <c r="Z143" s="20"/>
      <c r="AA143" s="20"/>
    </row>
    <row r="144" spans="1:27" ht="15.75" thickBot="1" x14ac:dyDescent="0.3">
      <c r="A144">
        <f t="shared" si="24"/>
        <v>14.599999999999964</v>
      </c>
      <c r="B144">
        <f t="shared" si="22"/>
        <v>9.9999999999999645E-2</v>
      </c>
      <c r="C144">
        <f t="shared" si="27"/>
        <v>14.599999999999961</v>
      </c>
      <c r="D144">
        <f t="shared" si="25"/>
        <v>23.899999999999814</v>
      </c>
      <c r="E144" s="67">
        <v>13.3</v>
      </c>
      <c r="F144" s="66">
        <v>31</v>
      </c>
      <c r="G144" s="1">
        <f>INDEX(Коэффициенты!D$3:D$39, MATCH(F144,Коэффициенты!C$3:C$39,1))</f>
        <v>0.67</v>
      </c>
      <c r="H144">
        <f t="shared" si="20"/>
        <v>13300</v>
      </c>
      <c r="I144" s="12">
        <f>INDEX(Коэффициенты!B$3:B$74,MATCH(H144,Коэффициенты!A$3:A$74,1))</f>
        <v>0.39</v>
      </c>
      <c r="J144" s="9">
        <f t="shared" si="28"/>
        <v>466.83</v>
      </c>
      <c r="K144" s="2">
        <f t="shared" si="23"/>
        <v>2.4923999999999906</v>
      </c>
      <c r="L144" s="10">
        <f t="shared" si="29"/>
        <v>387.44519999999903</v>
      </c>
      <c r="M144" s="62">
        <f t="shared" si="21"/>
        <v>854.27519999999902</v>
      </c>
      <c r="N144" s="63">
        <f t="shared" si="26"/>
        <v>683.42015999999921</v>
      </c>
      <c r="Q144" s="22"/>
      <c r="R144" s="20"/>
      <c r="S144" s="20"/>
      <c r="T144" s="20"/>
      <c r="U144" s="20"/>
      <c r="V144" s="20"/>
      <c r="W144" s="20"/>
      <c r="X144" s="20"/>
      <c r="Y144" s="20"/>
      <c r="Z144" s="20"/>
      <c r="AA144" s="20"/>
    </row>
    <row r="145" spans="1:27" ht="15.75" thickBot="1" x14ac:dyDescent="0.3">
      <c r="A145">
        <f t="shared" si="24"/>
        <v>14.699999999999964</v>
      </c>
      <c r="B145">
        <f t="shared" si="22"/>
        <v>9.9999999999999645E-2</v>
      </c>
      <c r="C145">
        <f t="shared" si="27"/>
        <v>14.69999999999996</v>
      </c>
      <c r="D145">
        <f t="shared" si="25"/>
        <v>23.799999999999812</v>
      </c>
      <c r="E145" s="67">
        <v>13.1</v>
      </c>
      <c r="F145" s="66">
        <v>38</v>
      </c>
      <c r="G145" s="1">
        <f>INDEX(Коэффициенты!D$3:D$39, MATCH(F145,Коэффициенты!C$3:C$39,1))</f>
        <v>0.62</v>
      </c>
      <c r="H145">
        <f t="shared" si="20"/>
        <v>13100</v>
      </c>
      <c r="I145" s="12">
        <f>INDEX(Коэффициенты!B$3:B$74,MATCH(H145,Коэффициенты!A$3:A$74,1))</f>
        <v>0.39</v>
      </c>
      <c r="J145" s="9">
        <f t="shared" si="28"/>
        <v>459.81</v>
      </c>
      <c r="K145" s="2">
        <f t="shared" si="23"/>
        <v>2.8271999999999897</v>
      </c>
      <c r="L145" s="10">
        <f t="shared" si="29"/>
        <v>390.27239999999904</v>
      </c>
      <c r="M145" s="62">
        <f t="shared" si="21"/>
        <v>850.0823999999991</v>
      </c>
      <c r="N145" s="63">
        <f t="shared" si="26"/>
        <v>680.06591999999932</v>
      </c>
      <c r="Q145" s="22"/>
      <c r="R145" s="20"/>
      <c r="S145" s="20"/>
      <c r="T145" s="20"/>
      <c r="U145" s="20"/>
      <c r="V145" s="20"/>
      <c r="W145" s="20"/>
      <c r="X145" s="20"/>
      <c r="Y145" s="20"/>
      <c r="Z145" s="20"/>
      <c r="AA145" s="20"/>
    </row>
    <row r="146" spans="1:27" ht="15.75" thickBot="1" x14ac:dyDescent="0.3">
      <c r="A146">
        <f t="shared" si="24"/>
        <v>14.799999999999963</v>
      </c>
      <c r="B146">
        <f t="shared" si="22"/>
        <v>9.9999999999999645E-2</v>
      </c>
      <c r="C146" s="2">
        <f t="shared" si="27"/>
        <v>14.79999999999996</v>
      </c>
      <c r="D146">
        <f t="shared" si="25"/>
        <v>23.699999999999811</v>
      </c>
      <c r="E146" s="67">
        <v>12.4</v>
      </c>
      <c r="F146" s="66">
        <v>46</v>
      </c>
      <c r="G146" s="1">
        <f>INDEX(Коэффициенты!D$3:D$39, MATCH(F146,Коэффициенты!C$3:C$39,1))</f>
        <v>0.59</v>
      </c>
      <c r="H146">
        <f t="shared" si="20"/>
        <v>12400</v>
      </c>
      <c r="I146" s="12">
        <f>INDEX(Коэффициенты!B$3:B$74,MATCH(H146,Коэффициенты!A$3:A$74,1))</f>
        <v>0.41</v>
      </c>
      <c r="J146" s="9">
        <f t="shared" si="28"/>
        <v>457.56</v>
      </c>
      <c r="K146" s="2">
        <f t="shared" si="23"/>
        <v>3.2567999999999881</v>
      </c>
      <c r="L146" s="10">
        <f t="shared" si="29"/>
        <v>393.52919999999904</v>
      </c>
      <c r="M146" s="62">
        <f t="shared" si="21"/>
        <v>851.08919999999898</v>
      </c>
      <c r="N146" s="63">
        <f t="shared" si="26"/>
        <v>680.87135999999919</v>
      </c>
      <c r="Q146" s="22"/>
      <c r="R146" s="20"/>
      <c r="S146" s="20"/>
      <c r="T146" s="20"/>
      <c r="U146" s="20"/>
      <c r="V146" s="20"/>
      <c r="W146" s="20"/>
      <c r="X146" s="20"/>
      <c r="Y146" s="20"/>
      <c r="Z146" s="20"/>
      <c r="AA146" s="20"/>
    </row>
    <row r="147" spans="1:27" ht="15.75" thickBot="1" x14ac:dyDescent="0.3">
      <c r="A147">
        <f t="shared" si="24"/>
        <v>14.899999999999963</v>
      </c>
      <c r="B147">
        <f t="shared" si="22"/>
        <v>9.9999999999999645E-2</v>
      </c>
      <c r="C147">
        <f t="shared" si="27"/>
        <v>14.899999999999959</v>
      </c>
      <c r="D147">
        <f t="shared" si="25"/>
        <v>23.59999999999981</v>
      </c>
      <c r="E147" s="67">
        <v>11.4</v>
      </c>
      <c r="F147" s="66">
        <v>46</v>
      </c>
      <c r="G147" s="1">
        <f>INDEX(Коэффициенты!D$3:D$39, MATCH(F147,Коэффициенты!C$3:C$39,1))</f>
        <v>0.59</v>
      </c>
      <c r="H147">
        <f t="shared" si="20"/>
        <v>11400</v>
      </c>
      <c r="I147" s="12">
        <f>INDEX(Коэффициенты!B$3:B$74,MATCH(H147,Коэффициенты!A$3:A$74,1))</f>
        <v>0.43</v>
      </c>
      <c r="J147" s="9">
        <f t="shared" si="28"/>
        <v>441.18</v>
      </c>
      <c r="K147" s="2">
        <f t="shared" si="23"/>
        <v>3.2567999999999881</v>
      </c>
      <c r="L147" s="10">
        <f t="shared" si="29"/>
        <v>396.78599999999904</v>
      </c>
      <c r="M147" s="62">
        <f t="shared" si="21"/>
        <v>837.96599999999899</v>
      </c>
      <c r="N147" s="63">
        <f t="shared" si="26"/>
        <v>670.37279999999919</v>
      </c>
      <c r="Q147" s="22"/>
      <c r="R147" s="20"/>
      <c r="S147" s="20"/>
      <c r="T147" s="20"/>
      <c r="U147" s="20"/>
      <c r="V147" s="20"/>
      <c r="W147" s="20"/>
      <c r="X147" s="20"/>
      <c r="Y147" s="20"/>
      <c r="Z147" s="20"/>
      <c r="AA147" s="20"/>
    </row>
    <row r="148" spans="1:27" ht="15.75" thickBot="1" x14ac:dyDescent="0.3">
      <c r="A148">
        <f t="shared" si="24"/>
        <v>14.999999999999963</v>
      </c>
      <c r="B148">
        <f t="shared" si="22"/>
        <v>9.9999999999999645E-2</v>
      </c>
      <c r="C148" s="2">
        <f t="shared" si="27"/>
        <v>14.999999999999959</v>
      </c>
      <c r="D148">
        <f t="shared" si="25"/>
        <v>23.499999999999808</v>
      </c>
      <c r="E148" s="67">
        <v>10</v>
      </c>
      <c r="F148" s="66">
        <v>43</v>
      </c>
      <c r="G148" s="1">
        <f>INDEX(Коэффициенты!D$3:D$39, MATCH(F148,Коэффициенты!C$3:C$39,1))</f>
        <v>0.6</v>
      </c>
      <c r="H148">
        <f t="shared" si="20"/>
        <v>10000</v>
      </c>
      <c r="I148" s="12">
        <f>INDEX(Коэффициенты!B$3:B$74,MATCH(H148,Коэффициенты!A$3:A$74,1))</f>
        <v>0.45</v>
      </c>
      <c r="J148" s="9">
        <f t="shared" si="28"/>
        <v>405</v>
      </c>
      <c r="K148" s="2">
        <f t="shared" si="23"/>
        <v>3.095999999999989</v>
      </c>
      <c r="L148" s="10">
        <f t="shared" si="29"/>
        <v>399.88199999999904</v>
      </c>
      <c r="M148" s="62">
        <f t="shared" si="21"/>
        <v>804.88199999999904</v>
      </c>
      <c r="N148" s="63">
        <f t="shared" si="26"/>
        <v>643.90559999999925</v>
      </c>
      <c r="Q148" s="22"/>
      <c r="R148" s="20"/>
      <c r="S148" s="20"/>
      <c r="T148" s="20"/>
      <c r="U148" s="20"/>
      <c r="V148" s="20"/>
      <c r="W148" s="20"/>
      <c r="X148" s="20"/>
      <c r="Y148" s="20"/>
      <c r="Z148" s="20"/>
      <c r="AA148" s="20"/>
    </row>
    <row r="149" spans="1:27" ht="15.75" thickBot="1" x14ac:dyDescent="0.3">
      <c r="A149">
        <f t="shared" si="24"/>
        <v>15.099999999999962</v>
      </c>
      <c r="B149">
        <f t="shared" si="22"/>
        <v>9.9999999999999645E-2</v>
      </c>
      <c r="C149">
        <f t="shared" si="27"/>
        <v>15.099999999999959</v>
      </c>
      <c r="D149">
        <f t="shared" si="25"/>
        <v>23.399999999999807</v>
      </c>
      <c r="E149" s="67">
        <v>10.199999999999999</v>
      </c>
      <c r="F149" s="66">
        <v>38</v>
      </c>
      <c r="G149" s="1">
        <f>INDEX(Коэффициенты!D$3:D$39, MATCH(F149,Коэффициенты!C$3:C$39,1))</f>
        <v>0.62</v>
      </c>
      <c r="H149">
        <f t="shared" si="20"/>
        <v>10200</v>
      </c>
      <c r="I149" s="12">
        <f>INDEX(Коэффициенты!B$3:B$74,MATCH(H149,Коэффициенты!A$3:A$74,1))</f>
        <v>0.45</v>
      </c>
      <c r="J149" s="9">
        <f t="shared" si="28"/>
        <v>413.09999999999997</v>
      </c>
      <c r="K149" s="2">
        <f t="shared" si="23"/>
        <v>2.8271999999999897</v>
      </c>
      <c r="L149" s="10">
        <f t="shared" si="29"/>
        <v>402.70919999999904</v>
      </c>
      <c r="M149" s="62">
        <f t="shared" si="21"/>
        <v>815.80919999999901</v>
      </c>
      <c r="N149" s="63">
        <f t="shared" si="26"/>
        <v>652.64735999999925</v>
      </c>
      <c r="Q149" s="22"/>
      <c r="R149" s="20"/>
      <c r="S149" s="20"/>
      <c r="T149" s="20"/>
      <c r="U149" s="20"/>
      <c r="V149" s="20"/>
      <c r="W149" s="20"/>
      <c r="X149" s="20"/>
      <c r="Y149" s="20"/>
      <c r="Z149" s="20"/>
      <c r="AA149" s="20"/>
    </row>
    <row r="150" spans="1:27" ht="15.75" thickBot="1" x14ac:dyDescent="0.3">
      <c r="A150">
        <f t="shared" si="24"/>
        <v>15.199999999999962</v>
      </c>
      <c r="B150">
        <f t="shared" si="22"/>
        <v>9.9999999999999645E-2</v>
      </c>
      <c r="C150" s="2">
        <f t="shared" si="27"/>
        <v>15.199999999999958</v>
      </c>
      <c r="D150">
        <f t="shared" si="25"/>
        <v>23.299999999999805</v>
      </c>
      <c r="E150" s="67">
        <v>11.2</v>
      </c>
      <c r="F150" s="66">
        <v>41</v>
      </c>
      <c r="G150" s="1">
        <f>INDEX(Коэффициенты!D$3:D$39, MATCH(F150,Коэффициенты!C$3:C$39,1))</f>
        <v>0.6</v>
      </c>
      <c r="H150">
        <f t="shared" si="20"/>
        <v>11200</v>
      </c>
      <c r="I150" s="12">
        <f>INDEX(Коэффициенты!B$3:B$74,MATCH(H150,Коэффициенты!A$3:A$74,1))</f>
        <v>0.43</v>
      </c>
      <c r="J150" s="9">
        <f t="shared" si="28"/>
        <v>433.44</v>
      </c>
      <c r="K150" s="2">
        <f t="shared" si="23"/>
        <v>2.9519999999999893</v>
      </c>
      <c r="L150" s="10">
        <f t="shared" si="29"/>
        <v>405.66119999999904</v>
      </c>
      <c r="M150" s="62">
        <f t="shared" si="21"/>
        <v>839.10119999999904</v>
      </c>
      <c r="N150" s="63">
        <f t="shared" si="26"/>
        <v>671.28095999999925</v>
      </c>
      <c r="Q150" s="22"/>
      <c r="R150" s="20"/>
      <c r="S150" s="20"/>
      <c r="T150" s="20"/>
      <c r="U150" s="20"/>
      <c r="V150" s="20"/>
      <c r="W150" s="20"/>
      <c r="X150" s="20"/>
      <c r="Y150" s="20"/>
      <c r="Z150" s="20"/>
      <c r="AA150" s="20"/>
    </row>
    <row r="151" spans="1:27" ht="15.75" thickBot="1" x14ac:dyDescent="0.3">
      <c r="A151">
        <f t="shared" si="24"/>
        <v>15.299999999999962</v>
      </c>
      <c r="B151">
        <f t="shared" si="22"/>
        <v>9.9999999999999645E-2</v>
      </c>
      <c r="C151" s="2">
        <f t="shared" si="27"/>
        <v>15.299999999999958</v>
      </c>
      <c r="D151">
        <f t="shared" si="25"/>
        <v>23.199999999999804</v>
      </c>
      <c r="E151" s="67">
        <v>15.5</v>
      </c>
      <c r="F151" s="66">
        <v>41</v>
      </c>
      <c r="G151" s="1">
        <f>INDEX(Коэффициенты!D$3:D$39, MATCH(F151,Коэффициенты!C$3:C$39,1))</f>
        <v>0.6</v>
      </c>
      <c r="H151">
        <f t="shared" si="20"/>
        <v>15500</v>
      </c>
      <c r="I151" s="12">
        <f>INDEX(Коэффициенты!B$3:B$74,MATCH(H151,Коэффициенты!A$3:A$74,1))</f>
        <v>0.35</v>
      </c>
      <c r="J151" s="9">
        <f t="shared" si="28"/>
        <v>488.25</v>
      </c>
      <c r="K151" s="2">
        <f t="shared" si="23"/>
        <v>2.9519999999999893</v>
      </c>
      <c r="L151" s="10">
        <f t="shared" si="29"/>
        <v>408.61319999999904</v>
      </c>
      <c r="M151" s="62">
        <f t="shared" si="21"/>
        <v>896.8631999999991</v>
      </c>
      <c r="N151" s="63">
        <f t="shared" si="26"/>
        <v>717.49055999999928</v>
      </c>
      <c r="Q151" s="22"/>
      <c r="R151" s="20"/>
      <c r="S151" s="20"/>
      <c r="T151" s="20"/>
      <c r="U151" s="20"/>
      <c r="V151" s="20"/>
      <c r="W151" s="20"/>
      <c r="X151" s="20"/>
      <c r="Y151" s="20"/>
      <c r="Z151" s="20"/>
      <c r="AA151" s="20"/>
    </row>
    <row r="152" spans="1:27" ht="15.75" thickBot="1" x14ac:dyDescent="0.3">
      <c r="A152">
        <f t="shared" si="24"/>
        <v>15.399999999999961</v>
      </c>
      <c r="B152">
        <f t="shared" si="22"/>
        <v>9.9999999999999645E-2</v>
      </c>
      <c r="C152">
        <f t="shared" si="27"/>
        <v>15.399999999999958</v>
      </c>
      <c r="D152">
        <f t="shared" si="25"/>
        <v>23.099999999999802</v>
      </c>
      <c r="E152" s="67">
        <v>15.4</v>
      </c>
      <c r="F152" s="66">
        <v>46</v>
      </c>
      <c r="G152" s="1">
        <f>INDEX(Коэффициенты!D$3:D$39, MATCH(F152,Коэффициенты!C$3:C$39,1))</f>
        <v>0.59</v>
      </c>
      <c r="H152">
        <f t="shared" si="20"/>
        <v>15400</v>
      </c>
      <c r="I152" s="12">
        <f>INDEX(Коэффициенты!B$3:B$74,MATCH(H152,Коэффициенты!A$3:A$74,1))</f>
        <v>0.35</v>
      </c>
      <c r="J152" s="9">
        <f t="shared" si="28"/>
        <v>485.09999999999997</v>
      </c>
      <c r="K152" s="2">
        <f t="shared" si="23"/>
        <v>3.2567999999999881</v>
      </c>
      <c r="L152" s="10">
        <f t="shared" si="29"/>
        <v>411.86999999999904</v>
      </c>
      <c r="M152" s="62">
        <f t="shared" si="21"/>
        <v>896.969999999999</v>
      </c>
      <c r="N152" s="63">
        <f t="shared" si="26"/>
        <v>717.57599999999923</v>
      </c>
      <c r="Q152" s="22"/>
      <c r="R152" s="20"/>
      <c r="S152" s="20"/>
      <c r="T152" s="20"/>
      <c r="U152" s="20"/>
      <c r="V152" s="20"/>
      <c r="W152" s="20"/>
      <c r="X152" s="20"/>
      <c r="Y152" s="20"/>
      <c r="Z152" s="20"/>
      <c r="AA152" s="20"/>
    </row>
    <row r="153" spans="1:27" ht="15.75" thickBot="1" x14ac:dyDescent="0.3">
      <c r="A153">
        <f t="shared" si="24"/>
        <v>15.499999999999961</v>
      </c>
      <c r="B153">
        <f t="shared" si="22"/>
        <v>9.9999999999999645E-2</v>
      </c>
      <c r="C153">
        <f t="shared" si="27"/>
        <v>15.499999999999957</v>
      </c>
      <c r="D153">
        <f t="shared" si="25"/>
        <v>22.999999999999801</v>
      </c>
      <c r="E153" s="67">
        <v>11.6</v>
      </c>
      <c r="F153" s="66">
        <v>55</v>
      </c>
      <c r="G153" s="1">
        <f>INDEX(Коэффициенты!D$3:D$39, MATCH(F153,Коэффициенты!C$3:C$39,1))</f>
        <v>0.56999999999999995</v>
      </c>
      <c r="H153">
        <f t="shared" si="20"/>
        <v>11600</v>
      </c>
      <c r="I153" s="12">
        <f>INDEX(Коэффициенты!B$3:B$74,MATCH(H153,Коэффициенты!A$3:A$74,1))</f>
        <v>0.42</v>
      </c>
      <c r="J153" s="9">
        <f t="shared" si="28"/>
        <v>438.47999999999996</v>
      </c>
      <c r="K153" s="2">
        <f t="shared" si="23"/>
        <v>3.7619999999999862</v>
      </c>
      <c r="L153" s="10">
        <f t="shared" si="29"/>
        <v>415.63199999999904</v>
      </c>
      <c r="M153" s="62">
        <f t="shared" si="21"/>
        <v>854.11199999999894</v>
      </c>
      <c r="N153" s="63">
        <f t="shared" si="26"/>
        <v>683.28959999999915</v>
      </c>
      <c r="Q153" s="22"/>
      <c r="R153" s="20"/>
      <c r="S153" s="20"/>
      <c r="T153" s="20"/>
      <c r="U153" s="20"/>
      <c r="V153" s="20"/>
      <c r="W153" s="20"/>
      <c r="X153" s="20"/>
      <c r="Y153" s="20"/>
      <c r="Z153" s="20"/>
      <c r="AA153" s="20"/>
    </row>
    <row r="154" spans="1:27" ht="15.75" thickBot="1" x14ac:dyDescent="0.3">
      <c r="A154">
        <f t="shared" si="24"/>
        <v>15.599999999999961</v>
      </c>
      <c r="B154">
        <f t="shared" si="22"/>
        <v>9.9999999999999645E-2</v>
      </c>
      <c r="C154" s="2">
        <f t="shared" si="27"/>
        <v>15.599999999999957</v>
      </c>
      <c r="D154">
        <f t="shared" si="25"/>
        <v>22.8999999999998</v>
      </c>
      <c r="E154" s="67">
        <v>11.4</v>
      </c>
      <c r="F154" s="66">
        <v>55</v>
      </c>
      <c r="G154" s="1">
        <f>INDEX(Коэффициенты!D$3:D$39, MATCH(F154,Коэффициенты!C$3:C$39,1))</f>
        <v>0.56999999999999995</v>
      </c>
      <c r="H154">
        <f t="shared" si="20"/>
        <v>11400</v>
      </c>
      <c r="I154" s="12">
        <f>INDEX(Коэффициенты!B$3:B$74,MATCH(H154,Коэффициенты!A$3:A$74,1))</f>
        <v>0.43</v>
      </c>
      <c r="J154" s="9">
        <f t="shared" si="28"/>
        <v>441.18</v>
      </c>
      <c r="K154" s="2">
        <f t="shared" si="23"/>
        <v>3.7619999999999862</v>
      </c>
      <c r="L154" s="10">
        <f t="shared" si="29"/>
        <v>419.39399999999904</v>
      </c>
      <c r="M154" s="62">
        <f t="shared" si="21"/>
        <v>860.57399999999905</v>
      </c>
      <c r="N154" s="63">
        <f t="shared" si="26"/>
        <v>688.45919999999921</v>
      </c>
      <c r="Q154" s="22"/>
      <c r="R154" s="20"/>
      <c r="S154" s="20"/>
      <c r="T154" s="20"/>
      <c r="U154" s="20"/>
      <c r="V154" s="20"/>
      <c r="W154" s="20"/>
      <c r="X154" s="20"/>
      <c r="Y154" s="20"/>
      <c r="Z154" s="20"/>
      <c r="AA154" s="20"/>
    </row>
    <row r="155" spans="1:27" ht="15.75" thickBot="1" x14ac:dyDescent="0.3">
      <c r="A155">
        <f t="shared" si="24"/>
        <v>15.69999999999996</v>
      </c>
      <c r="B155">
        <f t="shared" si="22"/>
        <v>9.9999999999999645E-2</v>
      </c>
      <c r="C155">
        <f t="shared" si="27"/>
        <v>15.699999999999957</v>
      </c>
      <c r="D155">
        <f t="shared" si="25"/>
        <v>22.799999999999798</v>
      </c>
      <c r="E155" s="67">
        <v>10</v>
      </c>
      <c r="F155" s="66">
        <v>46</v>
      </c>
      <c r="G155" s="1">
        <f>INDEX(Коэффициенты!D$3:D$39, MATCH(F155,Коэффициенты!C$3:C$39,1))</f>
        <v>0.59</v>
      </c>
      <c r="H155">
        <f t="shared" si="20"/>
        <v>10000</v>
      </c>
      <c r="I155" s="12">
        <f>INDEX(Коэффициенты!B$3:B$74,MATCH(H155,Коэффициенты!A$3:A$74,1))</f>
        <v>0.45</v>
      </c>
      <c r="J155" s="9">
        <f t="shared" si="28"/>
        <v>405</v>
      </c>
      <c r="K155" s="2">
        <f t="shared" si="23"/>
        <v>3.2567999999999881</v>
      </c>
      <c r="L155" s="10">
        <f t="shared" si="29"/>
        <v>422.65079999999904</v>
      </c>
      <c r="M155" s="62">
        <f t="shared" si="21"/>
        <v>827.65079999999898</v>
      </c>
      <c r="N155" s="63">
        <f t="shared" si="26"/>
        <v>662.12063999999918</v>
      </c>
      <c r="Q155" s="22"/>
      <c r="R155" s="20"/>
      <c r="S155" s="20"/>
      <c r="T155" s="20"/>
      <c r="U155" s="20"/>
      <c r="V155" s="20"/>
      <c r="W155" s="20"/>
      <c r="X155" s="20"/>
      <c r="Y155" s="20"/>
      <c r="Z155" s="20"/>
      <c r="AA155" s="20"/>
    </row>
    <row r="156" spans="1:27" ht="15.75" thickBot="1" x14ac:dyDescent="0.3">
      <c r="A156">
        <f t="shared" si="24"/>
        <v>15.79999999999996</v>
      </c>
      <c r="B156">
        <f t="shared" si="22"/>
        <v>9.9999999999999645E-2</v>
      </c>
      <c r="C156" s="2">
        <f t="shared" si="27"/>
        <v>15.799999999999956</v>
      </c>
      <c r="D156">
        <f t="shared" si="25"/>
        <v>22.699999999999797</v>
      </c>
      <c r="E156" s="67">
        <v>11.5</v>
      </c>
      <c r="F156" s="66">
        <v>36</v>
      </c>
      <c r="G156" s="1">
        <f>INDEX(Коэффициенты!D$3:D$39, MATCH(F156,Коэффициенты!C$3:C$39,1))</f>
        <v>0.63</v>
      </c>
      <c r="H156">
        <f t="shared" si="20"/>
        <v>11500</v>
      </c>
      <c r="I156" s="12">
        <f>INDEX(Коэффициенты!B$3:B$74,MATCH(H156,Коэффициенты!A$3:A$74,1))</f>
        <v>0.42</v>
      </c>
      <c r="J156" s="9">
        <f t="shared" si="28"/>
        <v>434.7</v>
      </c>
      <c r="K156" s="2">
        <f t="shared" si="23"/>
        <v>2.7215999999999902</v>
      </c>
      <c r="L156" s="10">
        <f t="shared" si="29"/>
        <v>425.372399999999</v>
      </c>
      <c r="M156" s="62">
        <f t="shared" si="21"/>
        <v>860.07239999999899</v>
      </c>
      <c r="N156" s="63">
        <f t="shared" si="26"/>
        <v>688.05791999999917</v>
      </c>
      <c r="Q156" s="22"/>
      <c r="R156" s="20"/>
      <c r="S156" s="20"/>
      <c r="T156" s="20"/>
      <c r="U156" s="20"/>
      <c r="V156" s="20"/>
      <c r="W156" s="20"/>
      <c r="X156" s="20"/>
      <c r="Y156" s="20"/>
      <c r="Z156" s="20"/>
      <c r="AA156" s="20"/>
    </row>
    <row r="157" spans="1:27" ht="15.75" thickBot="1" x14ac:dyDescent="0.3">
      <c r="A157">
        <f t="shared" si="24"/>
        <v>15.899999999999959</v>
      </c>
      <c r="B157">
        <f t="shared" si="22"/>
        <v>9.9999999999999645E-2</v>
      </c>
      <c r="C157">
        <f t="shared" si="27"/>
        <v>15.899999999999956</v>
      </c>
      <c r="D157">
        <f t="shared" si="25"/>
        <v>22.599999999999795</v>
      </c>
      <c r="E157" s="67">
        <v>13.1</v>
      </c>
      <c r="F157" s="66">
        <v>38</v>
      </c>
      <c r="G157" s="1">
        <f>INDEX(Коэффициенты!D$3:D$39, MATCH(F157,Коэффициенты!C$3:C$39,1))</f>
        <v>0.62</v>
      </c>
      <c r="H157">
        <f t="shared" si="20"/>
        <v>13100</v>
      </c>
      <c r="I157" s="12">
        <f>INDEX(Коэффициенты!B$3:B$74,MATCH(H157,Коэффициенты!A$3:A$74,1))</f>
        <v>0.39</v>
      </c>
      <c r="J157" s="9">
        <f t="shared" si="28"/>
        <v>459.81</v>
      </c>
      <c r="K157" s="2">
        <f t="shared" si="23"/>
        <v>2.8271999999999897</v>
      </c>
      <c r="L157" s="10">
        <f t="shared" si="29"/>
        <v>428.19959999999901</v>
      </c>
      <c r="M157" s="62">
        <f t="shared" si="21"/>
        <v>888.00959999999895</v>
      </c>
      <c r="N157" s="63">
        <f t="shared" si="26"/>
        <v>710.40767999999912</v>
      </c>
      <c r="Q157" s="22"/>
      <c r="R157" s="20"/>
      <c r="S157" s="20"/>
      <c r="T157" s="20"/>
      <c r="U157" s="20"/>
      <c r="V157" s="20"/>
      <c r="W157" s="20"/>
      <c r="X157" s="20"/>
      <c r="Y157" s="20"/>
      <c r="Z157" s="20"/>
      <c r="AA157" s="20"/>
    </row>
    <row r="158" spans="1:27" ht="15.75" thickBot="1" x14ac:dyDescent="0.3">
      <c r="A158">
        <f t="shared" si="24"/>
        <v>15.999999999999959</v>
      </c>
      <c r="B158">
        <f t="shared" si="22"/>
        <v>9.9999999999999645E-2</v>
      </c>
      <c r="C158" s="2">
        <f t="shared" si="27"/>
        <v>15.999999999999956</v>
      </c>
      <c r="D158">
        <f t="shared" si="25"/>
        <v>22.499999999999794</v>
      </c>
      <c r="E158" s="67">
        <v>16.899999999999999</v>
      </c>
      <c r="F158" s="66">
        <v>41</v>
      </c>
      <c r="G158" s="1">
        <f>INDEX(Коэффициенты!D$3:D$39, MATCH(F158,Коэффициенты!C$3:C$39,1))</f>
        <v>0.6</v>
      </c>
      <c r="H158">
        <f t="shared" si="20"/>
        <v>16900</v>
      </c>
      <c r="I158" s="12">
        <f>INDEX(Коэффициенты!B$3:B$74,MATCH(H158,Коэффициенты!A$3:A$74,1))</f>
        <v>0.34</v>
      </c>
      <c r="J158" s="9">
        <f t="shared" si="28"/>
        <v>517.14</v>
      </c>
      <c r="K158" s="2">
        <f t="shared" si="23"/>
        <v>2.9519999999999893</v>
      </c>
      <c r="L158" s="10">
        <f t="shared" si="29"/>
        <v>431.15159999999901</v>
      </c>
      <c r="M158" s="62">
        <f t="shared" si="21"/>
        <v>948.29159999999899</v>
      </c>
      <c r="N158" s="63">
        <f t="shared" si="26"/>
        <v>758.63327999999922</v>
      </c>
      <c r="Q158" s="22"/>
      <c r="R158" s="20"/>
      <c r="S158" s="20"/>
      <c r="T158" s="20"/>
      <c r="U158" s="20"/>
      <c r="V158" s="20"/>
      <c r="W158" s="20"/>
      <c r="X158" s="20"/>
      <c r="Y158" s="20"/>
      <c r="Z158" s="20"/>
      <c r="AA158" s="20"/>
    </row>
    <row r="159" spans="1:27" ht="15.75" thickBot="1" x14ac:dyDescent="0.3">
      <c r="A159">
        <f t="shared" si="24"/>
        <v>16.099999999999959</v>
      </c>
      <c r="B159">
        <f t="shared" si="22"/>
        <v>9.9999999999999645E-2</v>
      </c>
      <c r="C159" s="2">
        <f t="shared" si="27"/>
        <v>16.099999999999955</v>
      </c>
      <c r="D159">
        <f t="shared" si="25"/>
        <v>22.399999999999793</v>
      </c>
      <c r="E159" s="67">
        <v>15.2</v>
      </c>
      <c r="F159" s="66">
        <v>55</v>
      </c>
      <c r="G159" s="1">
        <f>INDEX(Коэффициенты!D$3:D$39, MATCH(F159,Коэффициенты!C$3:C$39,1))</f>
        <v>0.56999999999999995</v>
      </c>
      <c r="H159">
        <f t="shared" si="20"/>
        <v>15200</v>
      </c>
      <c r="I159" s="12">
        <f>INDEX(Коэффициенты!B$3:B$74,MATCH(H159,Коэффициенты!A$3:A$74,1))</f>
        <v>0.35</v>
      </c>
      <c r="J159" s="9">
        <f t="shared" si="28"/>
        <v>478.79999999999995</v>
      </c>
      <c r="K159" s="2">
        <f t="shared" si="23"/>
        <v>3.7619999999999862</v>
      </c>
      <c r="L159" s="10">
        <f t="shared" si="29"/>
        <v>434.91359999999901</v>
      </c>
      <c r="M159" s="62">
        <f t="shared" si="21"/>
        <v>913.71359999999891</v>
      </c>
      <c r="N159" s="63">
        <f t="shared" si="26"/>
        <v>730.97087999999917</v>
      </c>
      <c r="Q159" s="22"/>
      <c r="R159" s="20"/>
      <c r="S159" s="20"/>
      <c r="T159" s="20"/>
      <c r="U159" s="20"/>
      <c r="V159" s="20"/>
      <c r="W159" s="20"/>
      <c r="X159" s="20"/>
      <c r="Y159" s="20"/>
      <c r="Z159" s="20"/>
      <c r="AA159" s="20"/>
    </row>
    <row r="160" spans="1:27" ht="15.75" thickBot="1" x14ac:dyDescent="0.3">
      <c r="A160">
        <f t="shared" si="24"/>
        <v>16.19999999999996</v>
      </c>
      <c r="B160">
        <f t="shared" si="22"/>
        <v>0.10000000000000142</v>
      </c>
      <c r="C160">
        <f t="shared" si="27"/>
        <v>16.199999999999957</v>
      </c>
      <c r="D160">
        <f t="shared" si="25"/>
        <v>22.299999999999791</v>
      </c>
      <c r="E160" s="67">
        <v>14.9</v>
      </c>
      <c r="F160" s="66">
        <v>60</v>
      </c>
      <c r="G160" s="1">
        <f>INDEX(Коэффициенты!D$3:D$39, MATCH(F160,Коэффициенты!C$3:C$39,1))</f>
        <v>0.55000000000000004</v>
      </c>
      <c r="H160">
        <f t="shared" si="20"/>
        <v>14900</v>
      </c>
      <c r="I160" s="12">
        <f>INDEX(Коэффициенты!B$3:B$74,MATCH(H160,Коэффициенты!A$3:A$74,1))</f>
        <v>0.36</v>
      </c>
      <c r="J160" s="9">
        <f t="shared" si="28"/>
        <v>482.76</v>
      </c>
      <c r="K160" s="2">
        <f t="shared" si="23"/>
        <v>3.9600000000000559</v>
      </c>
      <c r="L160" s="10">
        <f t="shared" si="29"/>
        <v>438.87359999999904</v>
      </c>
      <c r="M160" s="62">
        <f t="shared" si="21"/>
        <v>921.63359999999898</v>
      </c>
      <c r="N160" s="63">
        <f t="shared" si="26"/>
        <v>737.30687999999918</v>
      </c>
      <c r="Q160" s="22"/>
      <c r="R160" s="20"/>
      <c r="S160" s="20"/>
      <c r="T160" s="20"/>
      <c r="U160" s="20"/>
      <c r="V160" s="20"/>
      <c r="W160" s="20"/>
      <c r="X160" s="20"/>
      <c r="Y160" s="20"/>
      <c r="Z160" s="20"/>
      <c r="AA160" s="20"/>
    </row>
    <row r="161" spans="1:27" ht="15.75" thickBot="1" x14ac:dyDescent="0.3">
      <c r="A161">
        <f t="shared" si="24"/>
        <v>16.299999999999962</v>
      </c>
      <c r="B161">
        <f t="shared" si="22"/>
        <v>0.10000000000000142</v>
      </c>
      <c r="C161">
        <f t="shared" si="27"/>
        <v>16.299999999999958</v>
      </c>
      <c r="D161">
        <f t="shared" si="25"/>
        <v>22.19999999999979</v>
      </c>
      <c r="E161" s="67">
        <v>16</v>
      </c>
      <c r="F161" s="66">
        <v>65</v>
      </c>
      <c r="G161" s="1">
        <f>INDEX(Коэффициенты!D$3:D$39, MATCH(F161,Коэффициенты!C$3:C$39,1))</f>
        <v>0.54</v>
      </c>
      <c r="H161">
        <f t="shared" si="20"/>
        <v>16000</v>
      </c>
      <c r="I161" s="12">
        <f>INDEX(Коэффициенты!B$3:B$74,MATCH(H161,Коэффициенты!A$3:A$74,1))</f>
        <v>0.34</v>
      </c>
      <c r="J161" s="9">
        <f t="shared" si="28"/>
        <v>489.59999999999997</v>
      </c>
      <c r="K161" s="2">
        <f t="shared" si="23"/>
        <v>4.2120000000000601</v>
      </c>
      <c r="L161" s="10">
        <f t="shared" si="29"/>
        <v>443.08559999999909</v>
      </c>
      <c r="M161" s="62">
        <f t="shared" si="21"/>
        <v>932.68559999999911</v>
      </c>
      <c r="N161" s="63">
        <f t="shared" si="26"/>
        <v>746.14847999999927</v>
      </c>
      <c r="Q161" s="22"/>
      <c r="R161" s="20"/>
      <c r="S161" s="20"/>
      <c r="T161" s="20"/>
      <c r="U161" s="20"/>
      <c r="V161" s="20"/>
      <c r="W161" s="20"/>
      <c r="X161" s="20"/>
      <c r="Y161" s="20"/>
      <c r="Z161" s="20"/>
      <c r="AA161" s="20"/>
    </row>
    <row r="162" spans="1:27" ht="15.75" thickBot="1" x14ac:dyDescent="0.3">
      <c r="A162">
        <f t="shared" si="24"/>
        <v>16.399999999999963</v>
      </c>
      <c r="B162">
        <f t="shared" si="22"/>
        <v>0.10000000000000142</v>
      </c>
      <c r="C162" s="2">
        <f t="shared" si="27"/>
        <v>16.399999999999959</v>
      </c>
      <c r="D162">
        <f t="shared" si="25"/>
        <v>22.099999999999788</v>
      </c>
      <c r="E162" s="67">
        <v>15.1</v>
      </c>
      <c r="F162" s="66">
        <v>62</v>
      </c>
      <c r="G162" s="1">
        <f>INDEX(Коэффициенты!D$3:D$39, MATCH(F162,Коэффициенты!C$3:C$39,1))</f>
        <v>0.55000000000000004</v>
      </c>
      <c r="H162">
        <f t="shared" si="20"/>
        <v>15100</v>
      </c>
      <c r="I162" s="12">
        <f>INDEX(Коэффициенты!B$3:B$74,MATCH(H162,Коэффициенты!A$3:A$74,1))</f>
        <v>0.35</v>
      </c>
      <c r="J162" s="9">
        <f t="shared" si="28"/>
        <v>475.65</v>
      </c>
      <c r="K162" s="2">
        <f t="shared" si="23"/>
        <v>4.0920000000000583</v>
      </c>
      <c r="L162" s="10">
        <f t="shared" si="29"/>
        <v>447.17759999999913</v>
      </c>
      <c r="M162" s="62">
        <f t="shared" si="21"/>
        <v>922.82759999999917</v>
      </c>
      <c r="N162" s="63">
        <f t="shared" si="26"/>
        <v>738.26207999999929</v>
      </c>
      <c r="Q162" s="22"/>
      <c r="R162" s="20"/>
      <c r="S162" s="20"/>
      <c r="T162" s="20"/>
      <c r="U162" s="20"/>
      <c r="V162" s="20"/>
      <c r="W162" s="20"/>
      <c r="X162" s="20"/>
      <c r="Y162" s="20"/>
      <c r="Z162" s="20"/>
      <c r="AA162" s="20"/>
    </row>
    <row r="163" spans="1:27" ht="15.75" thickBot="1" x14ac:dyDescent="0.3">
      <c r="A163">
        <f t="shared" si="24"/>
        <v>16.499999999999964</v>
      </c>
      <c r="B163">
        <f t="shared" si="22"/>
        <v>0.10000000000000142</v>
      </c>
      <c r="C163">
        <f t="shared" si="27"/>
        <v>16.499999999999961</v>
      </c>
      <c r="D163">
        <f t="shared" si="25"/>
        <v>21.999999999999787</v>
      </c>
      <c r="E163" s="67">
        <v>15.6</v>
      </c>
      <c r="F163" s="66">
        <v>62</v>
      </c>
      <c r="G163" s="1">
        <f>INDEX(Коэффициенты!D$3:D$39, MATCH(F163,Коэффициенты!C$3:C$39,1))</f>
        <v>0.55000000000000004</v>
      </c>
      <c r="H163">
        <f t="shared" si="20"/>
        <v>15600</v>
      </c>
      <c r="I163" s="12">
        <f>INDEX(Коэффициенты!B$3:B$74,MATCH(H163,Коэффициенты!A$3:A$74,1))</f>
        <v>0.35</v>
      </c>
      <c r="J163" s="9">
        <f t="shared" si="28"/>
        <v>491.4</v>
      </c>
      <c r="K163" s="2">
        <f t="shared" si="23"/>
        <v>4.0920000000000583</v>
      </c>
      <c r="L163" s="10">
        <f t="shared" si="29"/>
        <v>451.26959999999917</v>
      </c>
      <c r="M163" s="62">
        <f t="shared" si="21"/>
        <v>942.66959999999915</v>
      </c>
      <c r="N163" s="63">
        <f t="shared" si="26"/>
        <v>754.1356799999993</v>
      </c>
      <c r="Q163" s="22"/>
      <c r="R163" s="20"/>
      <c r="S163" s="20"/>
      <c r="T163" s="20"/>
      <c r="U163" s="20"/>
      <c r="V163" s="20"/>
      <c r="W163" s="20"/>
      <c r="X163" s="20"/>
      <c r="Y163" s="20"/>
      <c r="Z163" s="20"/>
      <c r="AA163" s="20"/>
    </row>
    <row r="164" spans="1:27" ht="15.75" thickBot="1" x14ac:dyDescent="0.3">
      <c r="A164">
        <f t="shared" si="24"/>
        <v>16.599999999999966</v>
      </c>
      <c r="B164">
        <f t="shared" si="22"/>
        <v>0.10000000000000142</v>
      </c>
      <c r="C164" s="2">
        <f t="shared" si="27"/>
        <v>16.599999999999962</v>
      </c>
      <c r="D164">
        <f t="shared" si="25"/>
        <v>21.899999999999785</v>
      </c>
      <c r="E164" s="67">
        <v>14.6</v>
      </c>
      <c r="F164" s="66">
        <v>72</v>
      </c>
      <c r="G164" s="1">
        <f>INDEX(Коэффициенты!D$3:D$39, MATCH(F164,Коэффициенты!C$3:C$39,1))</f>
        <v>0.52</v>
      </c>
      <c r="H164">
        <f t="shared" si="20"/>
        <v>14600</v>
      </c>
      <c r="I164" s="12">
        <f>INDEX(Коэффициенты!B$3:B$74,MATCH(H164,Коэффициенты!A$3:A$74,1))</f>
        <v>0.36</v>
      </c>
      <c r="J164" s="9">
        <f t="shared" si="28"/>
        <v>473.03999999999996</v>
      </c>
      <c r="K164" s="2">
        <f t="shared" si="23"/>
        <v>4.4928000000000639</v>
      </c>
      <c r="L164" s="10">
        <f t="shared" si="29"/>
        <v>455.76239999999922</v>
      </c>
      <c r="M164" s="62">
        <f t="shared" si="21"/>
        <v>928.80239999999912</v>
      </c>
      <c r="N164" s="63">
        <f t="shared" si="26"/>
        <v>743.04191999999932</v>
      </c>
      <c r="Q164" s="22"/>
      <c r="R164" s="20"/>
      <c r="S164" s="20"/>
      <c r="T164" s="20"/>
      <c r="U164" s="20"/>
      <c r="V164" s="20"/>
      <c r="W164" s="20"/>
      <c r="X164" s="20"/>
      <c r="Y164" s="20"/>
      <c r="Z164" s="20"/>
      <c r="AA164" s="20"/>
    </row>
    <row r="165" spans="1:27" ht="15.75" thickBot="1" x14ac:dyDescent="0.3">
      <c r="A165">
        <f t="shared" si="24"/>
        <v>16.699999999999967</v>
      </c>
      <c r="B165">
        <f t="shared" si="22"/>
        <v>0.10000000000000142</v>
      </c>
      <c r="C165">
        <f t="shared" si="27"/>
        <v>16.699999999999964</v>
      </c>
      <c r="D165">
        <f t="shared" si="25"/>
        <v>21.799999999999784</v>
      </c>
      <c r="E165" s="67">
        <v>11.8</v>
      </c>
      <c r="F165" s="66">
        <v>72</v>
      </c>
      <c r="G165" s="1">
        <f>INDEX(Коэффициенты!D$3:D$39, MATCH(F165,Коэффициенты!C$3:C$39,1))</f>
        <v>0.52</v>
      </c>
      <c r="H165">
        <f t="shared" si="20"/>
        <v>11800</v>
      </c>
      <c r="I165" s="12">
        <f>INDEX(Коэффициенты!B$3:B$74,MATCH(H165,Коэффициенты!A$3:A$74,1))</f>
        <v>0.42</v>
      </c>
      <c r="J165" s="9">
        <f t="shared" si="28"/>
        <v>446.03999999999996</v>
      </c>
      <c r="K165" s="2">
        <f t="shared" si="23"/>
        <v>4.4928000000000639</v>
      </c>
      <c r="L165" s="10">
        <f t="shared" si="29"/>
        <v>460.25519999999926</v>
      </c>
      <c r="M165" s="62">
        <f t="shared" si="21"/>
        <v>906.29519999999923</v>
      </c>
      <c r="N165" s="63">
        <f t="shared" si="26"/>
        <v>725.03615999999943</v>
      </c>
      <c r="Q165" s="22"/>
      <c r="R165" s="20"/>
      <c r="S165" s="20"/>
      <c r="T165" s="20"/>
      <c r="U165" s="20"/>
      <c r="V165" s="20"/>
      <c r="W165" s="20"/>
      <c r="X165" s="20"/>
      <c r="Y165" s="20"/>
      <c r="Z165" s="20"/>
      <c r="AA165" s="20"/>
    </row>
    <row r="166" spans="1:27" ht="15.75" thickBot="1" x14ac:dyDescent="0.3">
      <c r="A166">
        <f t="shared" si="24"/>
        <v>16.799999999999969</v>
      </c>
      <c r="B166">
        <f t="shared" si="22"/>
        <v>0.10000000000000142</v>
      </c>
      <c r="C166" s="2">
        <f t="shared" si="27"/>
        <v>16.799999999999965</v>
      </c>
      <c r="D166">
        <f t="shared" si="25"/>
        <v>21.699999999999783</v>
      </c>
      <c r="E166" s="67">
        <v>9.6</v>
      </c>
      <c r="F166" s="66">
        <v>67</v>
      </c>
      <c r="G166" s="1">
        <f>INDEX(Коэффициенты!D$3:D$39, MATCH(F166,Коэффициенты!C$3:C$39,1))</f>
        <v>0.54</v>
      </c>
      <c r="H166">
        <f t="shared" si="20"/>
        <v>9600</v>
      </c>
      <c r="I166" s="12">
        <f>INDEX(Коэффициенты!B$3:B$74,MATCH(H166,Коэффициенты!A$3:A$74,1))</f>
        <v>0.47</v>
      </c>
      <c r="J166" s="9">
        <f t="shared" si="28"/>
        <v>406.08</v>
      </c>
      <c r="K166" s="2">
        <f t="shared" si="23"/>
        <v>4.3416000000000619</v>
      </c>
      <c r="L166" s="10">
        <f t="shared" si="29"/>
        <v>464.59679999999935</v>
      </c>
      <c r="M166" s="62">
        <f t="shared" si="21"/>
        <v>870.67679999999928</v>
      </c>
      <c r="N166" s="63">
        <f t="shared" si="26"/>
        <v>696.5414399999994</v>
      </c>
      <c r="Q166" s="22"/>
      <c r="R166" s="20"/>
      <c r="S166" s="20"/>
      <c r="T166" s="20"/>
      <c r="U166" s="20"/>
      <c r="V166" s="20"/>
      <c r="W166" s="20"/>
      <c r="X166" s="20"/>
      <c r="Y166" s="20"/>
      <c r="Z166" s="20"/>
      <c r="AA166" s="20"/>
    </row>
    <row r="167" spans="1:27" ht="15.75" thickBot="1" x14ac:dyDescent="0.3">
      <c r="A167">
        <f t="shared" si="24"/>
        <v>16.89999999999997</v>
      </c>
      <c r="B167">
        <f t="shared" si="22"/>
        <v>0.10000000000000142</v>
      </c>
      <c r="C167" s="2">
        <f t="shared" si="27"/>
        <v>16.899999999999967</v>
      </c>
      <c r="D167">
        <f t="shared" si="25"/>
        <v>21.599999999999781</v>
      </c>
      <c r="E167" s="67">
        <v>13.7</v>
      </c>
      <c r="F167" s="66">
        <v>58</v>
      </c>
      <c r="G167" s="1">
        <f>INDEX(Коэффициенты!D$3:D$39, MATCH(F167,Коэффициенты!C$3:C$39,1))</f>
        <v>0.56000000000000005</v>
      </c>
      <c r="H167">
        <f t="shared" si="20"/>
        <v>13700</v>
      </c>
      <c r="I167" s="12">
        <f>INDEX(Коэффициенты!B$3:B$74,MATCH(H167,Коэффициенты!A$3:A$74,1))</f>
        <v>0.38</v>
      </c>
      <c r="J167" s="9">
        <f t="shared" si="28"/>
        <v>468.53999999999996</v>
      </c>
      <c r="K167" s="2">
        <f t="shared" si="23"/>
        <v>3.8976000000000557</v>
      </c>
      <c r="L167" s="10">
        <f t="shared" si="29"/>
        <v>468.49439999999942</v>
      </c>
      <c r="M167" s="62">
        <f t="shared" si="21"/>
        <v>937.03439999999932</v>
      </c>
      <c r="N167" s="63">
        <f t="shared" si="26"/>
        <v>749.62751999999944</v>
      </c>
      <c r="Q167" s="22"/>
      <c r="R167" s="20"/>
      <c r="S167" s="20"/>
      <c r="T167" s="20"/>
      <c r="U167" s="20"/>
      <c r="V167" s="20"/>
      <c r="W167" s="20"/>
      <c r="X167" s="20"/>
      <c r="Y167" s="20"/>
      <c r="Z167" s="20"/>
      <c r="AA167" s="20"/>
    </row>
    <row r="168" spans="1:27" ht="15.75" thickBot="1" x14ac:dyDescent="0.3">
      <c r="A168">
        <f t="shared" si="24"/>
        <v>16.999999999999972</v>
      </c>
      <c r="B168">
        <f t="shared" si="22"/>
        <v>0.10000000000000142</v>
      </c>
      <c r="C168">
        <f t="shared" si="27"/>
        <v>16.999999999999968</v>
      </c>
      <c r="D168">
        <f t="shared" si="25"/>
        <v>21.49999999999978</v>
      </c>
      <c r="E168" s="67">
        <v>16</v>
      </c>
      <c r="F168" s="66">
        <v>43</v>
      </c>
      <c r="G168" s="1">
        <f>INDEX(Коэффициенты!D$3:D$39, MATCH(F168,Коэффициенты!C$3:C$39,1))</f>
        <v>0.6</v>
      </c>
      <c r="H168">
        <f t="shared" si="20"/>
        <v>16000</v>
      </c>
      <c r="I168" s="12">
        <f>INDEX(Коэффициенты!B$3:B$74,MATCH(H168,Коэффициенты!A$3:A$74,1))</f>
        <v>0.34</v>
      </c>
      <c r="J168" s="9">
        <f t="shared" si="28"/>
        <v>489.59999999999997</v>
      </c>
      <c r="K168" s="2">
        <f t="shared" si="23"/>
        <v>3.0960000000000441</v>
      </c>
      <c r="L168" s="10">
        <f t="shared" si="29"/>
        <v>471.59039999999948</v>
      </c>
      <c r="M168" s="62">
        <f t="shared" si="21"/>
        <v>961.1903999999995</v>
      </c>
      <c r="N168" s="63">
        <f t="shared" si="26"/>
        <v>768.95231999999965</v>
      </c>
      <c r="Q168" s="22"/>
      <c r="R168" s="20"/>
      <c r="S168" s="20"/>
      <c r="T168" s="20"/>
      <c r="U168" s="20"/>
      <c r="V168" s="20"/>
      <c r="W168" s="20"/>
      <c r="X168" s="20"/>
      <c r="Y168" s="20"/>
      <c r="Z168" s="20"/>
      <c r="AA168" s="20"/>
    </row>
    <row r="169" spans="1:27" ht="15.75" thickBot="1" x14ac:dyDescent="0.3">
      <c r="A169">
        <f t="shared" si="24"/>
        <v>17.099999999999973</v>
      </c>
      <c r="B169">
        <f t="shared" si="22"/>
        <v>0.10000000000000142</v>
      </c>
      <c r="C169">
        <f t="shared" si="27"/>
        <v>17.099999999999969</v>
      </c>
      <c r="D169">
        <f t="shared" si="25"/>
        <v>21.399999999999778</v>
      </c>
      <c r="E169" s="67">
        <v>14.5</v>
      </c>
      <c r="F169" s="66">
        <v>43</v>
      </c>
      <c r="G169" s="1">
        <f>INDEX(Коэффициенты!D$3:D$39, MATCH(F169,Коэффициенты!C$3:C$39,1))</f>
        <v>0.6</v>
      </c>
      <c r="H169">
        <f t="shared" si="20"/>
        <v>14500</v>
      </c>
      <c r="I169" s="12">
        <f>INDEX(Коэффициенты!B$3:B$74,MATCH(H169,Коэффициенты!A$3:A$74,1))</f>
        <v>0.36</v>
      </c>
      <c r="J169" s="9">
        <f t="shared" si="28"/>
        <v>469.79999999999995</v>
      </c>
      <c r="K169" s="2">
        <f t="shared" si="23"/>
        <v>3.0960000000000441</v>
      </c>
      <c r="L169" s="10">
        <f t="shared" si="29"/>
        <v>474.68639999999954</v>
      </c>
      <c r="M169" s="62">
        <f t="shared" si="21"/>
        <v>944.48639999999955</v>
      </c>
      <c r="N169" s="63">
        <f t="shared" si="26"/>
        <v>755.58911999999964</v>
      </c>
      <c r="Q169" s="22"/>
      <c r="R169" s="20"/>
      <c r="S169" s="20"/>
      <c r="T169" s="20"/>
      <c r="U169" s="20"/>
      <c r="V169" s="20"/>
      <c r="W169" s="20"/>
      <c r="X169" s="20"/>
      <c r="Y169" s="20"/>
      <c r="Z169" s="20"/>
      <c r="AA169" s="20"/>
    </row>
    <row r="170" spans="1:27" ht="15.75" thickBot="1" x14ac:dyDescent="0.3">
      <c r="A170">
        <f t="shared" si="24"/>
        <v>17.199999999999974</v>
      </c>
      <c r="B170">
        <f t="shared" si="22"/>
        <v>0.10000000000000142</v>
      </c>
      <c r="C170" s="2">
        <f t="shared" si="27"/>
        <v>17.199999999999971</v>
      </c>
      <c r="D170">
        <f t="shared" si="25"/>
        <v>21.299999999999777</v>
      </c>
      <c r="E170" s="67">
        <v>11.9</v>
      </c>
      <c r="F170" s="66">
        <v>36</v>
      </c>
      <c r="G170" s="1">
        <f>INDEX(Коэффициенты!D$3:D$39, MATCH(F170,Коэффициенты!C$3:C$39,1))</f>
        <v>0.63</v>
      </c>
      <c r="H170">
        <f t="shared" si="20"/>
        <v>11900</v>
      </c>
      <c r="I170" s="12">
        <f>INDEX(Коэффициенты!B$3:B$74,MATCH(H170,Коэффициенты!A$3:A$74,1))</f>
        <v>0.42</v>
      </c>
      <c r="J170" s="9">
        <f t="shared" si="28"/>
        <v>449.82</v>
      </c>
      <c r="K170" s="2">
        <f t="shared" si="23"/>
        <v>2.7216000000000387</v>
      </c>
      <c r="L170" s="10">
        <f t="shared" si="29"/>
        <v>477.40799999999956</v>
      </c>
      <c r="M170" s="62">
        <f t="shared" si="21"/>
        <v>927.22799999999961</v>
      </c>
      <c r="N170" s="63">
        <f t="shared" si="26"/>
        <v>741.78239999999971</v>
      </c>
      <c r="Q170" s="22"/>
      <c r="R170" s="20"/>
      <c r="S170" s="20"/>
      <c r="T170" s="20"/>
      <c r="U170" s="20"/>
      <c r="V170" s="20"/>
      <c r="W170" s="20"/>
      <c r="X170" s="20"/>
      <c r="Y170" s="20"/>
      <c r="Z170" s="20"/>
      <c r="AA170" s="20"/>
    </row>
    <row r="171" spans="1:27" ht="15.75" thickBot="1" x14ac:dyDescent="0.3">
      <c r="A171">
        <f t="shared" si="24"/>
        <v>17.299999999999976</v>
      </c>
      <c r="B171">
        <f t="shared" si="22"/>
        <v>0.10000000000000142</v>
      </c>
      <c r="C171">
        <f t="shared" si="27"/>
        <v>17.299999999999972</v>
      </c>
      <c r="D171">
        <f t="shared" si="25"/>
        <v>21.199999999999775</v>
      </c>
      <c r="E171" s="67">
        <v>11.6</v>
      </c>
      <c r="F171" s="66">
        <v>38</v>
      </c>
      <c r="G171" s="1">
        <f>INDEX(Коэффициенты!D$3:D$39, MATCH(F171,Коэффициенты!C$3:C$39,1))</f>
        <v>0.62</v>
      </c>
      <c r="H171">
        <f t="shared" si="20"/>
        <v>11600</v>
      </c>
      <c r="I171" s="12">
        <f>INDEX(Коэффициенты!B$3:B$74,MATCH(H171,Коэффициенты!A$3:A$74,1))</f>
        <v>0.42</v>
      </c>
      <c r="J171" s="9">
        <f t="shared" si="28"/>
        <v>438.47999999999996</v>
      </c>
      <c r="K171" s="2">
        <f t="shared" si="23"/>
        <v>2.8272000000000399</v>
      </c>
      <c r="L171" s="10">
        <f t="shared" si="29"/>
        <v>480.23519999999962</v>
      </c>
      <c r="M171" s="62">
        <f t="shared" si="21"/>
        <v>918.71519999999964</v>
      </c>
      <c r="N171" s="63">
        <f t="shared" si="26"/>
        <v>734.97215999999969</v>
      </c>
      <c r="Q171" s="22"/>
      <c r="R171" s="20"/>
      <c r="S171" s="20"/>
      <c r="T171" s="20"/>
      <c r="U171" s="20"/>
      <c r="V171" s="20"/>
      <c r="W171" s="20"/>
      <c r="X171" s="20"/>
      <c r="Y171" s="20"/>
      <c r="Z171" s="20"/>
      <c r="AA171" s="20"/>
    </row>
    <row r="172" spans="1:27" ht="15.75" thickBot="1" x14ac:dyDescent="0.3">
      <c r="A172">
        <f t="shared" si="24"/>
        <v>17.399999999999977</v>
      </c>
      <c r="B172">
        <f t="shared" si="22"/>
        <v>0.10000000000000142</v>
      </c>
      <c r="C172" s="2">
        <f t="shared" si="27"/>
        <v>17.399999999999974</v>
      </c>
      <c r="D172">
        <f t="shared" si="25"/>
        <v>21.099999999999774</v>
      </c>
      <c r="E172" s="67">
        <v>14.6</v>
      </c>
      <c r="F172" s="66">
        <v>36</v>
      </c>
      <c r="G172" s="1">
        <f>INDEX(Коэффициенты!D$3:D$39, MATCH(F172,Коэффициенты!C$3:C$39,1))</f>
        <v>0.63</v>
      </c>
      <c r="H172">
        <f t="shared" si="20"/>
        <v>14600</v>
      </c>
      <c r="I172" s="12">
        <f>INDEX(Коэффициенты!B$3:B$74,MATCH(H172,Коэффициенты!A$3:A$74,1))</f>
        <v>0.36</v>
      </c>
      <c r="J172" s="9">
        <f t="shared" si="28"/>
        <v>473.03999999999996</v>
      </c>
      <c r="K172" s="2">
        <f t="shared" si="23"/>
        <v>2.7216000000000387</v>
      </c>
      <c r="L172" s="10">
        <f t="shared" si="29"/>
        <v>482.95679999999965</v>
      </c>
      <c r="M172" s="62">
        <f t="shared" si="21"/>
        <v>955.99679999999967</v>
      </c>
      <c r="N172" s="63">
        <f t="shared" si="26"/>
        <v>764.79743999999971</v>
      </c>
      <c r="Q172" s="22"/>
      <c r="R172" s="20"/>
      <c r="S172" s="20"/>
      <c r="T172" s="20"/>
      <c r="U172" s="20"/>
      <c r="V172" s="20"/>
      <c r="W172" s="20"/>
      <c r="X172" s="20"/>
      <c r="Y172" s="20"/>
      <c r="Z172" s="20"/>
      <c r="AA172" s="20"/>
    </row>
    <row r="173" spans="1:27" ht="15.75" thickBot="1" x14ac:dyDescent="0.3">
      <c r="A173">
        <f t="shared" si="24"/>
        <v>17.499999999999979</v>
      </c>
      <c r="B173">
        <f t="shared" si="22"/>
        <v>0.10000000000000142</v>
      </c>
      <c r="C173" s="2">
        <f t="shared" si="27"/>
        <v>17.499999999999975</v>
      </c>
      <c r="D173">
        <f t="shared" si="25"/>
        <v>20.999999999999773</v>
      </c>
      <c r="E173" s="67">
        <v>17.8</v>
      </c>
      <c r="F173" s="66">
        <v>36</v>
      </c>
      <c r="G173" s="1">
        <f>INDEX(Коэффициенты!D$3:D$39, MATCH(F173,Коэффициенты!C$3:C$39,1))</f>
        <v>0.63</v>
      </c>
      <c r="H173">
        <f t="shared" si="20"/>
        <v>17800</v>
      </c>
      <c r="I173" s="12">
        <f>INDEX(Коэффициенты!B$3:B$74,MATCH(H173,Коэффициенты!A$3:A$74,1))</f>
        <v>0.32999999999999902</v>
      </c>
      <c r="J173" s="9">
        <f t="shared" si="28"/>
        <v>528.65999999999838</v>
      </c>
      <c r="K173" s="2">
        <f t="shared" si="23"/>
        <v>2.7216000000000387</v>
      </c>
      <c r="L173" s="10">
        <f t="shared" si="29"/>
        <v>485.67839999999967</v>
      </c>
      <c r="M173" s="62">
        <f t="shared" si="21"/>
        <v>1014.338399999998</v>
      </c>
      <c r="N173" s="63">
        <f t="shared" si="26"/>
        <v>811.47071999999844</v>
      </c>
      <c r="Q173" s="22"/>
      <c r="R173" s="20"/>
      <c r="S173" s="20"/>
      <c r="T173" s="20"/>
      <c r="U173" s="20"/>
      <c r="V173" s="20"/>
      <c r="W173" s="20"/>
      <c r="X173" s="20"/>
      <c r="Y173" s="20"/>
      <c r="Z173" s="20"/>
      <c r="AA173" s="20"/>
    </row>
    <row r="174" spans="1:27" ht="15.75" thickBot="1" x14ac:dyDescent="0.3">
      <c r="A174">
        <f t="shared" si="24"/>
        <v>17.59999999999998</v>
      </c>
      <c r="B174">
        <f t="shared" si="22"/>
        <v>0.10000000000000142</v>
      </c>
      <c r="C174">
        <f t="shared" si="27"/>
        <v>17.599999999999977</v>
      </c>
      <c r="D174">
        <f t="shared" si="25"/>
        <v>20.899999999999771</v>
      </c>
      <c r="E174" s="67">
        <v>16.100000000000001</v>
      </c>
      <c r="F174" s="66">
        <v>46</v>
      </c>
      <c r="G174" s="1">
        <f>INDEX(Коэффициенты!D$3:D$39, MATCH(F174,Коэффициенты!C$3:C$39,1))</f>
        <v>0.59</v>
      </c>
      <c r="H174">
        <f t="shared" si="20"/>
        <v>16100.000000000002</v>
      </c>
      <c r="I174" s="12">
        <f>INDEX(Коэффициенты!B$3:B$74,MATCH(H174,Коэффициенты!A$3:A$74,1))</f>
        <v>0.34</v>
      </c>
      <c r="J174" s="9">
        <f t="shared" si="28"/>
        <v>492.66000000000008</v>
      </c>
      <c r="K174" s="2">
        <f t="shared" si="23"/>
        <v>3.2568000000000459</v>
      </c>
      <c r="L174" s="10">
        <f t="shared" si="29"/>
        <v>488.93519999999972</v>
      </c>
      <c r="M174" s="62">
        <f t="shared" si="21"/>
        <v>981.59519999999975</v>
      </c>
      <c r="N174" s="63">
        <f t="shared" si="26"/>
        <v>785.27615999999978</v>
      </c>
      <c r="Q174" s="22"/>
      <c r="R174" s="20"/>
      <c r="S174" s="20"/>
      <c r="T174" s="20"/>
      <c r="U174" s="20"/>
      <c r="V174" s="20"/>
      <c r="W174" s="20"/>
      <c r="X174" s="20"/>
      <c r="Y174" s="20"/>
      <c r="Z174" s="20"/>
      <c r="AA174" s="20"/>
    </row>
    <row r="175" spans="1:27" ht="15.75" thickBot="1" x14ac:dyDescent="0.3">
      <c r="A175">
        <f t="shared" si="24"/>
        <v>17.699999999999982</v>
      </c>
      <c r="B175">
        <f t="shared" si="22"/>
        <v>0.10000000000000142</v>
      </c>
      <c r="C175">
        <f t="shared" si="27"/>
        <v>17.699999999999978</v>
      </c>
      <c r="D175">
        <f t="shared" si="25"/>
        <v>20.79999999999977</v>
      </c>
      <c r="E175" s="67">
        <v>14.2</v>
      </c>
      <c r="F175" s="66">
        <v>50</v>
      </c>
      <c r="G175" s="1">
        <f>INDEX(Коэффициенты!D$3:D$39, MATCH(F175,Коэффициенты!C$3:C$39,1))</f>
        <v>0.57999999999999996</v>
      </c>
      <c r="H175">
        <f t="shared" si="20"/>
        <v>14200</v>
      </c>
      <c r="I175" s="12">
        <f>INDEX(Коэффициенты!B$3:B$74,MATCH(H175,Коэффициенты!A$3:A$74,1))</f>
        <v>0.37</v>
      </c>
      <c r="J175" s="9">
        <f t="shared" si="28"/>
        <v>472.85999999999996</v>
      </c>
      <c r="K175" s="2">
        <f t="shared" si="23"/>
        <v>3.4800000000000488</v>
      </c>
      <c r="L175" s="10">
        <f t="shared" si="29"/>
        <v>492.4151999999998</v>
      </c>
      <c r="M175" s="62">
        <f t="shared" si="21"/>
        <v>965.27519999999981</v>
      </c>
      <c r="N175" s="63">
        <f t="shared" si="26"/>
        <v>772.22015999999985</v>
      </c>
      <c r="Q175" s="22"/>
      <c r="R175" s="20"/>
      <c r="S175" s="20"/>
      <c r="T175" s="20"/>
      <c r="U175" s="20"/>
      <c r="V175" s="20"/>
      <c r="W175" s="20"/>
      <c r="X175" s="20"/>
      <c r="Y175" s="20"/>
      <c r="Z175" s="20"/>
      <c r="AA175" s="20"/>
    </row>
    <row r="176" spans="1:27" ht="15.75" thickBot="1" x14ac:dyDescent="0.3">
      <c r="A176">
        <f t="shared" si="24"/>
        <v>17.799999999999983</v>
      </c>
      <c r="B176">
        <f t="shared" si="22"/>
        <v>0.10000000000000142</v>
      </c>
      <c r="C176" s="2">
        <f t="shared" si="27"/>
        <v>17.799999999999979</v>
      </c>
      <c r="D176">
        <f t="shared" si="25"/>
        <v>20.699999999999768</v>
      </c>
      <c r="E176" s="67">
        <v>11.2</v>
      </c>
      <c r="F176" s="66">
        <v>48</v>
      </c>
      <c r="G176" s="1">
        <f>INDEX(Коэффициенты!D$3:D$39, MATCH(F176,Коэффициенты!C$3:C$39,1))</f>
        <v>0.57999999999999996</v>
      </c>
      <c r="H176">
        <f t="shared" si="20"/>
        <v>11200</v>
      </c>
      <c r="I176" s="12">
        <f>INDEX(Коэффициенты!B$3:B$74,MATCH(H176,Коэффициенты!A$3:A$74,1))</f>
        <v>0.43</v>
      </c>
      <c r="J176" s="9">
        <f t="shared" si="28"/>
        <v>433.44</v>
      </c>
      <c r="K176" s="2">
        <f t="shared" si="23"/>
        <v>3.3408000000000473</v>
      </c>
      <c r="L176" s="10">
        <f t="shared" si="29"/>
        <v>495.75599999999986</v>
      </c>
      <c r="M176" s="62">
        <f t="shared" si="21"/>
        <v>929.19599999999991</v>
      </c>
      <c r="N176" s="63">
        <f t="shared" si="26"/>
        <v>743.35679999999991</v>
      </c>
      <c r="Q176" s="22"/>
      <c r="R176" s="20"/>
      <c r="S176" s="20"/>
      <c r="T176" s="20"/>
      <c r="U176" s="20"/>
      <c r="V176" s="20"/>
      <c r="W176" s="20"/>
      <c r="X176" s="20"/>
      <c r="Y176" s="20"/>
      <c r="Z176" s="20"/>
      <c r="AA176" s="20"/>
    </row>
    <row r="177" spans="1:27" ht="15.75" thickBot="1" x14ac:dyDescent="0.3">
      <c r="A177">
        <f t="shared" si="24"/>
        <v>17.899999999999984</v>
      </c>
      <c r="B177">
        <f t="shared" si="22"/>
        <v>0.10000000000000142</v>
      </c>
      <c r="C177">
        <f t="shared" si="27"/>
        <v>17.899999999999981</v>
      </c>
      <c r="D177">
        <f t="shared" si="25"/>
        <v>20.599999999999767</v>
      </c>
      <c r="E177" s="67">
        <v>9.1999999999999993</v>
      </c>
      <c r="F177" s="66">
        <v>43</v>
      </c>
      <c r="G177" s="1">
        <f>INDEX(Коэффициенты!D$3:D$39, MATCH(F177,Коэффициенты!C$3:C$39,1))</f>
        <v>0.6</v>
      </c>
      <c r="H177">
        <f t="shared" si="20"/>
        <v>9200</v>
      </c>
      <c r="I177" s="12">
        <f>INDEX(Коэффициенты!B$3:B$74,MATCH(H177,Коэффициенты!A$3:A$74,1))</f>
        <v>0.49</v>
      </c>
      <c r="J177" s="9">
        <f t="shared" si="28"/>
        <v>405.71999999999997</v>
      </c>
      <c r="K177" s="2">
        <f t="shared" si="23"/>
        <v>3.0960000000000441</v>
      </c>
      <c r="L177" s="10">
        <f t="shared" si="29"/>
        <v>498.85199999999992</v>
      </c>
      <c r="M177" s="62">
        <f t="shared" si="21"/>
        <v>904.57199999999989</v>
      </c>
      <c r="N177" s="63">
        <f t="shared" si="26"/>
        <v>723.65759999999989</v>
      </c>
      <c r="Q177" s="22"/>
      <c r="R177" s="20"/>
      <c r="S177" s="20"/>
      <c r="T177" s="20"/>
      <c r="U177" s="20"/>
      <c r="V177" s="20"/>
      <c r="W177" s="20"/>
      <c r="X177" s="20"/>
      <c r="Y177" s="20"/>
      <c r="Z177" s="20"/>
      <c r="AA177" s="20"/>
    </row>
    <row r="178" spans="1:27" ht="15.75" thickBot="1" x14ac:dyDescent="0.3">
      <c r="A178">
        <f t="shared" si="24"/>
        <v>17.999999999999986</v>
      </c>
      <c r="B178">
        <f t="shared" si="22"/>
        <v>0.10000000000000142</v>
      </c>
      <c r="C178" s="2">
        <f t="shared" si="27"/>
        <v>17.999999999999982</v>
      </c>
      <c r="D178">
        <f t="shared" si="25"/>
        <v>20.499999999999766</v>
      </c>
      <c r="E178" s="67">
        <v>19.100000000000001</v>
      </c>
      <c r="F178" s="66">
        <v>36</v>
      </c>
      <c r="G178" s="1">
        <f>INDEX(Коэффициенты!D$3:D$39, MATCH(F178,Коэффициенты!C$3:C$39,1))</f>
        <v>0.63</v>
      </c>
      <c r="H178">
        <f t="shared" si="20"/>
        <v>19100</v>
      </c>
      <c r="I178" s="12">
        <f>INDEX(Коэффициенты!B$3:B$74,MATCH(H178,Коэффициенты!A$3:A$74,1))</f>
        <v>0.309999999999999</v>
      </c>
      <c r="J178" s="9">
        <f t="shared" si="28"/>
        <v>532.88999999999828</v>
      </c>
      <c r="K178" s="2">
        <f t="shared" si="23"/>
        <v>2.7216000000000387</v>
      </c>
      <c r="L178" s="10">
        <f t="shared" si="29"/>
        <v>501.57359999999994</v>
      </c>
      <c r="M178" s="62">
        <f t="shared" si="21"/>
        <v>1034.4635999999982</v>
      </c>
      <c r="N178" s="63">
        <f t="shared" si="26"/>
        <v>827.57087999999862</v>
      </c>
      <c r="Q178" s="22"/>
      <c r="R178" s="20"/>
      <c r="S178" s="20"/>
      <c r="T178" s="20"/>
      <c r="U178" s="20"/>
      <c r="V178" s="20"/>
      <c r="W178" s="20"/>
      <c r="X178" s="20"/>
      <c r="Y178" s="20"/>
      <c r="Z178" s="20"/>
      <c r="AA178" s="20"/>
    </row>
    <row r="179" spans="1:27" ht="15.75" thickBot="1" x14ac:dyDescent="0.3">
      <c r="A179">
        <f t="shared" si="24"/>
        <v>18.099999999999987</v>
      </c>
      <c r="B179">
        <f t="shared" si="22"/>
        <v>0.10000000000000142</v>
      </c>
      <c r="C179" s="2">
        <f t="shared" si="27"/>
        <v>18.099999999999984</v>
      </c>
      <c r="D179">
        <f t="shared" si="25"/>
        <v>20.399999999999764</v>
      </c>
      <c r="E179" s="67">
        <v>21</v>
      </c>
      <c r="F179" s="66">
        <v>24</v>
      </c>
      <c r="G179" s="1">
        <f>INDEX(Коэффициенты!D$3:D$39, MATCH(F179,Коэффициенты!C$3:C$39,1))</f>
        <v>0.72</v>
      </c>
      <c r="H179">
        <f t="shared" si="20"/>
        <v>21000</v>
      </c>
      <c r="I179" s="12">
        <f>INDEX(Коэффициенты!B$3:B$74,MATCH(H179,Коэффициенты!A$3:A$74,1))</f>
        <v>0.28999999999999898</v>
      </c>
      <c r="J179" s="9">
        <f t="shared" si="28"/>
        <v>548.09999999999798</v>
      </c>
      <c r="K179" s="2">
        <f t="shared" si="23"/>
        <v>2.0736000000000296</v>
      </c>
      <c r="L179" s="10">
        <f t="shared" si="29"/>
        <v>503.6472</v>
      </c>
      <c r="M179" s="62">
        <f t="shared" si="21"/>
        <v>1051.747199999998</v>
      </c>
      <c r="N179" s="63">
        <f t="shared" si="26"/>
        <v>841.39775999999836</v>
      </c>
      <c r="Q179" s="22"/>
      <c r="R179" s="20"/>
      <c r="S179" s="20"/>
      <c r="T179" s="20"/>
      <c r="U179" s="20"/>
      <c r="V179" s="20"/>
      <c r="W179" s="20"/>
      <c r="X179" s="20"/>
      <c r="Y179" s="20"/>
      <c r="Z179" s="20"/>
      <c r="AA179" s="20"/>
    </row>
    <row r="180" spans="1:27" ht="15.75" thickBot="1" x14ac:dyDescent="0.3">
      <c r="A180">
        <f t="shared" si="24"/>
        <v>18.199999999999989</v>
      </c>
      <c r="B180">
        <f t="shared" si="22"/>
        <v>0.10000000000000142</v>
      </c>
      <c r="C180">
        <f t="shared" si="27"/>
        <v>18.199999999999985</v>
      </c>
      <c r="D180">
        <f t="shared" si="25"/>
        <v>20.299999999999763</v>
      </c>
      <c r="E180" s="67">
        <v>20.6</v>
      </c>
      <c r="F180" s="66">
        <v>38</v>
      </c>
      <c r="G180" s="1">
        <f>INDEX(Коэффициенты!D$3:D$39, MATCH(F180,Коэффициенты!C$3:C$39,1))</f>
        <v>0.62</v>
      </c>
      <c r="H180">
        <f t="shared" si="20"/>
        <v>20600</v>
      </c>
      <c r="I180" s="12">
        <f>INDEX(Коэффициенты!B$3:B$74,MATCH(H180,Коэффициенты!A$3:A$74,1))</f>
        <v>0.29999999999999899</v>
      </c>
      <c r="J180" s="9">
        <f t="shared" si="28"/>
        <v>556.19999999999811</v>
      </c>
      <c r="K180" s="2">
        <f t="shared" si="23"/>
        <v>2.8272000000000399</v>
      </c>
      <c r="L180" s="10">
        <f t="shared" si="29"/>
        <v>506.47440000000006</v>
      </c>
      <c r="M180" s="62">
        <f t="shared" si="21"/>
        <v>1062.6743999999981</v>
      </c>
      <c r="N180" s="63">
        <f t="shared" si="26"/>
        <v>850.13951999999847</v>
      </c>
      <c r="Q180" s="22"/>
      <c r="R180" s="20"/>
      <c r="S180" s="20"/>
      <c r="T180" s="20"/>
      <c r="U180" s="20"/>
      <c r="V180" s="20"/>
      <c r="W180" s="20"/>
      <c r="X180" s="20"/>
      <c r="Y180" s="20"/>
      <c r="Z180" s="20"/>
      <c r="AA180" s="20"/>
    </row>
    <row r="181" spans="1:27" ht="15.75" thickBot="1" x14ac:dyDescent="0.3">
      <c r="A181">
        <f t="shared" si="24"/>
        <v>18.29999999999999</v>
      </c>
      <c r="B181">
        <f t="shared" si="22"/>
        <v>0.10000000000000142</v>
      </c>
      <c r="C181">
        <f t="shared" si="27"/>
        <v>18.299999999999986</v>
      </c>
      <c r="D181">
        <f t="shared" si="25"/>
        <v>20.199999999999761</v>
      </c>
      <c r="E181" s="67">
        <v>19.3</v>
      </c>
      <c r="F181" s="66">
        <v>26</v>
      </c>
      <c r="G181" s="1">
        <f>INDEX(Коэффициенты!D$3:D$39, MATCH(F181,Коэффициенты!C$3:C$39,1))</f>
        <v>0.71</v>
      </c>
      <c r="H181">
        <f t="shared" si="20"/>
        <v>19300</v>
      </c>
      <c r="I181" s="12">
        <f>INDEX(Коэффициенты!B$3:B$74,MATCH(H181,Коэффициенты!A$3:A$74,1))</f>
        <v>0.309999999999999</v>
      </c>
      <c r="J181" s="9">
        <f t="shared" si="28"/>
        <v>538.46999999999821</v>
      </c>
      <c r="K181" s="2">
        <f t="shared" si="23"/>
        <v>2.2152000000000314</v>
      </c>
      <c r="L181" s="10">
        <f t="shared" si="29"/>
        <v>508.6896000000001</v>
      </c>
      <c r="M181" s="62">
        <f t="shared" si="21"/>
        <v>1047.1595999999984</v>
      </c>
      <c r="N181" s="63">
        <f t="shared" si="26"/>
        <v>837.72767999999871</v>
      </c>
      <c r="Q181" s="22"/>
      <c r="R181" s="20"/>
      <c r="S181" s="20"/>
      <c r="T181" s="20"/>
      <c r="U181" s="20"/>
      <c r="V181" s="20"/>
      <c r="W181" s="20"/>
      <c r="X181" s="20"/>
      <c r="Y181" s="20"/>
      <c r="Z181" s="20"/>
      <c r="AA181" s="20"/>
    </row>
    <row r="182" spans="1:27" ht="15.75" thickBot="1" x14ac:dyDescent="0.3">
      <c r="A182">
        <f t="shared" si="24"/>
        <v>18.399999999999991</v>
      </c>
      <c r="B182">
        <f t="shared" si="22"/>
        <v>0.10000000000000142</v>
      </c>
      <c r="C182" s="2">
        <f t="shared" si="27"/>
        <v>18.399999999999988</v>
      </c>
      <c r="D182">
        <f t="shared" si="25"/>
        <v>20.09999999999976</v>
      </c>
      <c r="E182" s="67">
        <v>22.7</v>
      </c>
      <c r="F182" s="66">
        <v>22</v>
      </c>
      <c r="G182" s="1">
        <f>INDEX(Коэффициенты!D$3:D$39, MATCH(F182,Коэффициенты!C$3:C$39,1))</f>
        <v>0.74</v>
      </c>
      <c r="H182">
        <f t="shared" si="20"/>
        <v>22700</v>
      </c>
      <c r="I182" s="12">
        <f>INDEX(Коэффициенты!B$3:B$74,MATCH(H182,Коэффициенты!A$3:A$74,1))</f>
        <v>0.27999999999999903</v>
      </c>
      <c r="J182" s="9">
        <f t="shared" si="28"/>
        <v>572.03999999999803</v>
      </c>
      <c r="K182" s="2">
        <f t="shared" si="23"/>
        <v>1.9536000000000278</v>
      </c>
      <c r="L182" s="10">
        <f t="shared" si="29"/>
        <v>510.64320000000015</v>
      </c>
      <c r="M182" s="62">
        <f t="shared" si="21"/>
        <v>1082.6831999999981</v>
      </c>
      <c r="N182" s="63">
        <f t="shared" si="26"/>
        <v>866.14655999999854</v>
      </c>
      <c r="Q182" s="22"/>
      <c r="R182" s="20"/>
      <c r="S182" s="20"/>
      <c r="T182" s="20"/>
      <c r="U182" s="20"/>
      <c r="V182" s="20"/>
      <c r="W182" s="20"/>
      <c r="X182" s="20"/>
      <c r="Y182" s="20"/>
      <c r="Z182" s="20"/>
      <c r="AA182" s="20"/>
    </row>
    <row r="183" spans="1:27" ht="15.75" thickBot="1" x14ac:dyDescent="0.3">
      <c r="A183">
        <f t="shared" si="24"/>
        <v>18.499999999999993</v>
      </c>
      <c r="B183">
        <f t="shared" si="22"/>
        <v>0.10000000000000142</v>
      </c>
      <c r="C183">
        <f t="shared" si="27"/>
        <v>18.499999999999989</v>
      </c>
      <c r="D183">
        <f t="shared" si="25"/>
        <v>19.999999999999758</v>
      </c>
      <c r="E183" s="67">
        <v>24.5</v>
      </c>
      <c r="F183" s="66">
        <v>29</v>
      </c>
      <c r="G183" s="1">
        <f>INDEX(Коэффициенты!D$3:D$39, MATCH(F183,Коэффициенты!C$3:C$39,1))</f>
        <v>0.69</v>
      </c>
      <c r="H183">
        <f t="shared" si="20"/>
        <v>24500</v>
      </c>
      <c r="I183" s="12">
        <f>INDEX(Коэффициенты!B$3:B$74,MATCH(H183,Коэффициенты!A$3:A$74,1))</f>
        <v>0.25999999999999901</v>
      </c>
      <c r="J183" s="9">
        <f t="shared" si="28"/>
        <v>573.29999999999779</v>
      </c>
      <c r="K183" s="2">
        <f t="shared" si="23"/>
        <v>2.401200000000034</v>
      </c>
      <c r="L183" s="10">
        <f t="shared" si="29"/>
        <v>513.04440000000022</v>
      </c>
      <c r="M183" s="62">
        <f t="shared" si="21"/>
        <v>1086.3443999999981</v>
      </c>
      <c r="N183" s="63">
        <f t="shared" si="26"/>
        <v>869.07551999999851</v>
      </c>
      <c r="Q183" s="22"/>
      <c r="R183" s="20"/>
      <c r="S183" s="20"/>
      <c r="T183" s="20"/>
      <c r="U183" s="20"/>
      <c r="V183" s="20"/>
      <c r="W183" s="20"/>
      <c r="X183" s="20"/>
      <c r="Y183" s="20"/>
      <c r="Z183" s="20"/>
      <c r="AA183" s="20"/>
    </row>
    <row r="184" spans="1:27" ht="15.75" thickBot="1" x14ac:dyDescent="0.3">
      <c r="A184">
        <f t="shared" si="24"/>
        <v>18.599999999999994</v>
      </c>
      <c r="B184">
        <f t="shared" si="22"/>
        <v>0.10000000000000142</v>
      </c>
      <c r="C184" s="2">
        <f t="shared" si="27"/>
        <v>18.599999999999991</v>
      </c>
      <c r="D184">
        <f t="shared" si="25"/>
        <v>19.899999999999757</v>
      </c>
      <c r="E184" s="67">
        <v>25.8</v>
      </c>
      <c r="F184" s="66">
        <v>36</v>
      </c>
      <c r="G184" s="1">
        <f>INDEX(Коэффициенты!D$3:D$39, MATCH(F184,Коэффициенты!C$3:C$39,1))</f>
        <v>0.63</v>
      </c>
      <c r="H184">
        <f t="shared" si="20"/>
        <v>25800</v>
      </c>
      <c r="I184" s="12">
        <f>INDEX(Коэффициенты!B$3:B$74,MATCH(H184,Коэффициенты!A$3:A$74,1))</f>
        <v>0.249999999999999</v>
      </c>
      <c r="J184" s="9">
        <f t="shared" si="28"/>
        <v>580.49999999999773</v>
      </c>
      <c r="K184" s="2">
        <f t="shared" si="23"/>
        <v>2.7216000000000387</v>
      </c>
      <c r="L184" s="10">
        <f t="shared" si="29"/>
        <v>515.7660000000003</v>
      </c>
      <c r="M184" s="62">
        <f t="shared" si="21"/>
        <v>1096.265999999998</v>
      </c>
      <c r="N184" s="63">
        <f t="shared" si="26"/>
        <v>877.01279999999838</v>
      </c>
      <c r="Q184" s="22"/>
      <c r="R184" s="20"/>
      <c r="S184" s="20"/>
      <c r="T184" s="20"/>
      <c r="U184" s="20"/>
      <c r="V184" s="20"/>
      <c r="W184" s="20"/>
      <c r="X184" s="20"/>
      <c r="Y184" s="20"/>
      <c r="Z184" s="20"/>
      <c r="AA184" s="20"/>
    </row>
    <row r="185" spans="1:27" ht="15.75" thickBot="1" x14ac:dyDescent="0.3">
      <c r="A185">
        <f t="shared" si="24"/>
        <v>18.699999999999996</v>
      </c>
      <c r="B185">
        <f t="shared" si="22"/>
        <v>0.10000000000000142</v>
      </c>
      <c r="C185" s="2">
        <f t="shared" si="27"/>
        <v>18.699999999999992</v>
      </c>
      <c r="D185">
        <f t="shared" si="25"/>
        <v>19.799999999999756</v>
      </c>
      <c r="E185" s="67">
        <v>22.4</v>
      </c>
      <c r="F185" s="66">
        <v>34</v>
      </c>
      <c r="G185" s="1">
        <f>INDEX(Коэффициенты!D$3:D$39, MATCH(F185,Коэффициенты!C$3:C$39,1))</f>
        <v>0.65</v>
      </c>
      <c r="H185">
        <f t="shared" si="20"/>
        <v>22400</v>
      </c>
      <c r="I185" s="12">
        <f>INDEX(Коэффициенты!B$3:B$74,MATCH(H185,Коэффициенты!A$3:A$74,1))</f>
        <v>0.27999999999999903</v>
      </c>
      <c r="J185" s="9">
        <f t="shared" si="28"/>
        <v>564.47999999999797</v>
      </c>
      <c r="K185" s="2">
        <f t="shared" si="23"/>
        <v>2.6520000000000379</v>
      </c>
      <c r="L185" s="10">
        <f t="shared" si="29"/>
        <v>518.41800000000035</v>
      </c>
      <c r="M185" s="62">
        <f t="shared" si="21"/>
        <v>1082.8979999999983</v>
      </c>
      <c r="N185" s="63">
        <f t="shared" si="26"/>
        <v>866.31839999999863</v>
      </c>
      <c r="Q185" s="22"/>
      <c r="R185" s="20"/>
      <c r="S185" s="20"/>
      <c r="T185" s="20"/>
      <c r="U185" s="20"/>
      <c r="V185" s="20"/>
      <c r="W185" s="20"/>
      <c r="X185" s="20"/>
      <c r="Y185" s="20"/>
      <c r="Z185" s="20"/>
      <c r="AA185" s="20"/>
    </row>
    <row r="186" spans="1:27" ht="15.75" thickBot="1" x14ac:dyDescent="0.3">
      <c r="A186">
        <f t="shared" si="24"/>
        <v>18.799999999999997</v>
      </c>
      <c r="B186">
        <f t="shared" si="22"/>
        <v>0.10000000000000142</v>
      </c>
      <c r="C186">
        <f t="shared" si="27"/>
        <v>18.799999999999994</v>
      </c>
      <c r="D186">
        <f t="shared" si="25"/>
        <v>19.699999999999754</v>
      </c>
      <c r="E186" s="67">
        <v>16</v>
      </c>
      <c r="F186" s="66">
        <v>31</v>
      </c>
      <c r="G186" s="1">
        <f>INDEX(Коэффициенты!D$3:D$39, MATCH(F186,Коэффициенты!C$3:C$39,1))</f>
        <v>0.67</v>
      </c>
      <c r="H186">
        <f t="shared" si="20"/>
        <v>16000</v>
      </c>
      <c r="I186" s="12">
        <f>INDEX(Коэффициенты!B$3:B$74,MATCH(H186,Коэффициенты!A$3:A$74,1))</f>
        <v>0.34</v>
      </c>
      <c r="J186" s="9">
        <f t="shared" si="28"/>
        <v>489.59999999999997</v>
      </c>
      <c r="K186" s="2">
        <f t="shared" si="23"/>
        <v>2.492400000000035</v>
      </c>
      <c r="L186" s="10">
        <f t="shared" si="29"/>
        <v>520.91040000000044</v>
      </c>
      <c r="M186" s="62">
        <f t="shared" si="21"/>
        <v>1010.5104000000003</v>
      </c>
      <c r="N186" s="63">
        <f t="shared" si="26"/>
        <v>808.40832000000023</v>
      </c>
      <c r="Q186" s="22"/>
      <c r="R186" s="20"/>
      <c r="S186" s="20"/>
      <c r="T186" s="20"/>
      <c r="U186" s="20"/>
      <c r="V186" s="20"/>
      <c r="W186" s="20"/>
      <c r="X186" s="20"/>
      <c r="Y186" s="20"/>
      <c r="Z186" s="20"/>
      <c r="AA186" s="20"/>
    </row>
    <row r="187" spans="1:27" ht="15.75" thickBot="1" x14ac:dyDescent="0.3">
      <c r="A187">
        <f t="shared" si="24"/>
        <v>18.899999999999999</v>
      </c>
      <c r="B187">
        <f t="shared" si="22"/>
        <v>0.10000000000000142</v>
      </c>
      <c r="C187">
        <f t="shared" si="27"/>
        <v>18.899999999999995</v>
      </c>
      <c r="D187">
        <f t="shared" si="25"/>
        <v>19.599999999999753</v>
      </c>
      <c r="E187" s="67">
        <v>13.3</v>
      </c>
      <c r="F187" s="66">
        <v>24</v>
      </c>
      <c r="G187" s="1">
        <f>INDEX(Коэффициенты!D$3:D$39, MATCH(F187,Коэффициенты!C$3:C$39,1))</f>
        <v>0.72</v>
      </c>
      <c r="H187">
        <f t="shared" si="20"/>
        <v>13300</v>
      </c>
      <c r="I187" s="12">
        <f>INDEX(Коэффициенты!B$3:B$74,MATCH(H187,Коэффициенты!A$3:A$74,1))</f>
        <v>0.39</v>
      </c>
      <c r="J187" s="9">
        <f t="shared" si="28"/>
        <v>466.83</v>
      </c>
      <c r="K187" s="2">
        <f t="shared" si="23"/>
        <v>2.0736000000000296</v>
      </c>
      <c r="L187" s="10">
        <f t="shared" si="29"/>
        <v>522.98400000000049</v>
      </c>
      <c r="M187" s="62">
        <f t="shared" si="21"/>
        <v>989.81400000000053</v>
      </c>
      <c r="N187" s="63">
        <f t="shared" si="26"/>
        <v>791.8512000000004</v>
      </c>
      <c r="Q187" s="22"/>
      <c r="R187" s="20"/>
      <c r="S187" s="20"/>
      <c r="T187" s="20"/>
      <c r="U187" s="20"/>
      <c r="V187" s="20"/>
      <c r="W187" s="20"/>
      <c r="X187" s="20"/>
      <c r="Y187" s="20"/>
      <c r="Z187" s="20"/>
      <c r="AA187" s="20"/>
    </row>
    <row r="188" spans="1:27" ht="15.75" thickBot="1" x14ac:dyDescent="0.3">
      <c r="A188">
        <f t="shared" si="24"/>
        <v>19</v>
      </c>
      <c r="B188">
        <f t="shared" si="22"/>
        <v>0.10000000000000142</v>
      </c>
      <c r="C188" s="2">
        <f t="shared" si="27"/>
        <v>18.999999999999996</v>
      </c>
      <c r="D188">
        <f t="shared" si="25"/>
        <v>19.499999999999751</v>
      </c>
      <c r="E188" s="67">
        <v>9.1999999999999993</v>
      </c>
      <c r="F188" s="66">
        <v>22</v>
      </c>
      <c r="G188" s="1">
        <f>INDEX(Коэффициенты!D$3:D$39, MATCH(F188,Коэффициенты!C$3:C$39,1))</f>
        <v>0.74</v>
      </c>
      <c r="H188">
        <f t="shared" si="20"/>
        <v>9200</v>
      </c>
      <c r="I188" s="12">
        <f>INDEX(Коэффициенты!B$3:B$74,MATCH(H188,Коэффициенты!A$3:A$74,1))</f>
        <v>0.49</v>
      </c>
      <c r="J188" s="9">
        <f t="shared" si="28"/>
        <v>405.71999999999997</v>
      </c>
      <c r="K188" s="2">
        <f t="shared" si="23"/>
        <v>1.9536000000000278</v>
      </c>
      <c r="L188" s="10">
        <f t="shared" si="29"/>
        <v>524.93760000000054</v>
      </c>
      <c r="M188" s="62">
        <f t="shared" si="21"/>
        <v>930.65760000000046</v>
      </c>
      <c r="N188" s="63">
        <f t="shared" si="26"/>
        <v>744.52608000000032</v>
      </c>
      <c r="Q188" s="22"/>
      <c r="R188" s="20"/>
      <c r="S188" s="20"/>
      <c r="T188" s="20"/>
      <c r="U188" s="20"/>
      <c r="V188" s="20"/>
      <c r="W188" s="20"/>
      <c r="X188" s="20"/>
      <c r="Y188" s="20"/>
      <c r="Z188" s="20"/>
      <c r="AA188" s="20"/>
    </row>
    <row r="189" spans="1:27" ht="15.75" thickBot="1" x14ac:dyDescent="0.3">
      <c r="A189">
        <f t="shared" si="24"/>
        <v>19.100000000000001</v>
      </c>
      <c r="B189">
        <f t="shared" si="22"/>
        <v>0.10000000000000142</v>
      </c>
      <c r="C189">
        <f t="shared" si="27"/>
        <v>19.099999999999998</v>
      </c>
      <c r="D189">
        <f t="shared" si="25"/>
        <v>19.39999999999975</v>
      </c>
      <c r="E189" s="67">
        <v>6.6</v>
      </c>
      <c r="F189" s="66">
        <v>12</v>
      </c>
      <c r="G189" s="1">
        <f>INDEX(Коэффициенты!D$3:D$39, MATCH(F189,Коэффициенты!C$3:C$39,1))</f>
        <v>0.75</v>
      </c>
      <c r="H189">
        <f t="shared" si="20"/>
        <v>6600</v>
      </c>
      <c r="I189" s="12">
        <f>INDEX(Коэффициенты!B$3:B$74,MATCH(H189,Коэффициенты!A$3:A$74,1))</f>
        <v>0.59</v>
      </c>
      <c r="J189" s="9">
        <f t="shared" si="28"/>
        <v>350.46</v>
      </c>
      <c r="K189" s="2">
        <f t="shared" si="23"/>
        <v>1.0800000000000154</v>
      </c>
      <c r="L189" s="10">
        <f t="shared" si="29"/>
        <v>526.01760000000058</v>
      </c>
      <c r="M189" s="62">
        <f t="shared" si="21"/>
        <v>876.47760000000062</v>
      </c>
      <c r="N189" s="63">
        <f t="shared" si="26"/>
        <v>701.1820800000005</v>
      </c>
      <c r="Q189" s="22"/>
      <c r="R189" s="20"/>
      <c r="S189" s="20"/>
      <c r="T189" s="20"/>
      <c r="U189" s="20"/>
      <c r="V189" s="20"/>
      <c r="W189" s="20"/>
      <c r="X189" s="20"/>
      <c r="Y189" s="20"/>
      <c r="Z189" s="20"/>
      <c r="AA189" s="20"/>
    </row>
    <row r="190" spans="1:27" ht="15.75" thickBot="1" x14ac:dyDescent="0.3">
      <c r="A190">
        <f t="shared" si="24"/>
        <v>19.200000000000003</v>
      </c>
      <c r="B190">
        <f t="shared" si="22"/>
        <v>0.10000000000000142</v>
      </c>
      <c r="C190" s="2">
        <f t="shared" si="27"/>
        <v>19.2</v>
      </c>
      <c r="D190">
        <f t="shared" si="25"/>
        <v>19.299999999999748</v>
      </c>
      <c r="E190" s="67">
        <v>8.6</v>
      </c>
      <c r="F190" s="66">
        <v>12</v>
      </c>
      <c r="G190" s="1">
        <f>INDEX(Коэффициенты!D$3:D$39, MATCH(F190,Коэффициенты!C$3:C$39,1))</f>
        <v>0.75</v>
      </c>
      <c r="H190">
        <f t="shared" si="20"/>
        <v>8600</v>
      </c>
      <c r="I190" s="12">
        <f>INDEX(Коэффициенты!B$3:B$74,MATCH(H190,Коэффициенты!A$3:A$74,1))</f>
        <v>0.51</v>
      </c>
      <c r="J190" s="9">
        <f t="shared" si="28"/>
        <v>394.74</v>
      </c>
      <c r="K190" s="2">
        <f t="shared" si="23"/>
        <v>1.0800000000000154</v>
      </c>
      <c r="L190" s="10">
        <f t="shared" si="29"/>
        <v>527.09760000000063</v>
      </c>
      <c r="M190" s="62">
        <f t="shared" si="21"/>
        <v>921.83760000000063</v>
      </c>
      <c r="N190" s="63">
        <f t="shared" si="26"/>
        <v>737.47008000000051</v>
      </c>
      <c r="Q190" s="22"/>
      <c r="R190" s="20"/>
      <c r="S190" s="20"/>
      <c r="T190" s="20"/>
      <c r="U190" s="20"/>
      <c r="V190" s="20"/>
      <c r="W190" s="20"/>
      <c r="X190" s="20"/>
      <c r="Y190" s="20"/>
      <c r="Z190" s="20"/>
      <c r="AA190" s="20"/>
    </row>
    <row r="191" spans="1:27" ht="15.75" thickBot="1" x14ac:dyDescent="0.3">
      <c r="A191">
        <f t="shared" si="24"/>
        <v>19.300000000000004</v>
      </c>
      <c r="B191">
        <f t="shared" si="22"/>
        <v>0.10000000000000142</v>
      </c>
      <c r="C191" s="2">
        <f t="shared" si="27"/>
        <v>19.3</v>
      </c>
      <c r="D191">
        <f t="shared" si="25"/>
        <v>19.199999999999747</v>
      </c>
      <c r="E191" s="67">
        <v>6.7</v>
      </c>
      <c r="F191" s="66">
        <v>12</v>
      </c>
      <c r="G191" s="1">
        <f>INDEX(Коэффициенты!D$3:D$39, MATCH(F191,Коэффициенты!C$3:C$39,1))</f>
        <v>0.75</v>
      </c>
      <c r="H191">
        <f t="shared" si="20"/>
        <v>6700</v>
      </c>
      <c r="I191" s="12">
        <f>INDEX(Коэффициенты!B$3:B$74,MATCH(H191,Коэффициенты!A$3:A$74,1))</f>
        <v>0.59</v>
      </c>
      <c r="J191" s="9">
        <f t="shared" si="28"/>
        <v>355.77</v>
      </c>
      <c r="K191" s="2">
        <f t="shared" si="23"/>
        <v>1.0800000000000154</v>
      </c>
      <c r="L191" s="10">
        <f t="shared" si="29"/>
        <v>528.17760000000067</v>
      </c>
      <c r="M191" s="62">
        <f t="shared" si="21"/>
        <v>883.94760000000065</v>
      </c>
      <c r="N191" s="63">
        <f t="shared" si="26"/>
        <v>707.1580800000005</v>
      </c>
      <c r="Q191" s="22"/>
      <c r="R191" s="20"/>
      <c r="S191" s="20"/>
      <c r="T191" s="20"/>
      <c r="U191" s="20"/>
      <c r="V191" s="20"/>
      <c r="W191" s="20"/>
      <c r="X191" s="20"/>
      <c r="Y191" s="20"/>
      <c r="Z191" s="20"/>
      <c r="AA191" s="20"/>
    </row>
    <row r="192" spans="1:27" ht="15.75" thickBot="1" x14ac:dyDescent="0.3">
      <c r="A192">
        <f t="shared" si="24"/>
        <v>19.400000000000006</v>
      </c>
      <c r="B192">
        <f t="shared" si="22"/>
        <v>0.10000000000000142</v>
      </c>
      <c r="C192">
        <f t="shared" si="27"/>
        <v>19.400000000000002</v>
      </c>
      <c r="D192">
        <f t="shared" si="25"/>
        <v>19.099999999999746</v>
      </c>
      <c r="E192" s="67">
        <v>11.6</v>
      </c>
      <c r="F192" s="66">
        <v>19</v>
      </c>
      <c r="G192" s="1">
        <f>INDEX(Коэффициенты!D$3:D$39, MATCH(F192,Коэффициенты!C$3:C$39,1))</f>
        <v>0.75</v>
      </c>
      <c r="H192">
        <f t="shared" si="20"/>
        <v>11600</v>
      </c>
      <c r="I192" s="12">
        <f>INDEX(Коэффициенты!B$3:B$74,MATCH(H192,Коэффициенты!A$3:A$74,1))</f>
        <v>0.42</v>
      </c>
      <c r="J192" s="9">
        <f t="shared" si="28"/>
        <v>438.47999999999996</v>
      </c>
      <c r="K192" s="2">
        <f t="shared" si="23"/>
        <v>1.7100000000000242</v>
      </c>
      <c r="L192" s="10">
        <f t="shared" si="29"/>
        <v>529.8876000000007</v>
      </c>
      <c r="M192" s="62">
        <f t="shared" si="21"/>
        <v>968.36760000000072</v>
      </c>
      <c r="N192" s="63">
        <f t="shared" si="26"/>
        <v>774.69408000000055</v>
      </c>
      <c r="Q192" s="22"/>
      <c r="R192" s="20"/>
      <c r="S192" s="20"/>
      <c r="T192" s="20"/>
      <c r="U192" s="20"/>
      <c r="V192" s="20"/>
      <c r="W192" s="20"/>
      <c r="X192" s="20"/>
      <c r="Y192" s="20"/>
      <c r="Z192" s="20"/>
      <c r="AA192" s="20"/>
    </row>
    <row r="193" spans="1:27" ht="15.75" thickBot="1" x14ac:dyDescent="0.3">
      <c r="A193">
        <f t="shared" si="24"/>
        <v>19.500000000000007</v>
      </c>
      <c r="B193">
        <f t="shared" si="22"/>
        <v>0.10000000000000142</v>
      </c>
      <c r="C193">
        <f t="shared" si="27"/>
        <v>19.500000000000004</v>
      </c>
      <c r="D193">
        <f t="shared" si="25"/>
        <v>18.999999999999744</v>
      </c>
      <c r="E193" s="67">
        <v>27.8</v>
      </c>
      <c r="F193" s="66">
        <v>36</v>
      </c>
      <c r="G193" s="1">
        <f>INDEX(Коэффициенты!D$3:D$39, MATCH(F193,Коэффициенты!C$3:C$39,1))</f>
        <v>0.63</v>
      </c>
      <c r="H193">
        <f t="shared" si="20"/>
        <v>27800</v>
      </c>
      <c r="I193" s="12">
        <f>INDEX(Коэффициенты!B$3:B$74,MATCH(H193,Коэффициенты!A$3:A$74,1))</f>
        <v>0.22999999999999901</v>
      </c>
      <c r="J193" s="9">
        <f t="shared" si="28"/>
        <v>575.45999999999754</v>
      </c>
      <c r="K193" s="2">
        <f t="shared" si="23"/>
        <v>2.7216000000000387</v>
      </c>
      <c r="L193" s="10">
        <f t="shared" si="29"/>
        <v>532.60920000000078</v>
      </c>
      <c r="M193" s="62">
        <f t="shared" si="21"/>
        <v>1108.0691999999983</v>
      </c>
      <c r="N193" s="63">
        <f t="shared" si="26"/>
        <v>886.45535999999868</v>
      </c>
      <c r="Q193" s="22"/>
      <c r="R193" s="20"/>
      <c r="S193" s="20"/>
      <c r="T193" s="20"/>
      <c r="U193" s="20"/>
      <c r="V193" s="20"/>
      <c r="W193" s="20"/>
      <c r="X193" s="20"/>
      <c r="Y193" s="20"/>
      <c r="Z193" s="20"/>
      <c r="AA193" s="20"/>
    </row>
    <row r="194" spans="1:27" ht="15.75" thickBot="1" x14ac:dyDescent="0.3">
      <c r="A194">
        <f t="shared" si="24"/>
        <v>19.600000000000009</v>
      </c>
      <c r="B194">
        <f t="shared" si="22"/>
        <v>0.10000000000000142</v>
      </c>
      <c r="C194" s="2">
        <f t="shared" si="27"/>
        <v>19.600000000000005</v>
      </c>
      <c r="D194">
        <f t="shared" si="25"/>
        <v>18.899999999999743</v>
      </c>
      <c r="E194" s="67">
        <v>30</v>
      </c>
      <c r="F194" s="66">
        <v>60</v>
      </c>
      <c r="G194" s="1">
        <f>INDEX(Коэффициенты!D$3:D$39, MATCH(F194,Коэффициенты!C$3:C$39,1))</f>
        <v>0.55000000000000004</v>
      </c>
      <c r="H194">
        <f t="shared" si="20"/>
        <v>30000</v>
      </c>
      <c r="I194" s="12">
        <f>INDEX(Коэффициенты!B$3:B$74,MATCH(H194,Коэффициенты!A$3:A$74,1))</f>
        <v>0.19999999999999901</v>
      </c>
      <c r="J194" s="9">
        <f t="shared" si="28"/>
        <v>539.99999999999727</v>
      </c>
      <c r="K194" s="2">
        <f t="shared" si="23"/>
        <v>3.9600000000000559</v>
      </c>
      <c r="L194" s="10">
        <f t="shared" si="29"/>
        <v>536.56920000000082</v>
      </c>
      <c r="M194" s="62">
        <f t="shared" si="21"/>
        <v>1076.5691999999981</v>
      </c>
      <c r="N194" s="63">
        <f t="shared" si="26"/>
        <v>861.25535999999852</v>
      </c>
      <c r="Q194" s="22"/>
      <c r="R194" s="20"/>
      <c r="S194" s="20"/>
      <c r="T194" s="20"/>
      <c r="U194" s="20"/>
      <c r="V194" s="20"/>
      <c r="W194" s="20"/>
      <c r="X194" s="20"/>
      <c r="Y194" s="20"/>
      <c r="Z194" s="20"/>
      <c r="AA194" s="20"/>
    </row>
    <row r="195" spans="1:27" ht="15.75" thickBot="1" x14ac:dyDescent="0.3">
      <c r="A195">
        <f t="shared" si="24"/>
        <v>19.70000000000001</v>
      </c>
      <c r="B195">
        <f t="shared" si="22"/>
        <v>0.10000000000000142</v>
      </c>
      <c r="C195">
        <f t="shared" si="27"/>
        <v>19.700000000000006</v>
      </c>
      <c r="D195">
        <f t="shared" si="25"/>
        <v>18.799999999999741</v>
      </c>
      <c r="E195" s="67">
        <v>30</v>
      </c>
      <c r="F195" s="66">
        <v>86</v>
      </c>
      <c r="G195" s="1">
        <f>INDEX(Коэффициенты!D$3:D$39, MATCH(F195,Коэффициенты!C$3:C$39,1))</f>
        <v>0.49</v>
      </c>
      <c r="H195">
        <f t="shared" si="20"/>
        <v>30000</v>
      </c>
      <c r="I195" s="12">
        <f>INDEX(Коэффициенты!B$3:B$74,MATCH(H195,Коэффициенты!A$3:A$74,1))</f>
        <v>0.19999999999999901</v>
      </c>
      <c r="J195" s="9">
        <f t="shared" si="28"/>
        <v>539.99999999999727</v>
      </c>
      <c r="K195" s="2">
        <f t="shared" si="23"/>
        <v>5.0568000000000719</v>
      </c>
      <c r="L195" s="10">
        <f t="shared" si="29"/>
        <v>541.62600000000089</v>
      </c>
      <c r="M195" s="62">
        <f t="shared" si="21"/>
        <v>1081.6259999999982</v>
      </c>
      <c r="N195" s="63">
        <f t="shared" si="26"/>
        <v>865.3007999999985</v>
      </c>
      <c r="Q195" s="22"/>
      <c r="R195" s="20"/>
      <c r="S195" s="20"/>
      <c r="T195" s="20"/>
      <c r="U195" s="20"/>
      <c r="V195" s="20"/>
      <c r="W195" s="20"/>
      <c r="X195" s="20"/>
      <c r="Y195" s="20"/>
      <c r="Z195" s="20"/>
      <c r="AA195" s="20"/>
    </row>
    <row r="196" spans="1:27" ht="15.75" thickBot="1" x14ac:dyDescent="0.3">
      <c r="A196">
        <f t="shared" si="24"/>
        <v>19.800000000000011</v>
      </c>
      <c r="B196">
        <f t="shared" si="22"/>
        <v>0.10000000000000142</v>
      </c>
      <c r="C196" s="2">
        <f t="shared" si="27"/>
        <v>19.800000000000008</v>
      </c>
      <c r="D196">
        <f t="shared" si="25"/>
        <v>18.69999999999974</v>
      </c>
      <c r="E196" s="67">
        <v>30</v>
      </c>
      <c r="F196" s="66">
        <v>151</v>
      </c>
      <c r="G196" s="1">
        <f>INDEX(Коэффициенты!D$3:D$39, MATCH(F196,Коэффициенты!C$3:C$39,1))</f>
        <v>0.4</v>
      </c>
      <c r="H196">
        <f t="shared" si="20"/>
        <v>30000</v>
      </c>
      <c r="I196" s="12">
        <f>INDEX(Коэффициенты!B$3:B$74,MATCH(H196,Коэффициенты!A$3:A$74,1))</f>
        <v>0.19999999999999901</v>
      </c>
      <c r="J196" s="9">
        <f t="shared" si="28"/>
        <v>539.99999999999727</v>
      </c>
      <c r="K196" s="2">
        <f t="shared" si="23"/>
        <v>7.2480000000001032</v>
      </c>
      <c r="L196" s="10">
        <f t="shared" si="29"/>
        <v>548.87400000000093</v>
      </c>
      <c r="M196" s="62">
        <f t="shared" si="21"/>
        <v>1088.8739999999982</v>
      </c>
      <c r="N196" s="63">
        <f t="shared" si="26"/>
        <v>871.09919999999852</v>
      </c>
      <c r="Q196" s="22"/>
      <c r="R196" s="20"/>
      <c r="S196" s="20"/>
      <c r="T196" s="20"/>
      <c r="U196" s="20"/>
      <c r="V196" s="20"/>
      <c r="W196" s="20"/>
      <c r="X196" s="20"/>
      <c r="Y196" s="20"/>
      <c r="Z196" s="20"/>
      <c r="AA196" s="20"/>
    </row>
    <row r="197" spans="1:27" ht="15.75" thickBot="1" x14ac:dyDescent="0.3">
      <c r="A197">
        <f t="shared" ref="A197" si="30">A196+0.1</f>
        <v>19.900000000000013</v>
      </c>
      <c r="B197">
        <f t="shared" ref="B197" si="31">A197-A196</f>
        <v>0.10000000000000142</v>
      </c>
      <c r="C197" s="2">
        <f t="shared" ref="C197" si="32">B197+C196</f>
        <v>19.900000000000009</v>
      </c>
      <c r="D197">
        <f t="shared" ref="D197" si="33">D196-B197</f>
        <v>18.599999999999739</v>
      </c>
      <c r="E197" s="68">
        <v>30</v>
      </c>
      <c r="F197" s="65">
        <v>206</v>
      </c>
      <c r="G197" s="1">
        <f>INDEX(Коэффициенты!D$3:D$39, MATCH(F197,Коэффициенты!C$3:C$39,1))</f>
        <v>0.4</v>
      </c>
      <c r="H197">
        <f t="shared" ref="H197" si="34">E197*1000</f>
        <v>30000</v>
      </c>
      <c r="I197" s="12">
        <f>INDEX(Коэффициенты!B$3:B$74,MATCH(H197,Коэффициенты!A$3:A$74,1))</f>
        <v>0.19999999999999901</v>
      </c>
      <c r="J197" s="9">
        <f t="shared" ref="J197" si="35">I197*H197*$E$5</f>
        <v>539.99999999999727</v>
      </c>
      <c r="K197" s="2">
        <f t="shared" ref="K197" si="36">G197*F197*B197*$E$4</f>
        <v>9.8880000000001402</v>
      </c>
      <c r="L197" s="10">
        <f t="shared" ref="L197" si="37">L196+K197</f>
        <v>558.76200000000108</v>
      </c>
      <c r="M197" s="62">
        <f t="shared" ref="M197" si="38">L197+J197</f>
        <v>1098.7619999999984</v>
      </c>
      <c r="N197" s="63">
        <f t="shared" ref="N197" si="39">M197/(1.25)</f>
        <v>879.00959999999873</v>
      </c>
    </row>
    <row r="198" spans="1:27" x14ac:dyDescent="0.25">
      <c r="A198">
        <f t="shared" si="24"/>
        <v>20.000000000000014</v>
      </c>
    </row>
    <row r="199" spans="1:27" x14ac:dyDescent="0.25">
      <c r="A199">
        <f t="shared" si="24"/>
        <v>20.100000000000016</v>
      </c>
    </row>
    <row r="200" spans="1:27" x14ac:dyDescent="0.25">
      <c r="A200">
        <f t="shared" si="24"/>
        <v>20.200000000000017</v>
      </c>
    </row>
    <row r="201" spans="1:27" x14ac:dyDescent="0.25">
      <c r="A201">
        <f t="shared" si="24"/>
        <v>20.300000000000018</v>
      </c>
    </row>
    <row r="202" spans="1:27" x14ac:dyDescent="0.25">
      <c r="A202">
        <f t="shared" si="24"/>
        <v>20.40000000000002</v>
      </c>
    </row>
    <row r="203" spans="1:27" x14ac:dyDescent="0.25">
      <c r="A203">
        <f t="shared" si="24"/>
        <v>20.500000000000021</v>
      </c>
    </row>
    <row r="204" spans="1:27" x14ac:dyDescent="0.25">
      <c r="A204">
        <f t="shared" si="24"/>
        <v>20.600000000000023</v>
      </c>
    </row>
    <row r="205" spans="1:27" x14ac:dyDescent="0.25">
      <c r="A205">
        <f t="shared" ref="A205:A222" si="40">A204+0.1</f>
        <v>20.700000000000024</v>
      </c>
    </row>
    <row r="206" spans="1:27" x14ac:dyDescent="0.25">
      <c r="A206">
        <f t="shared" si="40"/>
        <v>20.800000000000026</v>
      </c>
    </row>
    <row r="207" spans="1:27" x14ac:dyDescent="0.25">
      <c r="A207">
        <f t="shared" si="40"/>
        <v>20.900000000000027</v>
      </c>
    </row>
    <row r="208" spans="1:27" x14ac:dyDescent="0.25">
      <c r="A208">
        <f t="shared" si="40"/>
        <v>21.000000000000028</v>
      </c>
    </row>
    <row r="209" spans="1:1" x14ac:dyDescent="0.25">
      <c r="A209">
        <f t="shared" si="40"/>
        <v>21.10000000000003</v>
      </c>
    </row>
    <row r="210" spans="1:1" x14ac:dyDescent="0.25">
      <c r="A210">
        <f t="shared" si="40"/>
        <v>21.200000000000031</v>
      </c>
    </row>
    <row r="211" spans="1:1" x14ac:dyDescent="0.25">
      <c r="A211">
        <f t="shared" si="40"/>
        <v>21.300000000000033</v>
      </c>
    </row>
    <row r="212" spans="1:1" x14ac:dyDescent="0.25">
      <c r="A212">
        <f t="shared" si="40"/>
        <v>21.400000000000034</v>
      </c>
    </row>
    <row r="213" spans="1:1" x14ac:dyDescent="0.25">
      <c r="A213">
        <f t="shared" si="40"/>
        <v>21.500000000000036</v>
      </c>
    </row>
    <row r="214" spans="1:1" x14ac:dyDescent="0.25">
      <c r="A214">
        <f t="shared" si="40"/>
        <v>21.600000000000037</v>
      </c>
    </row>
    <row r="215" spans="1:1" x14ac:dyDescent="0.25">
      <c r="A215">
        <f t="shared" si="40"/>
        <v>21.700000000000038</v>
      </c>
    </row>
    <row r="216" spans="1:1" x14ac:dyDescent="0.25">
      <c r="A216">
        <f t="shared" si="40"/>
        <v>21.80000000000004</v>
      </c>
    </row>
    <row r="217" spans="1:1" x14ac:dyDescent="0.25">
      <c r="A217">
        <f t="shared" si="40"/>
        <v>21.900000000000041</v>
      </c>
    </row>
    <row r="218" spans="1:1" x14ac:dyDescent="0.25">
      <c r="A218">
        <f t="shared" si="40"/>
        <v>22.000000000000043</v>
      </c>
    </row>
    <row r="219" spans="1:1" x14ac:dyDescent="0.25">
      <c r="A219">
        <f t="shared" si="40"/>
        <v>22.100000000000044</v>
      </c>
    </row>
    <row r="220" spans="1:1" x14ac:dyDescent="0.25">
      <c r="A220">
        <f t="shared" si="40"/>
        <v>22.200000000000045</v>
      </c>
    </row>
    <row r="221" spans="1:1" x14ac:dyDescent="0.25">
      <c r="A221">
        <f t="shared" si="40"/>
        <v>22.300000000000047</v>
      </c>
    </row>
    <row r="222" spans="1:1" x14ac:dyDescent="0.25">
      <c r="A222">
        <f t="shared" si="40"/>
        <v>22.400000000000048</v>
      </c>
    </row>
  </sheetData>
  <mergeCells count="2">
    <mergeCell ref="A1:B1"/>
    <mergeCell ref="H3:K3"/>
  </mergeCells>
  <pageMargins left="0.23622047244094491" right="0.23622047244094491" top="0.19685039370078741" bottom="0.15748031496062992" header="0.31496062992125984" footer="0.31496062992125984"/>
  <pageSetup paperSize="9" scale="45" orientation="landscape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22"/>
  <sheetViews>
    <sheetView zoomScale="80" zoomScaleNormal="80" workbookViewId="0">
      <selection activeCell="C11" sqref="C11"/>
    </sheetView>
  </sheetViews>
  <sheetFormatPr defaultRowHeight="15" x14ac:dyDescent="0.25"/>
  <cols>
    <col min="2" max="2" width="7.28515625" customWidth="1"/>
    <col min="3" max="4" width="12.140625" customWidth="1"/>
    <col min="5" max="6" width="9.140625" style="11"/>
    <col min="11" max="11" width="15.28515625" customWidth="1"/>
    <col min="12" max="12" width="18.5703125" customWidth="1"/>
    <col min="13" max="13" width="12.28515625" customWidth="1"/>
    <col min="14" max="14" width="13.7109375" customWidth="1"/>
  </cols>
  <sheetData>
    <row r="1" spans="1:27" x14ac:dyDescent="0.25">
      <c r="A1" s="79" t="s">
        <v>27</v>
      </c>
      <c r="B1" s="79"/>
      <c r="Q1" s="19"/>
      <c r="R1" s="19"/>
      <c r="S1" s="20"/>
      <c r="T1" s="19"/>
      <c r="U1" s="19"/>
      <c r="V1" s="20"/>
      <c r="W1" s="19"/>
      <c r="X1" s="19"/>
      <c r="Y1" s="20"/>
      <c r="Z1" s="20"/>
      <c r="AA1" s="20"/>
    </row>
    <row r="2" spans="1:27" ht="15.75" thickBot="1" x14ac:dyDescent="0.3">
      <c r="A2" t="s">
        <v>6</v>
      </c>
      <c r="Q2" s="20"/>
      <c r="R2" s="20"/>
      <c r="S2" s="20"/>
      <c r="T2" s="21"/>
      <c r="U2" s="20"/>
      <c r="V2" s="20"/>
      <c r="W2" s="20"/>
      <c r="X2" s="20"/>
      <c r="Y2" s="20"/>
      <c r="Z2" s="20"/>
      <c r="AA2" s="20"/>
    </row>
    <row r="3" spans="1:27" ht="24" thickBot="1" x14ac:dyDescent="0.3">
      <c r="A3" t="s">
        <v>2</v>
      </c>
      <c r="E3" s="64">
        <v>0.3</v>
      </c>
      <c r="H3" s="80" t="s">
        <v>25</v>
      </c>
      <c r="I3" s="81"/>
      <c r="J3" s="81"/>
      <c r="K3" s="82"/>
      <c r="Q3" s="20"/>
      <c r="R3" s="20"/>
      <c r="S3" s="20"/>
      <c r="T3" s="21"/>
      <c r="U3" s="20"/>
      <c r="V3" s="20"/>
      <c r="W3" s="20"/>
      <c r="X3" s="20"/>
      <c r="Y3" s="20"/>
      <c r="Z3" s="20"/>
      <c r="AA3" s="20"/>
    </row>
    <row r="4" spans="1:27" x14ac:dyDescent="0.25">
      <c r="A4" t="s">
        <v>3</v>
      </c>
      <c r="E4" s="11">
        <f>E3*4</f>
        <v>1.2</v>
      </c>
      <c r="Q4" s="20"/>
      <c r="R4" s="20"/>
      <c r="S4" s="20"/>
      <c r="T4" s="21"/>
      <c r="U4" s="20"/>
      <c r="V4" s="20"/>
      <c r="W4" s="20"/>
      <c r="X4" s="20"/>
      <c r="Y4" s="20"/>
      <c r="Z4" s="20"/>
      <c r="AA4" s="20"/>
    </row>
    <row r="5" spans="1:27" x14ac:dyDescent="0.25">
      <c r="A5" t="s">
        <v>4</v>
      </c>
      <c r="E5" s="11">
        <f>E3*E3</f>
        <v>0.09</v>
      </c>
      <c r="Q5" s="20"/>
      <c r="R5" s="20"/>
      <c r="S5" s="20"/>
      <c r="T5" s="21"/>
      <c r="U5" s="20"/>
      <c r="V5" s="20"/>
      <c r="W5" s="20"/>
      <c r="X5" s="20"/>
      <c r="Y5" s="20"/>
      <c r="Z5" s="20"/>
      <c r="AA5" s="20"/>
    </row>
    <row r="6" spans="1:27" ht="15.75" thickBot="1" x14ac:dyDescent="0.3">
      <c r="A6" s="58" t="s">
        <v>23</v>
      </c>
      <c r="B6" s="58"/>
      <c r="C6" s="58"/>
      <c r="D6" s="58"/>
      <c r="E6" s="59">
        <v>38.1</v>
      </c>
      <c r="Q6" s="20"/>
      <c r="R6" s="20"/>
      <c r="S6" s="20"/>
      <c r="T6" s="21"/>
      <c r="U6" s="20"/>
      <c r="V6" s="20"/>
      <c r="W6" s="20"/>
      <c r="X6" s="20"/>
      <c r="Y6" s="20"/>
      <c r="Z6" s="20"/>
      <c r="AA6" s="20"/>
    </row>
    <row r="7" spans="1:27" ht="15.75" thickBot="1" x14ac:dyDescent="0.3">
      <c r="A7" s="58" t="s">
        <v>20</v>
      </c>
      <c r="B7" s="58"/>
      <c r="C7" s="58"/>
      <c r="D7" s="58"/>
      <c r="E7" s="59">
        <v>38.5</v>
      </c>
      <c r="Q7" s="20"/>
      <c r="R7" s="20"/>
      <c r="S7" s="20"/>
      <c r="T7" s="21"/>
      <c r="U7" s="20"/>
      <c r="V7" s="20"/>
      <c r="W7" s="20"/>
      <c r="X7" s="20"/>
      <c r="Y7" s="20"/>
      <c r="Z7" s="20"/>
      <c r="AA7" s="20"/>
    </row>
    <row r="8" spans="1:27" ht="18.75" x14ac:dyDescent="0.3">
      <c r="A8" s="56" t="s">
        <v>19</v>
      </c>
      <c r="B8" s="56"/>
      <c r="C8" s="56"/>
      <c r="D8" s="56"/>
      <c r="E8" s="57">
        <f>E6-A11</f>
        <v>36.6</v>
      </c>
      <c r="Q8" s="20"/>
      <c r="R8" s="20"/>
      <c r="S8" s="61" t="s">
        <v>14</v>
      </c>
      <c r="T8" s="21"/>
      <c r="U8" s="20"/>
      <c r="V8" s="20"/>
      <c r="W8" s="20"/>
      <c r="X8" s="20"/>
      <c r="Y8" s="20"/>
      <c r="Z8" s="61" t="s">
        <v>21</v>
      </c>
      <c r="AA8" s="61"/>
    </row>
    <row r="9" spans="1:27" x14ac:dyDescent="0.25">
      <c r="B9" s="6" t="s">
        <v>9</v>
      </c>
      <c r="C9" s="5" t="s">
        <v>12</v>
      </c>
      <c r="D9" s="5" t="s">
        <v>22</v>
      </c>
      <c r="E9" s="60" t="s">
        <v>1</v>
      </c>
      <c r="F9" s="60" t="s">
        <v>0</v>
      </c>
      <c r="G9" s="6" t="s">
        <v>7</v>
      </c>
      <c r="H9" s="5" t="s">
        <v>8</v>
      </c>
      <c r="I9" s="6" t="s">
        <v>5</v>
      </c>
      <c r="J9" s="6" t="s">
        <v>11</v>
      </c>
      <c r="K9" s="7" t="s">
        <v>13</v>
      </c>
      <c r="L9" s="8" t="s">
        <v>10</v>
      </c>
      <c r="M9" s="5" t="s">
        <v>14</v>
      </c>
      <c r="N9" s="5" t="s">
        <v>21</v>
      </c>
      <c r="Q9" s="20"/>
      <c r="R9" s="20"/>
      <c r="S9" s="20"/>
      <c r="T9" s="21"/>
      <c r="U9" s="20"/>
      <c r="V9" s="20"/>
      <c r="W9" s="20"/>
      <c r="X9" s="20"/>
      <c r="Y9" s="20"/>
      <c r="Z9" s="20"/>
      <c r="AA9" s="20"/>
    </row>
    <row r="10" spans="1:27" ht="15.75" thickBot="1" x14ac:dyDescent="0.3">
      <c r="G10" s="5"/>
      <c r="I10" s="4"/>
      <c r="J10" s="9"/>
      <c r="K10" s="2"/>
      <c r="L10" s="10"/>
      <c r="M10" s="2"/>
      <c r="N10" s="3"/>
      <c r="Q10" s="20"/>
      <c r="R10" s="20"/>
      <c r="S10" s="20"/>
      <c r="T10" s="21"/>
      <c r="U10" s="20"/>
      <c r="V10" s="20"/>
      <c r="W10" s="20"/>
      <c r="X10" s="20"/>
      <c r="Y10" s="20"/>
      <c r="Z10" s="20"/>
      <c r="AA10" s="20"/>
    </row>
    <row r="11" spans="1:27" ht="15.75" thickBot="1" x14ac:dyDescent="0.3">
      <c r="A11" s="1">
        <v>1.5</v>
      </c>
      <c r="B11">
        <v>0</v>
      </c>
      <c r="C11">
        <f>E7-E8</f>
        <v>1.8999999999999986</v>
      </c>
      <c r="D11">
        <f>E8</f>
        <v>36.6</v>
      </c>
      <c r="E11" s="68">
        <v>10.1</v>
      </c>
      <c r="F11" s="65">
        <v>77</v>
      </c>
      <c r="G11" s="1">
        <f>INDEX(Коэффициенты!D$3:D$39, MATCH(F11,Коэффициенты!C$3:C$39,1))</f>
        <v>0.51</v>
      </c>
      <c r="H11">
        <f t="shared" ref="H11:H74" si="0">E11*1000</f>
        <v>10100</v>
      </c>
      <c r="I11" s="12">
        <f>INDEX(Коэффициенты!B$3:B$74,MATCH(H11,Коэффициенты!A$3:A$74,1))</f>
        <v>0.45</v>
      </c>
      <c r="J11" s="9">
        <f>I11*H11*$E$5</f>
        <v>409.05</v>
      </c>
      <c r="K11" s="2">
        <v>0</v>
      </c>
      <c r="L11" s="10">
        <f>L10+K11</f>
        <v>0</v>
      </c>
      <c r="M11" s="62">
        <f t="shared" ref="M11:M74" si="1">L11+J11</f>
        <v>409.05</v>
      </c>
      <c r="N11" s="63">
        <f>M11/(1.25)</f>
        <v>327.24</v>
      </c>
      <c r="Q11" s="20"/>
      <c r="R11" s="20"/>
      <c r="S11" s="20"/>
      <c r="T11" s="21"/>
      <c r="U11" s="20"/>
      <c r="V11" s="20"/>
      <c r="W11" s="20"/>
      <c r="X11" s="20"/>
      <c r="Y11" s="20"/>
      <c r="Z11" s="20"/>
      <c r="AA11" s="20"/>
    </row>
    <row r="12" spans="1:27" ht="15.75" thickBot="1" x14ac:dyDescent="0.3">
      <c r="A12">
        <f>A11+0.1</f>
        <v>1.6</v>
      </c>
      <c r="B12">
        <f t="shared" ref="B12:B75" si="2">A12-A11</f>
        <v>0.10000000000000009</v>
      </c>
      <c r="C12">
        <f>B12+C11</f>
        <v>1.9999999999999987</v>
      </c>
      <c r="D12">
        <f>D11-B12</f>
        <v>36.5</v>
      </c>
      <c r="E12" s="67">
        <v>11.6</v>
      </c>
      <c r="F12" s="66">
        <v>106</v>
      </c>
      <c r="G12" s="1">
        <f>INDEX(Коэффициенты!D$3:D$39, MATCH(F12,Коэффициенты!C$3:C$39,1))</f>
        <v>0.44</v>
      </c>
      <c r="H12">
        <f t="shared" si="0"/>
        <v>11600</v>
      </c>
      <c r="I12" s="12">
        <f>INDEX(Коэффициенты!B$3:B$74,MATCH(H12,Коэффициенты!A$3:A$74,1))</f>
        <v>0.42</v>
      </c>
      <c r="J12" s="9">
        <f>I12*H12*$E$5</f>
        <v>438.47999999999996</v>
      </c>
      <c r="K12" s="2">
        <f t="shared" ref="K12:K75" si="3">G12*F12*B12*$E$4</f>
        <v>5.5968000000000044</v>
      </c>
      <c r="L12" s="10">
        <f>L11+K12</f>
        <v>5.5968000000000044</v>
      </c>
      <c r="M12" s="62">
        <f t="shared" si="1"/>
        <v>444.07679999999999</v>
      </c>
      <c r="N12" s="63">
        <f>M12/(1.25)</f>
        <v>355.26143999999999</v>
      </c>
      <c r="Q12" s="20"/>
      <c r="R12" s="20"/>
      <c r="S12" s="20"/>
      <c r="T12" s="21"/>
      <c r="U12" s="20"/>
      <c r="V12" s="20"/>
      <c r="W12" s="20"/>
      <c r="X12" s="20"/>
      <c r="Y12" s="20"/>
      <c r="Z12" s="20"/>
      <c r="AA12" s="20"/>
    </row>
    <row r="13" spans="1:27" ht="15.75" thickBot="1" x14ac:dyDescent="0.3">
      <c r="A13">
        <f t="shared" ref="A13:A76" si="4">A12+0.1</f>
        <v>1.7000000000000002</v>
      </c>
      <c r="B13">
        <f>A13-A12</f>
        <v>0.10000000000000009</v>
      </c>
      <c r="C13">
        <f>B13+C12</f>
        <v>2.0999999999999988</v>
      </c>
      <c r="D13">
        <f t="shared" ref="D13:D76" si="5">D12-B13</f>
        <v>36.4</v>
      </c>
      <c r="E13" s="67">
        <v>5.9</v>
      </c>
      <c r="F13" s="66">
        <v>142</v>
      </c>
      <c r="G13" s="1">
        <f>INDEX(Коэффициенты!D$3:D$39, MATCH(F13,Коэффициенты!C$3:C$39,1))</f>
        <v>0.4</v>
      </c>
      <c r="H13">
        <f t="shared" si="0"/>
        <v>5900</v>
      </c>
      <c r="I13" s="12">
        <f>INDEX(Коэффициенты!B$3:B$74,MATCH(H13,Коэффициенты!A$3:A$74,1))</f>
        <v>0.62</v>
      </c>
      <c r="J13" s="9">
        <f>I13*H13*$E$5</f>
        <v>329.21999999999997</v>
      </c>
      <c r="K13" s="2">
        <f t="shared" si="3"/>
        <v>6.8160000000000061</v>
      </c>
      <c r="L13" s="10">
        <f>L12+K13</f>
        <v>12.412800000000011</v>
      </c>
      <c r="M13" s="62">
        <f t="shared" si="1"/>
        <v>341.63279999999997</v>
      </c>
      <c r="N13" s="63">
        <f t="shared" ref="N13:N76" si="6">M13/(1.25)</f>
        <v>273.30624</v>
      </c>
      <c r="Q13" s="19"/>
      <c r="R13" s="19"/>
      <c r="S13" s="20"/>
      <c r="T13" s="21"/>
      <c r="U13" s="20"/>
      <c r="V13" s="20"/>
      <c r="W13" s="20"/>
      <c r="X13" s="20"/>
      <c r="Y13" s="20"/>
      <c r="Z13" s="20"/>
      <c r="AA13" s="20"/>
    </row>
    <row r="14" spans="1:27" ht="15.75" thickBot="1" x14ac:dyDescent="0.3">
      <c r="A14">
        <f t="shared" si="4"/>
        <v>1.8000000000000003</v>
      </c>
      <c r="B14">
        <f t="shared" si="2"/>
        <v>0.10000000000000009</v>
      </c>
      <c r="C14" s="2">
        <f t="shared" ref="C14:C77" si="7">B14+C13</f>
        <v>2.1999999999999988</v>
      </c>
      <c r="D14">
        <f t="shared" si="5"/>
        <v>36.299999999999997</v>
      </c>
      <c r="E14" s="67">
        <v>5.9</v>
      </c>
      <c r="F14" s="66">
        <v>121</v>
      </c>
      <c r="G14" s="1">
        <f>INDEX(Коэффициенты!D$3:D$39, MATCH(F14,Коэффициенты!C$3:C$39,1))</f>
        <v>0.4</v>
      </c>
      <c r="H14">
        <f t="shared" si="0"/>
        <v>5900</v>
      </c>
      <c r="I14" s="12">
        <f>INDEX(Коэффициенты!B$3:B$74,MATCH(H14,Коэффициенты!A$3:A$74,1))</f>
        <v>0.62</v>
      </c>
      <c r="J14" s="9">
        <f t="shared" ref="J14:J77" si="8">I14*H14*$E$5</f>
        <v>329.21999999999997</v>
      </c>
      <c r="K14" s="2">
        <f t="shared" si="3"/>
        <v>5.808000000000006</v>
      </c>
      <c r="L14" s="10">
        <f t="shared" ref="L14:L77" si="9">L13+K14</f>
        <v>18.220800000000018</v>
      </c>
      <c r="M14" s="62">
        <f t="shared" si="1"/>
        <v>347.44079999999997</v>
      </c>
      <c r="N14" s="63">
        <f t="shared" si="6"/>
        <v>277.95263999999997</v>
      </c>
      <c r="Q14" s="22"/>
      <c r="R14" s="20"/>
      <c r="S14" s="20"/>
      <c r="T14" s="21"/>
      <c r="U14" s="20"/>
      <c r="V14" s="20"/>
      <c r="W14" s="20"/>
      <c r="X14" s="20"/>
      <c r="Y14" s="20"/>
      <c r="Z14" s="20"/>
      <c r="AA14" s="20"/>
    </row>
    <row r="15" spans="1:27" ht="15.75" thickBot="1" x14ac:dyDescent="0.3">
      <c r="A15">
        <f t="shared" si="4"/>
        <v>1.9000000000000004</v>
      </c>
      <c r="B15">
        <f t="shared" si="2"/>
        <v>0.10000000000000009</v>
      </c>
      <c r="C15">
        <f t="shared" si="7"/>
        <v>2.2999999999999989</v>
      </c>
      <c r="D15">
        <f t="shared" si="5"/>
        <v>36.199999999999996</v>
      </c>
      <c r="E15" s="67">
        <v>4.8</v>
      </c>
      <c r="F15" s="66">
        <v>92</v>
      </c>
      <c r="G15" s="1">
        <f>INDEX(Коэффициенты!D$3:D$39, MATCH(F15,Коэффициенты!C$3:C$39,1))</f>
        <v>0.47</v>
      </c>
      <c r="H15">
        <f t="shared" si="0"/>
        <v>4800</v>
      </c>
      <c r="I15" s="12">
        <f>INDEX(Коэффициенты!B$3:B$74,MATCH(H15,Коэффициенты!A$3:A$74,1))</f>
        <v>0.67</v>
      </c>
      <c r="J15" s="9">
        <f t="shared" si="8"/>
        <v>289.44</v>
      </c>
      <c r="K15" s="2">
        <f t="shared" si="3"/>
        <v>5.1888000000000041</v>
      </c>
      <c r="L15" s="10">
        <f t="shared" si="9"/>
        <v>23.409600000000022</v>
      </c>
      <c r="M15" s="62">
        <f t="shared" si="1"/>
        <v>312.84960000000001</v>
      </c>
      <c r="N15" s="63">
        <f t="shared" si="6"/>
        <v>250.27968000000001</v>
      </c>
      <c r="Q15" s="20"/>
      <c r="R15" s="20"/>
      <c r="S15" s="20"/>
      <c r="T15" s="21"/>
      <c r="U15" s="20"/>
      <c r="V15" s="20"/>
      <c r="W15" s="20"/>
      <c r="X15" s="20"/>
      <c r="Y15" s="20"/>
      <c r="Z15" s="20"/>
      <c r="AA15" s="20"/>
    </row>
    <row r="16" spans="1:27" ht="15.75" thickBot="1" x14ac:dyDescent="0.3">
      <c r="A16">
        <f t="shared" si="4"/>
        <v>2.0000000000000004</v>
      </c>
      <c r="B16">
        <f t="shared" si="2"/>
        <v>0.10000000000000009</v>
      </c>
      <c r="C16">
        <f t="shared" si="7"/>
        <v>2.399999999999999</v>
      </c>
      <c r="D16">
        <f t="shared" si="5"/>
        <v>36.099999999999994</v>
      </c>
      <c r="E16" s="67">
        <v>4.8</v>
      </c>
      <c r="F16" s="66">
        <v>86</v>
      </c>
      <c r="G16" s="1">
        <f>INDEX(Коэффициенты!D$3:D$39, MATCH(F16,Коэффициенты!C$3:C$39,1))</f>
        <v>0.49</v>
      </c>
      <c r="H16">
        <f t="shared" si="0"/>
        <v>4800</v>
      </c>
      <c r="I16" s="12">
        <f>INDEX(Коэффициенты!B$3:B$74,MATCH(H16,Коэффициенты!A$3:A$74,1))</f>
        <v>0.67</v>
      </c>
      <c r="J16" s="9">
        <f t="shared" si="8"/>
        <v>289.44</v>
      </c>
      <c r="K16" s="2">
        <f t="shared" si="3"/>
        <v>5.0568000000000044</v>
      </c>
      <c r="L16" s="10">
        <f t="shared" si="9"/>
        <v>28.466400000000029</v>
      </c>
      <c r="M16" s="62">
        <f t="shared" si="1"/>
        <v>317.90640000000002</v>
      </c>
      <c r="N16" s="63">
        <f t="shared" si="6"/>
        <v>254.32512000000003</v>
      </c>
      <c r="Q16" s="19"/>
      <c r="R16" s="19"/>
      <c r="S16" s="20"/>
      <c r="T16" s="21"/>
      <c r="U16" s="20"/>
      <c r="V16" s="20"/>
      <c r="W16" s="20"/>
      <c r="X16" s="20"/>
      <c r="Y16" s="20"/>
      <c r="Z16" s="20"/>
      <c r="AA16" s="20"/>
    </row>
    <row r="17" spans="1:27" ht="15.75" thickBot="1" x14ac:dyDescent="0.3">
      <c r="A17">
        <f t="shared" si="4"/>
        <v>2.1000000000000005</v>
      </c>
      <c r="B17">
        <f t="shared" si="2"/>
        <v>0.10000000000000009</v>
      </c>
      <c r="C17" s="2">
        <f t="shared" si="7"/>
        <v>2.4999999999999991</v>
      </c>
      <c r="D17">
        <f t="shared" si="5"/>
        <v>35.999999999999993</v>
      </c>
      <c r="E17" s="67">
        <v>3</v>
      </c>
      <c r="F17" s="66">
        <v>86</v>
      </c>
      <c r="G17" s="1">
        <f>INDEX(Коэффициенты!D$3:D$39, MATCH(F17,Коэффициенты!C$3:C$39,1))</f>
        <v>0.49</v>
      </c>
      <c r="H17">
        <f t="shared" si="0"/>
        <v>3000</v>
      </c>
      <c r="I17" s="12">
        <f>INDEX(Коэффициенты!B$3:B$74,MATCH(H17,Коэффициенты!A$3:A$74,1))</f>
        <v>0.78</v>
      </c>
      <c r="J17" s="9">
        <f t="shared" si="8"/>
        <v>210.6</v>
      </c>
      <c r="K17" s="2">
        <f t="shared" si="3"/>
        <v>5.0568000000000044</v>
      </c>
      <c r="L17" s="10">
        <f t="shared" si="9"/>
        <v>33.523200000000031</v>
      </c>
      <c r="M17" s="62">
        <f t="shared" si="1"/>
        <v>244.12320000000003</v>
      </c>
      <c r="N17" s="63">
        <f t="shared" si="6"/>
        <v>195.29856000000001</v>
      </c>
      <c r="Q17" s="22"/>
      <c r="R17" s="20"/>
      <c r="S17" s="20"/>
      <c r="T17" s="21"/>
      <c r="U17" s="20"/>
      <c r="V17" s="20"/>
      <c r="W17" s="20"/>
      <c r="X17" s="20"/>
      <c r="Y17" s="20"/>
      <c r="Z17" s="20"/>
      <c r="AA17" s="20"/>
    </row>
    <row r="18" spans="1:27" ht="15.75" thickBot="1" x14ac:dyDescent="0.3">
      <c r="A18">
        <f t="shared" si="4"/>
        <v>2.2000000000000006</v>
      </c>
      <c r="B18">
        <f t="shared" si="2"/>
        <v>0.10000000000000009</v>
      </c>
      <c r="C18">
        <f t="shared" si="7"/>
        <v>2.5999999999999992</v>
      </c>
      <c r="D18">
        <f t="shared" si="5"/>
        <v>35.899999999999991</v>
      </c>
      <c r="E18" s="67">
        <v>2</v>
      </c>
      <c r="F18" s="66">
        <v>64</v>
      </c>
      <c r="G18" s="1">
        <f>INDEX(Коэффициенты!D$3:D$39, MATCH(F18,Коэффициенты!C$3:C$39,1))</f>
        <v>0.54</v>
      </c>
      <c r="H18">
        <f t="shared" si="0"/>
        <v>2000</v>
      </c>
      <c r="I18" s="12">
        <f>INDEX(Коэффициенты!B$3:B$74,MATCH(H18,Коэффициенты!A$3:A$74,1))</f>
        <v>0.84</v>
      </c>
      <c r="J18" s="9">
        <f t="shared" si="8"/>
        <v>151.19999999999999</v>
      </c>
      <c r="K18" s="2">
        <f t="shared" si="3"/>
        <v>4.1472000000000042</v>
      </c>
      <c r="L18" s="10">
        <f t="shared" si="9"/>
        <v>37.670400000000036</v>
      </c>
      <c r="M18" s="62">
        <f t="shared" si="1"/>
        <v>188.87040000000002</v>
      </c>
      <c r="N18" s="63">
        <f t="shared" si="6"/>
        <v>151.09632000000002</v>
      </c>
      <c r="Q18" s="20"/>
      <c r="R18" s="20"/>
      <c r="S18" s="20"/>
      <c r="T18" s="21"/>
      <c r="U18" s="20"/>
      <c r="V18" s="20"/>
      <c r="W18" s="20"/>
      <c r="X18" s="20"/>
      <c r="Y18" s="20"/>
      <c r="Z18" s="20"/>
      <c r="AA18" s="20"/>
    </row>
    <row r="19" spans="1:27" ht="15.75" thickBot="1" x14ac:dyDescent="0.3">
      <c r="A19">
        <f t="shared" si="4"/>
        <v>2.3000000000000007</v>
      </c>
      <c r="B19">
        <f t="shared" si="2"/>
        <v>0.10000000000000009</v>
      </c>
      <c r="C19">
        <f t="shared" si="7"/>
        <v>2.6999999999999993</v>
      </c>
      <c r="D19">
        <f t="shared" si="5"/>
        <v>35.79999999999999</v>
      </c>
      <c r="E19" s="67">
        <v>1.6</v>
      </c>
      <c r="F19" s="66">
        <v>35</v>
      </c>
      <c r="G19" s="1">
        <f>INDEX(Коэффициенты!D$3:D$39, MATCH(F19,Коэффициенты!C$3:C$39,1))</f>
        <v>0.64</v>
      </c>
      <c r="H19">
        <f t="shared" si="0"/>
        <v>1600</v>
      </c>
      <c r="I19" s="12">
        <f>INDEX(Коэффициенты!B$3:B$74,MATCH(H19,Коэффициенты!A$3:A$74,1))</f>
        <v>0.87</v>
      </c>
      <c r="J19" s="9">
        <f t="shared" si="8"/>
        <v>125.28</v>
      </c>
      <c r="K19" s="2">
        <f t="shared" si="3"/>
        <v>2.6880000000000024</v>
      </c>
      <c r="L19" s="10">
        <f t="shared" si="9"/>
        <v>40.358400000000039</v>
      </c>
      <c r="M19" s="62">
        <f t="shared" si="1"/>
        <v>165.63840000000005</v>
      </c>
      <c r="N19" s="63">
        <f t="shared" si="6"/>
        <v>132.51072000000005</v>
      </c>
      <c r="Q19" s="19"/>
      <c r="R19" s="19"/>
      <c r="S19" s="20"/>
      <c r="T19" s="21"/>
      <c r="U19" s="20"/>
      <c r="V19" s="20"/>
      <c r="W19" s="20"/>
      <c r="X19" s="20"/>
      <c r="Y19" s="20"/>
      <c r="Z19" s="20"/>
      <c r="AA19" s="20"/>
    </row>
    <row r="20" spans="1:27" ht="15.75" thickBot="1" x14ac:dyDescent="0.3">
      <c r="A20">
        <f t="shared" si="4"/>
        <v>2.4000000000000008</v>
      </c>
      <c r="B20">
        <f t="shared" si="2"/>
        <v>0.10000000000000009</v>
      </c>
      <c r="C20" s="2">
        <f t="shared" si="7"/>
        <v>2.7999999999999994</v>
      </c>
      <c r="D20">
        <f t="shared" si="5"/>
        <v>35.699999999999989</v>
      </c>
      <c r="E20" s="67">
        <v>1.3</v>
      </c>
      <c r="F20" s="66">
        <v>13</v>
      </c>
      <c r="G20" s="1">
        <f>INDEX(Коэффициенты!D$3:D$39, MATCH(F20,Коэффициенты!C$3:C$39,1))</f>
        <v>0.75</v>
      </c>
      <c r="H20">
        <f t="shared" si="0"/>
        <v>1300</v>
      </c>
      <c r="I20" s="12">
        <f>INDEX(Коэффициенты!B$3:B$74,MATCH(H20,Коэффициенты!A$3:A$74,1))</f>
        <v>0.89</v>
      </c>
      <c r="J20" s="9">
        <f t="shared" si="8"/>
        <v>104.13</v>
      </c>
      <c r="K20" s="2">
        <f t="shared" si="3"/>
        <v>1.170000000000001</v>
      </c>
      <c r="L20" s="10">
        <f t="shared" si="9"/>
        <v>41.52840000000004</v>
      </c>
      <c r="M20" s="62">
        <f t="shared" si="1"/>
        <v>145.65840000000003</v>
      </c>
      <c r="N20" s="63">
        <f t="shared" si="6"/>
        <v>116.52672000000003</v>
      </c>
      <c r="Q20" s="22"/>
      <c r="R20" s="20"/>
      <c r="S20" s="20"/>
      <c r="T20" s="21"/>
      <c r="U20" s="20"/>
      <c r="V20" s="20"/>
      <c r="W20" s="20"/>
      <c r="X20" s="20"/>
      <c r="Y20" s="20"/>
      <c r="Z20" s="20"/>
      <c r="AA20" s="20"/>
    </row>
    <row r="21" spans="1:27" ht="15.75" thickBot="1" x14ac:dyDescent="0.3">
      <c r="A21">
        <f t="shared" si="4"/>
        <v>2.5000000000000009</v>
      </c>
      <c r="B21">
        <f t="shared" si="2"/>
        <v>0.10000000000000009</v>
      </c>
      <c r="C21">
        <f t="shared" si="7"/>
        <v>2.8999999999999995</v>
      </c>
      <c r="D21">
        <f t="shared" si="5"/>
        <v>35.599999999999987</v>
      </c>
      <c r="E21" s="67">
        <v>2.4</v>
      </c>
      <c r="F21" s="66">
        <v>10</v>
      </c>
      <c r="G21" s="1">
        <f>INDEX(Коэффициенты!D$3:D$39, MATCH(F21,Коэффициенты!C$3:C$39,1))</f>
        <v>0.75</v>
      </c>
      <c r="H21">
        <f t="shared" si="0"/>
        <v>2400</v>
      </c>
      <c r="I21" s="12">
        <f>INDEX(Коэффициенты!B$3:B$74,MATCH(H21,Коэффициенты!A$3:A$74,1))</f>
        <v>0.81</v>
      </c>
      <c r="J21" s="9">
        <f t="shared" si="8"/>
        <v>174.96</v>
      </c>
      <c r="K21" s="2">
        <f t="shared" si="3"/>
        <v>0.9000000000000008</v>
      </c>
      <c r="L21" s="10">
        <f t="shared" si="9"/>
        <v>42.428400000000039</v>
      </c>
      <c r="M21" s="62">
        <f t="shared" si="1"/>
        <v>217.38840000000005</v>
      </c>
      <c r="N21" s="63">
        <f t="shared" si="6"/>
        <v>173.91072000000003</v>
      </c>
      <c r="Q21" s="20"/>
      <c r="R21" s="20"/>
      <c r="S21" s="20"/>
      <c r="T21" s="21"/>
      <c r="U21" s="20"/>
      <c r="V21" s="20"/>
      <c r="W21" s="20"/>
      <c r="X21" s="20"/>
      <c r="Y21" s="20"/>
      <c r="Z21" s="20"/>
      <c r="AA21" s="20"/>
    </row>
    <row r="22" spans="1:27" ht="15.75" thickBot="1" x14ac:dyDescent="0.3">
      <c r="A22">
        <f t="shared" si="4"/>
        <v>2.600000000000001</v>
      </c>
      <c r="B22">
        <f t="shared" si="2"/>
        <v>0.10000000000000009</v>
      </c>
      <c r="C22">
        <f t="shared" si="7"/>
        <v>2.9999999999999996</v>
      </c>
      <c r="D22">
        <f t="shared" si="5"/>
        <v>35.499999999999986</v>
      </c>
      <c r="E22" s="67">
        <v>8.3000000000000007</v>
      </c>
      <c r="F22" s="66">
        <v>17</v>
      </c>
      <c r="G22" s="1">
        <f>INDEX(Коэффициенты!D$3:D$39, MATCH(F22,Коэффициенты!C$3:C$39,1))</f>
        <v>0.75</v>
      </c>
      <c r="H22">
        <f t="shared" si="0"/>
        <v>8300</v>
      </c>
      <c r="I22" s="12">
        <f>INDEX(Коэффициенты!B$3:B$74,MATCH(H22,Коэффициенты!A$3:A$74,1))</f>
        <v>0.52</v>
      </c>
      <c r="J22" s="9">
        <f t="shared" si="8"/>
        <v>388.44</v>
      </c>
      <c r="K22" s="2">
        <f t="shared" si="3"/>
        <v>1.5300000000000014</v>
      </c>
      <c r="L22" s="10">
        <f t="shared" si="9"/>
        <v>43.95840000000004</v>
      </c>
      <c r="M22" s="62">
        <f t="shared" si="1"/>
        <v>432.39840000000004</v>
      </c>
      <c r="N22" s="63">
        <f t="shared" si="6"/>
        <v>345.91872000000001</v>
      </c>
      <c r="Q22" s="19"/>
      <c r="R22" s="19"/>
      <c r="S22" s="20"/>
      <c r="T22" s="21"/>
      <c r="U22" s="20"/>
      <c r="V22" s="20"/>
      <c r="W22" s="20"/>
      <c r="X22" s="20"/>
      <c r="Y22" s="20"/>
      <c r="Z22" s="20"/>
      <c r="AA22" s="20"/>
    </row>
    <row r="23" spans="1:27" ht="15.75" thickBot="1" x14ac:dyDescent="0.3">
      <c r="A23">
        <f t="shared" si="4"/>
        <v>2.7000000000000011</v>
      </c>
      <c r="B23">
        <f t="shared" si="2"/>
        <v>0.10000000000000009</v>
      </c>
      <c r="C23" s="2">
        <f t="shared" si="7"/>
        <v>3.0999999999999996</v>
      </c>
      <c r="D23">
        <f t="shared" si="5"/>
        <v>35.399999999999984</v>
      </c>
      <c r="E23" s="67">
        <v>9.6</v>
      </c>
      <c r="F23" s="66">
        <v>22</v>
      </c>
      <c r="G23" s="1">
        <f>INDEX(Коэффициенты!D$3:D$39, MATCH(F23,Коэффициенты!C$3:C$39,1))</f>
        <v>0.74</v>
      </c>
      <c r="H23">
        <f t="shared" si="0"/>
        <v>9600</v>
      </c>
      <c r="I23" s="12">
        <f>INDEX(Коэффициенты!B$3:B$74,MATCH(H23,Коэффициенты!A$3:A$74,1))</f>
        <v>0.47</v>
      </c>
      <c r="J23" s="9">
        <f t="shared" si="8"/>
        <v>406.08</v>
      </c>
      <c r="K23" s="2">
        <f t="shared" si="3"/>
        <v>1.953600000000002</v>
      </c>
      <c r="L23" s="10">
        <f t="shared" si="9"/>
        <v>45.912000000000042</v>
      </c>
      <c r="M23" s="62">
        <f t="shared" si="1"/>
        <v>451.99200000000002</v>
      </c>
      <c r="N23" s="63">
        <f t="shared" si="6"/>
        <v>361.59360000000004</v>
      </c>
      <c r="Q23" s="22"/>
      <c r="R23" s="20"/>
      <c r="S23" s="20"/>
      <c r="T23" s="21"/>
      <c r="U23" s="20"/>
      <c r="V23" s="20"/>
      <c r="W23" s="20"/>
      <c r="X23" s="20"/>
      <c r="Y23" s="20"/>
      <c r="Z23" s="20"/>
      <c r="AA23" s="20"/>
    </row>
    <row r="24" spans="1:27" ht="15.75" thickBot="1" x14ac:dyDescent="0.3">
      <c r="A24">
        <f t="shared" si="4"/>
        <v>2.8000000000000012</v>
      </c>
      <c r="B24">
        <f t="shared" si="2"/>
        <v>0.10000000000000009</v>
      </c>
      <c r="C24">
        <f t="shared" si="7"/>
        <v>3.1999999999999997</v>
      </c>
      <c r="D24">
        <f t="shared" si="5"/>
        <v>35.299999999999983</v>
      </c>
      <c r="E24" s="67">
        <v>9.1999999999999993</v>
      </c>
      <c r="F24" s="66">
        <v>24</v>
      </c>
      <c r="G24" s="1">
        <f>INDEX(Коэффициенты!D$3:D$39, MATCH(F24,Коэффициенты!C$3:C$39,1))</f>
        <v>0.72</v>
      </c>
      <c r="H24">
        <f t="shared" si="0"/>
        <v>9200</v>
      </c>
      <c r="I24" s="12">
        <f>INDEX(Коэффициенты!B$3:B$74,MATCH(H24,Коэффициенты!A$3:A$74,1))</f>
        <v>0.49</v>
      </c>
      <c r="J24" s="9">
        <f t="shared" si="8"/>
        <v>405.71999999999997</v>
      </c>
      <c r="K24" s="2">
        <f t="shared" si="3"/>
        <v>2.0736000000000021</v>
      </c>
      <c r="L24" s="10">
        <f t="shared" si="9"/>
        <v>47.985600000000041</v>
      </c>
      <c r="M24" s="62">
        <f t="shared" si="1"/>
        <v>453.7056</v>
      </c>
      <c r="N24" s="63">
        <f t="shared" si="6"/>
        <v>362.96447999999998</v>
      </c>
      <c r="Q24" s="20"/>
      <c r="R24" s="20"/>
      <c r="S24" s="20"/>
      <c r="T24" s="21"/>
      <c r="U24" s="20"/>
      <c r="V24" s="20"/>
      <c r="W24" s="20"/>
      <c r="X24" s="20"/>
      <c r="Y24" s="20"/>
      <c r="Z24" s="20"/>
      <c r="AA24" s="20"/>
    </row>
    <row r="25" spans="1:27" ht="15.75" thickBot="1" x14ac:dyDescent="0.3">
      <c r="A25">
        <f t="shared" si="4"/>
        <v>2.9000000000000012</v>
      </c>
      <c r="B25">
        <f t="shared" si="2"/>
        <v>0.10000000000000009</v>
      </c>
      <c r="C25">
        <f t="shared" si="7"/>
        <v>3.3</v>
      </c>
      <c r="D25">
        <f t="shared" si="5"/>
        <v>35.199999999999982</v>
      </c>
      <c r="E25" s="67">
        <v>7.5</v>
      </c>
      <c r="F25" s="66">
        <v>28</v>
      </c>
      <c r="G25" s="1">
        <f>INDEX(Коэффициенты!D$3:D$39, MATCH(F25,Коэффициенты!C$3:C$39,1))</f>
        <v>0.69</v>
      </c>
      <c r="H25">
        <f t="shared" si="0"/>
        <v>7500</v>
      </c>
      <c r="I25" s="12">
        <f>INDEX(Коэффициенты!B$3:B$74,MATCH(H25,Коэффициенты!A$3:A$74,1))</f>
        <v>0.55000000000000004</v>
      </c>
      <c r="J25" s="9">
        <f t="shared" si="8"/>
        <v>371.25</v>
      </c>
      <c r="K25" s="2">
        <f t="shared" si="3"/>
        <v>2.3184000000000018</v>
      </c>
      <c r="L25" s="10">
        <f t="shared" si="9"/>
        <v>50.304000000000045</v>
      </c>
      <c r="M25" s="62">
        <f t="shared" si="1"/>
        <v>421.55400000000003</v>
      </c>
      <c r="N25" s="63">
        <f t="shared" si="6"/>
        <v>337.2432</v>
      </c>
      <c r="Q25" s="19"/>
      <c r="R25" s="19"/>
      <c r="S25" s="20"/>
      <c r="T25" s="21"/>
      <c r="U25" s="20"/>
      <c r="V25" s="20"/>
      <c r="W25" s="20"/>
      <c r="X25" s="20"/>
      <c r="Y25" s="20"/>
      <c r="Z25" s="20"/>
      <c r="AA25" s="20"/>
    </row>
    <row r="26" spans="1:27" ht="15.75" thickBot="1" x14ac:dyDescent="0.3">
      <c r="A26">
        <f t="shared" si="4"/>
        <v>3.0000000000000013</v>
      </c>
      <c r="B26">
        <f t="shared" si="2"/>
        <v>0.10000000000000009</v>
      </c>
      <c r="C26" s="2">
        <f t="shared" si="7"/>
        <v>3.4</v>
      </c>
      <c r="D26">
        <f t="shared" si="5"/>
        <v>35.09999999999998</v>
      </c>
      <c r="E26" s="67">
        <v>2.2000000000000002</v>
      </c>
      <c r="F26" s="66">
        <v>27</v>
      </c>
      <c r="G26" s="1">
        <f>INDEX(Коэффициенты!D$3:D$39, MATCH(F26,Коэффициенты!C$3:C$39,1))</f>
        <v>0.7</v>
      </c>
      <c r="H26">
        <f t="shared" si="0"/>
        <v>2200</v>
      </c>
      <c r="I26" s="12">
        <f>INDEX(Коэффициенты!B$3:B$74,MATCH(H26,Коэффициенты!A$3:A$74,1))</f>
        <v>0.83</v>
      </c>
      <c r="J26" s="9">
        <f t="shared" si="8"/>
        <v>164.34</v>
      </c>
      <c r="K26" s="2">
        <f t="shared" si="3"/>
        <v>2.2680000000000016</v>
      </c>
      <c r="L26" s="10">
        <f t="shared" si="9"/>
        <v>52.572000000000045</v>
      </c>
      <c r="M26" s="62">
        <f t="shared" si="1"/>
        <v>216.91200000000003</v>
      </c>
      <c r="N26" s="63">
        <f t="shared" si="6"/>
        <v>173.52960000000002</v>
      </c>
      <c r="Q26" s="22"/>
      <c r="R26" s="20"/>
      <c r="S26" s="20"/>
      <c r="T26" s="21"/>
      <c r="U26" s="20"/>
      <c r="V26" s="20"/>
      <c r="W26" s="20"/>
      <c r="X26" s="20"/>
      <c r="Y26" s="20"/>
      <c r="Z26" s="20"/>
      <c r="AA26" s="20"/>
    </row>
    <row r="27" spans="1:27" ht="15.75" thickBot="1" x14ac:dyDescent="0.3">
      <c r="A27">
        <f t="shared" si="4"/>
        <v>3.1000000000000014</v>
      </c>
      <c r="B27">
        <f t="shared" si="2"/>
        <v>0.10000000000000009</v>
      </c>
      <c r="C27">
        <f t="shared" si="7"/>
        <v>3.5</v>
      </c>
      <c r="D27">
        <f t="shared" si="5"/>
        <v>34.999999999999979</v>
      </c>
      <c r="E27" s="67">
        <v>1.2</v>
      </c>
      <c r="F27" s="66">
        <v>46</v>
      </c>
      <c r="G27" s="1">
        <f>INDEX(Коэффициенты!D$3:D$39, MATCH(F27,Коэффициенты!C$3:C$39,1))</f>
        <v>0.59</v>
      </c>
      <c r="H27">
        <f t="shared" si="0"/>
        <v>1200</v>
      </c>
      <c r="I27" s="12">
        <f>INDEX(Коэффициенты!B$3:B$74,MATCH(H27,Коэффициенты!A$3:A$74,1))</f>
        <v>0.89</v>
      </c>
      <c r="J27" s="9">
        <f t="shared" si="8"/>
        <v>96.11999999999999</v>
      </c>
      <c r="K27" s="2">
        <f t="shared" si="3"/>
        <v>3.2568000000000024</v>
      </c>
      <c r="L27" s="10">
        <f t="shared" si="9"/>
        <v>55.828800000000051</v>
      </c>
      <c r="M27" s="62">
        <f t="shared" si="1"/>
        <v>151.94880000000003</v>
      </c>
      <c r="N27" s="63">
        <f t="shared" si="6"/>
        <v>121.55904000000002</v>
      </c>
      <c r="Q27" s="20"/>
      <c r="R27" s="20"/>
      <c r="S27" s="20"/>
      <c r="T27" s="21"/>
      <c r="U27" s="20"/>
      <c r="V27" s="20"/>
      <c r="W27" s="20"/>
      <c r="X27" s="20"/>
      <c r="Y27" s="20"/>
      <c r="Z27" s="20"/>
      <c r="AA27" s="20"/>
    </row>
    <row r="28" spans="1:27" ht="15.75" thickBot="1" x14ac:dyDescent="0.3">
      <c r="A28">
        <f t="shared" si="4"/>
        <v>3.2000000000000015</v>
      </c>
      <c r="B28">
        <f t="shared" si="2"/>
        <v>0.10000000000000009</v>
      </c>
      <c r="C28">
        <f t="shared" si="7"/>
        <v>3.6</v>
      </c>
      <c r="D28">
        <f t="shared" si="5"/>
        <v>34.899999999999977</v>
      </c>
      <c r="E28" s="67">
        <v>2.1</v>
      </c>
      <c r="F28" s="66">
        <v>44</v>
      </c>
      <c r="G28" s="1">
        <f>INDEX(Коэффициенты!D$3:D$39, MATCH(F28,Коэффициенты!C$3:C$39,1))</f>
        <v>0.59</v>
      </c>
      <c r="H28">
        <f t="shared" si="0"/>
        <v>2100</v>
      </c>
      <c r="I28" s="12">
        <f>INDEX(Коэффициенты!B$3:B$74,MATCH(H28,Коэффициенты!A$3:A$74,1))</f>
        <v>0.83</v>
      </c>
      <c r="J28" s="9">
        <f t="shared" si="8"/>
        <v>156.87</v>
      </c>
      <c r="K28" s="2">
        <f t="shared" si="3"/>
        <v>3.115200000000002</v>
      </c>
      <c r="L28" s="10">
        <f t="shared" si="9"/>
        <v>58.944000000000052</v>
      </c>
      <c r="M28" s="62">
        <f t="shared" si="1"/>
        <v>215.81400000000005</v>
      </c>
      <c r="N28" s="63">
        <f t="shared" si="6"/>
        <v>172.65120000000005</v>
      </c>
      <c r="Q28" s="19"/>
      <c r="R28" s="19"/>
      <c r="S28" s="20"/>
      <c r="T28" s="21"/>
      <c r="U28" s="20"/>
      <c r="V28" s="20"/>
      <c r="W28" s="20"/>
      <c r="X28" s="20"/>
      <c r="Y28" s="20"/>
      <c r="Z28" s="20"/>
      <c r="AA28" s="20"/>
    </row>
    <row r="29" spans="1:27" ht="15.75" thickBot="1" x14ac:dyDescent="0.3">
      <c r="A29">
        <f t="shared" si="4"/>
        <v>3.3000000000000016</v>
      </c>
      <c r="B29">
        <f t="shared" si="2"/>
        <v>0.10000000000000009</v>
      </c>
      <c r="C29" s="2">
        <f t="shared" si="7"/>
        <v>3.7</v>
      </c>
      <c r="D29">
        <f t="shared" si="5"/>
        <v>34.799999999999976</v>
      </c>
      <c r="E29" s="67">
        <v>1.1000000000000001</v>
      </c>
      <c r="F29" s="66">
        <v>42</v>
      </c>
      <c r="G29" s="1">
        <f>INDEX(Коэффициенты!D$3:D$39, MATCH(F29,Коэффициенты!C$3:C$39,1))</f>
        <v>0.6</v>
      </c>
      <c r="H29">
        <f t="shared" si="0"/>
        <v>1100</v>
      </c>
      <c r="I29" s="12">
        <f>INDEX(Коэффициенты!B$3:B$74,MATCH(H29,Коэффициенты!A$3:A$74,1))</f>
        <v>0.9</v>
      </c>
      <c r="J29" s="9">
        <f t="shared" si="8"/>
        <v>89.1</v>
      </c>
      <c r="K29" s="2">
        <f t="shared" si="3"/>
        <v>3.0240000000000027</v>
      </c>
      <c r="L29" s="10">
        <f t="shared" si="9"/>
        <v>61.968000000000053</v>
      </c>
      <c r="M29" s="62">
        <f t="shared" si="1"/>
        <v>151.06800000000004</v>
      </c>
      <c r="N29" s="63">
        <f t="shared" si="6"/>
        <v>120.85440000000003</v>
      </c>
      <c r="Q29" s="22"/>
      <c r="R29" s="20"/>
      <c r="S29" s="20"/>
      <c r="T29" s="21"/>
      <c r="U29" s="20"/>
      <c r="V29" s="20"/>
      <c r="W29" s="20"/>
      <c r="X29" s="20"/>
      <c r="Y29" s="20"/>
      <c r="Z29" s="20"/>
      <c r="AA29" s="20"/>
    </row>
    <row r="30" spans="1:27" ht="15.75" thickBot="1" x14ac:dyDescent="0.3">
      <c r="A30">
        <f t="shared" si="4"/>
        <v>3.4000000000000017</v>
      </c>
      <c r="B30">
        <f t="shared" si="2"/>
        <v>0.10000000000000009</v>
      </c>
      <c r="C30">
        <f t="shared" si="7"/>
        <v>3.8000000000000003</v>
      </c>
      <c r="D30">
        <f t="shared" si="5"/>
        <v>34.699999999999974</v>
      </c>
      <c r="E30" s="67">
        <v>1.1000000000000001</v>
      </c>
      <c r="F30" s="66">
        <v>48</v>
      </c>
      <c r="G30" s="1">
        <f>INDEX(Коэффициенты!D$3:D$39, MATCH(F30,Коэффициенты!C$3:C$39,1))</f>
        <v>0.57999999999999996</v>
      </c>
      <c r="H30">
        <f t="shared" si="0"/>
        <v>1100</v>
      </c>
      <c r="I30" s="12">
        <f>INDEX(Коэффициенты!B$3:B$74,MATCH(H30,Коэффициенты!A$3:A$74,1))</f>
        <v>0.9</v>
      </c>
      <c r="J30" s="9">
        <f t="shared" si="8"/>
        <v>89.1</v>
      </c>
      <c r="K30" s="2">
        <f t="shared" si="3"/>
        <v>3.3408000000000024</v>
      </c>
      <c r="L30" s="10">
        <f t="shared" si="9"/>
        <v>65.308800000000062</v>
      </c>
      <c r="M30" s="62">
        <f t="shared" si="1"/>
        <v>154.40880000000004</v>
      </c>
      <c r="N30" s="63">
        <f t="shared" si="6"/>
        <v>123.52704000000003</v>
      </c>
      <c r="Q30" s="20"/>
      <c r="R30" s="20"/>
      <c r="S30" s="20"/>
      <c r="T30" s="21"/>
      <c r="U30" s="20"/>
      <c r="V30" s="20"/>
      <c r="W30" s="20"/>
      <c r="X30" s="20"/>
      <c r="Y30" s="20"/>
      <c r="Z30" s="20"/>
      <c r="AA30" s="20"/>
    </row>
    <row r="31" spans="1:27" ht="15.75" thickBot="1" x14ac:dyDescent="0.3">
      <c r="A31">
        <f t="shared" si="4"/>
        <v>3.5000000000000018</v>
      </c>
      <c r="B31">
        <f t="shared" si="2"/>
        <v>0.10000000000000009</v>
      </c>
      <c r="C31">
        <f t="shared" si="7"/>
        <v>3.9000000000000004</v>
      </c>
      <c r="D31">
        <f t="shared" si="5"/>
        <v>34.599999999999973</v>
      </c>
      <c r="E31" s="67">
        <v>1.2</v>
      </c>
      <c r="F31" s="66">
        <v>49</v>
      </c>
      <c r="G31" s="1">
        <f>INDEX(Коэффициенты!D$3:D$39, MATCH(F31,Коэффициенты!C$3:C$39,1))</f>
        <v>0.57999999999999996</v>
      </c>
      <c r="H31">
        <f t="shared" si="0"/>
        <v>1200</v>
      </c>
      <c r="I31" s="12">
        <f>INDEX(Коэффициенты!B$3:B$74,MATCH(H31,Коэффициенты!A$3:A$74,1))</f>
        <v>0.89</v>
      </c>
      <c r="J31" s="9">
        <f t="shared" si="8"/>
        <v>96.11999999999999</v>
      </c>
      <c r="K31" s="2">
        <f t="shared" si="3"/>
        <v>3.4104000000000028</v>
      </c>
      <c r="L31" s="10">
        <f t="shared" si="9"/>
        <v>68.719200000000058</v>
      </c>
      <c r="M31" s="62">
        <f t="shared" si="1"/>
        <v>164.83920000000006</v>
      </c>
      <c r="N31" s="63">
        <f t="shared" si="6"/>
        <v>131.87136000000004</v>
      </c>
      <c r="Q31" s="19"/>
      <c r="R31" s="19"/>
      <c r="S31" s="20"/>
      <c r="T31" s="21"/>
      <c r="U31" s="20"/>
      <c r="V31" s="20"/>
      <c r="W31" s="20"/>
      <c r="X31" s="20"/>
      <c r="Y31" s="20"/>
      <c r="Z31" s="20"/>
      <c r="AA31" s="20"/>
    </row>
    <row r="32" spans="1:27" ht="15.75" thickBot="1" x14ac:dyDescent="0.3">
      <c r="A32">
        <f t="shared" si="4"/>
        <v>3.6000000000000019</v>
      </c>
      <c r="B32">
        <f t="shared" si="2"/>
        <v>0.10000000000000009</v>
      </c>
      <c r="C32" s="2">
        <f t="shared" si="7"/>
        <v>4</v>
      </c>
      <c r="D32">
        <f t="shared" si="5"/>
        <v>34.499999999999972</v>
      </c>
      <c r="E32" s="67">
        <v>1.1000000000000001</v>
      </c>
      <c r="F32" s="66">
        <v>57</v>
      </c>
      <c r="G32" s="1">
        <f>INDEX(Коэффициенты!D$3:D$39, MATCH(F32,Коэффициенты!C$3:C$39,1))</f>
        <v>0.56000000000000005</v>
      </c>
      <c r="H32">
        <f t="shared" si="0"/>
        <v>1100</v>
      </c>
      <c r="I32" s="12">
        <f>INDEX(Коэффициенты!B$3:B$74,MATCH(H32,Коэффициенты!A$3:A$74,1))</f>
        <v>0.9</v>
      </c>
      <c r="J32" s="9">
        <f t="shared" si="8"/>
        <v>89.1</v>
      </c>
      <c r="K32" s="2">
        <f t="shared" si="3"/>
        <v>3.8304000000000031</v>
      </c>
      <c r="L32" s="10">
        <f t="shared" si="9"/>
        <v>72.549600000000055</v>
      </c>
      <c r="M32" s="62">
        <f t="shared" si="1"/>
        <v>161.64960000000005</v>
      </c>
      <c r="N32" s="63">
        <f t="shared" si="6"/>
        <v>129.31968000000003</v>
      </c>
      <c r="Q32" s="22"/>
      <c r="R32" s="20"/>
      <c r="S32" s="20"/>
      <c r="T32" s="21"/>
      <c r="U32" s="20"/>
      <c r="V32" s="20"/>
      <c r="W32" s="20"/>
      <c r="X32" s="20"/>
      <c r="Y32" s="20"/>
      <c r="Z32" s="20"/>
      <c r="AA32" s="20"/>
    </row>
    <row r="33" spans="1:27" ht="15.75" thickBot="1" x14ac:dyDescent="0.3">
      <c r="A33">
        <f t="shared" si="4"/>
        <v>3.700000000000002</v>
      </c>
      <c r="B33">
        <f t="shared" si="2"/>
        <v>0.10000000000000009</v>
      </c>
      <c r="C33">
        <f t="shared" si="7"/>
        <v>4.0999999999999996</v>
      </c>
      <c r="D33">
        <f t="shared" si="5"/>
        <v>34.39999999999997</v>
      </c>
      <c r="E33" s="67">
        <v>1.1000000000000001</v>
      </c>
      <c r="F33" s="66">
        <v>55</v>
      </c>
      <c r="G33" s="1">
        <f>INDEX(Коэффициенты!D$3:D$39, MATCH(F33,Коэффициенты!C$3:C$39,1))</f>
        <v>0.56999999999999995</v>
      </c>
      <c r="H33">
        <f t="shared" si="0"/>
        <v>1100</v>
      </c>
      <c r="I33" s="12">
        <f>INDEX(Коэффициенты!B$3:B$74,MATCH(H33,Коэффициенты!A$3:A$74,1))</f>
        <v>0.9</v>
      </c>
      <c r="J33" s="9">
        <f t="shared" si="8"/>
        <v>89.1</v>
      </c>
      <c r="K33" s="2">
        <f t="shared" si="3"/>
        <v>3.7620000000000027</v>
      </c>
      <c r="L33" s="10">
        <f t="shared" si="9"/>
        <v>76.311600000000055</v>
      </c>
      <c r="M33" s="62">
        <f t="shared" si="1"/>
        <v>165.41160000000005</v>
      </c>
      <c r="N33" s="63">
        <f t="shared" si="6"/>
        <v>132.32928000000004</v>
      </c>
      <c r="Q33" s="20"/>
      <c r="R33" s="20"/>
      <c r="S33" s="20"/>
      <c r="T33" s="21"/>
      <c r="U33" s="20"/>
      <c r="V33" s="20"/>
      <c r="W33" s="20"/>
      <c r="X33" s="20"/>
      <c r="Y33" s="20"/>
      <c r="Z33" s="20"/>
      <c r="AA33" s="20"/>
    </row>
    <row r="34" spans="1:27" ht="15.75" thickBot="1" x14ac:dyDescent="0.3">
      <c r="A34">
        <f t="shared" si="4"/>
        <v>3.800000000000002</v>
      </c>
      <c r="B34">
        <f t="shared" si="2"/>
        <v>0.10000000000000009</v>
      </c>
      <c r="C34">
        <f t="shared" si="7"/>
        <v>4.1999999999999993</v>
      </c>
      <c r="D34">
        <f t="shared" si="5"/>
        <v>34.299999999999969</v>
      </c>
      <c r="E34" s="67">
        <v>0.8</v>
      </c>
      <c r="F34" s="66">
        <v>52</v>
      </c>
      <c r="G34" s="1">
        <f>INDEX(Коэффициенты!D$3:D$39, MATCH(F34,Коэффициенты!C$3:C$39,1))</f>
        <v>0.56999999999999995</v>
      </c>
      <c r="H34">
        <f t="shared" si="0"/>
        <v>800</v>
      </c>
      <c r="I34" s="12">
        <f>INDEX(Коэффициенты!B$3:B$74,MATCH(H34,Коэффициенты!A$3:A$74,1))</f>
        <v>0.9</v>
      </c>
      <c r="J34" s="9">
        <f t="shared" si="8"/>
        <v>64.8</v>
      </c>
      <c r="K34" s="2">
        <f t="shared" si="3"/>
        <v>3.5568000000000026</v>
      </c>
      <c r="L34" s="10">
        <f t="shared" si="9"/>
        <v>79.868400000000065</v>
      </c>
      <c r="M34" s="62">
        <f t="shared" si="1"/>
        <v>144.66840000000008</v>
      </c>
      <c r="N34" s="63">
        <f t="shared" si="6"/>
        <v>115.73472000000007</v>
      </c>
      <c r="Q34" s="19"/>
      <c r="R34" s="19"/>
      <c r="S34" s="20"/>
      <c r="T34" s="21"/>
      <c r="U34" s="20"/>
      <c r="V34" s="20"/>
      <c r="W34" s="20"/>
      <c r="X34" s="20"/>
      <c r="Y34" s="20"/>
      <c r="Z34" s="20"/>
      <c r="AA34" s="20"/>
    </row>
    <row r="35" spans="1:27" ht="15.75" thickBot="1" x14ac:dyDescent="0.3">
      <c r="A35">
        <f t="shared" si="4"/>
        <v>3.9000000000000021</v>
      </c>
      <c r="B35">
        <f t="shared" si="2"/>
        <v>0.10000000000000009</v>
      </c>
      <c r="C35" s="2">
        <f t="shared" si="7"/>
        <v>4.2999999999999989</v>
      </c>
      <c r="D35">
        <f t="shared" si="5"/>
        <v>34.199999999999967</v>
      </c>
      <c r="E35" s="67">
        <v>0.5</v>
      </c>
      <c r="F35" s="66">
        <v>46</v>
      </c>
      <c r="G35" s="1">
        <f>INDEX(Коэффициенты!D$3:D$39, MATCH(F35,Коэффициенты!C$3:C$39,1))</f>
        <v>0.59</v>
      </c>
      <c r="H35">
        <f t="shared" si="0"/>
        <v>500</v>
      </c>
      <c r="I35" s="12">
        <f>INDEX(Коэффициенты!B$3:B$74,MATCH(H35,Коэффициенты!A$3:A$74,1))</f>
        <v>0.9</v>
      </c>
      <c r="J35" s="9">
        <f t="shared" si="8"/>
        <v>40.5</v>
      </c>
      <c r="K35" s="2">
        <f t="shared" si="3"/>
        <v>3.2568000000000024</v>
      </c>
      <c r="L35" s="10">
        <f t="shared" si="9"/>
        <v>83.125200000000063</v>
      </c>
      <c r="M35" s="62">
        <f t="shared" si="1"/>
        <v>123.62520000000006</v>
      </c>
      <c r="N35" s="63">
        <f t="shared" si="6"/>
        <v>98.900160000000056</v>
      </c>
      <c r="Q35" s="22"/>
      <c r="R35" s="20"/>
      <c r="S35" s="20"/>
      <c r="T35" s="21"/>
      <c r="U35" s="20"/>
      <c r="V35" s="20"/>
      <c r="W35" s="20"/>
      <c r="X35" s="20"/>
      <c r="Y35" s="20"/>
      <c r="Z35" s="20"/>
      <c r="AA35" s="20"/>
    </row>
    <row r="36" spans="1:27" ht="15.75" thickBot="1" x14ac:dyDescent="0.3">
      <c r="A36">
        <f t="shared" si="4"/>
        <v>4.0000000000000018</v>
      </c>
      <c r="B36">
        <f t="shared" si="2"/>
        <v>9.9999999999999645E-2</v>
      </c>
      <c r="C36">
        <f t="shared" si="7"/>
        <v>4.3999999999999986</v>
      </c>
      <c r="D36">
        <f t="shared" si="5"/>
        <v>34.099999999999966</v>
      </c>
      <c r="E36" s="67">
        <v>0.4</v>
      </c>
      <c r="F36" s="66">
        <v>34</v>
      </c>
      <c r="G36" s="1">
        <f>INDEX(Коэффициенты!D$3:D$39, MATCH(F36,Коэффициенты!C$3:C$39,1))</f>
        <v>0.65</v>
      </c>
      <c r="H36">
        <f t="shared" si="0"/>
        <v>400</v>
      </c>
      <c r="I36" s="12">
        <f>INDEX(Коэффициенты!B$3:B$74,MATCH(H36,Коэффициенты!A$3:A$74,1))</f>
        <v>0.9</v>
      </c>
      <c r="J36" s="9">
        <f t="shared" si="8"/>
        <v>32.4</v>
      </c>
      <c r="K36" s="2">
        <f t="shared" si="3"/>
        <v>2.6519999999999908</v>
      </c>
      <c r="L36" s="10">
        <f t="shared" si="9"/>
        <v>85.77720000000005</v>
      </c>
      <c r="M36" s="62">
        <f t="shared" si="1"/>
        <v>118.17720000000006</v>
      </c>
      <c r="N36" s="63">
        <f t="shared" si="6"/>
        <v>94.541760000000039</v>
      </c>
      <c r="Q36" s="20"/>
      <c r="R36" s="20"/>
      <c r="S36" s="20"/>
      <c r="T36" s="21"/>
      <c r="U36" s="20"/>
      <c r="V36" s="20"/>
      <c r="W36" s="20"/>
      <c r="X36" s="20"/>
      <c r="Y36" s="20"/>
      <c r="Z36" s="20"/>
      <c r="AA36" s="20"/>
    </row>
    <row r="37" spans="1:27" ht="15.75" thickBot="1" x14ac:dyDescent="0.3">
      <c r="A37">
        <f t="shared" si="4"/>
        <v>4.1000000000000014</v>
      </c>
      <c r="B37">
        <f t="shared" si="2"/>
        <v>9.9999999999999645E-2</v>
      </c>
      <c r="C37">
        <f t="shared" si="7"/>
        <v>4.4999999999999982</v>
      </c>
      <c r="D37">
        <f t="shared" si="5"/>
        <v>33.999999999999964</v>
      </c>
      <c r="E37" s="67">
        <v>0.3</v>
      </c>
      <c r="F37" s="66">
        <v>26</v>
      </c>
      <c r="G37" s="1">
        <f>INDEX(Коэффициенты!D$3:D$39, MATCH(F37,Коэффициенты!C$3:C$39,1))</f>
        <v>0.71</v>
      </c>
      <c r="H37">
        <f t="shared" si="0"/>
        <v>300</v>
      </c>
      <c r="I37" s="12">
        <f>INDEX(Коэффициенты!B$3:B$74,MATCH(H37,Коэффициенты!A$3:A$74,1))</f>
        <v>0.9</v>
      </c>
      <c r="J37" s="9">
        <f t="shared" si="8"/>
        <v>24.3</v>
      </c>
      <c r="K37" s="2">
        <f t="shared" si="3"/>
        <v>2.2151999999999918</v>
      </c>
      <c r="L37" s="10">
        <f t="shared" si="9"/>
        <v>87.992400000000046</v>
      </c>
      <c r="M37" s="62">
        <f t="shared" si="1"/>
        <v>112.29240000000004</v>
      </c>
      <c r="N37" s="63">
        <f t="shared" si="6"/>
        <v>89.833920000000035</v>
      </c>
      <c r="Q37" s="19"/>
      <c r="R37" s="19"/>
      <c r="S37" s="20"/>
      <c r="T37" s="21"/>
      <c r="U37" s="20"/>
      <c r="V37" s="20"/>
      <c r="W37" s="20"/>
      <c r="X37" s="20"/>
      <c r="Y37" s="20"/>
      <c r="Z37" s="20"/>
      <c r="AA37" s="20"/>
    </row>
    <row r="38" spans="1:27" ht="15.75" thickBot="1" x14ac:dyDescent="0.3">
      <c r="A38">
        <f t="shared" si="4"/>
        <v>4.2000000000000011</v>
      </c>
      <c r="B38">
        <f t="shared" si="2"/>
        <v>9.9999999999999645E-2</v>
      </c>
      <c r="C38" s="2">
        <f t="shared" si="7"/>
        <v>4.5999999999999979</v>
      </c>
      <c r="D38">
        <f t="shared" si="5"/>
        <v>33.899999999999963</v>
      </c>
      <c r="E38" s="67">
        <v>0.3</v>
      </c>
      <c r="F38" s="66">
        <v>20</v>
      </c>
      <c r="G38" s="1">
        <f>INDEX(Коэффициенты!D$3:D$39, MATCH(F38,Коэффициенты!C$3:C$39,1))</f>
        <v>0.75</v>
      </c>
      <c r="H38">
        <f t="shared" si="0"/>
        <v>300</v>
      </c>
      <c r="I38" s="12">
        <f>INDEX(Коэффициенты!B$3:B$74,MATCH(H38,Коэффициенты!A$3:A$74,1))</f>
        <v>0.9</v>
      </c>
      <c r="J38" s="9">
        <f t="shared" si="8"/>
        <v>24.3</v>
      </c>
      <c r="K38" s="2">
        <f t="shared" si="3"/>
        <v>1.7999999999999936</v>
      </c>
      <c r="L38" s="10">
        <f t="shared" si="9"/>
        <v>89.792400000000043</v>
      </c>
      <c r="M38" s="62">
        <f t="shared" si="1"/>
        <v>114.09240000000004</v>
      </c>
      <c r="N38" s="63">
        <f t="shared" si="6"/>
        <v>91.273920000000032</v>
      </c>
      <c r="Q38" s="22"/>
      <c r="R38" s="20"/>
      <c r="S38" s="20"/>
      <c r="T38" s="21"/>
      <c r="U38" s="20"/>
      <c r="V38" s="20"/>
      <c r="W38" s="20"/>
      <c r="X38" s="20"/>
      <c r="Y38" s="20"/>
      <c r="Z38" s="20"/>
      <c r="AA38" s="20"/>
    </row>
    <row r="39" spans="1:27" ht="15.75" thickBot="1" x14ac:dyDescent="0.3">
      <c r="A39">
        <f t="shared" si="4"/>
        <v>4.3000000000000007</v>
      </c>
      <c r="B39">
        <f t="shared" si="2"/>
        <v>9.9999999999999645E-2</v>
      </c>
      <c r="C39">
        <f t="shared" si="7"/>
        <v>4.6999999999999975</v>
      </c>
      <c r="D39">
        <f t="shared" si="5"/>
        <v>33.799999999999962</v>
      </c>
      <c r="E39" s="67">
        <v>0.3</v>
      </c>
      <c r="F39" s="66">
        <v>18</v>
      </c>
      <c r="G39" s="1">
        <f>INDEX(Коэффициенты!D$3:D$39, MATCH(F39,Коэффициенты!C$3:C$39,1))</f>
        <v>0.75</v>
      </c>
      <c r="H39">
        <f t="shared" si="0"/>
        <v>300</v>
      </c>
      <c r="I39" s="12">
        <f>INDEX(Коэффициенты!B$3:B$74,MATCH(H39,Коэффициенты!A$3:A$74,1))</f>
        <v>0.9</v>
      </c>
      <c r="J39" s="9">
        <f t="shared" si="8"/>
        <v>24.3</v>
      </c>
      <c r="K39" s="2">
        <f t="shared" si="3"/>
        <v>1.6199999999999941</v>
      </c>
      <c r="L39" s="10">
        <f t="shared" si="9"/>
        <v>91.412400000000034</v>
      </c>
      <c r="M39" s="62">
        <f t="shared" si="1"/>
        <v>115.71240000000003</v>
      </c>
      <c r="N39" s="63">
        <f t="shared" si="6"/>
        <v>92.569920000000025</v>
      </c>
      <c r="Q39" s="20"/>
      <c r="R39" s="20"/>
      <c r="S39" s="20"/>
      <c r="T39" s="21"/>
      <c r="U39" s="20"/>
      <c r="V39" s="20"/>
      <c r="W39" s="20"/>
      <c r="X39" s="20"/>
      <c r="Y39" s="20"/>
      <c r="Z39" s="20"/>
      <c r="AA39" s="20"/>
    </row>
    <row r="40" spans="1:27" ht="15.75" thickBot="1" x14ac:dyDescent="0.3">
      <c r="A40">
        <f t="shared" si="4"/>
        <v>4.4000000000000004</v>
      </c>
      <c r="B40">
        <f t="shared" si="2"/>
        <v>9.9999999999999645E-2</v>
      </c>
      <c r="C40">
        <f t="shared" si="7"/>
        <v>4.7999999999999972</v>
      </c>
      <c r="D40">
        <f t="shared" si="5"/>
        <v>33.69999999999996</v>
      </c>
      <c r="E40" s="67">
        <v>0.3</v>
      </c>
      <c r="F40" s="66">
        <v>15</v>
      </c>
      <c r="G40" s="1">
        <f>INDEX(Коэффициенты!D$3:D$39, MATCH(F40,Коэффициенты!C$3:C$39,1))</f>
        <v>0.75</v>
      </c>
      <c r="H40">
        <f t="shared" si="0"/>
        <v>300</v>
      </c>
      <c r="I40" s="12">
        <f>INDEX(Коэффициенты!B$3:B$74,MATCH(H40,Коэффициенты!A$3:A$74,1))</f>
        <v>0.9</v>
      </c>
      <c r="J40" s="9">
        <f t="shared" si="8"/>
        <v>24.3</v>
      </c>
      <c r="K40" s="2">
        <f t="shared" si="3"/>
        <v>1.3499999999999952</v>
      </c>
      <c r="L40" s="10">
        <f t="shared" si="9"/>
        <v>92.762400000000028</v>
      </c>
      <c r="M40" s="62">
        <f t="shared" si="1"/>
        <v>117.06240000000003</v>
      </c>
      <c r="N40" s="63">
        <f t="shared" si="6"/>
        <v>93.649920000000023</v>
      </c>
      <c r="Q40" s="19"/>
      <c r="R40" s="19"/>
      <c r="S40" s="20"/>
      <c r="T40" s="21"/>
      <c r="U40" s="20"/>
      <c r="V40" s="20"/>
      <c r="W40" s="20"/>
      <c r="X40" s="20"/>
      <c r="Y40" s="20"/>
      <c r="Z40" s="20"/>
      <c r="AA40" s="20"/>
    </row>
    <row r="41" spans="1:27" ht="15.75" thickBot="1" x14ac:dyDescent="0.3">
      <c r="A41">
        <f t="shared" si="4"/>
        <v>4.5</v>
      </c>
      <c r="B41">
        <f t="shared" si="2"/>
        <v>9.9999999999999645E-2</v>
      </c>
      <c r="C41" s="2">
        <f t="shared" si="7"/>
        <v>4.8999999999999968</v>
      </c>
      <c r="D41">
        <f t="shared" si="5"/>
        <v>33.599999999999959</v>
      </c>
      <c r="E41" s="67">
        <v>0.2</v>
      </c>
      <c r="F41" s="66">
        <v>16</v>
      </c>
      <c r="G41" s="1">
        <f>INDEX(Коэффициенты!D$3:D$39, MATCH(F41,Коэффициенты!C$3:C$39,1))</f>
        <v>0.75</v>
      </c>
      <c r="H41">
        <f t="shared" si="0"/>
        <v>200</v>
      </c>
      <c r="I41" s="12">
        <f>INDEX(Коэффициенты!B$3:B$74,MATCH(H41,Коэффициенты!A$3:A$74,1))</f>
        <v>0.9</v>
      </c>
      <c r="J41" s="9">
        <f t="shared" si="8"/>
        <v>16.2</v>
      </c>
      <c r="K41" s="2">
        <f t="shared" si="3"/>
        <v>1.4399999999999948</v>
      </c>
      <c r="L41" s="10">
        <f t="shared" si="9"/>
        <v>94.202400000000026</v>
      </c>
      <c r="M41" s="62">
        <f t="shared" si="1"/>
        <v>110.40240000000003</v>
      </c>
      <c r="N41" s="63">
        <f t="shared" si="6"/>
        <v>88.32192000000002</v>
      </c>
      <c r="Q41" s="22"/>
      <c r="R41" s="20"/>
      <c r="S41" s="20"/>
      <c r="T41" s="21"/>
      <c r="U41" s="20"/>
      <c r="V41" s="20"/>
      <c r="W41" s="20"/>
      <c r="X41" s="20"/>
      <c r="Y41" s="20"/>
      <c r="Z41" s="20"/>
      <c r="AA41" s="20"/>
    </row>
    <row r="42" spans="1:27" ht="15.75" thickBot="1" x14ac:dyDescent="0.3">
      <c r="A42">
        <f t="shared" si="4"/>
        <v>4.5999999999999996</v>
      </c>
      <c r="B42">
        <f t="shared" si="2"/>
        <v>9.9999999999999645E-2</v>
      </c>
      <c r="C42">
        <f t="shared" si="7"/>
        <v>4.9999999999999964</v>
      </c>
      <c r="D42">
        <f t="shared" si="5"/>
        <v>33.499999999999957</v>
      </c>
      <c r="E42" s="67">
        <v>0.2</v>
      </c>
      <c r="F42" s="66">
        <v>16</v>
      </c>
      <c r="G42" s="1">
        <f>INDEX(Коэффициенты!D$3:D$39, MATCH(F42,Коэффициенты!C$3:C$39,1))</f>
        <v>0.75</v>
      </c>
      <c r="H42">
        <f t="shared" si="0"/>
        <v>200</v>
      </c>
      <c r="I42" s="12">
        <f>INDEX(Коэффициенты!B$3:B$74,MATCH(H42,Коэффициенты!A$3:A$74,1))</f>
        <v>0.9</v>
      </c>
      <c r="J42" s="9">
        <f t="shared" si="8"/>
        <v>16.2</v>
      </c>
      <c r="K42" s="2">
        <f t="shared" si="3"/>
        <v>1.4399999999999948</v>
      </c>
      <c r="L42" s="10">
        <f t="shared" si="9"/>
        <v>95.642400000000023</v>
      </c>
      <c r="M42" s="62">
        <f t="shared" si="1"/>
        <v>111.84240000000003</v>
      </c>
      <c r="N42" s="63">
        <f t="shared" si="6"/>
        <v>89.473920000000021</v>
      </c>
      <c r="Q42" s="20"/>
      <c r="R42" s="20"/>
      <c r="S42" s="20"/>
      <c r="T42" s="21"/>
      <c r="U42" s="20"/>
      <c r="V42" s="20"/>
      <c r="W42" s="20"/>
      <c r="X42" s="20"/>
      <c r="Y42" s="20"/>
      <c r="Z42" s="20"/>
      <c r="AA42" s="20"/>
    </row>
    <row r="43" spans="1:27" ht="15.75" thickBot="1" x14ac:dyDescent="0.3">
      <c r="A43">
        <f t="shared" si="4"/>
        <v>4.6999999999999993</v>
      </c>
      <c r="B43">
        <f t="shared" si="2"/>
        <v>9.9999999999999645E-2</v>
      </c>
      <c r="C43">
        <f t="shared" si="7"/>
        <v>5.0999999999999961</v>
      </c>
      <c r="D43">
        <f t="shared" si="5"/>
        <v>33.399999999999956</v>
      </c>
      <c r="E43" s="67">
        <v>0.3</v>
      </c>
      <c r="F43" s="66">
        <v>14</v>
      </c>
      <c r="G43" s="1">
        <f>INDEX(Коэффициенты!D$3:D$39, MATCH(F43,Коэффициенты!C$3:C$39,1))</f>
        <v>0.75</v>
      </c>
      <c r="H43">
        <f t="shared" si="0"/>
        <v>300</v>
      </c>
      <c r="I43" s="12">
        <f>INDEX(Коэффициенты!B$3:B$74,MATCH(H43,Коэффициенты!A$3:A$74,1))</f>
        <v>0.9</v>
      </c>
      <c r="J43" s="9">
        <f t="shared" si="8"/>
        <v>24.3</v>
      </c>
      <c r="K43" s="2">
        <f t="shared" si="3"/>
        <v>1.2599999999999956</v>
      </c>
      <c r="L43" s="10">
        <f t="shared" si="9"/>
        <v>96.902400000000014</v>
      </c>
      <c r="M43" s="62">
        <f t="shared" si="1"/>
        <v>121.20240000000001</v>
      </c>
      <c r="N43" s="63">
        <f t="shared" si="6"/>
        <v>96.961920000000006</v>
      </c>
      <c r="Q43" s="19"/>
      <c r="R43" s="19"/>
      <c r="S43" s="20"/>
      <c r="T43" s="21"/>
      <c r="U43" s="20"/>
      <c r="V43" s="20"/>
      <c r="W43" s="20"/>
      <c r="X43" s="20"/>
      <c r="Y43" s="20"/>
      <c r="Z43" s="20"/>
      <c r="AA43" s="20"/>
    </row>
    <row r="44" spans="1:27" ht="15.75" thickBot="1" x14ac:dyDescent="0.3">
      <c r="A44">
        <f t="shared" si="4"/>
        <v>4.7999999999999989</v>
      </c>
      <c r="B44">
        <f t="shared" si="2"/>
        <v>9.9999999999999645E-2</v>
      </c>
      <c r="C44" s="2">
        <f t="shared" si="7"/>
        <v>5.1999999999999957</v>
      </c>
      <c r="D44">
        <f t="shared" si="5"/>
        <v>33.299999999999955</v>
      </c>
      <c r="E44" s="67">
        <v>0.2</v>
      </c>
      <c r="F44" s="66">
        <v>11</v>
      </c>
      <c r="G44" s="1">
        <f>INDEX(Коэффициенты!D$3:D$39, MATCH(F44,Коэффициенты!C$3:C$39,1))</f>
        <v>0.75</v>
      </c>
      <c r="H44">
        <f t="shared" si="0"/>
        <v>200</v>
      </c>
      <c r="I44" s="12">
        <f>INDEX(Коэффициенты!B$3:B$74,MATCH(H44,Коэффициенты!A$3:A$74,1))</f>
        <v>0.9</v>
      </c>
      <c r="J44" s="9">
        <f t="shared" si="8"/>
        <v>16.2</v>
      </c>
      <c r="K44" s="2">
        <f t="shared" si="3"/>
        <v>0.98999999999999644</v>
      </c>
      <c r="L44" s="10">
        <f t="shared" si="9"/>
        <v>97.892400000000009</v>
      </c>
      <c r="M44" s="62">
        <f t="shared" si="1"/>
        <v>114.09240000000001</v>
      </c>
      <c r="N44" s="63">
        <f t="shared" si="6"/>
        <v>91.273920000000004</v>
      </c>
      <c r="Q44" s="22"/>
      <c r="R44" s="20"/>
      <c r="S44" s="20"/>
      <c r="T44" s="21"/>
      <c r="U44" s="20"/>
      <c r="V44" s="20"/>
      <c r="W44" s="20"/>
      <c r="X44" s="20"/>
      <c r="Y44" s="20"/>
      <c r="Z44" s="20"/>
      <c r="AA44" s="20"/>
    </row>
    <row r="45" spans="1:27" ht="15.75" thickBot="1" x14ac:dyDescent="0.3">
      <c r="A45">
        <f t="shared" si="4"/>
        <v>4.8999999999999986</v>
      </c>
      <c r="B45">
        <f t="shared" si="2"/>
        <v>9.9999999999999645E-2</v>
      </c>
      <c r="C45">
        <f t="shared" si="7"/>
        <v>5.2999999999999954</v>
      </c>
      <c r="D45">
        <f t="shared" si="5"/>
        <v>33.199999999999953</v>
      </c>
      <c r="E45" s="67">
        <v>0.2</v>
      </c>
      <c r="F45" s="66">
        <v>10</v>
      </c>
      <c r="G45" s="1">
        <f>INDEX(Коэффициенты!D$3:D$39, MATCH(F45,Коэффициенты!C$3:C$39,1))</f>
        <v>0.75</v>
      </c>
      <c r="H45">
        <f t="shared" si="0"/>
        <v>200</v>
      </c>
      <c r="I45" s="12">
        <f>INDEX(Коэффициенты!B$3:B$74,MATCH(H45,Коэффициенты!A$3:A$74,1))</f>
        <v>0.9</v>
      </c>
      <c r="J45" s="9">
        <f t="shared" si="8"/>
        <v>16.2</v>
      </c>
      <c r="K45" s="2">
        <f t="shared" si="3"/>
        <v>0.8999999999999968</v>
      </c>
      <c r="L45" s="10">
        <f t="shared" si="9"/>
        <v>98.792400000000001</v>
      </c>
      <c r="M45" s="62">
        <f t="shared" si="1"/>
        <v>114.9924</v>
      </c>
      <c r="N45" s="63">
        <f t="shared" si="6"/>
        <v>91.993920000000003</v>
      </c>
      <c r="Q45" s="20"/>
      <c r="R45" s="20"/>
      <c r="S45" s="20"/>
      <c r="T45" s="21"/>
      <c r="U45" s="20"/>
      <c r="V45" s="20"/>
      <c r="W45" s="20"/>
      <c r="X45" s="20"/>
      <c r="Y45" s="20"/>
      <c r="Z45" s="20"/>
      <c r="AA45" s="20"/>
    </row>
    <row r="46" spans="1:27" ht="15.75" thickBot="1" x14ac:dyDescent="0.3">
      <c r="A46">
        <f t="shared" si="4"/>
        <v>4.9999999999999982</v>
      </c>
      <c r="B46">
        <f t="shared" si="2"/>
        <v>9.9999999999999645E-2</v>
      </c>
      <c r="C46">
        <f t="shared" si="7"/>
        <v>5.399999999999995</v>
      </c>
      <c r="D46">
        <f t="shared" si="5"/>
        <v>33.099999999999952</v>
      </c>
      <c r="E46" s="67">
        <v>0.2</v>
      </c>
      <c r="F46" s="66">
        <v>9</v>
      </c>
      <c r="G46" s="1">
        <f>INDEX(Коэффициенты!D$3:D$39, MATCH(F46,Коэффициенты!C$3:C$39,1))</f>
        <v>0.75</v>
      </c>
      <c r="H46">
        <f t="shared" si="0"/>
        <v>200</v>
      </c>
      <c r="I46" s="12">
        <f>INDEX(Коэффициенты!B$3:B$74,MATCH(H46,Коэффициенты!A$3:A$74,1))</f>
        <v>0.9</v>
      </c>
      <c r="J46" s="9">
        <f t="shared" si="8"/>
        <v>16.2</v>
      </c>
      <c r="K46" s="2">
        <f t="shared" si="3"/>
        <v>0.80999999999999706</v>
      </c>
      <c r="L46" s="10">
        <f t="shared" si="9"/>
        <v>99.602400000000003</v>
      </c>
      <c r="M46" s="62">
        <f t="shared" si="1"/>
        <v>115.80240000000001</v>
      </c>
      <c r="N46" s="63">
        <f t="shared" si="6"/>
        <v>92.641919999999999</v>
      </c>
      <c r="Q46" s="19"/>
      <c r="R46" s="19"/>
      <c r="S46" s="20"/>
      <c r="T46" s="21"/>
      <c r="U46" s="20"/>
      <c r="V46" s="20"/>
      <c r="W46" s="20"/>
      <c r="X46" s="20"/>
      <c r="Y46" s="20"/>
      <c r="Z46" s="20"/>
      <c r="AA46" s="20"/>
    </row>
    <row r="47" spans="1:27" ht="15.75" thickBot="1" x14ac:dyDescent="0.3">
      <c r="A47">
        <f t="shared" si="4"/>
        <v>5.0999999999999979</v>
      </c>
      <c r="B47">
        <f t="shared" si="2"/>
        <v>9.9999999999999645E-2</v>
      </c>
      <c r="C47" s="2">
        <f t="shared" si="7"/>
        <v>5.4999999999999947</v>
      </c>
      <c r="D47">
        <f t="shared" si="5"/>
        <v>32.99999999999995</v>
      </c>
      <c r="E47" s="67">
        <v>0.3</v>
      </c>
      <c r="F47" s="66">
        <v>9</v>
      </c>
      <c r="G47" s="1">
        <f>INDEX(Коэффициенты!D$3:D$39, MATCH(F47,Коэффициенты!C$3:C$39,1))</f>
        <v>0.75</v>
      </c>
      <c r="H47">
        <f t="shared" si="0"/>
        <v>300</v>
      </c>
      <c r="I47" s="12">
        <f>INDEX(Коэффициенты!B$3:B$74,MATCH(H47,Коэффициенты!A$3:A$74,1))</f>
        <v>0.9</v>
      </c>
      <c r="J47" s="9">
        <f t="shared" si="8"/>
        <v>24.3</v>
      </c>
      <c r="K47" s="2">
        <f t="shared" si="3"/>
        <v>0.80999999999999706</v>
      </c>
      <c r="L47" s="10">
        <f t="shared" si="9"/>
        <v>100.41240000000001</v>
      </c>
      <c r="M47" s="62">
        <f t="shared" si="1"/>
        <v>124.7124</v>
      </c>
      <c r="N47" s="63">
        <f t="shared" si="6"/>
        <v>99.769919999999999</v>
      </c>
      <c r="Q47" s="22"/>
      <c r="R47" s="20"/>
      <c r="S47" s="20"/>
      <c r="T47" s="21"/>
      <c r="U47" s="20"/>
      <c r="V47" s="20"/>
      <c r="W47" s="20"/>
      <c r="X47" s="20"/>
      <c r="Y47" s="20"/>
      <c r="Z47" s="20"/>
      <c r="AA47" s="20"/>
    </row>
    <row r="48" spans="1:27" ht="15.75" thickBot="1" x14ac:dyDescent="0.3">
      <c r="A48">
        <f t="shared" si="4"/>
        <v>5.1999999999999975</v>
      </c>
      <c r="B48">
        <f t="shared" si="2"/>
        <v>9.9999999999999645E-2</v>
      </c>
      <c r="C48">
        <f t="shared" si="7"/>
        <v>5.5999999999999943</v>
      </c>
      <c r="D48">
        <f t="shared" si="5"/>
        <v>32.899999999999949</v>
      </c>
      <c r="E48" s="67">
        <v>0.3</v>
      </c>
      <c r="F48" s="66">
        <v>9</v>
      </c>
      <c r="G48" s="1">
        <f>INDEX(Коэффициенты!D$3:D$39, MATCH(F48,Коэффициенты!C$3:C$39,1))</f>
        <v>0.75</v>
      </c>
      <c r="H48">
        <f t="shared" si="0"/>
        <v>300</v>
      </c>
      <c r="I48" s="12">
        <f>INDEX(Коэффициенты!B$3:B$74,MATCH(H48,Коэффициенты!A$3:A$74,1))</f>
        <v>0.9</v>
      </c>
      <c r="J48" s="9">
        <f t="shared" si="8"/>
        <v>24.3</v>
      </c>
      <c r="K48" s="2">
        <f t="shared" si="3"/>
        <v>0.80999999999999706</v>
      </c>
      <c r="L48" s="10">
        <f t="shared" si="9"/>
        <v>101.22240000000001</v>
      </c>
      <c r="M48" s="62">
        <f t="shared" si="1"/>
        <v>125.5224</v>
      </c>
      <c r="N48" s="63">
        <f t="shared" si="6"/>
        <v>100.41792000000001</v>
      </c>
      <c r="Q48" s="20"/>
      <c r="R48" s="20"/>
      <c r="S48" s="20"/>
      <c r="T48" s="21"/>
      <c r="U48" s="20"/>
      <c r="V48" s="20"/>
      <c r="W48" s="20"/>
      <c r="X48" s="20"/>
      <c r="Y48" s="20"/>
      <c r="Z48" s="20"/>
      <c r="AA48" s="20"/>
    </row>
    <row r="49" spans="1:27" ht="15.75" thickBot="1" x14ac:dyDescent="0.3">
      <c r="A49">
        <f t="shared" si="4"/>
        <v>5.2999999999999972</v>
      </c>
      <c r="B49">
        <f t="shared" si="2"/>
        <v>9.9999999999999645E-2</v>
      </c>
      <c r="C49">
        <f t="shared" si="7"/>
        <v>5.699999999999994</v>
      </c>
      <c r="D49">
        <f t="shared" si="5"/>
        <v>32.799999999999947</v>
      </c>
      <c r="E49" s="67">
        <v>0.3</v>
      </c>
      <c r="F49" s="66">
        <v>9</v>
      </c>
      <c r="G49" s="1">
        <f>INDEX(Коэффициенты!D$3:D$39, MATCH(F49,Коэффициенты!C$3:C$39,1))</f>
        <v>0.75</v>
      </c>
      <c r="H49">
        <f t="shared" si="0"/>
        <v>300</v>
      </c>
      <c r="I49" s="12">
        <f>INDEX(Коэффициенты!B$3:B$74,MATCH(H49,Коэффициенты!A$3:A$74,1))</f>
        <v>0.9</v>
      </c>
      <c r="J49" s="9">
        <f t="shared" si="8"/>
        <v>24.3</v>
      </c>
      <c r="K49" s="2">
        <f t="shared" si="3"/>
        <v>0.80999999999999706</v>
      </c>
      <c r="L49" s="10">
        <f t="shared" si="9"/>
        <v>102.03240000000001</v>
      </c>
      <c r="M49" s="62">
        <f t="shared" si="1"/>
        <v>126.33240000000001</v>
      </c>
      <c r="N49" s="63">
        <f t="shared" si="6"/>
        <v>101.06592000000001</v>
      </c>
      <c r="Q49" s="19"/>
      <c r="R49" s="19"/>
      <c r="S49" s="20"/>
      <c r="T49" s="21"/>
      <c r="U49" s="20"/>
      <c r="V49" s="20"/>
      <c r="W49" s="20"/>
      <c r="X49" s="20"/>
      <c r="Y49" s="20"/>
      <c r="Z49" s="20"/>
      <c r="AA49" s="20"/>
    </row>
    <row r="50" spans="1:27" ht="15.75" thickBot="1" x14ac:dyDescent="0.3">
      <c r="A50">
        <f t="shared" si="4"/>
        <v>5.3999999999999968</v>
      </c>
      <c r="B50">
        <f t="shared" si="2"/>
        <v>9.9999999999999645E-2</v>
      </c>
      <c r="C50" s="2">
        <f t="shared" si="7"/>
        <v>5.7999999999999936</v>
      </c>
      <c r="D50">
        <f t="shared" si="5"/>
        <v>32.699999999999946</v>
      </c>
      <c r="E50" s="67">
        <v>0.4</v>
      </c>
      <c r="F50" s="66">
        <v>9</v>
      </c>
      <c r="G50" s="1">
        <f>INDEX(Коэффициенты!D$3:D$39, MATCH(F50,Коэффициенты!C$3:C$39,1))</f>
        <v>0.75</v>
      </c>
      <c r="H50">
        <f t="shared" si="0"/>
        <v>400</v>
      </c>
      <c r="I50" s="12">
        <f>INDEX(Коэффициенты!B$3:B$74,MATCH(H50,Коэффициенты!A$3:A$74,1))</f>
        <v>0.9</v>
      </c>
      <c r="J50" s="9">
        <f t="shared" si="8"/>
        <v>32.4</v>
      </c>
      <c r="K50" s="2">
        <f t="shared" si="3"/>
        <v>0.80999999999999706</v>
      </c>
      <c r="L50" s="10">
        <f t="shared" si="9"/>
        <v>102.84240000000001</v>
      </c>
      <c r="M50" s="62">
        <f t="shared" si="1"/>
        <v>135.2424</v>
      </c>
      <c r="N50" s="63">
        <f t="shared" si="6"/>
        <v>108.19392000000001</v>
      </c>
      <c r="Q50" s="22"/>
      <c r="R50" s="20"/>
      <c r="S50" s="20"/>
      <c r="T50" s="21"/>
      <c r="U50" s="20"/>
      <c r="V50" s="20"/>
      <c r="W50" s="20"/>
      <c r="X50" s="20"/>
      <c r="Y50" s="20"/>
      <c r="Z50" s="20"/>
      <c r="AA50" s="20"/>
    </row>
    <row r="51" spans="1:27" ht="15.75" thickBot="1" x14ac:dyDescent="0.3">
      <c r="A51">
        <f t="shared" si="4"/>
        <v>5.4999999999999964</v>
      </c>
      <c r="B51">
        <f t="shared" si="2"/>
        <v>9.9999999999999645E-2</v>
      </c>
      <c r="C51">
        <f t="shared" si="7"/>
        <v>5.8999999999999932</v>
      </c>
      <c r="D51">
        <f t="shared" si="5"/>
        <v>32.599999999999945</v>
      </c>
      <c r="E51" s="67">
        <v>0.2</v>
      </c>
      <c r="F51" s="66">
        <v>9</v>
      </c>
      <c r="G51" s="5">
        <f>INDEX(Коэффициенты!F$3:F$74, MATCH(F51,Коэффициенты!E$3:E$74,1))</f>
        <v>1</v>
      </c>
      <c r="H51">
        <f t="shared" si="0"/>
        <v>200</v>
      </c>
      <c r="I51" s="12">
        <f>INDEX(Коэффициенты!B$3:B$74,MATCH(H51,Коэффициенты!A$3:A$74,1))</f>
        <v>0.9</v>
      </c>
      <c r="J51" s="9">
        <f t="shared" si="8"/>
        <v>16.2</v>
      </c>
      <c r="K51" s="2">
        <f t="shared" si="3"/>
        <v>1.0799999999999961</v>
      </c>
      <c r="L51" s="10">
        <f t="shared" si="9"/>
        <v>103.92240000000001</v>
      </c>
      <c r="M51" s="62">
        <f t="shared" si="1"/>
        <v>120.12240000000001</v>
      </c>
      <c r="N51" s="63">
        <f t="shared" si="6"/>
        <v>96.097920000000016</v>
      </c>
      <c r="Q51" s="20"/>
      <c r="R51" s="20"/>
      <c r="S51" s="20"/>
      <c r="T51" s="21"/>
      <c r="U51" s="20"/>
      <c r="V51" s="20"/>
      <c r="W51" s="20"/>
      <c r="X51" s="20"/>
      <c r="Y51" s="20"/>
      <c r="Z51" s="20"/>
      <c r="AA51" s="20"/>
    </row>
    <row r="52" spans="1:27" ht="15.75" thickBot="1" x14ac:dyDescent="0.3">
      <c r="A52">
        <f t="shared" si="4"/>
        <v>5.5999999999999961</v>
      </c>
      <c r="B52">
        <f t="shared" si="2"/>
        <v>9.9999999999999645E-2</v>
      </c>
      <c r="C52">
        <f t="shared" si="7"/>
        <v>5.9999999999999929</v>
      </c>
      <c r="D52">
        <f t="shared" si="5"/>
        <v>32.499999999999943</v>
      </c>
      <c r="E52" s="67">
        <v>0.3</v>
      </c>
      <c r="F52" s="66">
        <v>8</v>
      </c>
      <c r="G52" s="5">
        <f>INDEX(Коэффициенты!F$3:F$74, MATCH(F52,Коэффициенты!E$3:E$74,1))</f>
        <v>1</v>
      </c>
      <c r="H52">
        <f t="shared" si="0"/>
        <v>300</v>
      </c>
      <c r="I52" s="12">
        <f>INDEX(Коэффициенты!B$3:B$74,MATCH(H52,Коэффициенты!A$3:A$74,1))</f>
        <v>0.9</v>
      </c>
      <c r="J52" s="9">
        <f t="shared" si="8"/>
        <v>24.3</v>
      </c>
      <c r="K52" s="2">
        <f t="shared" si="3"/>
        <v>0.95999999999999652</v>
      </c>
      <c r="L52" s="10">
        <f t="shared" si="9"/>
        <v>104.8824</v>
      </c>
      <c r="M52" s="62">
        <f t="shared" si="1"/>
        <v>129.1824</v>
      </c>
      <c r="N52" s="63">
        <f t="shared" si="6"/>
        <v>103.34592000000001</v>
      </c>
      <c r="Q52" s="19"/>
      <c r="R52" s="19"/>
      <c r="S52" s="20"/>
      <c r="T52" s="21"/>
      <c r="U52" s="20"/>
      <c r="V52" s="20"/>
      <c r="W52" s="20"/>
      <c r="X52" s="20"/>
      <c r="Y52" s="20"/>
      <c r="Z52" s="20"/>
      <c r="AA52" s="20"/>
    </row>
    <row r="53" spans="1:27" ht="15.75" thickBot="1" x14ac:dyDescent="0.3">
      <c r="A53">
        <f t="shared" si="4"/>
        <v>5.6999999999999957</v>
      </c>
      <c r="B53">
        <f t="shared" si="2"/>
        <v>9.9999999999999645E-2</v>
      </c>
      <c r="C53" s="2">
        <f t="shared" si="7"/>
        <v>6.0999999999999925</v>
      </c>
      <c r="D53">
        <f t="shared" si="5"/>
        <v>32.399999999999942</v>
      </c>
      <c r="E53" s="67">
        <v>0.2</v>
      </c>
      <c r="F53" s="66">
        <v>7</v>
      </c>
      <c r="G53" s="5">
        <f>INDEX(Коэффициенты!F$3:F$74, MATCH(F53,Коэффициенты!E$3:E$74,1))</f>
        <v>1</v>
      </c>
      <c r="H53">
        <f t="shared" si="0"/>
        <v>200</v>
      </c>
      <c r="I53" s="12">
        <f>INDEX(Коэффициенты!B$3:B$74,MATCH(H53,Коэффициенты!A$3:A$74,1))</f>
        <v>0.9</v>
      </c>
      <c r="J53" s="9">
        <f t="shared" si="8"/>
        <v>16.2</v>
      </c>
      <c r="K53" s="2">
        <f t="shared" si="3"/>
        <v>0.83999999999999697</v>
      </c>
      <c r="L53" s="10">
        <f t="shared" si="9"/>
        <v>105.72240000000001</v>
      </c>
      <c r="M53" s="62">
        <f t="shared" si="1"/>
        <v>121.92240000000001</v>
      </c>
      <c r="N53" s="63">
        <f t="shared" si="6"/>
        <v>97.537920000000014</v>
      </c>
      <c r="Q53" s="22"/>
      <c r="R53" s="20"/>
      <c r="S53" s="20"/>
      <c r="T53" s="21"/>
      <c r="U53" s="20"/>
      <c r="V53" s="20"/>
      <c r="W53" s="20"/>
      <c r="X53" s="20"/>
      <c r="Y53" s="20"/>
      <c r="Z53" s="20"/>
      <c r="AA53" s="20"/>
    </row>
    <row r="54" spans="1:27" ht="15.75" thickBot="1" x14ac:dyDescent="0.3">
      <c r="A54">
        <f t="shared" si="4"/>
        <v>5.7999999999999954</v>
      </c>
      <c r="B54">
        <f t="shared" si="2"/>
        <v>9.9999999999999645E-2</v>
      </c>
      <c r="C54">
        <f t="shared" si="7"/>
        <v>6.1999999999999922</v>
      </c>
      <c r="D54">
        <f t="shared" si="5"/>
        <v>32.29999999999994</v>
      </c>
      <c r="E54" s="67">
        <v>0.2</v>
      </c>
      <c r="F54" s="66">
        <v>7</v>
      </c>
      <c r="G54" s="5">
        <f>INDEX(Коэффициенты!F$3:F$74, MATCH(F54,Коэффициенты!E$3:E$74,1))</f>
        <v>1</v>
      </c>
      <c r="H54">
        <f t="shared" si="0"/>
        <v>200</v>
      </c>
      <c r="I54" s="12">
        <f>INDEX(Коэффициенты!B$3:B$74,MATCH(H54,Коэффициенты!A$3:A$74,1))</f>
        <v>0.9</v>
      </c>
      <c r="J54" s="9">
        <f t="shared" si="8"/>
        <v>16.2</v>
      </c>
      <c r="K54" s="2">
        <f t="shared" si="3"/>
        <v>0.83999999999999697</v>
      </c>
      <c r="L54" s="10">
        <f t="shared" si="9"/>
        <v>106.56240000000001</v>
      </c>
      <c r="M54" s="62">
        <f t="shared" si="1"/>
        <v>122.76240000000001</v>
      </c>
      <c r="N54" s="63">
        <f t="shared" si="6"/>
        <v>98.209920000000011</v>
      </c>
      <c r="Q54" s="20"/>
      <c r="R54" s="20"/>
      <c r="S54" s="20"/>
      <c r="T54" s="21"/>
      <c r="U54" s="20"/>
      <c r="V54" s="20"/>
      <c r="W54" s="20"/>
      <c r="X54" s="20"/>
      <c r="Y54" s="20"/>
      <c r="Z54" s="20"/>
      <c r="AA54" s="20"/>
    </row>
    <row r="55" spans="1:27" ht="15.75" thickBot="1" x14ac:dyDescent="0.3">
      <c r="A55">
        <f t="shared" si="4"/>
        <v>5.899999999999995</v>
      </c>
      <c r="B55">
        <f t="shared" si="2"/>
        <v>9.9999999999999645E-2</v>
      </c>
      <c r="C55">
        <f t="shared" si="7"/>
        <v>6.2999999999999918</v>
      </c>
      <c r="D55">
        <f t="shared" si="5"/>
        <v>32.199999999999939</v>
      </c>
      <c r="E55" s="67">
        <v>0.2</v>
      </c>
      <c r="F55" s="66">
        <v>7</v>
      </c>
      <c r="G55" s="5">
        <f>INDEX(Коэффициенты!F$3:F$74, MATCH(F55,Коэффициенты!E$3:E$74,1))</f>
        <v>1</v>
      </c>
      <c r="H55">
        <f t="shared" si="0"/>
        <v>200</v>
      </c>
      <c r="I55" s="12">
        <f>INDEX(Коэффициенты!B$3:B$74,MATCH(H55,Коэффициенты!A$3:A$74,1))</f>
        <v>0.9</v>
      </c>
      <c r="J55" s="9">
        <f t="shared" si="8"/>
        <v>16.2</v>
      </c>
      <c r="K55" s="2">
        <f t="shared" si="3"/>
        <v>0.83999999999999697</v>
      </c>
      <c r="L55" s="10">
        <f t="shared" si="9"/>
        <v>107.40240000000001</v>
      </c>
      <c r="M55" s="62">
        <f t="shared" si="1"/>
        <v>123.60240000000002</v>
      </c>
      <c r="N55" s="63">
        <f t="shared" si="6"/>
        <v>98.881920000000008</v>
      </c>
      <c r="Q55" s="19"/>
      <c r="R55" s="19"/>
      <c r="S55" s="20"/>
      <c r="T55" s="21"/>
      <c r="U55" s="20"/>
      <c r="V55" s="20"/>
      <c r="W55" s="20"/>
      <c r="X55" s="20"/>
      <c r="Y55" s="20"/>
      <c r="Z55" s="20"/>
      <c r="AA55" s="20"/>
    </row>
    <row r="56" spans="1:27" ht="15.75" thickBot="1" x14ac:dyDescent="0.3">
      <c r="A56">
        <f t="shared" si="4"/>
        <v>5.9999999999999947</v>
      </c>
      <c r="B56">
        <f t="shared" si="2"/>
        <v>9.9999999999999645E-2</v>
      </c>
      <c r="C56" s="2">
        <f t="shared" si="7"/>
        <v>6.3999999999999915</v>
      </c>
      <c r="D56">
        <f t="shared" si="5"/>
        <v>32.099999999999937</v>
      </c>
      <c r="E56" s="67">
        <v>0.5</v>
      </c>
      <c r="F56" s="66">
        <v>7</v>
      </c>
      <c r="G56" s="5">
        <f>INDEX(Коэффициенты!F$3:F$74, MATCH(F56,Коэффициенты!E$3:E$74,1))</f>
        <v>1</v>
      </c>
      <c r="H56">
        <f t="shared" si="0"/>
        <v>500</v>
      </c>
      <c r="I56" s="12">
        <f>INDEX(Коэффициенты!B$3:B$74,MATCH(H56,Коэффициенты!A$3:A$74,1))</f>
        <v>0.9</v>
      </c>
      <c r="J56" s="9">
        <f t="shared" si="8"/>
        <v>40.5</v>
      </c>
      <c r="K56" s="2">
        <f t="shared" si="3"/>
        <v>0.83999999999999697</v>
      </c>
      <c r="L56" s="10">
        <f t="shared" si="9"/>
        <v>108.24240000000002</v>
      </c>
      <c r="M56" s="62">
        <f t="shared" si="1"/>
        <v>148.74240000000003</v>
      </c>
      <c r="N56" s="63">
        <f t="shared" si="6"/>
        <v>118.99392000000003</v>
      </c>
      <c r="Q56" s="22"/>
      <c r="R56" s="20"/>
      <c r="S56" s="20"/>
      <c r="T56" s="21"/>
      <c r="U56" s="20"/>
      <c r="V56" s="20"/>
      <c r="W56" s="20"/>
      <c r="X56" s="20"/>
      <c r="Y56" s="20"/>
      <c r="Z56" s="20"/>
      <c r="AA56" s="20"/>
    </row>
    <row r="57" spans="1:27" ht="15.75" thickBot="1" x14ac:dyDescent="0.3">
      <c r="A57">
        <f t="shared" si="4"/>
        <v>6.0999999999999943</v>
      </c>
      <c r="B57">
        <f t="shared" si="2"/>
        <v>9.9999999999999645E-2</v>
      </c>
      <c r="C57">
        <f t="shared" si="7"/>
        <v>6.4999999999999911</v>
      </c>
      <c r="D57">
        <f t="shared" si="5"/>
        <v>31.999999999999936</v>
      </c>
      <c r="E57" s="67">
        <v>0.7</v>
      </c>
      <c r="F57" s="66">
        <v>9</v>
      </c>
      <c r="G57" s="5">
        <f>INDEX(Коэффициенты!F$3:F$74, MATCH(F57,Коэффициенты!E$3:E$74,1))</f>
        <v>1</v>
      </c>
      <c r="H57">
        <f t="shared" si="0"/>
        <v>700</v>
      </c>
      <c r="I57" s="12">
        <f>INDEX(Коэффициенты!B$3:B$74,MATCH(H57,Коэффициенты!A$3:A$74,1))</f>
        <v>0.9</v>
      </c>
      <c r="J57" s="9">
        <f t="shared" si="8"/>
        <v>56.699999999999996</v>
      </c>
      <c r="K57" s="2">
        <f t="shared" si="3"/>
        <v>1.0799999999999961</v>
      </c>
      <c r="L57" s="10">
        <f t="shared" si="9"/>
        <v>109.32240000000002</v>
      </c>
      <c r="M57" s="62">
        <f t="shared" si="1"/>
        <v>166.0224</v>
      </c>
      <c r="N57" s="63">
        <f t="shared" si="6"/>
        <v>132.81792000000002</v>
      </c>
      <c r="Q57" s="20"/>
      <c r="R57" s="20"/>
      <c r="S57" s="20"/>
      <c r="T57" s="21"/>
      <c r="U57" s="20"/>
      <c r="V57" s="20"/>
      <c r="W57" s="20"/>
      <c r="X57" s="20"/>
      <c r="Y57" s="20"/>
      <c r="Z57" s="20"/>
      <c r="AA57" s="20"/>
    </row>
    <row r="58" spans="1:27" ht="15.75" thickBot="1" x14ac:dyDescent="0.3">
      <c r="A58">
        <f t="shared" si="4"/>
        <v>6.199999999999994</v>
      </c>
      <c r="B58">
        <f t="shared" si="2"/>
        <v>9.9999999999999645E-2</v>
      </c>
      <c r="C58">
        <f t="shared" si="7"/>
        <v>6.5999999999999908</v>
      </c>
      <c r="D58">
        <f t="shared" si="5"/>
        <v>31.899999999999935</v>
      </c>
      <c r="E58" s="67">
        <v>0.6</v>
      </c>
      <c r="F58" s="66">
        <v>10</v>
      </c>
      <c r="G58" s="5">
        <f>INDEX(Коэффициенты!F$3:F$74, MATCH(F58,Коэффициенты!E$3:E$74,1))</f>
        <v>1</v>
      </c>
      <c r="H58">
        <f t="shared" si="0"/>
        <v>600</v>
      </c>
      <c r="I58" s="12">
        <f>INDEX(Коэффициенты!B$3:B$74,MATCH(H58,Коэффициенты!A$3:A$74,1))</f>
        <v>0.9</v>
      </c>
      <c r="J58" s="9">
        <f t="shared" si="8"/>
        <v>48.6</v>
      </c>
      <c r="K58" s="2">
        <f t="shared" si="3"/>
        <v>1.1999999999999957</v>
      </c>
      <c r="L58" s="10">
        <f t="shared" si="9"/>
        <v>110.5224</v>
      </c>
      <c r="M58" s="62">
        <f t="shared" si="1"/>
        <v>159.1224</v>
      </c>
      <c r="N58" s="63">
        <f t="shared" si="6"/>
        <v>127.29792</v>
      </c>
      <c r="Q58" s="19"/>
      <c r="R58" s="19"/>
      <c r="S58" s="20"/>
      <c r="T58" s="21"/>
      <c r="U58" s="20"/>
      <c r="V58" s="20"/>
      <c r="W58" s="20"/>
      <c r="X58" s="20"/>
      <c r="Y58" s="20"/>
      <c r="Z58" s="20"/>
      <c r="AA58" s="20"/>
    </row>
    <row r="59" spans="1:27" ht="15.75" thickBot="1" x14ac:dyDescent="0.3">
      <c r="A59">
        <f t="shared" si="4"/>
        <v>6.2999999999999936</v>
      </c>
      <c r="B59">
        <f t="shared" si="2"/>
        <v>9.9999999999999645E-2</v>
      </c>
      <c r="C59" s="2">
        <f t="shared" si="7"/>
        <v>6.6999999999999904</v>
      </c>
      <c r="D59">
        <f t="shared" si="5"/>
        <v>31.799999999999933</v>
      </c>
      <c r="E59" s="67">
        <v>0.5</v>
      </c>
      <c r="F59" s="66">
        <v>11</v>
      </c>
      <c r="G59" s="5">
        <f>INDEX(Коэффициенты!F$3:F$74, MATCH(F59,Коэффициенты!E$3:E$74,1))</f>
        <v>1</v>
      </c>
      <c r="H59">
        <f t="shared" si="0"/>
        <v>500</v>
      </c>
      <c r="I59" s="12">
        <f>INDEX(Коэффициенты!B$3:B$74,MATCH(H59,Коэффициенты!A$3:A$74,1))</f>
        <v>0.9</v>
      </c>
      <c r="J59" s="9">
        <f t="shared" si="8"/>
        <v>40.5</v>
      </c>
      <c r="K59" s="2">
        <f t="shared" si="3"/>
        <v>1.3199999999999952</v>
      </c>
      <c r="L59" s="10">
        <f t="shared" si="9"/>
        <v>111.8424</v>
      </c>
      <c r="M59" s="62">
        <f t="shared" si="1"/>
        <v>152.3424</v>
      </c>
      <c r="N59" s="63">
        <f t="shared" si="6"/>
        <v>121.87392</v>
      </c>
      <c r="Q59" s="22"/>
      <c r="R59" s="20"/>
      <c r="S59" s="20"/>
      <c r="T59" s="21"/>
      <c r="U59" s="20"/>
      <c r="V59" s="20"/>
      <c r="W59" s="20"/>
      <c r="X59" s="20"/>
      <c r="Y59" s="20"/>
      <c r="Z59" s="20"/>
      <c r="AA59" s="20"/>
    </row>
    <row r="60" spans="1:27" ht="15.75" thickBot="1" x14ac:dyDescent="0.3">
      <c r="A60">
        <f t="shared" si="4"/>
        <v>6.3999999999999932</v>
      </c>
      <c r="B60">
        <f t="shared" si="2"/>
        <v>9.9999999999999645E-2</v>
      </c>
      <c r="C60">
        <f t="shared" si="7"/>
        <v>6.7999999999999901</v>
      </c>
      <c r="D60">
        <f t="shared" si="5"/>
        <v>31.699999999999932</v>
      </c>
      <c r="E60" s="67">
        <v>0.5</v>
      </c>
      <c r="F60" s="66">
        <v>12</v>
      </c>
      <c r="G60" s="5">
        <f>INDEX(Коэффициенты!F$3:F$74, MATCH(F60,Коэффициенты!E$3:E$74,1))</f>
        <v>1</v>
      </c>
      <c r="H60">
        <f t="shared" si="0"/>
        <v>500</v>
      </c>
      <c r="I60" s="12">
        <f>INDEX(Коэффициенты!B$3:B$74,MATCH(H60,Коэффициенты!A$3:A$74,1))</f>
        <v>0.9</v>
      </c>
      <c r="J60" s="9">
        <f t="shared" si="8"/>
        <v>40.5</v>
      </c>
      <c r="K60" s="2">
        <f t="shared" si="3"/>
        <v>1.4399999999999948</v>
      </c>
      <c r="L60" s="10">
        <f t="shared" si="9"/>
        <v>113.2824</v>
      </c>
      <c r="M60" s="62">
        <f t="shared" si="1"/>
        <v>153.7824</v>
      </c>
      <c r="N60" s="63">
        <f t="shared" si="6"/>
        <v>123.02592</v>
      </c>
      <c r="Q60" s="20"/>
      <c r="R60" s="20"/>
      <c r="S60" s="20"/>
      <c r="T60" s="21"/>
      <c r="U60" s="20"/>
      <c r="V60" s="20"/>
      <c r="W60" s="20"/>
      <c r="X60" s="20"/>
      <c r="Y60" s="20"/>
      <c r="Z60" s="20"/>
      <c r="AA60" s="20"/>
    </row>
    <row r="61" spans="1:27" ht="15.75" thickBot="1" x14ac:dyDescent="0.3">
      <c r="A61">
        <f t="shared" si="4"/>
        <v>6.4999999999999929</v>
      </c>
      <c r="B61">
        <f t="shared" si="2"/>
        <v>9.9999999999999645E-2</v>
      </c>
      <c r="C61">
        <f t="shared" si="7"/>
        <v>6.8999999999999897</v>
      </c>
      <c r="D61">
        <f t="shared" si="5"/>
        <v>31.59999999999993</v>
      </c>
      <c r="E61" s="67">
        <v>0.6</v>
      </c>
      <c r="F61" s="66">
        <v>11</v>
      </c>
      <c r="G61" s="5">
        <f>INDEX(Коэффициенты!F$3:F$74, MATCH(F61,Коэффициенты!E$3:E$74,1))</f>
        <v>1</v>
      </c>
      <c r="H61">
        <f t="shared" si="0"/>
        <v>600</v>
      </c>
      <c r="I61" s="12">
        <f>INDEX(Коэффициенты!B$3:B$74,MATCH(H61,Коэффициенты!A$3:A$74,1))</f>
        <v>0.9</v>
      </c>
      <c r="J61" s="9">
        <f t="shared" si="8"/>
        <v>48.6</v>
      </c>
      <c r="K61" s="2">
        <f t="shared" si="3"/>
        <v>1.3199999999999952</v>
      </c>
      <c r="L61" s="10">
        <f t="shared" si="9"/>
        <v>114.60239999999999</v>
      </c>
      <c r="M61" s="62">
        <f t="shared" si="1"/>
        <v>163.20239999999998</v>
      </c>
      <c r="N61" s="63">
        <f t="shared" si="6"/>
        <v>130.56191999999999</v>
      </c>
      <c r="Q61" s="19"/>
      <c r="R61" s="19"/>
      <c r="S61" s="20"/>
      <c r="T61" s="21"/>
      <c r="U61" s="20"/>
      <c r="V61" s="20"/>
      <c r="W61" s="20"/>
      <c r="X61" s="20"/>
      <c r="Y61" s="20"/>
      <c r="Z61" s="20"/>
      <c r="AA61" s="20"/>
    </row>
    <row r="62" spans="1:27" ht="15.75" thickBot="1" x14ac:dyDescent="0.3">
      <c r="A62">
        <f t="shared" si="4"/>
        <v>6.5999999999999925</v>
      </c>
      <c r="B62">
        <f t="shared" si="2"/>
        <v>9.9999999999999645E-2</v>
      </c>
      <c r="C62" s="2">
        <f t="shared" si="7"/>
        <v>6.9999999999999893</v>
      </c>
      <c r="D62">
        <f t="shared" si="5"/>
        <v>31.499999999999929</v>
      </c>
      <c r="E62" s="67">
        <v>0.5</v>
      </c>
      <c r="F62" s="66">
        <v>12</v>
      </c>
      <c r="G62" s="5">
        <f>INDEX(Коэффициенты!F$3:F$74, MATCH(F62,Коэффициенты!E$3:E$74,1))</f>
        <v>1</v>
      </c>
      <c r="H62">
        <f t="shared" si="0"/>
        <v>500</v>
      </c>
      <c r="I62" s="12">
        <f>INDEX(Коэффициенты!B$3:B$74,MATCH(H62,Коэффициенты!A$3:A$74,1))</f>
        <v>0.9</v>
      </c>
      <c r="J62" s="9">
        <f t="shared" si="8"/>
        <v>40.5</v>
      </c>
      <c r="K62" s="2">
        <f t="shared" si="3"/>
        <v>1.4399999999999948</v>
      </c>
      <c r="L62" s="10">
        <f t="shared" si="9"/>
        <v>116.04239999999999</v>
      </c>
      <c r="M62" s="62">
        <f t="shared" si="1"/>
        <v>156.54239999999999</v>
      </c>
      <c r="N62" s="63">
        <f t="shared" si="6"/>
        <v>125.23391999999998</v>
      </c>
      <c r="Q62" s="22"/>
      <c r="R62" s="20"/>
      <c r="S62" s="20"/>
      <c r="T62" s="21"/>
      <c r="U62" s="20"/>
      <c r="V62" s="20"/>
      <c r="W62" s="20"/>
      <c r="X62" s="20"/>
      <c r="Y62" s="20"/>
      <c r="Z62" s="20"/>
      <c r="AA62" s="20"/>
    </row>
    <row r="63" spans="1:27" ht="15.75" thickBot="1" x14ac:dyDescent="0.3">
      <c r="A63">
        <f t="shared" si="4"/>
        <v>6.6999999999999922</v>
      </c>
      <c r="B63">
        <f t="shared" si="2"/>
        <v>9.9999999999999645E-2</v>
      </c>
      <c r="C63">
        <f t="shared" si="7"/>
        <v>7.099999999999989</v>
      </c>
      <c r="D63">
        <f t="shared" si="5"/>
        <v>31.399999999999928</v>
      </c>
      <c r="E63" s="67">
        <v>0.9</v>
      </c>
      <c r="F63" s="66">
        <v>17</v>
      </c>
      <c r="G63" s="5">
        <f>INDEX(Коэффициенты!F$3:F$74, MATCH(F63,Коэффициенты!E$3:E$74,1))</f>
        <v>1</v>
      </c>
      <c r="H63">
        <f t="shared" si="0"/>
        <v>900</v>
      </c>
      <c r="I63" s="12">
        <f>INDEX(Коэффициенты!B$3:B$74,MATCH(H63,Коэффициенты!A$3:A$74,1))</f>
        <v>0.9</v>
      </c>
      <c r="J63" s="9">
        <f t="shared" si="8"/>
        <v>72.899999999999991</v>
      </c>
      <c r="K63" s="2">
        <f t="shared" si="3"/>
        <v>2.0399999999999925</v>
      </c>
      <c r="L63" s="10">
        <f t="shared" si="9"/>
        <v>118.08239999999998</v>
      </c>
      <c r="M63" s="62">
        <f t="shared" si="1"/>
        <v>190.98239999999998</v>
      </c>
      <c r="N63" s="63">
        <f t="shared" si="6"/>
        <v>152.78591999999998</v>
      </c>
      <c r="Q63" s="20"/>
      <c r="R63" s="20"/>
      <c r="S63" s="20"/>
      <c r="T63" s="21"/>
      <c r="U63" s="20"/>
      <c r="V63" s="20"/>
      <c r="W63" s="20"/>
      <c r="X63" s="20"/>
      <c r="Y63" s="20"/>
      <c r="Z63" s="20"/>
      <c r="AA63" s="20"/>
    </row>
    <row r="64" spans="1:27" ht="15.75" thickBot="1" x14ac:dyDescent="0.3">
      <c r="A64">
        <f t="shared" si="4"/>
        <v>6.7999999999999918</v>
      </c>
      <c r="B64">
        <f t="shared" si="2"/>
        <v>9.9999999999999645E-2</v>
      </c>
      <c r="C64">
        <f t="shared" si="7"/>
        <v>7.1999999999999886</v>
      </c>
      <c r="D64">
        <f t="shared" si="5"/>
        <v>31.299999999999926</v>
      </c>
      <c r="E64" s="67">
        <v>1.6</v>
      </c>
      <c r="F64" s="66">
        <v>19</v>
      </c>
      <c r="G64" s="5">
        <f>INDEX(Коэффициенты!F$3:F$74, MATCH(F64,Коэффициенты!E$3:E$74,1))</f>
        <v>1</v>
      </c>
      <c r="H64">
        <f t="shared" si="0"/>
        <v>1600</v>
      </c>
      <c r="I64" s="12">
        <f>INDEX(Коэффициенты!B$3:B$74,MATCH(H64,Коэффициенты!A$3:A$74,1))</f>
        <v>0.87</v>
      </c>
      <c r="J64" s="9">
        <f t="shared" si="8"/>
        <v>125.28</v>
      </c>
      <c r="K64" s="2">
        <f t="shared" si="3"/>
        <v>2.2799999999999918</v>
      </c>
      <c r="L64" s="10">
        <f t="shared" si="9"/>
        <v>120.36239999999997</v>
      </c>
      <c r="M64" s="62">
        <f t="shared" si="1"/>
        <v>245.64239999999995</v>
      </c>
      <c r="N64" s="63">
        <f t="shared" si="6"/>
        <v>196.51391999999996</v>
      </c>
      <c r="Q64" s="19"/>
      <c r="R64" s="19"/>
      <c r="S64" s="20"/>
      <c r="T64" s="21"/>
      <c r="U64" s="20"/>
      <c r="V64" s="20"/>
      <c r="W64" s="20"/>
      <c r="X64" s="20"/>
      <c r="Y64" s="20"/>
      <c r="Z64" s="20"/>
      <c r="AA64" s="20"/>
    </row>
    <row r="65" spans="1:27" ht="15.75" thickBot="1" x14ac:dyDescent="0.3">
      <c r="A65">
        <f t="shared" si="4"/>
        <v>6.8999999999999915</v>
      </c>
      <c r="B65">
        <f t="shared" si="2"/>
        <v>9.9999999999999645E-2</v>
      </c>
      <c r="C65" s="2">
        <f t="shared" si="7"/>
        <v>7.2999999999999883</v>
      </c>
      <c r="D65">
        <f t="shared" si="5"/>
        <v>31.199999999999925</v>
      </c>
      <c r="E65" s="67">
        <v>1.8</v>
      </c>
      <c r="F65" s="66">
        <v>25</v>
      </c>
      <c r="G65" s="5">
        <f>INDEX(Коэффициенты!F$3:F$74, MATCH(F65,Коэффициенты!E$3:E$74,1))</f>
        <v>0.94</v>
      </c>
      <c r="H65">
        <f t="shared" si="0"/>
        <v>1800</v>
      </c>
      <c r="I65" s="12">
        <f>INDEX(Коэффициенты!B$3:B$74,MATCH(H65,Коэффициенты!A$3:A$74,1))</f>
        <v>0.85</v>
      </c>
      <c r="J65" s="9">
        <f t="shared" si="8"/>
        <v>137.69999999999999</v>
      </c>
      <c r="K65" s="2">
        <f t="shared" si="3"/>
        <v>2.8199999999999901</v>
      </c>
      <c r="L65" s="10">
        <f t="shared" si="9"/>
        <v>123.18239999999996</v>
      </c>
      <c r="M65" s="62">
        <f t="shared" si="1"/>
        <v>260.88239999999996</v>
      </c>
      <c r="N65" s="63">
        <f t="shared" si="6"/>
        <v>208.70591999999996</v>
      </c>
      <c r="Q65" s="22"/>
      <c r="R65" s="20"/>
      <c r="S65" s="20"/>
      <c r="T65" s="21"/>
      <c r="U65" s="20"/>
      <c r="V65" s="20"/>
      <c r="W65" s="20"/>
      <c r="X65" s="20"/>
      <c r="Y65" s="20"/>
      <c r="Z65" s="20"/>
      <c r="AA65" s="20"/>
    </row>
    <row r="66" spans="1:27" ht="15.75" thickBot="1" x14ac:dyDescent="0.3">
      <c r="A66">
        <f t="shared" si="4"/>
        <v>6.9999999999999911</v>
      </c>
      <c r="B66">
        <f t="shared" si="2"/>
        <v>9.9999999999999645E-2</v>
      </c>
      <c r="C66">
        <f t="shared" si="7"/>
        <v>7.3999999999999879</v>
      </c>
      <c r="D66">
        <f t="shared" si="5"/>
        <v>31.099999999999923</v>
      </c>
      <c r="E66" s="67">
        <v>0.7</v>
      </c>
      <c r="F66" s="66">
        <v>32</v>
      </c>
      <c r="G66" s="5">
        <f>INDEX(Коэффициенты!F$3:F$74, MATCH(F66,Коэффициенты!E$3:E$74,1))</f>
        <v>0.86</v>
      </c>
      <c r="H66">
        <f t="shared" si="0"/>
        <v>700</v>
      </c>
      <c r="I66" s="12">
        <f>INDEX(Коэффициенты!B$3:B$74,MATCH(H66,Коэффициенты!A$3:A$74,1))</f>
        <v>0.9</v>
      </c>
      <c r="J66" s="9">
        <f t="shared" si="8"/>
        <v>56.699999999999996</v>
      </c>
      <c r="K66" s="2">
        <f t="shared" si="3"/>
        <v>3.302399999999988</v>
      </c>
      <c r="L66" s="10">
        <f t="shared" si="9"/>
        <v>126.48479999999995</v>
      </c>
      <c r="M66" s="62">
        <f t="shared" si="1"/>
        <v>183.18479999999994</v>
      </c>
      <c r="N66" s="63">
        <f t="shared" si="6"/>
        <v>146.54783999999995</v>
      </c>
      <c r="Q66" s="20"/>
      <c r="R66" s="20"/>
      <c r="S66" s="20"/>
      <c r="T66" s="21"/>
      <c r="U66" s="20"/>
      <c r="V66" s="20"/>
      <c r="W66" s="20"/>
      <c r="X66" s="20"/>
      <c r="Y66" s="20"/>
      <c r="Z66" s="20"/>
      <c r="AA66" s="20"/>
    </row>
    <row r="67" spans="1:27" ht="15.75" thickBot="1" x14ac:dyDescent="0.3">
      <c r="A67">
        <f t="shared" si="4"/>
        <v>7.0999999999999908</v>
      </c>
      <c r="B67">
        <f t="shared" si="2"/>
        <v>9.9999999999999645E-2</v>
      </c>
      <c r="C67">
        <f t="shared" si="7"/>
        <v>7.4999999999999876</v>
      </c>
      <c r="D67">
        <f t="shared" si="5"/>
        <v>30.999999999999922</v>
      </c>
      <c r="E67" s="67">
        <v>4.7</v>
      </c>
      <c r="F67" s="66">
        <v>51</v>
      </c>
      <c r="G67" s="5">
        <f>INDEX(Коэффициенты!F$3:F$74, MATCH(F67,Коэффициенты!E$3:E$74,1))</f>
        <v>0.67</v>
      </c>
      <c r="H67">
        <f t="shared" si="0"/>
        <v>4700</v>
      </c>
      <c r="I67" s="12">
        <f>INDEX(Коэффициенты!B$3:B$74,MATCH(H67,Коэффициенты!A$3:A$74,1))</f>
        <v>0.67</v>
      </c>
      <c r="J67" s="9">
        <f t="shared" si="8"/>
        <v>283.40999999999997</v>
      </c>
      <c r="K67" s="2">
        <f t="shared" si="3"/>
        <v>4.1003999999999854</v>
      </c>
      <c r="L67" s="10">
        <f t="shared" si="9"/>
        <v>130.58519999999993</v>
      </c>
      <c r="M67" s="62">
        <f t="shared" si="1"/>
        <v>413.9951999999999</v>
      </c>
      <c r="N67" s="63">
        <f t="shared" si="6"/>
        <v>331.19615999999991</v>
      </c>
      <c r="Q67" s="19"/>
      <c r="R67" s="19"/>
      <c r="S67" s="20"/>
      <c r="T67" s="21"/>
      <c r="U67" s="20"/>
      <c r="V67" s="20"/>
      <c r="W67" s="20"/>
      <c r="X67" s="20"/>
      <c r="Y67" s="20"/>
      <c r="Z67" s="20"/>
      <c r="AA67" s="20"/>
    </row>
    <row r="68" spans="1:27" ht="15.75" thickBot="1" x14ac:dyDescent="0.3">
      <c r="A68">
        <f t="shared" si="4"/>
        <v>7.1999999999999904</v>
      </c>
      <c r="B68">
        <f t="shared" si="2"/>
        <v>9.9999999999999645E-2</v>
      </c>
      <c r="C68" s="2">
        <f t="shared" si="7"/>
        <v>7.5999999999999872</v>
      </c>
      <c r="D68">
        <f t="shared" si="5"/>
        <v>30.89999999999992</v>
      </c>
      <c r="E68" s="67">
        <v>4.9000000000000004</v>
      </c>
      <c r="F68" s="66">
        <v>61</v>
      </c>
      <c r="G68" s="5">
        <f>INDEX(Коэффициенты!F$3:F$74, MATCH(F68,Коэффициенты!E$3:E$74,1))</f>
        <v>0.6</v>
      </c>
      <c r="H68">
        <f t="shared" si="0"/>
        <v>4900</v>
      </c>
      <c r="I68" s="12">
        <f>INDEX(Коэффициенты!B$3:B$74,MATCH(H68,Коэффициенты!A$3:A$74,1))</f>
        <v>0.66</v>
      </c>
      <c r="J68" s="9">
        <f t="shared" si="8"/>
        <v>291.06</v>
      </c>
      <c r="K68" s="2">
        <f t="shared" si="3"/>
        <v>4.3919999999999844</v>
      </c>
      <c r="L68" s="10">
        <f t="shared" si="9"/>
        <v>134.97719999999993</v>
      </c>
      <c r="M68" s="62">
        <f t="shared" si="1"/>
        <v>426.03719999999993</v>
      </c>
      <c r="N68" s="63">
        <f t="shared" si="6"/>
        <v>340.82975999999996</v>
      </c>
      <c r="Q68" s="22"/>
      <c r="R68" s="20"/>
      <c r="S68" s="20"/>
      <c r="T68" s="21"/>
      <c r="U68" s="20"/>
      <c r="V68" s="20"/>
      <c r="W68" s="20"/>
      <c r="X68" s="20"/>
      <c r="Y68" s="20"/>
      <c r="Z68" s="20"/>
      <c r="AA68" s="20"/>
    </row>
    <row r="69" spans="1:27" ht="15.75" thickBot="1" x14ac:dyDescent="0.3">
      <c r="A69">
        <f t="shared" si="4"/>
        <v>7.2999999999999901</v>
      </c>
      <c r="B69">
        <f t="shared" si="2"/>
        <v>9.9999999999999645E-2</v>
      </c>
      <c r="C69" s="2">
        <f t="shared" si="7"/>
        <v>7.6999999999999869</v>
      </c>
      <c r="D69">
        <f t="shared" si="5"/>
        <v>30.799999999999919</v>
      </c>
      <c r="E69" s="67">
        <v>6.9</v>
      </c>
      <c r="F69" s="66">
        <v>55</v>
      </c>
      <c r="G69" s="5">
        <f>INDEX(Коэффициенты!F$3:F$74, MATCH(F69,Коэффициенты!E$3:E$74,1))</f>
        <v>0.64</v>
      </c>
      <c r="H69">
        <f t="shared" si="0"/>
        <v>6900</v>
      </c>
      <c r="I69" s="12">
        <f>INDEX(Коэффициенты!B$3:B$74,MATCH(H69,Коэффициенты!A$3:A$74,1))</f>
        <v>0.57999999999999996</v>
      </c>
      <c r="J69" s="9">
        <f t="shared" si="8"/>
        <v>360.17999999999995</v>
      </c>
      <c r="K69" s="2">
        <f t="shared" si="3"/>
        <v>4.2239999999999851</v>
      </c>
      <c r="L69" s="10">
        <f t="shared" si="9"/>
        <v>139.20119999999991</v>
      </c>
      <c r="M69" s="62">
        <f t="shared" si="1"/>
        <v>499.38119999999986</v>
      </c>
      <c r="N69" s="63">
        <f t="shared" si="6"/>
        <v>399.50495999999987</v>
      </c>
      <c r="Q69" s="22"/>
      <c r="R69" s="20"/>
      <c r="S69" s="20"/>
      <c r="T69" s="21"/>
      <c r="U69" s="20"/>
      <c r="V69" s="20"/>
      <c r="W69" s="20"/>
      <c r="X69" s="20"/>
      <c r="Y69" s="20"/>
      <c r="Z69" s="20"/>
      <c r="AA69" s="20"/>
    </row>
    <row r="70" spans="1:27" ht="15.75" thickBot="1" x14ac:dyDescent="0.3">
      <c r="A70">
        <f t="shared" si="4"/>
        <v>7.3999999999999897</v>
      </c>
      <c r="B70">
        <f t="shared" si="2"/>
        <v>9.9999999999999645E-2</v>
      </c>
      <c r="C70">
        <f t="shared" si="7"/>
        <v>7.7999999999999865</v>
      </c>
      <c r="D70">
        <f t="shared" si="5"/>
        <v>30.699999999999918</v>
      </c>
      <c r="E70" s="67">
        <v>8.3000000000000007</v>
      </c>
      <c r="F70" s="66">
        <v>63</v>
      </c>
      <c r="G70" s="5">
        <f>INDEX(Коэффициенты!F$3:F$74, MATCH(F70,Коэффициенты!E$3:E$74,1))</f>
        <v>0.57999999999999996</v>
      </c>
      <c r="H70">
        <f t="shared" si="0"/>
        <v>8300</v>
      </c>
      <c r="I70" s="12">
        <f>INDEX(Коэффициенты!B$3:B$74,MATCH(H70,Коэффициенты!A$3:A$74,1))</f>
        <v>0.52</v>
      </c>
      <c r="J70" s="9">
        <f t="shared" si="8"/>
        <v>388.44</v>
      </c>
      <c r="K70" s="2">
        <f t="shared" si="3"/>
        <v>4.3847999999999843</v>
      </c>
      <c r="L70" s="10">
        <f t="shared" si="9"/>
        <v>143.5859999999999</v>
      </c>
      <c r="M70" s="62">
        <f t="shared" si="1"/>
        <v>532.02599999999984</v>
      </c>
      <c r="N70" s="63">
        <f t="shared" si="6"/>
        <v>425.62079999999986</v>
      </c>
      <c r="Q70" s="20"/>
      <c r="R70" s="20"/>
      <c r="S70" s="20"/>
      <c r="T70" s="21"/>
      <c r="U70" s="20"/>
      <c r="V70" s="20"/>
      <c r="W70" s="20"/>
      <c r="X70" s="20"/>
      <c r="Y70" s="20"/>
      <c r="Z70" s="20"/>
      <c r="AA70" s="20"/>
    </row>
    <row r="71" spans="1:27" ht="15.75" thickBot="1" x14ac:dyDescent="0.3">
      <c r="A71">
        <f t="shared" si="4"/>
        <v>7.4999999999999893</v>
      </c>
      <c r="B71">
        <f t="shared" si="2"/>
        <v>9.9999999999999645E-2</v>
      </c>
      <c r="C71">
        <f t="shared" si="7"/>
        <v>7.8999999999999861</v>
      </c>
      <c r="D71">
        <f t="shared" si="5"/>
        <v>30.599999999999916</v>
      </c>
      <c r="E71" s="67">
        <v>6.3</v>
      </c>
      <c r="F71" s="66">
        <v>59</v>
      </c>
      <c r="G71" s="5">
        <f>INDEX(Коэффициенты!F$3:F$74, MATCH(F71,Коэффициенты!E$3:E$74,1))</f>
        <v>0.61</v>
      </c>
      <c r="H71">
        <f t="shared" si="0"/>
        <v>6300</v>
      </c>
      <c r="I71" s="12">
        <f>INDEX(Коэффициенты!B$3:B$74,MATCH(H71,Коэффициенты!A$3:A$74,1))</f>
        <v>0.6</v>
      </c>
      <c r="J71" s="9">
        <f t="shared" si="8"/>
        <v>340.2</v>
      </c>
      <c r="K71" s="2">
        <f t="shared" si="3"/>
        <v>4.3187999999999844</v>
      </c>
      <c r="L71" s="10">
        <f t="shared" si="9"/>
        <v>147.90479999999988</v>
      </c>
      <c r="M71" s="62">
        <f t="shared" si="1"/>
        <v>488.10479999999984</v>
      </c>
      <c r="N71" s="63">
        <f t="shared" si="6"/>
        <v>390.48383999999987</v>
      </c>
      <c r="Q71" s="19"/>
      <c r="R71" s="19"/>
      <c r="S71" s="20"/>
      <c r="T71" s="21"/>
      <c r="U71" s="20"/>
      <c r="V71" s="20"/>
      <c r="W71" s="20"/>
      <c r="X71" s="20"/>
      <c r="Y71" s="20"/>
      <c r="Z71" s="20"/>
      <c r="AA71" s="20"/>
    </row>
    <row r="72" spans="1:27" ht="15.75" thickBot="1" x14ac:dyDescent="0.3">
      <c r="A72">
        <f t="shared" si="4"/>
        <v>7.599999999999989</v>
      </c>
      <c r="B72">
        <f t="shared" si="2"/>
        <v>9.9999999999999645E-2</v>
      </c>
      <c r="C72" s="2">
        <f t="shared" si="7"/>
        <v>7.9999999999999858</v>
      </c>
      <c r="D72">
        <f t="shared" si="5"/>
        <v>30.499999999999915</v>
      </c>
      <c r="E72" s="67">
        <v>5</v>
      </c>
      <c r="F72" s="66">
        <v>78</v>
      </c>
      <c r="G72" s="5">
        <f>INDEX(Коэффициенты!F$3:F$74, MATCH(F72,Коэффициенты!E$3:E$74,1))</f>
        <v>0.47</v>
      </c>
      <c r="H72">
        <f t="shared" si="0"/>
        <v>5000</v>
      </c>
      <c r="I72" s="12">
        <f>INDEX(Коэффициенты!B$3:B$74,MATCH(H72,Коэффициенты!A$3:A$74,1))</f>
        <v>0.65</v>
      </c>
      <c r="J72" s="9">
        <f t="shared" si="8"/>
        <v>292.5</v>
      </c>
      <c r="K72" s="2">
        <f t="shared" si="3"/>
        <v>4.3991999999999836</v>
      </c>
      <c r="L72" s="10">
        <f t="shared" si="9"/>
        <v>152.30399999999986</v>
      </c>
      <c r="M72" s="62">
        <f t="shared" si="1"/>
        <v>444.80399999999986</v>
      </c>
      <c r="N72" s="63">
        <f t="shared" si="6"/>
        <v>355.84319999999991</v>
      </c>
      <c r="Q72" s="22"/>
      <c r="R72" s="20"/>
      <c r="S72" s="20"/>
      <c r="T72" s="21"/>
      <c r="U72" s="20"/>
      <c r="V72" s="20"/>
      <c r="W72" s="20"/>
      <c r="X72" s="20"/>
      <c r="Y72" s="20"/>
      <c r="Z72" s="20"/>
      <c r="AA72" s="20"/>
    </row>
    <row r="73" spans="1:27" ht="15.75" thickBot="1" x14ac:dyDescent="0.3">
      <c r="A73">
        <f t="shared" si="4"/>
        <v>7.6999999999999886</v>
      </c>
      <c r="B73">
        <f t="shared" si="2"/>
        <v>9.9999999999999645E-2</v>
      </c>
      <c r="C73">
        <f t="shared" si="7"/>
        <v>8.0999999999999854</v>
      </c>
      <c r="D73">
        <f t="shared" si="5"/>
        <v>30.399999999999913</v>
      </c>
      <c r="E73" s="67">
        <v>6.6</v>
      </c>
      <c r="F73" s="66">
        <v>73</v>
      </c>
      <c r="G73" s="5">
        <f>INDEX(Коэффициенты!F$3:F$74, MATCH(F73,Коэффициенты!E$3:E$74,1))</f>
        <v>0.51</v>
      </c>
      <c r="H73">
        <f t="shared" si="0"/>
        <v>6600</v>
      </c>
      <c r="I73" s="12">
        <f>INDEX(Коэффициенты!B$3:B$74,MATCH(H73,Коэффициенты!A$3:A$74,1))</f>
        <v>0.59</v>
      </c>
      <c r="J73" s="9">
        <f t="shared" si="8"/>
        <v>350.46</v>
      </c>
      <c r="K73" s="2">
        <f t="shared" si="3"/>
        <v>4.467599999999984</v>
      </c>
      <c r="L73" s="10">
        <f t="shared" si="9"/>
        <v>156.77159999999984</v>
      </c>
      <c r="M73" s="62">
        <f t="shared" si="1"/>
        <v>507.23159999999984</v>
      </c>
      <c r="N73" s="63">
        <f t="shared" si="6"/>
        <v>405.78527999999989</v>
      </c>
      <c r="Q73" s="22"/>
      <c r="R73" s="20"/>
      <c r="S73" s="20"/>
      <c r="T73" s="20"/>
      <c r="U73" s="20"/>
      <c r="V73" s="20"/>
      <c r="W73" s="20"/>
      <c r="X73" s="20"/>
      <c r="Y73" s="20"/>
      <c r="Z73" s="20"/>
      <c r="AA73" s="20"/>
    </row>
    <row r="74" spans="1:27" ht="15.75" thickBot="1" x14ac:dyDescent="0.3">
      <c r="A74">
        <f t="shared" si="4"/>
        <v>7.7999999999999883</v>
      </c>
      <c r="B74">
        <f t="shared" si="2"/>
        <v>9.9999999999999645E-2</v>
      </c>
      <c r="C74" s="2">
        <f t="shared" si="7"/>
        <v>8.1999999999999851</v>
      </c>
      <c r="D74">
        <f t="shared" si="5"/>
        <v>30.299999999999912</v>
      </c>
      <c r="E74" s="67">
        <v>6</v>
      </c>
      <c r="F74" s="66">
        <v>58</v>
      </c>
      <c r="G74" s="5">
        <f>INDEX(Коэффициенты!F$3:F$74, MATCH(F74,Коэффициенты!E$3:E$74,1))</f>
        <v>0.62</v>
      </c>
      <c r="H74">
        <f t="shared" si="0"/>
        <v>6000</v>
      </c>
      <c r="I74" s="12">
        <f>INDEX(Коэффициенты!B$3:B$74,MATCH(H74,Коэффициенты!A$3:A$74,1))</f>
        <v>0.61</v>
      </c>
      <c r="J74" s="9">
        <f t="shared" si="8"/>
        <v>329.4</v>
      </c>
      <c r="K74" s="2">
        <f t="shared" si="3"/>
        <v>4.3151999999999848</v>
      </c>
      <c r="L74" s="10">
        <f t="shared" si="9"/>
        <v>161.08679999999981</v>
      </c>
      <c r="M74" s="62">
        <f t="shared" si="1"/>
        <v>490.48679999999979</v>
      </c>
      <c r="N74" s="63">
        <f t="shared" si="6"/>
        <v>392.38943999999981</v>
      </c>
      <c r="Q74" s="22"/>
      <c r="R74" s="20"/>
      <c r="S74" s="20"/>
      <c r="T74" s="20"/>
      <c r="U74" s="20"/>
      <c r="V74" s="20"/>
      <c r="W74" s="20"/>
      <c r="X74" s="20"/>
      <c r="Y74" s="20"/>
      <c r="Z74" s="20"/>
      <c r="AA74" s="20"/>
    </row>
    <row r="75" spans="1:27" ht="15.75" thickBot="1" x14ac:dyDescent="0.3">
      <c r="A75">
        <f t="shared" si="4"/>
        <v>7.8999999999999879</v>
      </c>
      <c r="B75">
        <f t="shared" si="2"/>
        <v>9.9999999999999645E-2</v>
      </c>
      <c r="C75" s="2">
        <f t="shared" si="7"/>
        <v>8.2999999999999847</v>
      </c>
      <c r="D75">
        <f t="shared" si="5"/>
        <v>30.19999999999991</v>
      </c>
      <c r="E75" s="67">
        <v>5.3</v>
      </c>
      <c r="F75" s="66">
        <v>47</v>
      </c>
      <c r="G75" s="5">
        <f>INDEX(Коэффициенты!F$3:F$74, MATCH(F75,Коэффициенты!E$3:E$74,1))</f>
        <v>0.7</v>
      </c>
      <c r="H75">
        <f t="shared" ref="H75:H138" si="10">E75*1000</f>
        <v>5300</v>
      </c>
      <c r="I75" s="12">
        <f>INDEX(Коэффициенты!B$3:B$74,MATCH(H75,Коэффициенты!A$3:A$74,1))</f>
        <v>0.64</v>
      </c>
      <c r="J75" s="9">
        <f t="shared" si="8"/>
        <v>305.27999999999997</v>
      </c>
      <c r="K75" s="2">
        <f t="shared" si="3"/>
        <v>3.9479999999999853</v>
      </c>
      <c r="L75" s="10">
        <f t="shared" si="9"/>
        <v>165.03479999999979</v>
      </c>
      <c r="M75" s="62">
        <f t="shared" ref="M75:M138" si="11">L75+J75</f>
        <v>470.31479999999976</v>
      </c>
      <c r="N75" s="63">
        <f t="shared" si="6"/>
        <v>376.25183999999979</v>
      </c>
      <c r="Q75" s="22"/>
      <c r="R75" s="20"/>
      <c r="S75" s="20"/>
      <c r="T75" s="19"/>
      <c r="U75" s="19"/>
      <c r="V75" s="20"/>
      <c r="W75" s="20"/>
      <c r="X75" s="20"/>
      <c r="Y75" s="20"/>
      <c r="Z75" s="20"/>
      <c r="AA75" s="20"/>
    </row>
    <row r="76" spans="1:27" ht="15.75" thickBot="1" x14ac:dyDescent="0.3">
      <c r="A76">
        <f t="shared" si="4"/>
        <v>7.9999999999999876</v>
      </c>
      <c r="B76">
        <f t="shared" ref="B76:B139" si="12">A76-A75</f>
        <v>9.9999999999999645E-2</v>
      </c>
      <c r="C76">
        <f t="shared" si="7"/>
        <v>8.3999999999999844</v>
      </c>
      <c r="D76">
        <f t="shared" si="5"/>
        <v>30.099999999999909</v>
      </c>
      <c r="E76" s="68">
        <v>6.3</v>
      </c>
      <c r="F76" s="65">
        <v>34</v>
      </c>
      <c r="G76" s="5">
        <f>INDEX(Коэффициенты!F$3:F$74, MATCH(F76,Коэффициенты!E$3:E$74,1))</f>
        <v>0.83</v>
      </c>
      <c r="H76">
        <f t="shared" si="10"/>
        <v>6300</v>
      </c>
      <c r="I76" s="12">
        <f>INDEX(Коэффициенты!B$3:B$74,MATCH(H76,Коэффициенты!A$3:A$74,1))</f>
        <v>0.6</v>
      </c>
      <c r="J76" s="9">
        <f t="shared" si="8"/>
        <v>340.2</v>
      </c>
      <c r="K76" s="2">
        <f t="shared" ref="K76:K139" si="13">G76*F76*B76*$E$4</f>
        <v>3.3863999999999876</v>
      </c>
      <c r="L76" s="10">
        <f t="shared" si="9"/>
        <v>168.42119999999977</v>
      </c>
      <c r="M76" s="62">
        <f t="shared" si="11"/>
        <v>508.62119999999976</v>
      </c>
      <c r="N76" s="63">
        <f t="shared" si="6"/>
        <v>406.89695999999981</v>
      </c>
      <c r="Q76" s="22"/>
      <c r="R76" s="20"/>
      <c r="S76" s="20"/>
      <c r="T76" s="20"/>
      <c r="U76" s="20"/>
      <c r="V76" s="20"/>
      <c r="W76" s="20"/>
      <c r="X76" s="20"/>
      <c r="Y76" s="20"/>
      <c r="Z76" s="20"/>
      <c r="AA76" s="20"/>
    </row>
    <row r="77" spans="1:27" ht="15.75" thickBot="1" x14ac:dyDescent="0.3">
      <c r="A77">
        <f t="shared" ref="A77:A140" si="14">A76+0.1</f>
        <v>8.0999999999999872</v>
      </c>
      <c r="B77">
        <f t="shared" si="12"/>
        <v>9.9999999999999645E-2</v>
      </c>
      <c r="C77">
        <f t="shared" si="7"/>
        <v>8.499999999999984</v>
      </c>
      <c r="D77">
        <f t="shared" ref="D77:D140" si="15">D76-B77</f>
        <v>29.999999999999908</v>
      </c>
      <c r="E77" s="67">
        <v>7.4</v>
      </c>
      <c r="F77" s="66">
        <v>36</v>
      </c>
      <c r="G77" s="5">
        <f>INDEX(Коэффициенты!F$3:F$74, MATCH(F77,Коэффициенты!E$3:E$74,1))</f>
        <v>0.8</v>
      </c>
      <c r="H77">
        <f t="shared" si="10"/>
        <v>7400</v>
      </c>
      <c r="I77" s="12">
        <f>INDEX(Коэффициенты!B$3:B$74,MATCH(H77,Коэффициенты!A$3:A$74,1))</f>
        <v>0.56000000000000005</v>
      </c>
      <c r="J77" s="9">
        <f t="shared" si="8"/>
        <v>372.96</v>
      </c>
      <c r="K77" s="2">
        <f t="shared" si="13"/>
        <v>3.4559999999999875</v>
      </c>
      <c r="L77" s="10">
        <f t="shared" si="9"/>
        <v>171.87719999999976</v>
      </c>
      <c r="M77" s="62">
        <f t="shared" si="11"/>
        <v>544.83719999999971</v>
      </c>
      <c r="N77" s="63">
        <f t="shared" ref="N77:N140" si="16">M77/(1.25)</f>
        <v>435.86975999999976</v>
      </c>
      <c r="Q77" s="22"/>
      <c r="R77" s="20"/>
      <c r="S77" s="20"/>
      <c r="T77" s="20"/>
      <c r="U77" s="20"/>
      <c r="V77" s="20"/>
      <c r="W77" s="20"/>
      <c r="X77" s="20"/>
      <c r="Y77" s="20"/>
      <c r="Z77" s="20"/>
      <c r="AA77" s="20"/>
    </row>
    <row r="78" spans="1:27" ht="15.75" thickBot="1" x14ac:dyDescent="0.3">
      <c r="A78">
        <f t="shared" si="14"/>
        <v>8.1999999999999869</v>
      </c>
      <c r="B78">
        <f t="shared" si="12"/>
        <v>9.9999999999999645E-2</v>
      </c>
      <c r="C78" s="2">
        <f t="shared" ref="C78:C141" si="17">B78+C77</f>
        <v>8.5999999999999837</v>
      </c>
      <c r="D78">
        <f t="shared" si="15"/>
        <v>29.899999999999906</v>
      </c>
      <c r="E78" s="67">
        <v>11.1</v>
      </c>
      <c r="F78" s="66">
        <v>38</v>
      </c>
      <c r="G78" s="5">
        <f>INDEX(Коэффициенты!F$3:F$74, MATCH(F78,Коэффициенты!E$3:E$74,1))</f>
        <v>0.78</v>
      </c>
      <c r="H78">
        <f t="shared" si="10"/>
        <v>11100</v>
      </c>
      <c r="I78" s="12">
        <f>INDEX(Коэффициенты!B$3:B$74,MATCH(H78,Коэффициенты!A$3:A$74,1))</f>
        <v>0.43</v>
      </c>
      <c r="J78" s="9">
        <f t="shared" ref="J78:J141" si="18">I78*H78*$E$5</f>
        <v>429.57</v>
      </c>
      <c r="K78" s="2">
        <f t="shared" si="13"/>
        <v>3.5567999999999871</v>
      </c>
      <c r="L78" s="10">
        <f t="shared" ref="L78:L141" si="19">L77+K78</f>
        <v>175.43399999999974</v>
      </c>
      <c r="M78" s="62">
        <f t="shared" si="11"/>
        <v>605.00399999999968</v>
      </c>
      <c r="N78" s="63">
        <f t="shared" si="16"/>
        <v>484.00319999999977</v>
      </c>
      <c r="Q78" s="22"/>
      <c r="R78" s="20"/>
      <c r="S78" s="20"/>
      <c r="T78" s="20"/>
      <c r="U78" s="20"/>
      <c r="V78" s="20"/>
      <c r="W78" s="20"/>
      <c r="X78" s="20"/>
      <c r="Y78" s="20"/>
      <c r="Z78" s="20"/>
      <c r="AA78" s="20"/>
    </row>
    <row r="79" spans="1:27" ht="15.75" thickBot="1" x14ac:dyDescent="0.3">
      <c r="A79">
        <f t="shared" si="14"/>
        <v>8.2999999999999865</v>
      </c>
      <c r="B79">
        <f t="shared" si="12"/>
        <v>9.9999999999999645E-2</v>
      </c>
      <c r="C79">
        <f t="shared" si="17"/>
        <v>8.6999999999999833</v>
      </c>
      <c r="D79">
        <f t="shared" si="15"/>
        <v>29.799999999999905</v>
      </c>
      <c r="E79" s="67">
        <v>11.6</v>
      </c>
      <c r="F79" s="66">
        <v>36</v>
      </c>
      <c r="G79" s="5">
        <f>INDEX(Коэффициенты!F$3:F$74, MATCH(F79,Коэффициенты!E$3:E$74,1))</f>
        <v>0.8</v>
      </c>
      <c r="H79">
        <f t="shared" si="10"/>
        <v>11600</v>
      </c>
      <c r="I79" s="12">
        <f>INDEX(Коэффициенты!B$3:B$74,MATCH(H79,Коэффициенты!A$3:A$74,1))</f>
        <v>0.42</v>
      </c>
      <c r="J79" s="9">
        <f t="shared" si="18"/>
        <v>438.47999999999996</v>
      </c>
      <c r="K79" s="2">
        <f t="shared" si="13"/>
        <v>3.4559999999999875</v>
      </c>
      <c r="L79" s="10">
        <f t="shared" si="19"/>
        <v>178.88999999999973</v>
      </c>
      <c r="M79" s="62">
        <f t="shared" si="11"/>
        <v>617.36999999999966</v>
      </c>
      <c r="N79" s="63">
        <f t="shared" si="16"/>
        <v>493.89599999999973</v>
      </c>
      <c r="Q79" s="22"/>
      <c r="R79" s="20"/>
      <c r="S79" s="20"/>
      <c r="T79" s="20"/>
      <c r="U79" s="20"/>
      <c r="V79" s="20"/>
      <c r="W79" s="20"/>
      <c r="X79" s="20"/>
      <c r="Y79" s="20"/>
      <c r="Z79" s="20"/>
      <c r="AA79" s="20"/>
    </row>
    <row r="80" spans="1:27" ht="15.75" thickBot="1" x14ac:dyDescent="0.3">
      <c r="A80">
        <f t="shared" si="14"/>
        <v>8.3999999999999861</v>
      </c>
      <c r="B80">
        <f t="shared" si="12"/>
        <v>9.9999999999999645E-2</v>
      </c>
      <c r="C80" s="2">
        <f t="shared" si="17"/>
        <v>8.7999999999999829</v>
      </c>
      <c r="D80">
        <f t="shared" si="15"/>
        <v>29.699999999999903</v>
      </c>
      <c r="E80" s="67">
        <v>13.2</v>
      </c>
      <c r="F80" s="66">
        <v>42</v>
      </c>
      <c r="G80" s="5">
        <f>INDEX(Коэффициенты!F$3:F$74, MATCH(F80,Коэффициенты!E$3:E$74,1))</f>
        <v>0.74</v>
      </c>
      <c r="H80">
        <f t="shared" si="10"/>
        <v>13200</v>
      </c>
      <c r="I80" s="12">
        <f>INDEX(Коэффициенты!B$3:B$74,MATCH(H80,Коэффициенты!A$3:A$74,1))</f>
        <v>0.39</v>
      </c>
      <c r="J80" s="9">
        <f t="shared" si="18"/>
        <v>463.32</v>
      </c>
      <c r="K80" s="2">
        <f t="shared" si="13"/>
        <v>3.7295999999999867</v>
      </c>
      <c r="L80" s="10">
        <f t="shared" si="19"/>
        <v>182.61959999999971</v>
      </c>
      <c r="M80" s="62">
        <f t="shared" si="11"/>
        <v>645.9395999999997</v>
      </c>
      <c r="N80" s="63">
        <f t="shared" si="16"/>
        <v>516.75167999999974</v>
      </c>
      <c r="Q80" s="22"/>
      <c r="R80" s="20"/>
      <c r="S80" s="20"/>
      <c r="T80" s="20"/>
      <c r="U80" s="20"/>
      <c r="V80" s="20"/>
      <c r="W80" s="20"/>
      <c r="X80" s="20"/>
      <c r="Y80" s="20"/>
      <c r="Z80" s="20"/>
      <c r="AA80" s="20"/>
    </row>
    <row r="81" spans="1:31" ht="15.75" thickBot="1" x14ac:dyDescent="0.3">
      <c r="A81">
        <f t="shared" si="14"/>
        <v>8.4999999999999858</v>
      </c>
      <c r="B81">
        <f t="shared" si="12"/>
        <v>9.9999999999999645E-2</v>
      </c>
      <c r="C81" s="2">
        <f t="shared" si="17"/>
        <v>8.8999999999999826</v>
      </c>
      <c r="D81">
        <f t="shared" si="15"/>
        <v>29.599999999999902</v>
      </c>
      <c r="E81" s="67">
        <v>12.1</v>
      </c>
      <c r="F81" s="66">
        <v>43</v>
      </c>
      <c r="G81" s="1">
        <f>INDEX(Коэффициенты!D$3:D$39, MATCH(F81,Коэффициенты!C$3:C$39,1))</f>
        <v>0.6</v>
      </c>
      <c r="H81">
        <f t="shared" si="10"/>
        <v>12100</v>
      </c>
      <c r="I81" s="12">
        <f>INDEX(Коэффициенты!B$3:B$74,MATCH(H81,Коэффициенты!A$3:A$74,1))</f>
        <v>0.41</v>
      </c>
      <c r="J81" s="9">
        <f t="shared" si="18"/>
        <v>446.49</v>
      </c>
      <c r="K81" s="2">
        <f t="shared" si="13"/>
        <v>3.095999999999989</v>
      </c>
      <c r="L81" s="10">
        <f t="shared" si="19"/>
        <v>185.71559999999968</v>
      </c>
      <c r="M81" s="62">
        <f t="shared" si="11"/>
        <v>632.20559999999966</v>
      </c>
      <c r="N81" s="63">
        <f t="shared" si="16"/>
        <v>505.76447999999971</v>
      </c>
      <c r="Q81" s="22"/>
      <c r="R81" s="20"/>
      <c r="S81" s="20"/>
      <c r="T81" s="19"/>
      <c r="U81" s="19"/>
      <c r="V81" s="20"/>
      <c r="W81" s="20"/>
      <c r="X81" s="20"/>
      <c r="Y81" s="20"/>
      <c r="Z81" s="20"/>
      <c r="AA81" s="20"/>
    </row>
    <row r="82" spans="1:31" ht="15.75" thickBot="1" x14ac:dyDescent="0.3">
      <c r="A82">
        <f t="shared" si="14"/>
        <v>8.5999999999999854</v>
      </c>
      <c r="B82">
        <f t="shared" si="12"/>
        <v>9.9999999999999645E-2</v>
      </c>
      <c r="C82">
        <f t="shared" si="17"/>
        <v>8.9999999999999822</v>
      </c>
      <c r="D82">
        <f t="shared" si="15"/>
        <v>29.499999999999901</v>
      </c>
      <c r="E82" s="67">
        <v>10.1</v>
      </c>
      <c r="F82" s="66">
        <v>39</v>
      </c>
      <c r="G82" s="1">
        <f>INDEX(Коэффициенты!D$3:D$39, MATCH(F82,Коэффициенты!C$3:C$39,1))</f>
        <v>0.61</v>
      </c>
      <c r="H82">
        <f t="shared" si="10"/>
        <v>10100</v>
      </c>
      <c r="I82" s="12">
        <f>INDEX(Коэффициенты!B$3:B$74,MATCH(H82,Коэффициенты!A$3:A$74,1))</f>
        <v>0.45</v>
      </c>
      <c r="J82" s="9">
        <f t="shared" si="18"/>
        <v>409.05</v>
      </c>
      <c r="K82" s="2">
        <f t="shared" si="13"/>
        <v>2.8547999999999898</v>
      </c>
      <c r="L82" s="10">
        <f t="shared" si="19"/>
        <v>188.57039999999967</v>
      </c>
      <c r="M82" s="62">
        <f t="shared" si="11"/>
        <v>597.62039999999968</v>
      </c>
      <c r="N82" s="63">
        <f t="shared" si="16"/>
        <v>478.09631999999976</v>
      </c>
      <c r="Q82" s="22"/>
      <c r="R82" s="20"/>
      <c r="S82" s="20"/>
      <c r="T82" s="20"/>
      <c r="U82" s="20"/>
      <c r="V82" s="20"/>
      <c r="W82" s="20"/>
      <c r="X82" s="20"/>
      <c r="Y82" s="20"/>
      <c r="Z82" s="20"/>
      <c r="AA82" s="20"/>
    </row>
    <row r="83" spans="1:31" ht="15.75" thickBot="1" x14ac:dyDescent="0.3">
      <c r="A83">
        <f t="shared" si="14"/>
        <v>8.6999999999999851</v>
      </c>
      <c r="B83">
        <f t="shared" si="12"/>
        <v>9.9999999999999645E-2</v>
      </c>
      <c r="C83">
        <f t="shared" si="17"/>
        <v>9.0999999999999819</v>
      </c>
      <c r="D83">
        <f t="shared" si="15"/>
        <v>29.399999999999899</v>
      </c>
      <c r="E83" s="67">
        <v>5.8</v>
      </c>
      <c r="F83" s="66">
        <v>32</v>
      </c>
      <c r="G83" s="1">
        <f>INDEX(Коэффициенты!D$3:D$39, MATCH(F83,Коэффициенты!C$3:C$39,1))</f>
        <v>0.66</v>
      </c>
      <c r="H83">
        <f t="shared" si="10"/>
        <v>5800</v>
      </c>
      <c r="I83" s="12">
        <f>INDEX(Коэффициенты!B$3:B$74,MATCH(H83,Коэффициенты!A$3:A$74,1))</f>
        <v>0.62</v>
      </c>
      <c r="J83" s="9">
        <f t="shared" si="18"/>
        <v>323.64</v>
      </c>
      <c r="K83" s="2">
        <f t="shared" si="13"/>
        <v>2.5343999999999909</v>
      </c>
      <c r="L83" s="10">
        <f t="shared" si="19"/>
        <v>191.10479999999967</v>
      </c>
      <c r="M83" s="62">
        <f t="shared" si="11"/>
        <v>514.74479999999971</v>
      </c>
      <c r="N83" s="63">
        <f t="shared" si="16"/>
        <v>411.79583999999977</v>
      </c>
      <c r="Q83" s="22"/>
      <c r="R83" s="20"/>
      <c r="S83" s="20"/>
      <c r="T83" s="20"/>
      <c r="U83" s="20"/>
      <c r="V83" s="20"/>
      <c r="W83" s="20"/>
      <c r="X83" s="20"/>
      <c r="Y83" s="20"/>
      <c r="Z83" s="20"/>
      <c r="AA83" s="20"/>
    </row>
    <row r="84" spans="1:31" ht="15.75" thickBot="1" x14ac:dyDescent="0.3">
      <c r="A84">
        <f t="shared" si="14"/>
        <v>8.7999999999999847</v>
      </c>
      <c r="B84">
        <f t="shared" si="12"/>
        <v>9.9999999999999645E-2</v>
      </c>
      <c r="C84" s="2">
        <f t="shared" si="17"/>
        <v>9.1999999999999815</v>
      </c>
      <c r="D84">
        <f t="shared" si="15"/>
        <v>29.299999999999898</v>
      </c>
      <c r="E84" s="67">
        <v>1.5</v>
      </c>
      <c r="F84" s="66">
        <v>51</v>
      </c>
      <c r="G84" s="1">
        <f>INDEX(Коэффициенты!D$3:D$39, MATCH(F84,Коэффициенты!C$3:C$39,1))</f>
        <v>0.57999999999999996</v>
      </c>
      <c r="H84">
        <f t="shared" si="10"/>
        <v>1500</v>
      </c>
      <c r="I84" s="12">
        <f>INDEX(Коэффициенты!B$3:B$74,MATCH(H84,Коэффициенты!A$3:A$74,1))</f>
        <v>0.87</v>
      </c>
      <c r="J84" s="9">
        <f t="shared" si="18"/>
        <v>117.44999999999999</v>
      </c>
      <c r="K84" s="2">
        <f t="shared" si="13"/>
        <v>3.5495999999999874</v>
      </c>
      <c r="L84" s="10">
        <f t="shared" si="19"/>
        <v>194.65439999999967</v>
      </c>
      <c r="M84" s="62">
        <f t="shared" si="11"/>
        <v>312.10439999999966</v>
      </c>
      <c r="N84" s="63">
        <f t="shared" si="16"/>
        <v>249.68351999999973</v>
      </c>
      <c r="Q84" s="22"/>
      <c r="R84" s="20"/>
      <c r="S84" s="20"/>
      <c r="T84" s="20"/>
      <c r="U84" s="20"/>
      <c r="V84" s="20"/>
      <c r="W84" s="20"/>
      <c r="X84" s="20"/>
      <c r="Y84" s="20"/>
      <c r="Z84" s="20"/>
      <c r="AA84" s="20"/>
    </row>
    <row r="85" spans="1:31" ht="15.75" thickBot="1" x14ac:dyDescent="0.3">
      <c r="A85">
        <f t="shared" si="14"/>
        <v>8.8999999999999844</v>
      </c>
      <c r="B85">
        <f t="shared" si="12"/>
        <v>9.9999999999999645E-2</v>
      </c>
      <c r="C85">
        <f t="shared" si="17"/>
        <v>9.2999999999999812</v>
      </c>
      <c r="D85">
        <f t="shared" si="15"/>
        <v>29.199999999999896</v>
      </c>
      <c r="E85" s="67">
        <v>1.2</v>
      </c>
      <c r="F85" s="66">
        <v>49</v>
      </c>
      <c r="G85" s="1">
        <f>INDEX(Коэффициенты!D$3:D$39, MATCH(F85,Коэффициенты!C$3:C$39,1))</f>
        <v>0.57999999999999996</v>
      </c>
      <c r="H85">
        <f t="shared" si="10"/>
        <v>1200</v>
      </c>
      <c r="I85" s="12">
        <f>INDEX(Коэффициенты!B$3:B$74,MATCH(H85,Коэффициенты!A$3:A$74,1))</f>
        <v>0.89</v>
      </c>
      <c r="J85" s="9">
        <f t="shared" si="18"/>
        <v>96.11999999999999</v>
      </c>
      <c r="K85" s="2">
        <f t="shared" si="13"/>
        <v>3.4103999999999877</v>
      </c>
      <c r="L85" s="10">
        <f t="shared" si="19"/>
        <v>198.06479999999965</v>
      </c>
      <c r="M85" s="62">
        <f t="shared" si="11"/>
        <v>294.18479999999965</v>
      </c>
      <c r="N85" s="63">
        <f t="shared" si="16"/>
        <v>235.34783999999974</v>
      </c>
      <c r="Q85" s="22"/>
      <c r="R85" s="20"/>
      <c r="S85" s="20"/>
      <c r="T85" s="20"/>
      <c r="U85" s="20"/>
      <c r="V85" s="20"/>
      <c r="W85" s="20"/>
      <c r="X85" s="20"/>
      <c r="Y85" s="20"/>
      <c r="Z85" s="20"/>
      <c r="AA85" s="20"/>
    </row>
    <row r="86" spans="1:31" ht="15.75" thickBot="1" x14ac:dyDescent="0.3">
      <c r="A86">
        <f t="shared" si="14"/>
        <v>8.999999999999984</v>
      </c>
      <c r="B86">
        <f t="shared" si="12"/>
        <v>9.9999999999999645E-2</v>
      </c>
      <c r="C86" s="2">
        <f t="shared" si="17"/>
        <v>9.3999999999999808</v>
      </c>
      <c r="D86">
        <f t="shared" si="15"/>
        <v>29.099999999999895</v>
      </c>
      <c r="E86" s="67">
        <v>2.8</v>
      </c>
      <c r="F86" s="66">
        <v>48</v>
      </c>
      <c r="G86" s="1">
        <f>INDEX(Коэффициенты!D$3:D$39, MATCH(F86,Коэффициенты!C$3:C$39,1))</f>
        <v>0.57999999999999996</v>
      </c>
      <c r="H86">
        <f t="shared" si="10"/>
        <v>2800</v>
      </c>
      <c r="I86" s="12">
        <f>INDEX(Коэффициенты!B$3:B$74,MATCH(H86,Коэффициенты!A$3:A$74,1))</f>
        <v>0.79</v>
      </c>
      <c r="J86" s="9">
        <f t="shared" si="18"/>
        <v>199.07999999999998</v>
      </c>
      <c r="K86" s="2">
        <f t="shared" si="13"/>
        <v>3.3407999999999873</v>
      </c>
      <c r="L86" s="10">
        <f t="shared" si="19"/>
        <v>201.40559999999965</v>
      </c>
      <c r="M86" s="62">
        <f t="shared" si="11"/>
        <v>400.48559999999964</v>
      </c>
      <c r="N86" s="63">
        <f t="shared" si="16"/>
        <v>320.38847999999973</v>
      </c>
      <c r="Q86" s="22"/>
      <c r="R86" s="20"/>
      <c r="S86" s="20"/>
      <c r="T86" s="20"/>
      <c r="U86" s="20"/>
      <c r="V86" s="20"/>
      <c r="W86" s="20"/>
      <c r="X86" s="20"/>
      <c r="Y86" s="20"/>
      <c r="Z86" s="20"/>
      <c r="AA86" s="20"/>
    </row>
    <row r="87" spans="1:31" ht="15.75" thickBot="1" x14ac:dyDescent="0.3">
      <c r="A87">
        <f t="shared" si="14"/>
        <v>9.0999999999999837</v>
      </c>
      <c r="B87">
        <f t="shared" si="12"/>
        <v>9.9999999999999645E-2</v>
      </c>
      <c r="C87" s="2">
        <f t="shared" si="17"/>
        <v>9.4999999999999805</v>
      </c>
      <c r="D87">
        <f t="shared" si="15"/>
        <v>28.999999999999893</v>
      </c>
      <c r="E87" s="67">
        <v>1.1000000000000001</v>
      </c>
      <c r="F87" s="66">
        <v>39</v>
      </c>
      <c r="G87" s="1">
        <f>INDEX(Коэффициенты!D$3:D$39, MATCH(F87,Коэффициенты!C$3:C$39,1))</f>
        <v>0.61</v>
      </c>
      <c r="H87">
        <f t="shared" si="10"/>
        <v>1100</v>
      </c>
      <c r="I87" s="12">
        <f>INDEX(Коэффициенты!B$3:B$74,MATCH(H87,Коэффициенты!A$3:A$74,1))</f>
        <v>0.9</v>
      </c>
      <c r="J87" s="9">
        <f t="shared" si="18"/>
        <v>89.1</v>
      </c>
      <c r="K87" s="2">
        <f t="shared" si="13"/>
        <v>2.8547999999999898</v>
      </c>
      <c r="L87" s="10">
        <f t="shared" si="19"/>
        <v>204.26039999999963</v>
      </c>
      <c r="M87" s="62">
        <f t="shared" si="11"/>
        <v>293.36039999999963</v>
      </c>
      <c r="N87" s="63">
        <f t="shared" si="16"/>
        <v>234.68831999999969</v>
      </c>
      <c r="Q87" s="22"/>
      <c r="R87" s="20"/>
      <c r="S87" s="20"/>
      <c r="T87" s="19"/>
      <c r="U87" s="19"/>
      <c r="V87" s="20"/>
      <c r="W87" s="20"/>
      <c r="X87" s="20"/>
      <c r="Y87" s="20"/>
      <c r="Z87" s="20"/>
      <c r="AA87" s="20"/>
    </row>
    <row r="88" spans="1:31" ht="15.75" thickBot="1" x14ac:dyDescent="0.3">
      <c r="A88">
        <f t="shared" si="14"/>
        <v>9.1999999999999833</v>
      </c>
      <c r="B88">
        <f t="shared" si="12"/>
        <v>9.9999999999999645E-2</v>
      </c>
      <c r="C88">
        <f t="shared" si="17"/>
        <v>9.5999999999999801</v>
      </c>
      <c r="D88">
        <f t="shared" si="15"/>
        <v>28.899999999999892</v>
      </c>
      <c r="E88" s="67">
        <v>4.0999999999999996</v>
      </c>
      <c r="F88" s="66">
        <v>30</v>
      </c>
      <c r="G88" s="1">
        <f>INDEX(Коэффициенты!D$3:D$39, MATCH(F88,Коэффициенты!C$3:C$39,1))</f>
        <v>0.68</v>
      </c>
      <c r="H88">
        <f t="shared" si="10"/>
        <v>4100</v>
      </c>
      <c r="I88" s="12">
        <f>INDEX(Коэффициенты!B$3:B$74,MATCH(H88,Коэффициенты!A$3:A$74,1))</f>
        <v>0.71</v>
      </c>
      <c r="J88" s="9">
        <f t="shared" si="18"/>
        <v>261.99</v>
      </c>
      <c r="K88" s="2">
        <f t="shared" si="13"/>
        <v>2.4479999999999915</v>
      </c>
      <c r="L88" s="10">
        <f t="shared" si="19"/>
        <v>206.70839999999961</v>
      </c>
      <c r="M88" s="62">
        <f t="shared" si="11"/>
        <v>468.69839999999965</v>
      </c>
      <c r="N88" s="63">
        <f t="shared" si="16"/>
        <v>374.95871999999974</v>
      </c>
      <c r="Q88" s="22"/>
      <c r="R88" s="20"/>
      <c r="S88" s="20"/>
      <c r="T88" s="20"/>
      <c r="U88" s="20"/>
      <c r="V88" s="20"/>
      <c r="W88" s="20"/>
      <c r="X88" s="20"/>
      <c r="Y88" s="20"/>
      <c r="Z88" s="20"/>
      <c r="AA88" s="20"/>
    </row>
    <row r="89" spans="1:31" ht="15.75" thickBot="1" x14ac:dyDescent="0.3">
      <c r="A89">
        <f t="shared" si="14"/>
        <v>9.2999999999999829</v>
      </c>
      <c r="B89">
        <f t="shared" si="12"/>
        <v>9.9999999999999645E-2</v>
      </c>
      <c r="C89">
        <f t="shared" si="17"/>
        <v>9.6999999999999797</v>
      </c>
      <c r="D89">
        <f t="shared" si="15"/>
        <v>28.799999999999891</v>
      </c>
      <c r="E89" s="67">
        <v>4.2</v>
      </c>
      <c r="F89" s="66">
        <v>37</v>
      </c>
      <c r="G89" s="1">
        <f>INDEX(Коэффициенты!D$3:D$39, MATCH(F89,Коэффициенты!C$3:C$39,1))</f>
        <v>0.63</v>
      </c>
      <c r="H89">
        <f t="shared" si="10"/>
        <v>4200</v>
      </c>
      <c r="I89" s="12">
        <f>INDEX(Коэффициенты!B$3:B$74,MATCH(H89,Коэффициенты!A$3:A$74,1))</f>
        <v>0.7</v>
      </c>
      <c r="J89" s="9">
        <f t="shared" si="18"/>
        <v>264.59999999999997</v>
      </c>
      <c r="K89" s="2">
        <f t="shared" si="13"/>
        <v>2.7971999999999899</v>
      </c>
      <c r="L89" s="10">
        <f t="shared" si="19"/>
        <v>209.50559999999962</v>
      </c>
      <c r="M89" s="62">
        <f t="shared" si="11"/>
        <v>474.10559999999958</v>
      </c>
      <c r="N89" s="63">
        <f t="shared" si="16"/>
        <v>379.28447999999969</v>
      </c>
      <c r="Q89" s="22"/>
      <c r="R89" s="20"/>
      <c r="S89" s="20"/>
      <c r="T89" s="20"/>
      <c r="U89" s="20"/>
      <c r="V89" s="20"/>
      <c r="W89" s="20"/>
      <c r="X89" s="20"/>
      <c r="Y89" s="20"/>
      <c r="Z89" s="20"/>
      <c r="AA89" s="20"/>
    </row>
    <row r="90" spans="1:31" ht="15.75" thickBot="1" x14ac:dyDescent="0.3">
      <c r="A90">
        <f t="shared" si="14"/>
        <v>9.3999999999999826</v>
      </c>
      <c r="B90">
        <f t="shared" si="12"/>
        <v>9.9999999999999645E-2</v>
      </c>
      <c r="C90" s="2">
        <f t="shared" si="17"/>
        <v>9.7999999999999794</v>
      </c>
      <c r="D90">
        <f t="shared" si="15"/>
        <v>28.699999999999889</v>
      </c>
      <c r="E90" s="67">
        <v>4.5</v>
      </c>
      <c r="F90" s="66">
        <v>39</v>
      </c>
      <c r="G90" s="1">
        <f>INDEX(Коэффициенты!D$3:D$39, MATCH(F90,Коэффициенты!C$3:C$39,1))</f>
        <v>0.61</v>
      </c>
      <c r="H90">
        <f t="shared" si="10"/>
        <v>4500</v>
      </c>
      <c r="I90" s="12">
        <f>INDEX(Коэффициенты!B$3:B$74,MATCH(H90,Коэффициенты!A$3:A$74,1))</f>
        <v>0.69</v>
      </c>
      <c r="J90" s="9">
        <f t="shared" si="18"/>
        <v>279.44999999999993</v>
      </c>
      <c r="K90" s="2">
        <f t="shared" si="13"/>
        <v>2.8547999999999898</v>
      </c>
      <c r="L90" s="10">
        <f t="shared" si="19"/>
        <v>212.3603999999996</v>
      </c>
      <c r="M90" s="62">
        <f t="shared" si="11"/>
        <v>491.8103999999995</v>
      </c>
      <c r="N90" s="63">
        <f t="shared" si="16"/>
        <v>393.44831999999963</v>
      </c>
      <c r="Q90" s="22"/>
      <c r="R90" s="20"/>
      <c r="S90" s="20"/>
      <c r="T90" s="20"/>
      <c r="U90" s="20"/>
      <c r="V90" s="20"/>
      <c r="W90" s="20"/>
      <c r="X90" s="20"/>
      <c r="Y90" s="20"/>
      <c r="Z90" s="20"/>
      <c r="AA90" s="20"/>
    </row>
    <row r="91" spans="1:31" ht="15.75" thickBot="1" x14ac:dyDescent="0.3">
      <c r="A91">
        <f t="shared" si="14"/>
        <v>9.4999999999999822</v>
      </c>
      <c r="B91">
        <f t="shared" si="12"/>
        <v>9.9999999999999645E-2</v>
      </c>
      <c r="C91">
        <f t="shared" si="17"/>
        <v>9.899999999999979</v>
      </c>
      <c r="D91">
        <f t="shared" si="15"/>
        <v>28.599999999999888</v>
      </c>
      <c r="E91" s="67">
        <v>3.3</v>
      </c>
      <c r="F91" s="66">
        <v>43</v>
      </c>
      <c r="G91" s="1">
        <f>INDEX(Коэффициенты!D$3:D$39, MATCH(F91,Коэффициенты!C$3:C$39,1))</f>
        <v>0.6</v>
      </c>
      <c r="H91">
        <f t="shared" si="10"/>
        <v>3300</v>
      </c>
      <c r="I91" s="12">
        <f>INDEX(Коэффициенты!B$3:B$74,MATCH(H91,Коэффициенты!A$3:A$74,1))</f>
        <v>0.76</v>
      </c>
      <c r="J91" s="9">
        <f t="shared" si="18"/>
        <v>225.72</v>
      </c>
      <c r="K91" s="2">
        <f t="shared" si="13"/>
        <v>3.095999999999989</v>
      </c>
      <c r="L91" s="10">
        <f t="shared" si="19"/>
        <v>215.45639999999958</v>
      </c>
      <c r="M91" s="62">
        <f t="shared" si="11"/>
        <v>441.1763999999996</v>
      </c>
      <c r="N91" s="63">
        <f t="shared" si="16"/>
        <v>352.94111999999967</v>
      </c>
      <c r="Q91" s="22"/>
      <c r="R91" s="20"/>
      <c r="S91" s="20"/>
      <c r="T91" s="20"/>
      <c r="U91" s="20"/>
      <c r="V91" s="20"/>
      <c r="W91" s="20"/>
      <c r="X91" s="20"/>
      <c r="Y91" s="20"/>
      <c r="Z91" s="20"/>
      <c r="AA91" s="20"/>
    </row>
    <row r="92" spans="1:31" ht="15.75" thickBot="1" x14ac:dyDescent="0.3">
      <c r="A92">
        <f t="shared" si="14"/>
        <v>9.5999999999999819</v>
      </c>
      <c r="B92">
        <f t="shared" si="12"/>
        <v>9.9999999999999645E-2</v>
      </c>
      <c r="C92" s="2">
        <f t="shared" si="17"/>
        <v>9.9999999999999787</v>
      </c>
      <c r="D92">
        <f t="shared" si="15"/>
        <v>28.499999999999886</v>
      </c>
      <c r="E92" s="67">
        <v>4.9000000000000004</v>
      </c>
      <c r="F92" s="66">
        <v>52</v>
      </c>
      <c r="G92" s="1">
        <f>INDEX(Коэффициенты!D$3:D$39, MATCH(F92,Коэффициенты!C$3:C$39,1))</f>
        <v>0.56999999999999995</v>
      </c>
      <c r="H92">
        <f t="shared" si="10"/>
        <v>4900</v>
      </c>
      <c r="I92" s="12">
        <f>INDEX(Коэффициенты!B$3:B$74,MATCH(H92,Коэффициенты!A$3:A$74,1))</f>
        <v>0.66</v>
      </c>
      <c r="J92" s="9">
        <f t="shared" si="18"/>
        <v>291.06</v>
      </c>
      <c r="K92" s="2">
        <f t="shared" si="13"/>
        <v>3.5567999999999871</v>
      </c>
      <c r="L92" s="10">
        <f t="shared" si="19"/>
        <v>219.01319999999956</v>
      </c>
      <c r="M92" s="62">
        <f t="shared" si="11"/>
        <v>510.07319999999959</v>
      </c>
      <c r="N92" s="63">
        <f t="shared" si="16"/>
        <v>408.05855999999966</v>
      </c>
      <c r="Q92" s="22"/>
      <c r="R92" s="20"/>
      <c r="S92" s="20"/>
      <c r="T92" s="20"/>
      <c r="U92" s="20"/>
      <c r="V92" s="20"/>
      <c r="W92" s="20"/>
      <c r="X92" s="20"/>
      <c r="Y92" s="20"/>
      <c r="Z92" s="20"/>
      <c r="AA92" s="20"/>
    </row>
    <row r="93" spans="1:31" ht="15.75" thickBot="1" x14ac:dyDescent="0.3">
      <c r="A93">
        <f t="shared" si="14"/>
        <v>9.6999999999999815</v>
      </c>
      <c r="B93">
        <f t="shared" si="12"/>
        <v>9.9999999999999645E-2</v>
      </c>
      <c r="C93" s="2">
        <f t="shared" si="17"/>
        <v>10.099999999999978</v>
      </c>
      <c r="D93">
        <f t="shared" si="15"/>
        <v>28.399999999999885</v>
      </c>
      <c r="E93" s="67">
        <v>9.1999999999999993</v>
      </c>
      <c r="F93" s="66">
        <v>34</v>
      </c>
      <c r="G93" s="1">
        <f>INDEX(Коэффициенты!D$3:D$39, MATCH(F93,Коэффициенты!C$3:C$39,1))</f>
        <v>0.65</v>
      </c>
      <c r="H93">
        <f t="shared" si="10"/>
        <v>9200</v>
      </c>
      <c r="I93" s="12">
        <f>INDEX(Коэффициенты!B$3:B$74,MATCH(H93,Коэффициенты!A$3:A$74,1))</f>
        <v>0.49</v>
      </c>
      <c r="J93" s="9">
        <f t="shared" si="18"/>
        <v>405.71999999999997</v>
      </c>
      <c r="K93" s="2">
        <f t="shared" si="13"/>
        <v>2.6519999999999908</v>
      </c>
      <c r="L93" s="10">
        <f t="shared" si="19"/>
        <v>221.66519999999954</v>
      </c>
      <c r="M93" s="62">
        <f t="shared" si="11"/>
        <v>627.38519999999949</v>
      </c>
      <c r="N93" s="63">
        <f t="shared" si="16"/>
        <v>501.90815999999961</v>
      </c>
      <c r="Q93" s="22"/>
      <c r="R93" s="20"/>
      <c r="S93" s="20"/>
      <c r="T93" s="19"/>
      <c r="U93" s="19"/>
      <c r="V93" s="20"/>
      <c r="W93" s="20"/>
      <c r="X93" s="20"/>
      <c r="Y93" s="20"/>
      <c r="Z93" s="20"/>
      <c r="AA93" s="20"/>
    </row>
    <row r="94" spans="1:31" ht="15.75" thickBot="1" x14ac:dyDescent="0.3">
      <c r="A94">
        <f t="shared" si="14"/>
        <v>9.7999999999999812</v>
      </c>
      <c r="B94">
        <f t="shared" si="12"/>
        <v>9.9999999999999645E-2</v>
      </c>
      <c r="C94">
        <f t="shared" si="17"/>
        <v>10.199999999999978</v>
      </c>
      <c r="D94">
        <f t="shared" si="15"/>
        <v>28.299999999999883</v>
      </c>
      <c r="E94" s="67">
        <v>8</v>
      </c>
      <c r="F94" s="66">
        <v>34</v>
      </c>
      <c r="G94" s="1">
        <f>INDEX(Коэффициенты!D$3:D$39, MATCH(F94,Коэффициенты!C$3:C$39,1))</f>
        <v>0.65</v>
      </c>
      <c r="H94">
        <f t="shared" si="10"/>
        <v>8000</v>
      </c>
      <c r="I94" s="12">
        <f>INDEX(Коэффициенты!B$3:B$74,MATCH(H94,Коэффициенты!A$3:A$74,1))</f>
        <v>0.53</v>
      </c>
      <c r="J94" s="9">
        <f t="shared" si="18"/>
        <v>381.59999999999997</v>
      </c>
      <c r="K94" s="2">
        <f t="shared" si="13"/>
        <v>2.6519999999999908</v>
      </c>
      <c r="L94" s="10">
        <f t="shared" si="19"/>
        <v>224.31719999999953</v>
      </c>
      <c r="M94" s="62">
        <f t="shared" si="11"/>
        <v>605.91719999999953</v>
      </c>
      <c r="N94" s="63">
        <f t="shared" si="16"/>
        <v>484.73375999999962</v>
      </c>
      <c r="Q94" s="22"/>
      <c r="R94" s="20"/>
      <c r="S94" s="20"/>
      <c r="T94" s="20"/>
      <c r="U94" s="20"/>
      <c r="V94" s="20"/>
      <c r="W94" s="20"/>
      <c r="X94" s="20"/>
      <c r="Y94" s="20"/>
      <c r="Z94" s="20"/>
      <c r="AA94" s="20"/>
    </row>
    <row r="95" spans="1:31" s="11" customFormat="1" ht="15.75" thickBot="1" x14ac:dyDescent="0.3">
      <c r="A95">
        <f t="shared" si="14"/>
        <v>9.8999999999999808</v>
      </c>
      <c r="B95">
        <f t="shared" si="12"/>
        <v>9.9999999999999645E-2</v>
      </c>
      <c r="C95">
        <f t="shared" si="17"/>
        <v>10.299999999999978</v>
      </c>
      <c r="D95">
        <f t="shared" si="15"/>
        <v>28.199999999999882</v>
      </c>
      <c r="E95" s="67">
        <v>11.6</v>
      </c>
      <c r="F95" s="66">
        <v>40</v>
      </c>
      <c r="G95" s="1">
        <f>INDEX(Коэффициенты!D$3:D$39, MATCH(F95,Коэффициенты!C$3:C$39,1))</f>
        <v>0.6</v>
      </c>
      <c r="H95">
        <f t="shared" si="10"/>
        <v>11600</v>
      </c>
      <c r="I95" s="12">
        <f>INDEX(Коэффициенты!B$3:B$74,MATCH(H95,Коэффициенты!A$3:A$74,1))</f>
        <v>0.42</v>
      </c>
      <c r="J95" s="9">
        <f t="shared" si="18"/>
        <v>438.47999999999996</v>
      </c>
      <c r="K95" s="2">
        <f t="shared" si="13"/>
        <v>2.8799999999999897</v>
      </c>
      <c r="L95" s="10">
        <f t="shared" si="19"/>
        <v>227.19719999999953</v>
      </c>
      <c r="M95" s="62">
        <f t="shared" si="11"/>
        <v>665.67719999999952</v>
      </c>
      <c r="N95" s="63">
        <f t="shared" si="16"/>
        <v>532.54175999999961</v>
      </c>
      <c r="O95"/>
      <c r="P95"/>
      <c r="Q95" s="22"/>
      <c r="R95" s="20"/>
      <c r="S95" s="20"/>
      <c r="T95" s="20"/>
      <c r="U95" s="20"/>
      <c r="V95" s="20"/>
      <c r="W95" s="20"/>
      <c r="X95" s="20"/>
      <c r="Y95" s="20"/>
      <c r="Z95" s="20"/>
      <c r="AA95" s="20"/>
      <c r="AB95"/>
      <c r="AC95"/>
      <c r="AD95"/>
      <c r="AE95"/>
    </row>
    <row r="96" spans="1:31" s="11" customFormat="1" ht="15.75" thickBot="1" x14ac:dyDescent="0.3">
      <c r="A96">
        <f t="shared" si="14"/>
        <v>9.9999999999999805</v>
      </c>
      <c r="B96">
        <f t="shared" si="12"/>
        <v>9.9999999999999645E-2</v>
      </c>
      <c r="C96" s="2">
        <f t="shared" si="17"/>
        <v>10.399999999999977</v>
      </c>
      <c r="D96">
        <f t="shared" si="15"/>
        <v>28.099999999999881</v>
      </c>
      <c r="E96" s="67">
        <v>10.6</v>
      </c>
      <c r="F96" s="66">
        <v>41</v>
      </c>
      <c r="G96" s="1">
        <f>INDEX(Коэффициенты!D$3:D$39, MATCH(F96,Коэффициенты!C$3:C$39,1))</f>
        <v>0.6</v>
      </c>
      <c r="H96">
        <f t="shared" si="10"/>
        <v>10600</v>
      </c>
      <c r="I96" s="12">
        <f>INDEX(Коэффициенты!B$3:B$74,MATCH(H96,Коэффициенты!A$3:A$74,1))</f>
        <v>0.44</v>
      </c>
      <c r="J96" s="9">
        <f t="shared" si="18"/>
        <v>419.76</v>
      </c>
      <c r="K96" s="2">
        <f t="shared" si="13"/>
        <v>2.9519999999999893</v>
      </c>
      <c r="L96" s="10">
        <f t="shared" si="19"/>
        <v>230.14919999999952</v>
      </c>
      <c r="M96" s="62">
        <f t="shared" si="11"/>
        <v>649.90919999999949</v>
      </c>
      <c r="N96" s="63">
        <f t="shared" si="16"/>
        <v>519.92735999999957</v>
      </c>
      <c r="O96"/>
      <c r="P96"/>
      <c r="Q96" s="22"/>
      <c r="R96" s="20"/>
      <c r="S96" s="20"/>
      <c r="T96" s="20"/>
      <c r="U96" s="20"/>
      <c r="V96" s="20"/>
      <c r="W96" s="20"/>
      <c r="X96" s="20"/>
      <c r="Y96" s="20"/>
      <c r="Z96" s="20"/>
      <c r="AA96" s="20"/>
      <c r="AB96"/>
      <c r="AC96"/>
      <c r="AD96"/>
      <c r="AE96"/>
    </row>
    <row r="97" spans="1:31" s="11" customFormat="1" ht="15.75" thickBot="1" x14ac:dyDescent="0.3">
      <c r="A97">
        <f t="shared" si="14"/>
        <v>10.09999999999998</v>
      </c>
      <c r="B97">
        <f t="shared" si="12"/>
        <v>9.9999999999999645E-2</v>
      </c>
      <c r="C97">
        <f t="shared" si="17"/>
        <v>10.499999999999977</v>
      </c>
      <c r="D97">
        <f t="shared" si="15"/>
        <v>27.999999999999879</v>
      </c>
      <c r="E97" s="67">
        <v>11.9</v>
      </c>
      <c r="F97" s="66">
        <v>44</v>
      </c>
      <c r="G97" s="1">
        <f>INDEX(Коэффициенты!D$3:D$39, MATCH(F97,Коэффициенты!C$3:C$39,1))</f>
        <v>0.59</v>
      </c>
      <c r="H97">
        <f t="shared" si="10"/>
        <v>11900</v>
      </c>
      <c r="I97" s="12">
        <f>INDEX(Коэффициенты!B$3:B$74,MATCH(H97,Коэффициенты!A$3:A$74,1))</f>
        <v>0.42</v>
      </c>
      <c r="J97" s="9">
        <f t="shared" si="18"/>
        <v>449.82</v>
      </c>
      <c r="K97" s="2">
        <f t="shared" si="13"/>
        <v>3.1151999999999882</v>
      </c>
      <c r="L97" s="10">
        <f t="shared" si="19"/>
        <v>233.26439999999951</v>
      </c>
      <c r="M97" s="62">
        <f t="shared" si="11"/>
        <v>683.0843999999995</v>
      </c>
      <c r="N97" s="63">
        <f t="shared" si="16"/>
        <v>546.46751999999958</v>
      </c>
      <c r="O97"/>
      <c r="P97"/>
      <c r="Q97" s="22"/>
      <c r="R97" s="20"/>
      <c r="S97" s="20"/>
      <c r="T97" s="20"/>
      <c r="U97" s="20"/>
      <c r="V97" s="20"/>
      <c r="W97" s="20"/>
      <c r="X97" s="20"/>
      <c r="Y97" s="20"/>
      <c r="Z97" s="20"/>
      <c r="AA97" s="20"/>
      <c r="AB97"/>
      <c r="AC97"/>
      <c r="AD97"/>
      <c r="AE97"/>
    </row>
    <row r="98" spans="1:31" s="11" customFormat="1" ht="15.75" thickBot="1" x14ac:dyDescent="0.3">
      <c r="A98">
        <f t="shared" si="14"/>
        <v>10.19999999999998</v>
      </c>
      <c r="B98">
        <f t="shared" si="12"/>
        <v>9.9999999999999645E-2</v>
      </c>
      <c r="C98" s="2">
        <f t="shared" si="17"/>
        <v>10.599999999999977</v>
      </c>
      <c r="D98">
        <f t="shared" si="15"/>
        <v>27.899999999999878</v>
      </c>
      <c r="E98" s="67">
        <v>13.9</v>
      </c>
      <c r="F98" s="66">
        <v>43</v>
      </c>
      <c r="G98" s="1">
        <f>INDEX(Коэффициенты!D$3:D$39, MATCH(F98,Коэффициенты!C$3:C$39,1))</f>
        <v>0.6</v>
      </c>
      <c r="H98">
        <f t="shared" si="10"/>
        <v>13900</v>
      </c>
      <c r="I98" s="12">
        <f>INDEX(Коэффициенты!B$3:B$74,MATCH(H98,Коэффициенты!A$3:A$74,1))</f>
        <v>0.38</v>
      </c>
      <c r="J98" s="9">
        <f t="shared" si="18"/>
        <v>475.38</v>
      </c>
      <c r="K98" s="2">
        <f t="shared" si="13"/>
        <v>3.095999999999989</v>
      </c>
      <c r="L98" s="10">
        <f t="shared" si="19"/>
        <v>236.36039999999949</v>
      </c>
      <c r="M98" s="62">
        <f t="shared" si="11"/>
        <v>711.74039999999945</v>
      </c>
      <c r="N98" s="63">
        <f t="shared" si="16"/>
        <v>569.39231999999959</v>
      </c>
      <c r="O98"/>
      <c r="P98"/>
      <c r="Q98" s="22"/>
      <c r="R98" s="20"/>
      <c r="S98" s="20"/>
      <c r="T98" s="20"/>
      <c r="U98" s="20"/>
      <c r="V98" s="20"/>
      <c r="W98" s="20"/>
      <c r="X98" s="20"/>
      <c r="Y98" s="20"/>
      <c r="Z98" s="20"/>
      <c r="AA98" s="20"/>
      <c r="AB98"/>
      <c r="AC98"/>
      <c r="AD98"/>
      <c r="AE98"/>
    </row>
    <row r="99" spans="1:31" ht="15.75" thickBot="1" x14ac:dyDescent="0.3">
      <c r="A99">
        <f t="shared" si="14"/>
        <v>10.299999999999979</v>
      </c>
      <c r="B99">
        <f t="shared" si="12"/>
        <v>9.9999999999999645E-2</v>
      </c>
      <c r="C99" s="2">
        <f t="shared" si="17"/>
        <v>10.699999999999976</v>
      </c>
      <c r="D99">
        <f t="shared" si="15"/>
        <v>27.799999999999876</v>
      </c>
      <c r="E99" s="67">
        <v>16.399999999999999</v>
      </c>
      <c r="F99" s="66">
        <v>51</v>
      </c>
      <c r="G99" s="1">
        <f>INDEX(Коэффициенты!D$3:D$39, MATCH(F99,Коэффициенты!C$3:C$39,1))</f>
        <v>0.57999999999999996</v>
      </c>
      <c r="H99">
        <f t="shared" si="10"/>
        <v>16400</v>
      </c>
      <c r="I99" s="12">
        <f>INDEX(Коэффициенты!B$3:B$74,MATCH(H99,Коэффициенты!A$3:A$74,1))</f>
        <v>0.34</v>
      </c>
      <c r="J99" s="9">
        <f t="shared" si="18"/>
        <v>501.84</v>
      </c>
      <c r="K99" s="2">
        <f t="shared" si="13"/>
        <v>3.5495999999999874</v>
      </c>
      <c r="L99" s="10">
        <f t="shared" si="19"/>
        <v>239.90999999999948</v>
      </c>
      <c r="M99" s="62">
        <f t="shared" si="11"/>
        <v>741.74999999999943</v>
      </c>
      <c r="N99" s="63">
        <f t="shared" si="16"/>
        <v>593.39999999999952</v>
      </c>
      <c r="Q99" s="22"/>
      <c r="R99" s="20"/>
      <c r="S99" s="20"/>
      <c r="T99" s="19"/>
      <c r="U99" s="19"/>
      <c r="V99" s="20"/>
      <c r="W99" s="20"/>
      <c r="X99" s="20"/>
      <c r="Y99" s="20"/>
      <c r="Z99" s="20"/>
      <c r="AA99" s="20"/>
    </row>
    <row r="100" spans="1:31" ht="15.75" thickBot="1" x14ac:dyDescent="0.3">
      <c r="A100">
        <f t="shared" si="14"/>
        <v>10.399999999999979</v>
      </c>
      <c r="B100">
        <f t="shared" si="12"/>
        <v>9.9999999999999645E-2</v>
      </c>
      <c r="C100">
        <f t="shared" si="17"/>
        <v>10.799999999999976</v>
      </c>
      <c r="D100">
        <f t="shared" si="15"/>
        <v>27.699999999999875</v>
      </c>
      <c r="E100" s="67">
        <v>17.600000000000001</v>
      </c>
      <c r="F100" s="66">
        <v>66</v>
      </c>
      <c r="G100" s="1">
        <f>INDEX(Коэффициенты!D$3:D$39, MATCH(F100,Коэффициенты!C$3:C$39,1))</f>
        <v>0.54</v>
      </c>
      <c r="H100">
        <f t="shared" si="10"/>
        <v>17600</v>
      </c>
      <c r="I100" s="12">
        <f>INDEX(Коэффициенты!B$3:B$74,MATCH(H100,Коэффициенты!A$3:A$74,1))</f>
        <v>0.32999999999999902</v>
      </c>
      <c r="J100" s="9">
        <f t="shared" si="18"/>
        <v>522.71999999999844</v>
      </c>
      <c r="K100" s="2">
        <f t="shared" si="13"/>
        <v>4.2767999999999846</v>
      </c>
      <c r="L100" s="10">
        <f t="shared" si="19"/>
        <v>244.18679999999947</v>
      </c>
      <c r="M100" s="62">
        <f t="shared" si="11"/>
        <v>766.90679999999793</v>
      </c>
      <c r="N100" s="63">
        <f t="shared" si="16"/>
        <v>613.5254399999983</v>
      </c>
      <c r="Q100" s="22"/>
      <c r="R100" s="20"/>
      <c r="S100" s="20"/>
      <c r="T100" s="20"/>
      <c r="U100" s="20"/>
      <c r="V100" s="20"/>
      <c r="W100" s="20"/>
      <c r="X100" s="20"/>
      <c r="Y100" s="20"/>
      <c r="Z100" s="20"/>
      <c r="AA100" s="20"/>
    </row>
    <row r="101" spans="1:31" ht="15.75" thickBot="1" x14ac:dyDescent="0.3">
      <c r="A101">
        <f t="shared" si="14"/>
        <v>10.499999999999979</v>
      </c>
      <c r="B101">
        <f t="shared" si="12"/>
        <v>9.9999999999999645E-2</v>
      </c>
      <c r="C101">
        <f t="shared" si="17"/>
        <v>10.899999999999975</v>
      </c>
      <c r="D101">
        <f t="shared" si="15"/>
        <v>27.599999999999874</v>
      </c>
      <c r="E101" s="67">
        <v>17.5</v>
      </c>
      <c r="F101" s="66">
        <v>72</v>
      </c>
      <c r="G101" s="1">
        <f>INDEX(Коэффициенты!D$3:D$39, MATCH(F101,Коэффициенты!C$3:C$39,1))</f>
        <v>0.52</v>
      </c>
      <c r="H101">
        <f t="shared" si="10"/>
        <v>17500</v>
      </c>
      <c r="I101" s="12">
        <f>INDEX(Коэффициенты!B$3:B$74,MATCH(H101,Коэффициенты!A$3:A$74,1))</f>
        <v>0.32999999999999902</v>
      </c>
      <c r="J101" s="9">
        <f t="shared" si="18"/>
        <v>519.74999999999841</v>
      </c>
      <c r="K101" s="2">
        <f t="shared" si="13"/>
        <v>4.4927999999999839</v>
      </c>
      <c r="L101" s="10">
        <f t="shared" si="19"/>
        <v>248.67959999999945</v>
      </c>
      <c r="M101" s="62">
        <f t="shared" si="11"/>
        <v>768.42959999999789</v>
      </c>
      <c r="N101" s="63">
        <f t="shared" si="16"/>
        <v>614.74367999999834</v>
      </c>
      <c r="Q101" s="22"/>
      <c r="R101" s="20"/>
      <c r="S101" s="20"/>
      <c r="T101" s="20"/>
      <c r="U101" s="20"/>
      <c r="V101" s="20"/>
      <c r="W101" s="20"/>
      <c r="X101" s="20"/>
      <c r="Y101" s="20"/>
      <c r="Z101" s="20"/>
      <c r="AA101" s="20"/>
    </row>
    <row r="102" spans="1:31" ht="15.75" thickBot="1" x14ac:dyDescent="0.3">
      <c r="A102">
        <f t="shared" si="14"/>
        <v>10.599999999999978</v>
      </c>
      <c r="B102">
        <f t="shared" si="12"/>
        <v>9.9999999999999645E-2</v>
      </c>
      <c r="C102" s="2">
        <f t="shared" si="17"/>
        <v>10.999999999999975</v>
      </c>
      <c r="D102">
        <f t="shared" si="15"/>
        <v>27.499999999999872</v>
      </c>
      <c r="E102" s="67">
        <v>18</v>
      </c>
      <c r="F102" s="66">
        <v>59</v>
      </c>
      <c r="G102" s="1">
        <f>INDEX(Коэффициенты!D$3:D$39, MATCH(F102,Коэффициенты!C$3:C$39,1))</f>
        <v>0.56000000000000005</v>
      </c>
      <c r="H102">
        <f t="shared" si="10"/>
        <v>18000</v>
      </c>
      <c r="I102" s="12">
        <f>INDEX(Коэффициенты!B$3:B$74,MATCH(H102,Коэффициенты!A$3:A$74,1))</f>
        <v>0.31999999999999901</v>
      </c>
      <c r="J102" s="9">
        <f t="shared" si="18"/>
        <v>518.39999999999839</v>
      </c>
      <c r="K102" s="2">
        <f t="shared" si="13"/>
        <v>3.9647999999999861</v>
      </c>
      <c r="L102" s="10">
        <f t="shared" si="19"/>
        <v>252.64439999999945</v>
      </c>
      <c r="M102" s="62">
        <f t="shared" si="11"/>
        <v>771.04439999999784</v>
      </c>
      <c r="N102" s="63">
        <f t="shared" si="16"/>
        <v>616.83551999999827</v>
      </c>
      <c r="Q102" s="22"/>
      <c r="R102" s="20"/>
      <c r="S102" s="20"/>
      <c r="T102" s="20"/>
      <c r="U102" s="20"/>
      <c r="V102" s="20"/>
      <c r="W102" s="20"/>
      <c r="X102" s="20"/>
      <c r="Y102" s="20"/>
      <c r="Z102" s="20"/>
      <c r="AA102" s="20"/>
    </row>
    <row r="103" spans="1:31" ht="15.75" thickBot="1" x14ac:dyDescent="0.3">
      <c r="A103">
        <f t="shared" si="14"/>
        <v>10.699999999999978</v>
      </c>
      <c r="B103">
        <f t="shared" si="12"/>
        <v>9.9999999999999645E-2</v>
      </c>
      <c r="C103">
        <f t="shared" si="17"/>
        <v>11.099999999999975</v>
      </c>
      <c r="D103">
        <f t="shared" si="15"/>
        <v>27.399999999999871</v>
      </c>
      <c r="E103" s="67">
        <v>18.8</v>
      </c>
      <c r="F103" s="66">
        <v>60</v>
      </c>
      <c r="G103" s="1">
        <f>INDEX(Коэффициенты!D$3:D$39, MATCH(F103,Коэффициенты!C$3:C$39,1))</f>
        <v>0.55000000000000004</v>
      </c>
      <c r="H103">
        <f t="shared" si="10"/>
        <v>18800</v>
      </c>
      <c r="I103" s="12">
        <f>INDEX(Коэффициенты!B$3:B$74,MATCH(H103,Коэффициенты!A$3:A$74,1))</f>
        <v>0.31999999999999901</v>
      </c>
      <c r="J103" s="9">
        <f t="shared" si="18"/>
        <v>541.43999999999824</v>
      </c>
      <c r="K103" s="2">
        <f t="shared" si="13"/>
        <v>3.9599999999999858</v>
      </c>
      <c r="L103" s="10">
        <f t="shared" si="19"/>
        <v>256.60439999999943</v>
      </c>
      <c r="M103" s="62">
        <f t="shared" si="11"/>
        <v>798.04439999999772</v>
      </c>
      <c r="N103" s="63">
        <f t="shared" si="16"/>
        <v>638.43551999999818</v>
      </c>
      <c r="Q103" s="22"/>
      <c r="R103" s="20"/>
      <c r="S103" s="20"/>
      <c r="T103" s="20"/>
      <c r="U103" s="20"/>
      <c r="V103" s="20"/>
      <c r="W103" s="20"/>
      <c r="X103" s="20"/>
      <c r="Y103" s="20"/>
      <c r="Z103" s="20"/>
      <c r="AA103" s="20"/>
    </row>
    <row r="104" spans="1:31" ht="15.75" thickBot="1" x14ac:dyDescent="0.3">
      <c r="A104">
        <f t="shared" si="14"/>
        <v>10.799999999999978</v>
      </c>
      <c r="B104">
        <f t="shared" si="12"/>
        <v>9.9999999999999645E-2</v>
      </c>
      <c r="C104" s="2">
        <f t="shared" si="17"/>
        <v>11.199999999999974</v>
      </c>
      <c r="D104">
        <f t="shared" si="15"/>
        <v>27.299999999999869</v>
      </c>
      <c r="E104" s="67">
        <v>16.7</v>
      </c>
      <c r="F104" s="66">
        <v>59</v>
      </c>
      <c r="G104" s="1">
        <f>INDEX(Коэффициенты!D$3:D$39, MATCH(F104,Коэффициенты!C$3:C$39,1))</f>
        <v>0.56000000000000005</v>
      </c>
      <c r="H104">
        <f t="shared" si="10"/>
        <v>16700</v>
      </c>
      <c r="I104" s="12">
        <f>INDEX(Коэффициенты!B$3:B$74,MATCH(H104,Коэффициенты!A$3:A$74,1))</f>
        <v>0.34</v>
      </c>
      <c r="J104" s="9">
        <f t="shared" si="18"/>
        <v>511.02</v>
      </c>
      <c r="K104" s="2">
        <f t="shared" si="13"/>
        <v>3.9647999999999861</v>
      </c>
      <c r="L104" s="10">
        <f t="shared" si="19"/>
        <v>260.5691999999994</v>
      </c>
      <c r="M104" s="62">
        <f t="shared" si="11"/>
        <v>771.58919999999944</v>
      </c>
      <c r="N104" s="63">
        <f t="shared" si="16"/>
        <v>617.2713599999995</v>
      </c>
      <c r="Q104" s="22"/>
      <c r="R104" s="20"/>
      <c r="S104" s="20"/>
      <c r="T104" s="20"/>
      <c r="U104" s="20"/>
      <c r="V104" s="20"/>
      <c r="W104" s="20"/>
      <c r="X104" s="20"/>
      <c r="Y104" s="20"/>
      <c r="Z104" s="20"/>
      <c r="AA104" s="20"/>
    </row>
    <row r="105" spans="1:31" ht="15.75" thickBot="1" x14ac:dyDescent="0.3">
      <c r="A105">
        <f t="shared" si="14"/>
        <v>10.899999999999977</v>
      </c>
      <c r="B105">
        <f t="shared" si="12"/>
        <v>9.9999999999999645E-2</v>
      </c>
      <c r="C105" s="2">
        <f t="shared" si="17"/>
        <v>11.299999999999974</v>
      </c>
      <c r="D105">
        <f t="shared" si="15"/>
        <v>27.199999999999868</v>
      </c>
      <c r="E105" s="67">
        <v>14.9</v>
      </c>
      <c r="F105" s="66">
        <v>64</v>
      </c>
      <c r="G105" s="1">
        <f>INDEX(Коэффициенты!D$3:D$39, MATCH(F105,Коэффициенты!C$3:C$39,1))</f>
        <v>0.54</v>
      </c>
      <c r="H105">
        <f t="shared" si="10"/>
        <v>14900</v>
      </c>
      <c r="I105" s="12">
        <f>INDEX(Коэффициенты!B$3:B$74,MATCH(H105,Коэффициенты!A$3:A$74,1))</f>
        <v>0.36</v>
      </c>
      <c r="J105" s="9">
        <f t="shared" si="18"/>
        <v>482.76</v>
      </c>
      <c r="K105" s="2">
        <f t="shared" si="13"/>
        <v>4.1471999999999856</v>
      </c>
      <c r="L105" s="10">
        <f t="shared" si="19"/>
        <v>264.7163999999994</v>
      </c>
      <c r="M105" s="62">
        <f t="shared" si="11"/>
        <v>747.47639999999933</v>
      </c>
      <c r="N105" s="63">
        <f t="shared" si="16"/>
        <v>597.98111999999946</v>
      </c>
      <c r="Q105" s="22"/>
      <c r="R105" s="20"/>
      <c r="S105" s="20"/>
      <c r="T105" s="19"/>
      <c r="U105" s="19"/>
      <c r="V105" s="20"/>
      <c r="W105" s="20"/>
      <c r="X105" s="20"/>
      <c r="Y105" s="20"/>
      <c r="Z105" s="20"/>
      <c r="AA105" s="20"/>
    </row>
    <row r="106" spans="1:31" ht="15.75" thickBot="1" x14ac:dyDescent="0.3">
      <c r="A106">
        <f t="shared" si="14"/>
        <v>10.999999999999977</v>
      </c>
      <c r="B106">
        <f t="shared" si="12"/>
        <v>9.9999999999999645E-2</v>
      </c>
      <c r="C106">
        <f t="shared" si="17"/>
        <v>11.399999999999974</v>
      </c>
      <c r="D106">
        <f t="shared" si="15"/>
        <v>27.099999999999866</v>
      </c>
      <c r="E106" s="67">
        <v>12.6</v>
      </c>
      <c r="F106" s="66">
        <v>57</v>
      </c>
      <c r="G106" s="1">
        <f>INDEX(Коэффициенты!D$3:D$39, MATCH(F106,Коэффициенты!C$3:C$39,1))</f>
        <v>0.56000000000000005</v>
      </c>
      <c r="H106">
        <f t="shared" si="10"/>
        <v>12600</v>
      </c>
      <c r="I106" s="12">
        <f>INDEX(Коэффициенты!B$3:B$74,MATCH(H106,Коэффициенты!A$3:A$74,1))</f>
        <v>0.4</v>
      </c>
      <c r="J106" s="9">
        <f t="shared" si="18"/>
        <v>453.59999999999997</v>
      </c>
      <c r="K106" s="2">
        <f t="shared" si="13"/>
        <v>3.8303999999999863</v>
      </c>
      <c r="L106" s="10">
        <f t="shared" si="19"/>
        <v>268.54679999999939</v>
      </c>
      <c r="M106" s="62">
        <f t="shared" si="11"/>
        <v>722.1467999999993</v>
      </c>
      <c r="N106" s="63">
        <f t="shared" si="16"/>
        <v>577.71743999999944</v>
      </c>
      <c r="Q106" s="22"/>
      <c r="R106" s="20"/>
      <c r="S106" s="20"/>
      <c r="T106" s="20"/>
      <c r="U106" s="20"/>
      <c r="V106" s="20"/>
      <c r="W106" s="20"/>
      <c r="X106" s="20"/>
      <c r="Y106" s="20"/>
      <c r="Z106" s="20"/>
      <c r="AA106" s="20"/>
    </row>
    <row r="107" spans="1:31" ht="15.75" thickBot="1" x14ac:dyDescent="0.3">
      <c r="A107">
        <f t="shared" si="14"/>
        <v>11.099999999999977</v>
      </c>
      <c r="B107">
        <f t="shared" si="12"/>
        <v>9.9999999999999645E-2</v>
      </c>
      <c r="C107">
        <f t="shared" si="17"/>
        <v>11.499999999999973</v>
      </c>
      <c r="D107">
        <f t="shared" si="15"/>
        <v>26.999999999999865</v>
      </c>
      <c r="E107" s="67">
        <v>11.3</v>
      </c>
      <c r="F107" s="66">
        <v>53</v>
      </c>
      <c r="G107" s="1">
        <f>INDEX(Коэффициенты!D$3:D$39, MATCH(F107,Коэффициенты!C$3:C$39,1))</f>
        <v>0.56999999999999995</v>
      </c>
      <c r="H107">
        <f t="shared" si="10"/>
        <v>11300</v>
      </c>
      <c r="I107" s="12">
        <f>INDEX(Коэффициенты!B$3:B$74,MATCH(H107,Коэффициенты!A$3:A$74,1))</f>
        <v>0.43</v>
      </c>
      <c r="J107" s="9">
        <f t="shared" si="18"/>
        <v>437.31</v>
      </c>
      <c r="K107" s="2">
        <f t="shared" si="13"/>
        <v>3.6251999999999862</v>
      </c>
      <c r="L107" s="10">
        <f t="shared" si="19"/>
        <v>272.1719999999994</v>
      </c>
      <c r="M107" s="62">
        <f t="shared" si="11"/>
        <v>709.4819999999994</v>
      </c>
      <c r="N107" s="63">
        <f t="shared" si="16"/>
        <v>567.58559999999954</v>
      </c>
      <c r="Q107" s="22"/>
      <c r="R107" s="20"/>
      <c r="S107" s="20"/>
      <c r="T107" s="20"/>
      <c r="U107" s="20"/>
      <c r="V107" s="20"/>
      <c r="W107" s="20"/>
      <c r="X107" s="20"/>
      <c r="Y107" s="20"/>
      <c r="Z107" s="20"/>
      <c r="AA107" s="20"/>
    </row>
    <row r="108" spans="1:31" ht="15.75" thickBot="1" x14ac:dyDescent="0.3">
      <c r="A108">
        <f t="shared" si="14"/>
        <v>11.199999999999976</v>
      </c>
      <c r="B108">
        <f t="shared" si="12"/>
        <v>9.9999999999999645E-2</v>
      </c>
      <c r="C108" s="2">
        <f t="shared" si="17"/>
        <v>11.599999999999973</v>
      </c>
      <c r="D108">
        <f t="shared" si="15"/>
        <v>26.899999999999864</v>
      </c>
      <c r="E108" s="67">
        <v>10.1</v>
      </c>
      <c r="F108" s="66">
        <v>48</v>
      </c>
      <c r="G108" s="1">
        <f>INDEX(Коэффициенты!D$3:D$39, MATCH(F108,Коэффициенты!C$3:C$39,1))</f>
        <v>0.57999999999999996</v>
      </c>
      <c r="H108">
        <f t="shared" si="10"/>
        <v>10100</v>
      </c>
      <c r="I108" s="12">
        <f>INDEX(Коэффициенты!B$3:B$74,MATCH(H108,Коэффициенты!A$3:A$74,1))</f>
        <v>0.45</v>
      </c>
      <c r="J108" s="9">
        <f t="shared" si="18"/>
        <v>409.05</v>
      </c>
      <c r="K108" s="2">
        <f t="shared" si="13"/>
        <v>3.3407999999999873</v>
      </c>
      <c r="L108" s="10">
        <f t="shared" si="19"/>
        <v>275.5127999999994</v>
      </c>
      <c r="M108" s="62">
        <f t="shared" si="11"/>
        <v>684.56279999999947</v>
      </c>
      <c r="N108" s="63">
        <f t="shared" si="16"/>
        <v>547.6502399999996</v>
      </c>
      <c r="Q108" s="22"/>
      <c r="R108" s="20"/>
      <c r="S108" s="20"/>
      <c r="T108" s="20"/>
      <c r="U108" s="20"/>
      <c r="V108" s="20"/>
      <c r="W108" s="20"/>
      <c r="X108" s="20"/>
      <c r="Y108" s="20"/>
      <c r="Z108" s="20"/>
      <c r="AA108" s="20"/>
    </row>
    <row r="109" spans="1:31" ht="15.75" thickBot="1" x14ac:dyDescent="0.3">
      <c r="A109">
        <f t="shared" si="14"/>
        <v>11.299999999999976</v>
      </c>
      <c r="B109">
        <f t="shared" si="12"/>
        <v>9.9999999999999645E-2</v>
      </c>
      <c r="C109">
        <f t="shared" si="17"/>
        <v>11.699999999999973</v>
      </c>
      <c r="D109">
        <f t="shared" si="15"/>
        <v>26.799999999999862</v>
      </c>
      <c r="E109" s="67">
        <v>8.8000000000000007</v>
      </c>
      <c r="F109" s="66">
        <v>40</v>
      </c>
      <c r="G109" s="1">
        <f>INDEX(Коэффициенты!D$3:D$39, MATCH(F109,Коэффициенты!C$3:C$39,1))</f>
        <v>0.6</v>
      </c>
      <c r="H109">
        <f t="shared" si="10"/>
        <v>8800</v>
      </c>
      <c r="I109" s="12">
        <f>INDEX(Коэффициенты!B$3:B$74,MATCH(H109,Коэффициенты!A$3:A$74,1))</f>
        <v>0.5</v>
      </c>
      <c r="J109" s="9">
        <f t="shared" si="18"/>
        <v>396</v>
      </c>
      <c r="K109" s="2">
        <f t="shared" si="13"/>
        <v>2.8799999999999897</v>
      </c>
      <c r="L109" s="10">
        <f t="shared" si="19"/>
        <v>278.3927999999994</v>
      </c>
      <c r="M109" s="62">
        <f t="shared" si="11"/>
        <v>674.3927999999994</v>
      </c>
      <c r="N109" s="63">
        <f t="shared" si="16"/>
        <v>539.51423999999952</v>
      </c>
      <c r="Q109" s="22"/>
      <c r="R109" s="20"/>
      <c r="S109" s="20"/>
      <c r="T109" s="20"/>
      <c r="U109" s="20"/>
      <c r="V109" s="20"/>
      <c r="W109" s="20"/>
      <c r="X109" s="20"/>
      <c r="Y109" s="20"/>
      <c r="Z109" s="20"/>
      <c r="AA109" s="20"/>
    </row>
    <row r="110" spans="1:31" ht="15.75" thickBot="1" x14ac:dyDescent="0.3">
      <c r="A110">
        <f t="shared" si="14"/>
        <v>11.399999999999975</v>
      </c>
      <c r="B110">
        <f t="shared" si="12"/>
        <v>9.9999999999999645E-2</v>
      </c>
      <c r="C110" s="2">
        <f t="shared" si="17"/>
        <v>11.799999999999972</v>
      </c>
      <c r="D110">
        <f t="shared" si="15"/>
        <v>26.699999999999861</v>
      </c>
      <c r="E110" s="67">
        <v>5.6</v>
      </c>
      <c r="F110" s="66">
        <v>34</v>
      </c>
      <c r="G110" s="1">
        <f>INDEX(Коэффициенты!D$3:D$39, MATCH(F110,Коэффициенты!C$3:C$39,1))</f>
        <v>0.65</v>
      </c>
      <c r="H110">
        <f t="shared" si="10"/>
        <v>5600</v>
      </c>
      <c r="I110" s="12">
        <f>INDEX(Коэффициенты!B$3:B$74,MATCH(H110,Коэффициенты!A$3:A$74,1))</f>
        <v>0.63</v>
      </c>
      <c r="J110" s="9">
        <f t="shared" si="18"/>
        <v>317.52</v>
      </c>
      <c r="K110" s="2">
        <f t="shared" si="13"/>
        <v>2.6519999999999908</v>
      </c>
      <c r="L110" s="10">
        <f t="shared" si="19"/>
        <v>281.04479999999938</v>
      </c>
      <c r="M110" s="62">
        <f t="shared" si="11"/>
        <v>598.56479999999942</v>
      </c>
      <c r="N110" s="63">
        <f t="shared" si="16"/>
        <v>478.85183999999953</v>
      </c>
      <c r="Q110" s="22"/>
      <c r="R110" s="20"/>
      <c r="S110" s="20"/>
      <c r="T110" s="20"/>
      <c r="U110" s="20"/>
      <c r="V110" s="20"/>
      <c r="W110" s="20"/>
      <c r="X110" s="20"/>
      <c r="Y110" s="20"/>
      <c r="Z110" s="20"/>
      <c r="AA110" s="20"/>
    </row>
    <row r="111" spans="1:31" ht="15.75" thickBot="1" x14ac:dyDescent="0.3">
      <c r="A111">
        <f t="shared" si="14"/>
        <v>11.499999999999975</v>
      </c>
      <c r="B111">
        <f t="shared" si="12"/>
        <v>9.9999999999999645E-2</v>
      </c>
      <c r="C111" s="2">
        <f t="shared" si="17"/>
        <v>11.899999999999972</v>
      </c>
      <c r="D111">
        <f t="shared" si="15"/>
        <v>26.599999999999859</v>
      </c>
      <c r="E111" s="67">
        <v>6.1</v>
      </c>
      <c r="F111" s="66">
        <v>37</v>
      </c>
      <c r="G111" s="1">
        <f>INDEX(Коэффициенты!D$3:D$39, MATCH(F111,Коэффициенты!C$3:C$39,1))</f>
        <v>0.63</v>
      </c>
      <c r="H111">
        <f t="shared" si="10"/>
        <v>6100</v>
      </c>
      <c r="I111" s="12">
        <f>INDEX(Коэффициенты!B$3:B$74,MATCH(H111,Коэффициенты!A$3:A$74,1))</f>
        <v>0.61</v>
      </c>
      <c r="J111" s="9">
        <f t="shared" si="18"/>
        <v>334.89</v>
      </c>
      <c r="K111" s="2">
        <f t="shared" si="13"/>
        <v>2.7971999999999899</v>
      </c>
      <c r="L111" s="10">
        <f t="shared" si="19"/>
        <v>283.84199999999936</v>
      </c>
      <c r="M111" s="62">
        <f t="shared" si="11"/>
        <v>618.73199999999929</v>
      </c>
      <c r="N111" s="63">
        <f t="shared" si="16"/>
        <v>494.98559999999941</v>
      </c>
      <c r="Q111" s="22"/>
      <c r="R111" s="20"/>
      <c r="S111" s="20"/>
      <c r="T111" s="19"/>
      <c r="U111" s="19"/>
      <c r="V111" s="20"/>
      <c r="W111" s="20"/>
      <c r="X111" s="20"/>
      <c r="Y111" s="20"/>
      <c r="Z111" s="20"/>
      <c r="AA111" s="20"/>
    </row>
    <row r="112" spans="1:31" ht="15.75" thickBot="1" x14ac:dyDescent="0.3">
      <c r="A112">
        <f t="shared" si="14"/>
        <v>11.599999999999975</v>
      </c>
      <c r="B112">
        <f t="shared" si="12"/>
        <v>9.9999999999999645E-2</v>
      </c>
      <c r="C112">
        <f t="shared" si="17"/>
        <v>11.999999999999972</v>
      </c>
      <c r="D112">
        <f t="shared" si="15"/>
        <v>26.499999999999858</v>
      </c>
      <c r="E112" s="67">
        <v>8</v>
      </c>
      <c r="F112" s="66">
        <v>43</v>
      </c>
      <c r="G112" s="1">
        <f>INDEX(Коэффициенты!D$3:D$39, MATCH(F112,Коэффициенты!C$3:C$39,1))</f>
        <v>0.6</v>
      </c>
      <c r="H112">
        <f t="shared" si="10"/>
        <v>8000</v>
      </c>
      <c r="I112" s="12">
        <f>INDEX(Коэффициенты!B$3:B$74,MATCH(H112,Коэффициенты!A$3:A$74,1))</f>
        <v>0.53</v>
      </c>
      <c r="J112" s="9">
        <f t="shared" si="18"/>
        <v>381.59999999999997</v>
      </c>
      <c r="K112" s="2">
        <f t="shared" si="13"/>
        <v>3.095999999999989</v>
      </c>
      <c r="L112" s="10">
        <f t="shared" si="19"/>
        <v>286.93799999999936</v>
      </c>
      <c r="M112" s="62">
        <f t="shared" si="11"/>
        <v>668.53799999999933</v>
      </c>
      <c r="N112" s="63">
        <f t="shared" si="16"/>
        <v>534.83039999999949</v>
      </c>
      <c r="Q112" s="22"/>
      <c r="R112" s="20"/>
      <c r="S112" s="20"/>
      <c r="T112" s="20"/>
      <c r="U112" s="20"/>
      <c r="V112" s="20"/>
      <c r="W112" s="20"/>
      <c r="X112" s="20"/>
      <c r="Y112" s="20"/>
      <c r="Z112" s="20"/>
      <c r="AA112" s="20"/>
    </row>
    <row r="113" spans="1:27" ht="15.75" thickBot="1" x14ac:dyDescent="0.3">
      <c r="A113">
        <f t="shared" si="14"/>
        <v>11.699999999999974</v>
      </c>
      <c r="B113">
        <f t="shared" si="12"/>
        <v>9.9999999999999645E-2</v>
      </c>
      <c r="C113">
        <f t="shared" si="17"/>
        <v>12.099999999999971</v>
      </c>
      <c r="D113">
        <f t="shared" si="15"/>
        <v>26.399999999999856</v>
      </c>
      <c r="E113" s="67">
        <v>7.8</v>
      </c>
      <c r="F113" s="66">
        <v>48</v>
      </c>
      <c r="G113" s="1">
        <f>INDEX(Коэффициенты!D$3:D$39, MATCH(F113,Коэффициенты!C$3:C$39,1))</f>
        <v>0.57999999999999996</v>
      </c>
      <c r="H113">
        <f t="shared" si="10"/>
        <v>7800</v>
      </c>
      <c r="I113" s="12">
        <f>INDEX(Коэффициенты!B$3:B$74,MATCH(H113,Коэффициенты!A$3:A$74,1))</f>
        <v>0.54</v>
      </c>
      <c r="J113" s="9">
        <f t="shared" si="18"/>
        <v>379.08</v>
      </c>
      <c r="K113" s="2">
        <f t="shared" si="13"/>
        <v>3.3407999999999873</v>
      </c>
      <c r="L113" s="10">
        <f t="shared" si="19"/>
        <v>290.27879999999936</v>
      </c>
      <c r="M113" s="62">
        <f t="shared" si="11"/>
        <v>669.35879999999929</v>
      </c>
      <c r="N113" s="63">
        <f t="shared" si="16"/>
        <v>535.48703999999941</v>
      </c>
      <c r="Q113" s="22"/>
      <c r="R113" s="20"/>
      <c r="S113" s="20"/>
      <c r="T113" s="20"/>
      <c r="U113" s="20"/>
      <c r="V113" s="20"/>
      <c r="W113" s="20"/>
      <c r="X113" s="20"/>
      <c r="Y113" s="20"/>
      <c r="Z113" s="20"/>
      <c r="AA113" s="20"/>
    </row>
    <row r="114" spans="1:27" ht="15.75" thickBot="1" x14ac:dyDescent="0.3">
      <c r="A114">
        <f t="shared" si="14"/>
        <v>11.799999999999974</v>
      </c>
      <c r="B114">
        <f t="shared" si="12"/>
        <v>9.9999999999999645E-2</v>
      </c>
      <c r="C114" s="2">
        <f t="shared" si="17"/>
        <v>12.199999999999971</v>
      </c>
      <c r="D114">
        <f t="shared" si="15"/>
        <v>26.299999999999855</v>
      </c>
      <c r="E114" s="67">
        <v>10.1</v>
      </c>
      <c r="F114" s="66">
        <v>48</v>
      </c>
      <c r="G114" s="1">
        <f>INDEX(Коэффициенты!D$3:D$39, MATCH(F114,Коэффициенты!C$3:C$39,1))</f>
        <v>0.57999999999999996</v>
      </c>
      <c r="H114">
        <f t="shared" si="10"/>
        <v>10100</v>
      </c>
      <c r="I114" s="12">
        <f>INDEX(Коэффициенты!B$3:B$74,MATCH(H114,Коэффициенты!A$3:A$74,1))</f>
        <v>0.45</v>
      </c>
      <c r="J114" s="9">
        <f t="shared" si="18"/>
        <v>409.05</v>
      </c>
      <c r="K114" s="2">
        <f t="shared" si="13"/>
        <v>3.3407999999999873</v>
      </c>
      <c r="L114" s="10">
        <f t="shared" si="19"/>
        <v>293.61959999999937</v>
      </c>
      <c r="M114" s="62">
        <f t="shared" si="11"/>
        <v>702.66959999999938</v>
      </c>
      <c r="N114" s="63">
        <f t="shared" si="16"/>
        <v>562.13567999999952</v>
      </c>
      <c r="Q114" s="22"/>
      <c r="R114" s="20"/>
      <c r="S114" s="20"/>
      <c r="T114" s="20"/>
      <c r="U114" s="20"/>
      <c r="V114" s="20"/>
      <c r="W114" s="20"/>
      <c r="X114" s="20"/>
      <c r="Y114" s="20"/>
      <c r="Z114" s="20"/>
      <c r="AA114" s="20"/>
    </row>
    <row r="115" spans="1:27" ht="15.75" thickBot="1" x14ac:dyDescent="0.3">
      <c r="A115">
        <f t="shared" si="14"/>
        <v>11.899999999999974</v>
      </c>
      <c r="B115">
        <f t="shared" si="12"/>
        <v>9.9999999999999645E-2</v>
      </c>
      <c r="C115">
        <f t="shared" si="17"/>
        <v>12.299999999999971</v>
      </c>
      <c r="D115">
        <f t="shared" si="15"/>
        <v>26.199999999999854</v>
      </c>
      <c r="E115" s="67">
        <v>13.6</v>
      </c>
      <c r="F115" s="66">
        <v>40</v>
      </c>
      <c r="G115" s="1">
        <f>INDEX(Коэффициенты!D$3:D$39, MATCH(F115,Коэффициенты!C$3:C$39,1))</f>
        <v>0.6</v>
      </c>
      <c r="H115">
        <f t="shared" si="10"/>
        <v>13600</v>
      </c>
      <c r="I115" s="12">
        <f>INDEX(Коэффициенты!B$3:B$74,MATCH(H115,Коэффициенты!A$3:A$74,1))</f>
        <v>0.38</v>
      </c>
      <c r="J115" s="9">
        <f t="shared" si="18"/>
        <v>465.12</v>
      </c>
      <c r="K115" s="2">
        <f t="shared" si="13"/>
        <v>2.8799999999999897</v>
      </c>
      <c r="L115" s="10">
        <f t="shared" si="19"/>
        <v>296.49959999999936</v>
      </c>
      <c r="M115" s="62">
        <f t="shared" si="11"/>
        <v>761.61959999999931</v>
      </c>
      <c r="N115" s="63">
        <f t="shared" si="16"/>
        <v>609.29567999999949</v>
      </c>
      <c r="Q115" s="22"/>
      <c r="R115" s="20"/>
      <c r="S115" s="20"/>
      <c r="T115" s="20"/>
      <c r="U115" s="20"/>
      <c r="V115" s="20"/>
      <c r="W115" s="20"/>
      <c r="X115" s="20"/>
      <c r="Y115" s="20"/>
      <c r="Z115" s="20"/>
      <c r="AA115" s="20"/>
    </row>
    <row r="116" spans="1:27" ht="15.75" thickBot="1" x14ac:dyDescent="0.3">
      <c r="A116">
        <f t="shared" si="14"/>
        <v>11.999999999999973</v>
      </c>
      <c r="B116">
        <f t="shared" si="12"/>
        <v>9.9999999999999645E-2</v>
      </c>
      <c r="C116" s="2">
        <f t="shared" si="17"/>
        <v>12.39999999999997</v>
      </c>
      <c r="D116">
        <f t="shared" si="15"/>
        <v>26.099999999999852</v>
      </c>
      <c r="E116" s="67">
        <v>12.4</v>
      </c>
      <c r="F116" s="66">
        <v>48</v>
      </c>
      <c r="G116" s="1">
        <f>INDEX(Коэффициенты!D$3:D$39, MATCH(F116,Коэффициенты!C$3:C$39,1))</f>
        <v>0.57999999999999996</v>
      </c>
      <c r="H116">
        <f t="shared" si="10"/>
        <v>12400</v>
      </c>
      <c r="I116" s="12">
        <f>INDEX(Коэффициенты!B$3:B$74,MATCH(H116,Коэффициенты!A$3:A$74,1))</f>
        <v>0.41</v>
      </c>
      <c r="J116" s="9">
        <f t="shared" si="18"/>
        <v>457.56</v>
      </c>
      <c r="K116" s="2">
        <f t="shared" si="13"/>
        <v>3.3407999999999873</v>
      </c>
      <c r="L116" s="10">
        <f t="shared" si="19"/>
        <v>299.84039999999936</v>
      </c>
      <c r="M116" s="62">
        <f t="shared" si="11"/>
        <v>757.40039999999931</v>
      </c>
      <c r="N116" s="63">
        <f t="shared" si="16"/>
        <v>605.92031999999949</v>
      </c>
      <c r="Q116" s="22"/>
      <c r="R116" s="20"/>
      <c r="S116" s="20"/>
      <c r="T116" s="20"/>
      <c r="U116" s="20"/>
      <c r="V116" s="20"/>
      <c r="W116" s="20"/>
      <c r="X116" s="20"/>
      <c r="Y116" s="20"/>
      <c r="Z116" s="20"/>
      <c r="AA116" s="20"/>
    </row>
    <row r="117" spans="1:27" ht="15.75" thickBot="1" x14ac:dyDescent="0.3">
      <c r="A117">
        <f t="shared" si="14"/>
        <v>12.099999999999973</v>
      </c>
      <c r="B117">
        <f t="shared" si="12"/>
        <v>9.9999999999999645E-2</v>
      </c>
      <c r="C117">
        <f t="shared" si="17"/>
        <v>12.49999999999997</v>
      </c>
      <c r="D117">
        <f t="shared" si="15"/>
        <v>25.999999999999851</v>
      </c>
      <c r="E117" s="67">
        <v>12.4</v>
      </c>
      <c r="F117" s="66">
        <v>57</v>
      </c>
      <c r="G117" s="1">
        <f>INDEX(Коэффициенты!D$3:D$39, MATCH(F117,Коэффициенты!C$3:C$39,1))</f>
        <v>0.56000000000000005</v>
      </c>
      <c r="H117">
        <f t="shared" si="10"/>
        <v>12400</v>
      </c>
      <c r="I117" s="12">
        <f>INDEX(Коэффициенты!B$3:B$74,MATCH(H117,Коэффициенты!A$3:A$74,1))</f>
        <v>0.41</v>
      </c>
      <c r="J117" s="9">
        <f t="shared" si="18"/>
        <v>457.56</v>
      </c>
      <c r="K117" s="2">
        <f t="shared" si="13"/>
        <v>3.8303999999999863</v>
      </c>
      <c r="L117" s="10">
        <f t="shared" si="19"/>
        <v>303.67079999999936</v>
      </c>
      <c r="M117" s="62">
        <f t="shared" si="11"/>
        <v>761.23079999999936</v>
      </c>
      <c r="N117" s="63">
        <f t="shared" si="16"/>
        <v>608.98463999999944</v>
      </c>
      <c r="Q117" s="22"/>
      <c r="R117" s="20"/>
      <c r="S117" s="20"/>
      <c r="T117" s="20"/>
      <c r="U117" s="20"/>
      <c r="V117" s="20"/>
      <c r="W117" s="20"/>
      <c r="X117" s="20"/>
      <c r="Y117" s="20"/>
      <c r="Z117" s="20"/>
      <c r="AA117" s="20"/>
    </row>
    <row r="118" spans="1:27" ht="15.75" thickBot="1" x14ac:dyDescent="0.3">
      <c r="A118">
        <f t="shared" si="14"/>
        <v>12.199999999999973</v>
      </c>
      <c r="B118">
        <f t="shared" si="12"/>
        <v>9.9999999999999645E-2</v>
      </c>
      <c r="C118" s="2">
        <f t="shared" si="17"/>
        <v>12.599999999999969</v>
      </c>
      <c r="D118">
        <f t="shared" si="15"/>
        <v>25.899999999999849</v>
      </c>
      <c r="E118" s="67">
        <v>13.9</v>
      </c>
      <c r="F118" s="66">
        <v>62</v>
      </c>
      <c r="G118" s="1">
        <f>INDEX(Коэффициенты!D$3:D$39, MATCH(F118,Коэффициенты!C$3:C$39,1))</f>
        <v>0.55000000000000004</v>
      </c>
      <c r="H118">
        <f t="shared" si="10"/>
        <v>13900</v>
      </c>
      <c r="I118" s="12">
        <f>INDEX(Коэффициенты!B$3:B$74,MATCH(H118,Коэффициенты!A$3:A$74,1))</f>
        <v>0.38</v>
      </c>
      <c r="J118" s="9">
        <f t="shared" si="18"/>
        <v>475.38</v>
      </c>
      <c r="K118" s="2">
        <f t="shared" si="13"/>
        <v>4.0919999999999854</v>
      </c>
      <c r="L118" s="10">
        <f t="shared" si="19"/>
        <v>307.76279999999934</v>
      </c>
      <c r="M118" s="62">
        <f t="shared" si="11"/>
        <v>783.1427999999994</v>
      </c>
      <c r="N118" s="63">
        <f t="shared" si="16"/>
        <v>626.51423999999952</v>
      </c>
      <c r="Q118" s="22"/>
      <c r="R118" s="20"/>
      <c r="S118" s="20"/>
      <c r="T118" s="20"/>
      <c r="U118" s="20"/>
      <c r="V118" s="20"/>
      <c r="W118" s="20"/>
      <c r="X118" s="20"/>
      <c r="Y118" s="20"/>
      <c r="Z118" s="20"/>
      <c r="AA118" s="20"/>
    </row>
    <row r="119" spans="1:27" ht="15.75" thickBot="1" x14ac:dyDescent="0.3">
      <c r="A119">
        <f t="shared" si="14"/>
        <v>12.299999999999972</v>
      </c>
      <c r="B119">
        <f t="shared" si="12"/>
        <v>9.9999999999999645E-2</v>
      </c>
      <c r="C119" s="2">
        <f t="shared" si="17"/>
        <v>12.699999999999969</v>
      </c>
      <c r="D119">
        <f t="shared" si="15"/>
        <v>25.799999999999848</v>
      </c>
      <c r="E119" s="67">
        <v>14.3</v>
      </c>
      <c r="F119" s="66">
        <v>65</v>
      </c>
      <c r="G119" s="1">
        <f>INDEX(Коэффициенты!D$3:D$39, MATCH(F119,Коэффициенты!C$3:C$39,1))</f>
        <v>0.54</v>
      </c>
      <c r="H119">
        <f t="shared" si="10"/>
        <v>14300</v>
      </c>
      <c r="I119" s="12">
        <f>INDEX(Коэффициенты!B$3:B$74,MATCH(H119,Коэффициенты!A$3:A$74,1))</f>
        <v>0.37</v>
      </c>
      <c r="J119" s="9">
        <f t="shared" si="18"/>
        <v>476.19</v>
      </c>
      <c r="K119" s="2">
        <f t="shared" si="13"/>
        <v>4.2119999999999855</v>
      </c>
      <c r="L119" s="10">
        <f t="shared" si="19"/>
        <v>311.97479999999933</v>
      </c>
      <c r="M119" s="62">
        <f t="shared" si="11"/>
        <v>788.16479999999933</v>
      </c>
      <c r="N119" s="63">
        <f t="shared" si="16"/>
        <v>630.53183999999942</v>
      </c>
      <c r="Q119" s="22"/>
      <c r="R119" s="20"/>
      <c r="S119" s="20"/>
      <c r="T119" s="20"/>
      <c r="U119" s="20"/>
      <c r="V119" s="20"/>
      <c r="W119" s="20"/>
      <c r="X119" s="20"/>
      <c r="Y119" s="20"/>
      <c r="Z119" s="20"/>
      <c r="AA119" s="20"/>
    </row>
    <row r="120" spans="1:27" ht="15.75" thickBot="1" x14ac:dyDescent="0.3">
      <c r="A120">
        <f t="shared" si="14"/>
        <v>12.399999999999972</v>
      </c>
      <c r="B120">
        <f t="shared" si="12"/>
        <v>9.9999999999999645E-2</v>
      </c>
      <c r="C120">
        <f t="shared" si="17"/>
        <v>12.799999999999969</v>
      </c>
      <c r="D120">
        <f t="shared" si="15"/>
        <v>25.699999999999847</v>
      </c>
      <c r="E120" s="67">
        <v>19</v>
      </c>
      <c r="F120" s="66">
        <v>67</v>
      </c>
      <c r="G120" s="1">
        <f>INDEX(Коэффициенты!D$3:D$39, MATCH(F120,Коэффициенты!C$3:C$39,1))</f>
        <v>0.54</v>
      </c>
      <c r="H120">
        <f t="shared" si="10"/>
        <v>19000</v>
      </c>
      <c r="I120" s="12">
        <f>INDEX(Коэффициенты!B$3:B$74,MATCH(H120,Коэффициенты!A$3:A$74,1))</f>
        <v>0.309999999999999</v>
      </c>
      <c r="J120" s="9">
        <f t="shared" si="18"/>
        <v>530.09999999999832</v>
      </c>
      <c r="K120" s="2">
        <f t="shared" si="13"/>
        <v>4.3415999999999846</v>
      </c>
      <c r="L120" s="10">
        <f t="shared" si="19"/>
        <v>316.31639999999931</v>
      </c>
      <c r="M120" s="62">
        <f t="shared" si="11"/>
        <v>846.41639999999757</v>
      </c>
      <c r="N120" s="63">
        <f t="shared" si="16"/>
        <v>677.13311999999803</v>
      </c>
      <c r="Q120" s="22"/>
      <c r="R120" s="20"/>
      <c r="S120" s="20"/>
      <c r="T120" s="20"/>
      <c r="U120" s="20"/>
      <c r="V120" s="20"/>
      <c r="W120" s="20"/>
      <c r="X120" s="20"/>
      <c r="Y120" s="20"/>
      <c r="Z120" s="20"/>
      <c r="AA120" s="20"/>
    </row>
    <row r="121" spans="1:27" ht="15.75" thickBot="1" x14ac:dyDescent="0.3">
      <c r="A121">
        <f t="shared" si="14"/>
        <v>12.499999999999972</v>
      </c>
      <c r="B121">
        <f t="shared" si="12"/>
        <v>9.9999999999999645E-2</v>
      </c>
      <c r="C121">
        <f t="shared" si="17"/>
        <v>12.899999999999968</v>
      </c>
      <c r="D121">
        <f t="shared" si="15"/>
        <v>25.599999999999845</v>
      </c>
      <c r="E121" s="67">
        <v>20.5</v>
      </c>
      <c r="F121" s="66">
        <v>85</v>
      </c>
      <c r="G121" s="1">
        <f>INDEX(Коэффициенты!D$3:D$39, MATCH(F121,Коэффициенты!C$3:C$39,1))</f>
        <v>0.49</v>
      </c>
      <c r="H121">
        <f t="shared" si="10"/>
        <v>20500</v>
      </c>
      <c r="I121" s="12">
        <f>INDEX(Коэффициенты!B$3:B$74,MATCH(H121,Коэффициенты!A$3:A$74,1))</f>
        <v>0.29999999999999899</v>
      </c>
      <c r="J121" s="9">
        <f t="shared" si="18"/>
        <v>553.49999999999807</v>
      </c>
      <c r="K121" s="2">
        <f t="shared" si="13"/>
        <v>4.9979999999999816</v>
      </c>
      <c r="L121" s="10">
        <f t="shared" si="19"/>
        <v>321.3143999999993</v>
      </c>
      <c r="M121" s="62">
        <f t="shared" si="11"/>
        <v>874.81439999999736</v>
      </c>
      <c r="N121" s="63">
        <f t="shared" si="16"/>
        <v>699.85151999999789</v>
      </c>
      <c r="Q121" s="22"/>
      <c r="R121" s="20"/>
      <c r="S121" s="20"/>
      <c r="T121" s="20"/>
      <c r="U121" s="20"/>
      <c r="V121" s="20"/>
      <c r="W121" s="20"/>
      <c r="X121" s="20"/>
      <c r="Y121" s="20"/>
      <c r="Z121" s="20"/>
      <c r="AA121" s="20"/>
    </row>
    <row r="122" spans="1:27" ht="15.75" thickBot="1" x14ac:dyDescent="0.3">
      <c r="A122">
        <f t="shared" si="14"/>
        <v>12.599999999999971</v>
      </c>
      <c r="B122">
        <f t="shared" si="12"/>
        <v>9.9999999999999645E-2</v>
      </c>
      <c r="C122" s="2">
        <f t="shared" si="17"/>
        <v>12.999999999999968</v>
      </c>
      <c r="D122">
        <f t="shared" si="15"/>
        <v>25.499999999999844</v>
      </c>
      <c r="E122" s="67">
        <v>18.3</v>
      </c>
      <c r="F122" s="66">
        <v>98</v>
      </c>
      <c r="G122" s="1">
        <f>INDEX(Коэффициенты!D$3:D$39, MATCH(F122,Коэффициенты!C$3:C$39,1))</f>
        <v>0.46</v>
      </c>
      <c r="H122">
        <f t="shared" si="10"/>
        <v>18300</v>
      </c>
      <c r="I122" s="12">
        <f>INDEX(Коэффициенты!B$3:B$74,MATCH(H122,Коэффициенты!A$3:A$74,1))</f>
        <v>0.31999999999999901</v>
      </c>
      <c r="J122" s="9">
        <f t="shared" si="18"/>
        <v>527.03999999999837</v>
      </c>
      <c r="K122" s="2">
        <f t="shared" si="13"/>
        <v>5.4095999999999815</v>
      </c>
      <c r="L122" s="10">
        <f t="shared" si="19"/>
        <v>326.72399999999925</v>
      </c>
      <c r="M122" s="62">
        <f t="shared" si="11"/>
        <v>853.76399999999762</v>
      </c>
      <c r="N122" s="63">
        <f t="shared" si="16"/>
        <v>683.0111999999981</v>
      </c>
      <c r="Q122" s="22"/>
      <c r="R122" s="20"/>
      <c r="S122" s="20"/>
      <c r="T122" s="20"/>
      <c r="U122" s="20"/>
      <c r="V122" s="20"/>
      <c r="W122" s="20"/>
      <c r="X122" s="20"/>
      <c r="Y122" s="20"/>
      <c r="Z122" s="20"/>
      <c r="AA122" s="20"/>
    </row>
    <row r="123" spans="1:27" ht="15.75" thickBot="1" x14ac:dyDescent="0.3">
      <c r="A123">
        <f t="shared" si="14"/>
        <v>12.699999999999971</v>
      </c>
      <c r="B123">
        <f t="shared" si="12"/>
        <v>9.9999999999999645E-2</v>
      </c>
      <c r="C123">
        <f t="shared" si="17"/>
        <v>13.099999999999968</v>
      </c>
      <c r="D123">
        <f t="shared" si="15"/>
        <v>25.399999999999842</v>
      </c>
      <c r="E123" s="67">
        <v>13.9</v>
      </c>
      <c r="F123" s="66">
        <v>110</v>
      </c>
      <c r="G123" s="1">
        <f>INDEX(Коэффициенты!D$3:D$39, MATCH(F123,Коэффициенты!C$3:C$39,1))</f>
        <v>0.43</v>
      </c>
      <c r="H123">
        <f t="shared" si="10"/>
        <v>13900</v>
      </c>
      <c r="I123" s="12">
        <f>INDEX(Коэффициенты!B$3:B$74,MATCH(H123,Коэффициенты!A$3:A$74,1))</f>
        <v>0.38</v>
      </c>
      <c r="J123" s="9">
        <f t="shared" si="18"/>
        <v>475.38</v>
      </c>
      <c r="K123" s="2">
        <f t="shared" si="13"/>
        <v>5.6759999999999788</v>
      </c>
      <c r="L123" s="10">
        <f t="shared" si="19"/>
        <v>332.39999999999924</v>
      </c>
      <c r="M123" s="62">
        <f t="shared" si="11"/>
        <v>807.77999999999929</v>
      </c>
      <c r="N123" s="63">
        <f t="shared" si="16"/>
        <v>646.22399999999948</v>
      </c>
      <c r="Q123" s="22"/>
      <c r="R123" s="20"/>
      <c r="S123" s="20"/>
      <c r="T123" s="20"/>
      <c r="U123" s="20"/>
      <c r="V123" s="20"/>
      <c r="W123" s="20"/>
      <c r="X123" s="20"/>
      <c r="Y123" s="20"/>
      <c r="Z123" s="20"/>
      <c r="AA123" s="20"/>
    </row>
    <row r="124" spans="1:27" ht="15.75" thickBot="1" x14ac:dyDescent="0.3">
      <c r="A124">
        <f t="shared" si="14"/>
        <v>12.799999999999971</v>
      </c>
      <c r="B124">
        <f t="shared" si="12"/>
        <v>9.9999999999999645E-2</v>
      </c>
      <c r="C124" s="2">
        <f t="shared" si="17"/>
        <v>13.199999999999967</v>
      </c>
      <c r="D124">
        <f t="shared" si="15"/>
        <v>25.299999999999841</v>
      </c>
      <c r="E124" s="67">
        <v>11.5</v>
      </c>
      <c r="F124" s="66">
        <v>98</v>
      </c>
      <c r="G124" s="1">
        <f>INDEX(Коэффициенты!D$3:D$39, MATCH(F124,Коэффициенты!C$3:C$39,1))</f>
        <v>0.46</v>
      </c>
      <c r="H124">
        <f t="shared" si="10"/>
        <v>11500</v>
      </c>
      <c r="I124" s="12">
        <f>INDEX(Коэффициенты!B$3:B$74,MATCH(H124,Коэффициенты!A$3:A$74,1))</f>
        <v>0.42</v>
      </c>
      <c r="J124" s="9">
        <f t="shared" si="18"/>
        <v>434.7</v>
      </c>
      <c r="K124" s="2">
        <f t="shared" si="13"/>
        <v>5.4095999999999815</v>
      </c>
      <c r="L124" s="10">
        <f t="shared" si="19"/>
        <v>337.80959999999919</v>
      </c>
      <c r="M124" s="62">
        <f t="shared" si="11"/>
        <v>772.50959999999918</v>
      </c>
      <c r="N124" s="63">
        <f t="shared" si="16"/>
        <v>618.00767999999937</v>
      </c>
      <c r="Q124" s="22"/>
      <c r="R124" s="20"/>
      <c r="S124" s="20"/>
      <c r="T124" s="20"/>
      <c r="U124" s="20"/>
      <c r="V124" s="20"/>
      <c r="W124" s="20"/>
      <c r="X124" s="20"/>
      <c r="Y124" s="20"/>
      <c r="Z124" s="20"/>
      <c r="AA124" s="20"/>
    </row>
    <row r="125" spans="1:27" ht="15.75" thickBot="1" x14ac:dyDescent="0.3">
      <c r="A125">
        <f t="shared" si="14"/>
        <v>12.89999999999997</v>
      </c>
      <c r="B125">
        <f t="shared" si="12"/>
        <v>9.9999999999999645E-2</v>
      </c>
      <c r="C125">
        <f t="shared" si="17"/>
        <v>13.299999999999967</v>
      </c>
      <c r="D125">
        <f t="shared" si="15"/>
        <v>25.199999999999839</v>
      </c>
      <c r="E125" s="67">
        <v>10.5</v>
      </c>
      <c r="F125" s="66">
        <v>76</v>
      </c>
      <c r="G125" s="1">
        <f>INDEX(Коэффициенты!D$3:D$39, MATCH(F125,Коэффициенты!C$3:C$39,1))</f>
        <v>0.51</v>
      </c>
      <c r="H125">
        <f t="shared" si="10"/>
        <v>10500</v>
      </c>
      <c r="I125" s="12">
        <f>INDEX(Коэффициенты!B$3:B$74,MATCH(H125,Коэффициенты!A$3:A$74,1))</f>
        <v>0.44</v>
      </c>
      <c r="J125" s="9">
        <f t="shared" si="18"/>
        <v>415.8</v>
      </c>
      <c r="K125" s="2">
        <f t="shared" si="13"/>
        <v>4.6511999999999833</v>
      </c>
      <c r="L125" s="10">
        <f t="shared" si="19"/>
        <v>342.46079999999915</v>
      </c>
      <c r="M125" s="62">
        <f t="shared" si="11"/>
        <v>758.26079999999911</v>
      </c>
      <c r="N125" s="63">
        <f t="shared" si="16"/>
        <v>606.60863999999924</v>
      </c>
      <c r="Q125" s="22"/>
      <c r="R125" s="20"/>
      <c r="S125" s="20"/>
      <c r="T125" s="20"/>
      <c r="U125" s="20"/>
      <c r="V125" s="20"/>
      <c r="W125" s="20"/>
      <c r="X125" s="20"/>
      <c r="Y125" s="20"/>
      <c r="Z125" s="20"/>
      <c r="AA125" s="20"/>
    </row>
    <row r="126" spans="1:27" ht="15.75" thickBot="1" x14ac:dyDescent="0.3">
      <c r="A126">
        <f t="shared" si="14"/>
        <v>12.99999999999997</v>
      </c>
      <c r="B126">
        <f t="shared" si="12"/>
        <v>9.9999999999999645E-2</v>
      </c>
      <c r="C126" s="2">
        <f t="shared" si="17"/>
        <v>13.399999999999967</v>
      </c>
      <c r="D126">
        <f t="shared" si="15"/>
        <v>25.099999999999838</v>
      </c>
      <c r="E126" s="67">
        <v>13.1</v>
      </c>
      <c r="F126" s="66">
        <v>63</v>
      </c>
      <c r="G126" s="1">
        <f>INDEX(Коэффициенты!D$3:D$39, MATCH(F126,Коэффициенты!C$3:C$39,1))</f>
        <v>0.55000000000000004</v>
      </c>
      <c r="H126">
        <f t="shared" si="10"/>
        <v>13100</v>
      </c>
      <c r="I126" s="12">
        <f>INDEX(Коэффициенты!B$3:B$74,MATCH(H126,Коэффициенты!A$3:A$74,1))</f>
        <v>0.39</v>
      </c>
      <c r="J126" s="9">
        <f t="shared" si="18"/>
        <v>459.81</v>
      </c>
      <c r="K126" s="2">
        <f t="shared" si="13"/>
        <v>4.1579999999999862</v>
      </c>
      <c r="L126" s="10">
        <f t="shared" si="19"/>
        <v>346.61879999999911</v>
      </c>
      <c r="M126" s="62">
        <f t="shared" si="11"/>
        <v>806.42879999999911</v>
      </c>
      <c r="N126" s="63">
        <f t="shared" si="16"/>
        <v>645.14303999999925</v>
      </c>
      <c r="Q126" s="22"/>
      <c r="R126" s="20"/>
      <c r="S126" s="20"/>
      <c r="T126" s="20"/>
      <c r="U126" s="20"/>
      <c r="V126" s="20"/>
      <c r="W126" s="20"/>
      <c r="X126" s="20"/>
      <c r="Y126" s="20"/>
      <c r="Z126" s="20"/>
      <c r="AA126" s="20"/>
    </row>
    <row r="127" spans="1:27" ht="15.75" thickBot="1" x14ac:dyDescent="0.3">
      <c r="A127">
        <f t="shared" si="14"/>
        <v>13.099999999999969</v>
      </c>
      <c r="B127">
        <f t="shared" si="12"/>
        <v>9.9999999999999645E-2</v>
      </c>
      <c r="C127" s="2">
        <f t="shared" si="17"/>
        <v>13.499999999999966</v>
      </c>
      <c r="D127">
        <f t="shared" si="15"/>
        <v>24.999999999999837</v>
      </c>
      <c r="E127" s="67">
        <v>16.3</v>
      </c>
      <c r="F127" s="66">
        <v>62</v>
      </c>
      <c r="G127" s="1">
        <f>INDEX(Коэффициенты!D$3:D$39, MATCH(F127,Коэффициенты!C$3:C$39,1))</f>
        <v>0.55000000000000004</v>
      </c>
      <c r="H127">
        <f t="shared" si="10"/>
        <v>16300</v>
      </c>
      <c r="I127" s="12">
        <f>INDEX(Коэффициенты!B$3:B$74,MATCH(H127,Коэффициенты!A$3:A$74,1))</f>
        <v>0.34</v>
      </c>
      <c r="J127" s="9">
        <f t="shared" si="18"/>
        <v>498.78</v>
      </c>
      <c r="K127" s="2">
        <f t="shared" si="13"/>
        <v>4.0919999999999854</v>
      </c>
      <c r="L127" s="10">
        <f t="shared" si="19"/>
        <v>350.7107999999991</v>
      </c>
      <c r="M127" s="62">
        <f t="shared" si="11"/>
        <v>849.49079999999913</v>
      </c>
      <c r="N127" s="63">
        <f t="shared" si="16"/>
        <v>679.59263999999928</v>
      </c>
      <c r="Q127" s="22"/>
      <c r="R127" s="20"/>
      <c r="S127" s="20"/>
      <c r="T127" s="20"/>
      <c r="U127" s="20"/>
      <c r="V127" s="20"/>
      <c r="W127" s="20"/>
      <c r="X127" s="20"/>
      <c r="Y127" s="20"/>
      <c r="Z127" s="20"/>
      <c r="AA127" s="20"/>
    </row>
    <row r="128" spans="1:27" ht="15.75" thickBot="1" x14ac:dyDescent="0.3">
      <c r="A128">
        <f t="shared" si="14"/>
        <v>13.199999999999969</v>
      </c>
      <c r="B128">
        <f t="shared" si="12"/>
        <v>9.9999999999999645E-2</v>
      </c>
      <c r="C128">
        <f t="shared" si="17"/>
        <v>13.599999999999966</v>
      </c>
      <c r="D128">
        <f t="shared" si="15"/>
        <v>24.899999999999835</v>
      </c>
      <c r="E128" s="67">
        <v>15.2</v>
      </c>
      <c r="F128" s="66">
        <v>72</v>
      </c>
      <c r="G128" s="1">
        <f>INDEX(Коэффициенты!D$3:D$39, MATCH(F128,Коэффициенты!C$3:C$39,1))</f>
        <v>0.52</v>
      </c>
      <c r="H128">
        <f t="shared" si="10"/>
        <v>15200</v>
      </c>
      <c r="I128" s="12">
        <f>INDEX(Коэффициенты!B$3:B$74,MATCH(H128,Коэффициенты!A$3:A$74,1))</f>
        <v>0.35</v>
      </c>
      <c r="J128" s="9">
        <f t="shared" si="18"/>
        <v>478.79999999999995</v>
      </c>
      <c r="K128" s="2">
        <f t="shared" si="13"/>
        <v>4.4927999999999839</v>
      </c>
      <c r="L128" s="10">
        <f t="shared" si="19"/>
        <v>355.20359999999908</v>
      </c>
      <c r="M128" s="62">
        <f t="shared" si="11"/>
        <v>834.0035999999991</v>
      </c>
      <c r="N128" s="63">
        <f t="shared" si="16"/>
        <v>667.20287999999925</v>
      </c>
      <c r="Q128" s="22"/>
      <c r="R128" s="20"/>
      <c r="S128" s="20"/>
      <c r="T128" s="20"/>
      <c r="U128" s="20"/>
      <c r="V128" s="20"/>
      <c r="W128" s="20"/>
      <c r="X128" s="20"/>
      <c r="Y128" s="20"/>
      <c r="Z128" s="20"/>
      <c r="AA128" s="20"/>
    </row>
    <row r="129" spans="1:27" ht="15.75" thickBot="1" x14ac:dyDescent="0.3">
      <c r="A129">
        <f t="shared" si="14"/>
        <v>13.299999999999969</v>
      </c>
      <c r="B129">
        <f t="shared" si="12"/>
        <v>9.9999999999999645E-2</v>
      </c>
      <c r="C129">
        <f t="shared" si="17"/>
        <v>13.699999999999966</v>
      </c>
      <c r="D129">
        <f t="shared" si="15"/>
        <v>24.799999999999834</v>
      </c>
      <c r="E129" s="67">
        <v>13.1</v>
      </c>
      <c r="F129" s="66">
        <v>79</v>
      </c>
      <c r="G129" s="1">
        <f>INDEX(Коэффициенты!D$3:D$39, MATCH(F129,Коэффициенты!C$3:C$39,1))</f>
        <v>0.51</v>
      </c>
      <c r="H129">
        <f t="shared" si="10"/>
        <v>13100</v>
      </c>
      <c r="I129" s="12">
        <f>INDEX(Коэффициенты!B$3:B$74,MATCH(H129,Коэффициенты!A$3:A$74,1))</f>
        <v>0.39</v>
      </c>
      <c r="J129" s="9">
        <f t="shared" si="18"/>
        <v>459.81</v>
      </c>
      <c r="K129" s="2">
        <f t="shared" si="13"/>
        <v>4.8347999999999827</v>
      </c>
      <c r="L129" s="10">
        <f t="shared" si="19"/>
        <v>360.03839999999906</v>
      </c>
      <c r="M129" s="62">
        <f t="shared" si="11"/>
        <v>819.84839999999906</v>
      </c>
      <c r="N129" s="63">
        <f t="shared" si="16"/>
        <v>655.87871999999925</v>
      </c>
      <c r="Q129" s="22"/>
      <c r="R129" s="20"/>
      <c r="S129" s="20"/>
      <c r="T129" s="20"/>
      <c r="U129" s="20"/>
      <c r="V129" s="20"/>
      <c r="W129" s="20"/>
      <c r="X129" s="20"/>
      <c r="Y129" s="20"/>
      <c r="Z129" s="20"/>
      <c r="AA129" s="20"/>
    </row>
    <row r="130" spans="1:27" ht="15.75" thickBot="1" x14ac:dyDescent="0.3">
      <c r="A130">
        <f t="shared" si="14"/>
        <v>13.399999999999968</v>
      </c>
      <c r="B130">
        <f t="shared" si="12"/>
        <v>9.9999999999999645E-2</v>
      </c>
      <c r="C130" s="2">
        <f t="shared" si="17"/>
        <v>13.799999999999965</v>
      </c>
      <c r="D130">
        <f t="shared" si="15"/>
        <v>24.699999999999832</v>
      </c>
      <c r="E130" s="67">
        <v>11.3</v>
      </c>
      <c r="F130" s="66">
        <v>67</v>
      </c>
      <c r="G130" s="1">
        <f>INDEX(Коэффициенты!D$3:D$39, MATCH(F130,Коэффициенты!C$3:C$39,1))</f>
        <v>0.54</v>
      </c>
      <c r="H130">
        <f t="shared" si="10"/>
        <v>11300</v>
      </c>
      <c r="I130" s="12">
        <f>INDEX(Коэффициенты!B$3:B$74,MATCH(H130,Коэффициенты!A$3:A$74,1))</f>
        <v>0.43</v>
      </c>
      <c r="J130" s="9">
        <f t="shared" si="18"/>
        <v>437.31</v>
      </c>
      <c r="K130" s="2">
        <f t="shared" si="13"/>
        <v>4.3415999999999846</v>
      </c>
      <c r="L130" s="10">
        <f t="shared" si="19"/>
        <v>364.37999999999903</v>
      </c>
      <c r="M130" s="62">
        <f t="shared" si="11"/>
        <v>801.68999999999903</v>
      </c>
      <c r="N130" s="63">
        <f t="shared" si="16"/>
        <v>641.35199999999918</v>
      </c>
      <c r="Q130" s="22"/>
      <c r="R130" s="20"/>
      <c r="S130" s="20"/>
      <c r="T130" s="20"/>
      <c r="U130" s="20"/>
      <c r="V130" s="20"/>
      <c r="W130" s="20"/>
      <c r="X130" s="20"/>
      <c r="Y130" s="20"/>
      <c r="Z130" s="20"/>
      <c r="AA130" s="20"/>
    </row>
    <row r="131" spans="1:27" ht="15.75" thickBot="1" x14ac:dyDescent="0.3">
      <c r="A131">
        <f t="shared" si="14"/>
        <v>13.499999999999968</v>
      </c>
      <c r="B131">
        <f t="shared" si="12"/>
        <v>9.9999999999999645E-2</v>
      </c>
      <c r="C131">
        <f t="shared" si="17"/>
        <v>13.899999999999965</v>
      </c>
      <c r="D131">
        <f t="shared" si="15"/>
        <v>24.599999999999831</v>
      </c>
      <c r="E131" s="67">
        <v>10.199999999999999</v>
      </c>
      <c r="F131" s="66">
        <v>43</v>
      </c>
      <c r="G131" s="1">
        <f>INDEX(Коэффициенты!D$3:D$39, MATCH(F131,Коэффициенты!C$3:C$39,1))</f>
        <v>0.6</v>
      </c>
      <c r="H131">
        <f t="shared" si="10"/>
        <v>10200</v>
      </c>
      <c r="I131" s="12">
        <f>INDEX(Коэффициенты!B$3:B$74,MATCH(H131,Коэффициенты!A$3:A$74,1))</f>
        <v>0.45</v>
      </c>
      <c r="J131" s="9">
        <f t="shared" si="18"/>
        <v>413.09999999999997</v>
      </c>
      <c r="K131" s="2">
        <f t="shared" si="13"/>
        <v>3.095999999999989</v>
      </c>
      <c r="L131" s="10">
        <f t="shared" si="19"/>
        <v>367.47599999999903</v>
      </c>
      <c r="M131" s="62">
        <f t="shared" si="11"/>
        <v>780.575999999999</v>
      </c>
      <c r="N131" s="63">
        <f t="shared" si="16"/>
        <v>624.46079999999915</v>
      </c>
      <c r="Q131" s="22"/>
      <c r="R131" s="20"/>
      <c r="S131" s="20"/>
      <c r="T131" s="20"/>
      <c r="U131" s="20"/>
      <c r="V131" s="20"/>
      <c r="W131" s="20"/>
      <c r="X131" s="20"/>
      <c r="Y131" s="20"/>
      <c r="Z131" s="20"/>
      <c r="AA131" s="20"/>
    </row>
    <row r="132" spans="1:27" ht="15.75" thickBot="1" x14ac:dyDescent="0.3">
      <c r="A132">
        <f t="shared" si="14"/>
        <v>13.599999999999968</v>
      </c>
      <c r="B132">
        <f t="shared" si="12"/>
        <v>9.9999999999999645E-2</v>
      </c>
      <c r="C132" s="2">
        <f t="shared" si="17"/>
        <v>13.999999999999964</v>
      </c>
      <c r="D132">
        <f t="shared" si="15"/>
        <v>24.499999999999829</v>
      </c>
      <c r="E132" s="67">
        <v>11.4</v>
      </c>
      <c r="F132" s="66">
        <v>38</v>
      </c>
      <c r="G132" s="1">
        <f>INDEX(Коэффициенты!D$3:D$39, MATCH(F132,Коэффициенты!C$3:C$39,1))</f>
        <v>0.62</v>
      </c>
      <c r="H132">
        <f t="shared" si="10"/>
        <v>11400</v>
      </c>
      <c r="I132" s="12">
        <f>INDEX(Коэффициенты!B$3:B$74,MATCH(H132,Коэффициенты!A$3:A$74,1))</f>
        <v>0.43</v>
      </c>
      <c r="J132" s="9">
        <f t="shared" si="18"/>
        <v>441.18</v>
      </c>
      <c r="K132" s="2">
        <f t="shared" si="13"/>
        <v>2.8271999999999897</v>
      </c>
      <c r="L132" s="10">
        <f t="shared" si="19"/>
        <v>370.30319999999904</v>
      </c>
      <c r="M132" s="62">
        <f t="shared" si="11"/>
        <v>811.48319999999899</v>
      </c>
      <c r="N132" s="63">
        <f t="shared" si="16"/>
        <v>649.18655999999919</v>
      </c>
      <c r="Q132" s="22"/>
      <c r="R132" s="20"/>
      <c r="S132" s="20"/>
      <c r="T132" s="20"/>
      <c r="U132" s="20"/>
      <c r="V132" s="20"/>
      <c r="W132" s="20"/>
      <c r="X132" s="20"/>
      <c r="Y132" s="20"/>
      <c r="Z132" s="20"/>
      <c r="AA132" s="20"/>
    </row>
    <row r="133" spans="1:27" ht="15.75" thickBot="1" x14ac:dyDescent="0.3">
      <c r="A133">
        <f t="shared" si="14"/>
        <v>13.699999999999967</v>
      </c>
      <c r="B133">
        <f t="shared" si="12"/>
        <v>9.9999999999999645E-2</v>
      </c>
      <c r="C133">
        <f t="shared" si="17"/>
        <v>14.099999999999964</v>
      </c>
      <c r="D133">
        <f t="shared" si="15"/>
        <v>24.399999999999828</v>
      </c>
      <c r="E133" s="67">
        <v>17.600000000000001</v>
      </c>
      <c r="F133" s="66">
        <v>47</v>
      </c>
      <c r="G133" s="1">
        <f>INDEX(Коэффициенты!D$3:D$39, MATCH(F133,Коэффициенты!C$3:C$39,1))</f>
        <v>0.59</v>
      </c>
      <c r="H133">
        <f t="shared" si="10"/>
        <v>17600</v>
      </c>
      <c r="I133" s="12">
        <f>INDEX(Коэффициенты!B$3:B$74,MATCH(H133,Коэффициенты!A$3:A$74,1))</f>
        <v>0.32999999999999902</v>
      </c>
      <c r="J133" s="9">
        <f t="shared" si="18"/>
        <v>522.71999999999844</v>
      </c>
      <c r="K133" s="2">
        <f t="shared" si="13"/>
        <v>3.3275999999999879</v>
      </c>
      <c r="L133" s="10">
        <f t="shared" si="19"/>
        <v>373.630799999999</v>
      </c>
      <c r="M133" s="62">
        <f t="shared" si="11"/>
        <v>896.35079999999743</v>
      </c>
      <c r="N133" s="63">
        <f t="shared" si="16"/>
        <v>717.08063999999797</v>
      </c>
      <c r="Q133" s="22"/>
      <c r="R133" s="20"/>
      <c r="S133" s="20"/>
      <c r="T133" s="20"/>
      <c r="U133" s="20"/>
      <c r="V133" s="20"/>
      <c r="W133" s="20"/>
      <c r="X133" s="20"/>
      <c r="Y133" s="20"/>
      <c r="Z133" s="20"/>
      <c r="AA133" s="20"/>
    </row>
    <row r="134" spans="1:27" ht="15.75" thickBot="1" x14ac:dyDescent="0.3">
      <c r="A134">
        <f t="shared" si="14"/>
        <v>13.799999999999967</v>
      </c>
      <c r="B134">
        <f t="shared" si="12"/>
        <v>9.9999999999999645E-2</v>
      </c>
      <c r="C134" s="2">
        <f t="shared" si="17"/>
        <v>14.199999999999964</v>
      </c>
      <c r="D134">
        <f t="shared" si="15"/>
        <v>24.299999999999827</v>
      </c>
      <c r="E134" s="67">
        <v>13.3</v>
      </c>
      <c r="F134" s="66">
        <v>38</v>
      </c>
      <c r="G134" s="1">
        <f>INDEX(Коэффициенты!D$3:D$39, MATCH(F134,Коэффициенты!C$3:C$39,1))</f>
        <v>0.62</v>
      </c>
      <c r="H134">
        <f t="shared" si="10"/>
        <v>13300</v>
      </c>
      <c r="I134" s="12">
        <f>INDEX(Коэффициенты!B$3:B$74,MATCH(H134,Коэффициенты!A$3:A$74,1))</f>
        <v>0.39</v>
      </c>
      <c r="J134" s="9">
        <f t="shared" si="18"/>
        <v>466.83</v>
      </c>
      <c r="K134" s="2">
        <f t="shared" si="13"/>
        <v>2.8271999999999897</v>
      </c>
      <c r="L134" s="10">
        <f t="shared" si="19"/>
        <v>376.457999999999</v>
      </c>
      <c r="M134" s="62">
        <f t="shared" si="11"/>
        <v>843.28799999999899</v>
      </c>
      <c r="N134" s="63">
        <f t="shared" si="16"/>
        <v>674.63039999999921</v>
      </c>
      <c r="Q134" s="22"/>
      <c r="R134" s="20"/>
      <c r="S134" s="20"/>
      <c r="T134" s="20"/>
      <c r="U134" s="20"/>
      <c r="V134" s="20"/>
      <c r="W134" s="20"/>
      <c r="X134" s="20"/>
      <c r="Y134" s="20"/>
      <c r="Z134" s="20"/>
      <c r="AA134" s="20"/>
    </row>
    <row r="135" spans="1:27" ht="15.75" thickBot="1" x14ac:dyDescent="0.3">
      <c r="A135">
        <f t="shared" si="14"/>
        <v>13.899999999999967</v>
      </c>
      <c r="B135">
        <f t="shared" si="12"/>
        <v>9.9999999999999645E-2</v>
      </c>
      <c r="C135" s="2">
        <f t="shared" si="17"/>
        <v>14.299999999999963</v>
      </c>
      <c r="D135">
        <f t="shared" si="15"/>
        <v>24.199999999999825</v>
      </c>
      <c r="E135" s="67">
        <v>10.6</v>
      </c>
      <c r="F135" s="66">
        <v>41</v>
      </c>
      <c r="G135" s="1">
        <f>INDEX(Коэффициенты!D$3:D$39, MATCH(F135,Коэффициенты!C$3:C$39,1))</f>
        <v>0.6</v>
      </c>
      <c r="H135">
        <f t="shared" si="10"/>
        <v>10600</v>
      </c>
      <c r="I135" s="12">
        <f>INDEX(Коэффициенты!B$3:B$74,MATCH(H135,Коэффициенты!A$3:A$74,1))</f>
        <v>0.44</v>
      </c>
      <c r="J135" s="9">
        <f t="shared" si="18"/>
        <v>419.76</v>
      </c>
      <c r="K135" s="2">
        <f t="shared" si="13"/>
        <v>2.9519999999999893</v>
      </c>
      <c r="L135" s="10">
        <f t="shared" si="19"/>
        <v>379.409999999999</v>
      </c>
      <c r="M135" s="62">
        <f t="shared" si="11"/>
        <v>799.16999999999894</v>
      </c>
      <c r="N135" s="63">
        <f t="shared" si="16"/>
        <v>639.3359999999991</v>
      </c>
      <c r="Q135" s="22"/>
      <c r="R135" s="20"/>
      <c r="S135" s="20"/>
      <c r="T135" s="20"/>
      <c r="U135" s="20"/>
      <c r="V135" s="20"/>
      <c r="W135" s="20"/>
      <c r="X135" s="20"/>
      <c r="Y135" s="20"/>
      <c r="Z135" s="20"/>
      <c r="AA135" s="20"/>
    </row>
    <row r="136" spans="1:27" ht="15.75" thickBot="1" x14ac:dyDescent="0.3">
      <c r="A136">
        <f t="shared" si="14"/>
        <v>13.999999999999966</v>
      </c>
      <c r="B136">
        <f t="shared" si="12"/>
        <v>9.9999999999999645E-2</v>
      </c>
      <c r="C136">
        <f t="shared" si="17"/>
        <v>14.399999999999963</v>
      </c>
      <c r="D136">
        <f t="shared" si="15"/>
        <v>24.099999999999824</v>
      </c>
      <c r="E136" s="67">
        <v>14</v>
      </c>
      <c r="F136" s="66">
        <v>45</v>
      </c>
      <c r="G136" s="1">
        <f>INDEX(Коэффициенты!D$3:D$39, MATCH(F136,Коэффициенты!C$3:C$39,1))</f>
        <v>0.59</v>
      </c>
      <c r="H136">
        <f t="shared" si="10"/>
        <v>14000</v>
      </c>
      <c r="I136" s="12">
        <f>INDEX(Коэффициенты!B$3:B$74,MATCH(H136,Коэффициенты!A$3:A$74,1))</f>
        <v>0.37</v>
      </c>
      <c r="J136" s="9">
        <f t="shared" si="18"/>
        <v>466.2</v>
      </c>
      <c r="K136" s="2">
        <f t="shared" si="13"/>
        <v>3.1859999999999884</v>
      </c>
      <c r="L136" s="10">
        <f t="shared" si="19"/>
        <v>382.59599999999898</v>
      </c>
      <c r="M136" s="62">
        <f t="shared" si="11"/>
        <v>848.79599999999891</v>
      </c>
      <c r="N136" s="63">
        <f t="shared" si="16"/>
        <v>679.03679999999918</v>
      </c>
      <c r="Q136" s="22"/>
      <c r="R136" s="20"/>
      <c r="S136" s="20"/>
      <c r="T136" s="20"/>
      <c r="U136" s="20"/>
      <c r="V136" s="20"/>
      <c r="W136" s="20"/>
      <c r="X136" s="20"/>
      <c r="Y136" s="20"/>
      <c r="Z136" s="20"/>
      <c r="AA136" s="20"/>
    </row>
    <row r="137" spans="1:27" ht="15.75" thickBot="1" x14ac:dyDescent="0.3">
      <c r="A137">
        <f t="shared" si="14"/>
        <v>14.099999999999966</v>
      </c>
      <c r="B137">
        <f t="shared" si="12"/>
        <v>9.9999999999999645E-2</v>
      </c>
      <c r="C137">
        <f t="shared" si="17"/>
        <v>14.499999999999963</v>
      </c>
      <c r="D137">
        <f t="shared" si="15"/>
        <v>23.999999999999822</v>
      </c>
      <c r="E137" s="67">
        <v>12</v>
      </c>
      <c r="F137" s="66">
        <v>53</v>
      </c>
      <c r="G137" s="1">
        <f>INDEX(Коэффициенты!D$3:D$39, MATCH(F137,Коэффициенты!C$3:C$39,1))</f>
        <v>0.56999999999999995</v>
      </c>
      <c r="H137">
        <f t="shared" si="10"/>
        <v>12000</v>
      </c>
      <c r="I137" s="12">
        <f>INDEX(Коэффициенты!B$3:B$74,MATCH(H137,Коэффициенты!A$3:A$74,1))</f>
        <v>0.41</v>
      </c>
      <c r="J137" s="9">
        <f t="shared" si="18"/>
        <v>442.8</v>
      </c>
      <c r="K137" s="2">
        <f t="shared" si="13"/>
        <v>3.6251999999999862</v>
      </c>
      <c r="L137" s="10">
        <f t="shared" si="19"/>
        <v>386.22119999999899</v>
      </c>
      <c r="M137" s="62">
        <f t="shared" si="11"/>
        <v>829.021199999999</v>
      </c>
      <c r="N137" s="63">
        <f t="shared" si="16"/>
        <v>663.21695999999918</v>
      </c>
      <c r="Q137" s="22"/>
      <c r="R137" s="20"/>
      <c r="S137" s="20"/>
      <c r="T137" s="20"/>
      <c r="U137" s="20"/>
      <c r="V137" s="20"/>
      <c r="W137" s="20"/>
      <c r="X137" s="20"/>
      <c r="Y137" s="20"/>
      <c r="Z137" s="20"/>
      <c r="AA137" s="20"/>
    </row>
    <row r="138" spans="1:27" ht="15.75" thickBot="1" x14ac:dyDescent="0.3">
      <c r="A138">
        <f t="shared" si="14"/>
        <v>14.199999999999966</v>
      </c>
      <c r="B138">
        <f t="shared" si="12"/>
        <v>9.9999999999999645E-2</v>
      </c>
      <c r="C138" s="2">
        <f t="shared" si="17"/>
        <v>14.599999999999962</v>
      </c>
      <c r="D138">
        <f t="shared" si="15"/>
        <v>23.899999999999821</v>
      </c>
      <c r="E138" s="67">
        <v>10.4</v>
      </c>
      <c r="F138" s="66">
        <v>48</v>
      </c>
      <c r="G138" s="1">
        <f>INDEX(Коэффициенты!D$3:D$39, MATCH(F138,Коэффициенты!C$3:C$39,1))</f>
        <v>0.57999999999999996</v>
      </c>
      <c r="H138">
        <f t="shared" si="10"/>
        <v>10400</v>
      </c>
      <c r="I138" s="12">
        <f>INDEX(Коэффициенты!B$3:B$74,MATCH(H138,Коэффициенты!A$3:A$74,1))</f>
        <v>0.45</v>
      </c>
      <c r="J138" s="9">
        <f t="shared" si="18"/>
        <v>421.2</v>
      </c>
      <c r="K138" s="2">
        <f t="shared" si="13"/>
        <v>3.3407999999999873</v>
      </c>
      <c r="L138" s="10">
        <f t="shared" si="19"/>
        <v>389.56199999999899</v>
      </c>
      <c r="M138" s="62">
        <f t="shared" si="11"/>
        <v>810.76199999999903</v>
      </c>
      <c r="N138" s="63">
        <f t="shared" si="16"/>
        <v>648.6095999999992</v>
      </c>
      <c r="Q138" s="22"/>
      <c r="R138" s="20"/>
      <c r="S138" s="20"/>
      <c r="T138" s="20"/>
      <c r="U138" s="20"/>
      <c r="V138" s="20"/>
      <c r="W138" s="20"/>
      <c r="X138" s="20"/>
      <c r="Y138" s="20"/>
      <c r="Z138" s="20"/>
      <c r="AA138" s="20"/>
    </row>
    <row r="139" spans="1:27" ht="15.75" thickBot="1" x14ac:dyDescent="0.3">
      <c r="A139">
        <f t="shared" si="14"/>
        <v>14.299999999999965</v>
      </c>
      <c r="B139">
        <f t="shared" si="12"/>
        <v>9.9999999999999645E-2</v>
      </c>
      <c r="C139">
        <f t="shared" si="17"/>
        <v>14.699999999999962</v>
      </c>
      <c r="D139">
        <f t="shared" si="15"/>
        <v>23.79999999999982</v>
      </c>
      <c r="E139" s="67">
        <v>10.4</v>
      </c>
      <c r="F139" s="66">
        <v>50</v>
      </c>
      <c r="G139" s="1">
        <f>INDEX(Коэффициенты!D$3:D$39, MATCH(F139,Коэффициенты!C$3:C$39,1))</f>
        <v>0.57999999999999996</v>
      </c>
      <c r="H139">
        <f t="shared" ref="H139:H197" si="20">E139*1000</f>
        <v>10400</v>
      </c>
      <c r="I139" s="12">
        <f>INDEX(Коэффициенты!B$3:B$74,MATCH(H139,Коэффициенты!A$3:A$74,1))</f>
        <v>0.45</v>
      </c>
      <c r="J139" s="9">
        <f t="shared" si="18"/>
        <v>421.2</v>
      </c>
      <c r="K139" s="2">
        <f t="shared" si="13"/>
        <v>3.4799999999999871</v>
      </c>
      <c r="L139" s="10">
        <f t="shared" si="19"/>
        <v>393.04199999999895</v>
      </c>
      <c r="M139" s="62">
        <f t="shared" ref="M139:M197" si="21">L139+J139</f>
        <v>814.24199999999894</v>
      </c>
      <c r="N139" s="63">
        <f t="shared" si="16"/>
        <v>651.3935999999992</v>
      </c>
      <c r="Q139" s="22"/>
      <c r="R139" s="20"/>
      <c r="S139" s="20"/>
      <c r="T139" s="20"/>
      <c r="U139" s="20"/>
      <c r="V139" s="20"/>
      <c r="W139" s="20"/>
      <c r="X139" s="20"/>
      <c r="Y139" s="20"/>
      <c r="Z139" s="20"/>
      <c r="AA139" s="20"/>
    </row>
    <row r="140" spans="1:27" ht="15.75" thickBot="1" x14ac:dyDescent="0.3">
      <c r="A140">
        <f t="shared" si="14"/>
        <v>14.399999999999965</v>
      </c>
      <c r="B140">
        <f t="shared" ref="B140:B197" si="22">A140-A139</f>
        <v>9.9999999999999645E-2</v>
      </c>
      <c r="C140" s="2">
        <f t="shared" si="17"/>
        <v>14.799999999999962</v>
      </c>
      <c r="D140">
        <f t="shared" si="15"/>
        <v>23.699999999999818</v>
      </c>
      <c r="E140" s="67">
        <v>10.1</v>
      </c>
      <c r="F140" s="66">
        <v>47</v>
      </c>
      <c r="G140" s="1">
        <f>INDEX(Коэффициенты!D$3:D$39, MATCH(F140,Коэффициенты!C$3:C$39,1))</f>
        <v>0.59</v>
      </c>
      <c r="H140">
        <f t="shared" si="20"/>
        <v>10100</v>
      </c>
      <c r="I140" s="12">
        <f>INDEX(Коэффициенты!B$3:B$74,MATCH(H140,Коэффициенты!A$3:A$74,1))</f>
        <v>0.45</v>
      </c>
      <c r="J140" s="9">
        <f t="shared" si="18"/>
        <v>409.05</v>
      </c>
      <c r="K140" s="2">
        <f t="shared" ref="K140:K197" si="23">G140*F140*B140*$E$4</f>
        <v>3.3275999999999879</v>
      </c>
      <c r="L140" s="10">
        <f t="shared" si="19"/>
        <v>396.36959999999891</v>
      </c>
      <c r="M140" s="62">
        <f t="shared" si="21"/>
        <v>805.41959999999892</v>
      </c>
      <c r="N140" s="63">
        <f t="shared" si="16"/>
        <v>644.33567999999912</v>
      </c>
      <c r="Q140" s="22"/>
      <c r="R140" s="20"/>
      <c r="S140" s="20"/>
      <c r="T140" s="20"/>
      <c r="U140" s="20"/>
      <c r="V140" s="20"/>
      <c r="W140" s="20"/>
      <c r="X140" s="20"/>
      <c r="Y140" s="20"/>
      <c r="Z140" s="20"/>
      <c r="AA140" s="20"/>
    </row>
    <row r="141" spans="1:27" ht="15.75" thickBot="1" x14ac:dyDescent="0.3">
      <c r="A141">
        <f t="shared" ref="A141:A204" si="24">A140+0.1</f>
        <v>14.499999999999964</v>
      </c>
      <c r="B141">
        <f t="shared" si="22"/>
        <v>9.9999999999999645E-2</v>
      </c>
      <c r="C141">
        <f t="shared" si="17"/>
        <v>14.899999999999961</v>
      </c>
      <c r="D141">
        <f t="shared" ref="D141:D197" si="25">D140-B141</f>
        <v>23.599999999999817</v>
      </c>
      <c r="E141" s="68">
        <v>10.3</v>
      </c>
      <c r="F141" s="65">
        <v>46</v>
      </c>
      <c r="G141" s="1">
        <f>INDEX(Коэффициенты!D$3:D$39, MATCH(F141,Коэффициенты!C$3:C$39,1))</f>
        <v>0.59</v>
      </c>
      <c r="H141">
        <f t="shared" si="20"/>
        <v>10300</v>
      </c>
      <c r="I141" s="12">
        <f>INDEX(Коэффициенты!B$3:B$74,MATCH(H141,Коэффициенты!A$3:A$74,1))</f>
        <v>0.45</v>
      </c>
      <c r="J141" s="9">
        <f t="shared" si="18"/>
        <v>417.15</v>
      </c>
      <c r="K141" s="2">
        <f t="shared" si="23"/>
        <v>3.2567999999999881</v>
      </c>
      <c r="L141" s="10">
        <f t="shared" si="19"/>
        <v>399.62639999999891</v>
      </c>
      <c r="M141" s="62">
        <f t="shared" si="21"/>
        <v>816.77639999999883</v>
      </c>
      <c r="N141" s="63">
        <f t="shared" ref="N141:N197" si="26">M141/(1.25)</f>
        <v>653.42111999999906</v>
      </c>
      <c r="Q141" s="22"/>
      <c r="R141" s="20"/>
      <c r="S141" s="20"/>
      <c r="T141" s="20"/>
      <c r="U141" s="20"/>
      <c r="V141" s="20"/>
      <c r="W141" s="20"/>
      <c r="X141" s="20"/>
      <c r="Y141" s="20"/>
      <c r="Z141" s="20"/>
      <c r="AA141" s="20"/>
    </row>
    <row r="142" spans="1:27" ht="15.75" thickBot="1" x14ac:dyDescent="0.3">
      <c r="A142">
        <f t="shared" si="24"/>
        <v>14.599999999999964</v>
      </c>
      <c r="B142">
        <f t="shared" si="22"/>
        <v>9.9999999999999645E-2</v>
      </c>
      <c r="C142" s="2">
        <f t="shared" ref="C142:C197" si="27">B142+C141</f>
        <v>14.999999999999961</v>
      </c>
      <c r="D142">
        <f t="shared" si="25"/>
        <v>23.499999999999815</v>
      </c>
      <c r="E142" s="67">
        <v>11.5</v>
      </c>
      <c r="F142" s="66">
        <v>48</v>
      </c>
      <c r="G142" s="1">
        <f>INDEX(Коэффициенты!D$3:D$39, MATCH(F142,Коэффициенты!C$3:C$39,1))</f>
        <v>0.57999999999999996</v>
      </c>
      <c r="H142">
        <f t="shared" si="20"/>
        <v>11500</v>
      </c>
      <c r="I142" s="12">
        <f>INDEX(Коэффициенты!B$3:B$74,MATCH(H142,Коэффициенты!A$3:A$74,1))</f>
        <v>0.42</v>
      </c>
      <c r="J142" s="9">
        <f t="shared" ref="J142:J197" si="28">I142*H142*$E$5</f>
        <v>434.7</v>
      </c>
      <c r="K142" s="2">
        <f t="shared" si="23"/>
        <v>3.3407999999999873</v>
      </c>
      <c r="L142" s="10">
        <f t="shared" ref="L142:L197" si="29">L141+K142</f>
        <v>402.96719999999891</v>
      </c>
      <c r="M142" s="62">
        <f t="shared" si="21"/>
        <v>837.66719999999896</v>
      </c>
      <c r="N142" s="63">
        <f t="shared" si="26"/>
        <v>670.13375999999914</v>
      </c>
      <c r="Q142" s="22"/>
      <c r="R142" s="20"/>
      <c r="S142" s="20"/>
      <c r="T142" s="20"/>
      <c r="U142" s="20"/>
      <c r="V142" s="20"/>
      <c r="W142" s="20"/>
      <c r="X142" s="20"/>
      <c r="Y142" s="20"/>
      <c r="Z142" s="20"/>
      <c r="AA142" s="20"/>
    </row>
    <row r="143" spans="1:27" ht="15.75" thickBot="1" x14ac:dyDescent="0.3">
      <c r="A143">
        <f t="shared" si="24"/>
        <v>14.699999999999964</v>
      </c>
      <c r="B143">
        <f t="shared" si="22"/>
        <v>9.9999999999999645E-2</v>
      </c>
      <c r="C143" s="2">
        <f t="shared" si="27"/>
        <v>15.099999999999961</v>
      </c>
      <c r="D143">
        <f t="shared" si="25"/>
        <v>23.399999999999814</v>
      </c>
      <c r="E143" s="67">
        <v>12.6</v>
      </c>
      <c r="F143" s="66">
        <v>50</v>
      </c>
      <c r="G143" s="1">
        <f>INDEX(Коэффициенты!D$3:D$39, MATCH(F143,Коэффициенты!C$3:C$39,1))</f>
        <v>0.57999999999999996</v>
      </c>
      <c r="H143">
        <f t="shared" si="20"/>
        <v>12600</v>
      </c>
      <c r="I143" s="12">
        <f>INDEX(Коэффициенты!B$3:B$74,MATCH(H143,Коэффициенты!A$3:A$74,1))</f>
        <v>0.4</v>
      </c>
      <c r="J143" s="9">
        <f t="shared" si="28"/>
        <v>453.59999999999997</v>
      </c>
      <c r="K143" s="2">
        <f t="shared" si="23"/>
        <v>3.4799999999999871</v>
      </c>
      <c r="L143" s="10">
        <f t="shared" si="29"/>
        <v>406.44719999999887</v>
      </c>
      <c r="M143" s="62">
        <f t="shared" si="21"/>
        <v>860.04719999999884</v>
      </c>
      <c r="N143" s="63">
        <f t="shared" si="26"/>
        <v>688.03775999999903</v>
      </c>
      <c r="Q143" s="22"/>
      <c r="R143" s="20"/>
      <c r="S143" s="20"/>
      <c r="T143" s="20"/>
      <c r="U143" s="20"/>
      <c r="V143" s="20"/>
      <c r="W143" s="20"/>
      <c r="X143" s="20"/>
      <c r="Y143" s="20"/>
      <c r="Z143" s="20"/>
      <c r="AA143" s="20"/>
    </row>
    <row r="144" spans="1:27" ht="15.75" thickBot="1" x14ac:dyDescent="0.3">
      <c r="A144">
        <f t="shared" si="24"/>
        <v>14.799999999999963</v>
      </c>
      <c r="B144">
        <f t="shared" si="22"/>
        <v>9.9999999999999645E-2</v>
      </c>
      <c r="C144">
        <f t="shared" si="27"/>
        <v>15.19999999999996</v>
      </c>
      <c r="D144">
        <f t="shared" si="25"/>
        <v>23.299999999999812</v>
      </c>
      <c r="E144" s="67">
        <v>11.7</v>
      </c>
      <c r="F144" s="66">
        <v>55</v>
      </c>
      <c r="G144" s="1">
        <f>INDEX(Коэффициенты!D$3:D$39, MATCH(F144,Коэффициенты!C$3:C$39,1))</f>
        <v>0.56999999999999995</v>
      </c>
      <c r="H144">
        <f t="shared" si="20"/>
        <v>11700</v>
      </c>
      <c r="I144" s="12">
        <f>INDEX(Коэффициенты!B$3:B$74,MATCH(H144,Коэффициенты!A$3:A$74,1))</f>
        <v>0.42</v>
      </c>
      <c r="J144" s="9">
        <f t="shared" si="28"/>
        <v>442.26</v>
      </c>
      <c r="K144" s="2">
        <f t="shared" si="23"/>
        <v>3.7619999999999862</v>
      </c>
      <c r="L144" s="10">
        <f t="shared" si="29"/>
        <v>410.20919999999887</v>
      </c>
      <c r="M144" s="62">
        <f t="shared" si="21"/>
        <v>852.46919999999886</v>
      </c>
      <c r="N144" s="63">
        <f t="shared" si="26"/>
        <v>681.97535999999911</v>
      </c>
      <c r="Q144" s="22"/>
      <c r="R144" s="20"/>
      <c r="S144" s="20"/>
      <c r="T144" s="20"/>
      <c r="U144" s="20"/>
      <c r="V144" s="20"/>
      <c r="W144" s="20"/>
      <c r="X144" s="20"/>
      <c r="Y144" s="20"/>
      <c r="Z144" s="20"/>
      <c r="AA144" s="20"/>
    </row>
    <row r="145" spans="1:27" ht="15.75" thickBot="1" x14ac:dyDescent="0.3">
      <c r="A145">
        <f t="shared" si="24"/>
        <v>14.899999999999963</v>
      </c>
      <c r="B145">
        <f t="shared" si="22"/>
        <v>9.9999999999999645E-2</v>
      </c>
      <c r="C145">
        <f t="shared" si="27"/>
        <v>15.29999999999996</v>
      </c>
      <c r="D145">
        <f t="shared" si="25"/>
        <v>23.199999999999811</v>
      </c>
      <c r="E145" s="67">
        <v>9.4</v>
      </c>
      <c r="F145" s="66">
        <v>51</v>
      </c>
      <c r="G145" s="1">
        <f>INDEX(Коэффициенты!D$3:D$39, MATCH(F145,Коэффициенты!C$3:C$39,1))</f>
        <v>0.57999999999999996</v>
      </c>
      <c r="H145">
        <f t="shared" si="20"/>
        <v>9400</v>
      </c>
      <c r="I145" s="12">
        <f>INDEX(Коэффициенты!B$3:B$74,MATCH(H145,Коэффициенты!A$3:A$74,1))</f>
        <v>0.48</v>
      </c>
      <c r="J145" s="9">
        <f t="shared" si="28"/>
        <v>406.08</v>
      </c>
      <c r="K145" s="2">
        <f t="shared" si="23"/>
        <v>3.5495999999999874</v>
      </c>
      <c r="L145" s="10">
        <f t="shared" si="29"/>
        <v>413.75879999999887</v>
      </c>
      <c r="M145" s="62">
        <f t="shared" si="21"/>
        <v>819.83879999999886</v>
      </c>
      <c r="N145" s="63">
        <f t="shared" si="26"/>
        <v>655.87103999999908</v>
      </c>
      <c r="Q145" s="22"/>
      <c r="R145" s="20"/>
      <c r="S145" s="20"/>
      <c r="T145" s="20"/>
      <c r="U145" s="20"/>
      <c r="V145" s="20"/>
      <c r="W145" s="20"/>
      <c r="X145" s="20"/>
      <c r="Y145" s="20"/>
      <c r="Z145" s="20"/>
      <c r="AA145" s="20"/>
    </row>
    <row r="146" spans="1:27" ht="15.75" thickBot="1" x14ac:dyDescent="0.3">
      <c r="A146">
        <f t="shared" si="24"/>
        <v>14.999999999999963</v>
      </c>
      <c r="B146">
        <f t="shared" si="22"/>
        <v>9.9999999999999645E-2</v>
      </c>
      <c r="C146" s="2">
        <f t="shared" si="27"/>
        <v>15.399999999999959</v>
      </c>
      <c r="D146">
        <f t="shared" si="25"/>
        <v>23.09999999999981</v>
      </c>
      <c r="E146" s="67">
        <v>7.5</v>
      </c>
      <c r="F146" s="66">
        <v>51</v>
      </c>
      <c r="G146" s="1">
        <f>INDEX(Коэффициенты!D$3:D$39, MATCH(F146,Коэффициенты!C$3:C$39,1))</f>
        <v>0.57999999999999996</v>
      </c>
      <c r="H146">
        <f t="shared" si="20"/>
        <v>7500</v>
      </c>
      <c r="I146" s="12">
        <f>INDEX(Коэффициенты!B$3:B$74,MATCH(H146,Коэффициенты!A$3:A$74,1))</f>
        <v>0.55000000000000004</v>
      </c>
      <c r="J146" s="9">
        <f t="shared" si="28"/>
        <v>371.25</v>
      </c>
      <c r="K146" s="2">
        <f t="shared" si="23"/>
        <v>3.5495999999999874</v>
      </c>
      <c r="L146" s="10">
        <f t="shared" si="29"/>
        <v>417.30839999999887</v>
      </c>
      <c r="M146" s="62">
        <f t="shared" si="21"/>
        <v>788.55839999999887</v>
      </c>
      <c r="N146" s="63">
        <f t="shared" si="26"/>
        <v>630.8467199999991</v>
      </c>
      <c r="Q146" s="22"/>
      <c r="R146" s="20"/>
      <c r="S146" s="20"/>
      <c r="T146" s="20"/>
      <c r="U146" s="20"/>
      <c r="V146" s="20"/>
      <c r="W146" s="20"/>
      <c r="X146" s="20"/>
      <c r="Y146" s="20"/>
      <c r="Z146" s="20"/>
      <c r="AA146" s="20"/>
    </row>
    <row r="147" spans="1:27" ht="15.75" thickBot="1" x14ac:dyDescent="0.3">
      <c r="A147">
        <f t="shared" si="24"/>
        <v>15.099999999999962</v>
      </c>
      <c r="B147">
        <f t="shared" si="22"/>
        <v>9.9999999999999645E-2</v>
      </c>
      <c r="C147">
        <f t="shared" si="27"/>
        <v>15.499999999999959</v>
      </c>
      <c r="D147">
        <f t="shared" si="25"/>
        <v>22.999999999999808</v>
      </c>
      <c r="E147" s="67">
        <v>8.5</v>
      </c>
      <c r="F147" s="66">
        <v>53</v>
      </c>
      <c r="G147" s="1">
        <f>INDEX(Коэффициенты!D$3:D$39, MATCH(F147,Коэффициенты!C$3:C$39,1))</f>
        <v>0.56999999999999995</v>
      </c>
      <c r="H147">
        <f t="shared" si="20"/>
        <v>8500</v>
      </c>
      <c r="I147" s="12">
        <f>INDEX(Коэффициенты!B$3:B$74,MATCH(H147,Коэффициенты!A$3:A$74,1))</f>
        <v>0.51</v>
      </c>
      <c r="J147" s="9">
        <f t="shared" si="28"/>
        <v>390.15</v>
      </c>
      <c r="K147" s="2">
        <f t="shared" si="23"/>
        <v>3.6251999999999862</v>
      </c>
      <c r="L147" s="10">
        <f t="shared" si="29"/>
        <v>420.93359999999888</v>
      </c>
      <c r="M147" s="62">
        <f t="shared" si="21"/>
        <v>811.0835999999988</v>
      </c>
      <c r="N147" s="63">
        <f t="shared" si="26"/>
        <v>648.86687999999901</v>
      </c>
      <c r="Q147" s="22"/>
      <c r="R147" s="20"/>
      <c r="S147" s="20"/>
      <c r="T147" s="20"/>
      <c r="U147" s="20"/>
      <c r="V147" s="20"/>
      <c r="W147" s="20"/>
      <c r="X147" s="20"/>
      <c r="Y147" s="20"/>
      <c r="Z147" s="20"/>
      <c r="AA147" s="20"/>
    </row>
    <row r="148" spans="1:27" ht="15.75" thickBot="1" x14ac:dyDescent="0.3">
      <c r="A148">
        <f t="shared" si="24"/>
        <v>15.199999999999962</v>
      </c>
      <c r="B148">
        <f t="shared" si="22"/>
        <v>9.9999999999999645E-2</v>
      </c>
      <c r="C148" s="2">
        <f t="shared" si="27"/>
        <v>15.599999999999959</v>
      </c>
      <c r="D148">
        <f t="shared" si="25"/>
        <v>22.899999999999807</v>
      </c>
      <c r="E148" s="67">
        <v>11.6</v>
      </c>
      <c r="F148" s="66">
        <v>46</v>
      </c>
      <c r="G148" s="1">
        <f>INDEX(Коэффициенты!D$3:D$39, MATCH(F148,Коэффициенты!C$3:C$39,1))</f>
        <v>0.59</v>
      </c>
      <c r="H148">
        <f t="shared" si="20"/>
        <v>11600</v>
      </c>
      <c r="I148" s="12">
        <f>INDEX(Коэффициенты!B$3:B$74,MATCH(H148,Коэффициенты!A$3:A$74,1))</f>
        <v>0.42</v>
      </c>
      <c r="J148" s="9">
        <f t="shared" si="28"/>
        <v>438.47999999999996</v>
      </c>
      <c r="K148" s="2">
        <f t="shared" si="23"/>
        <v>3.2567999999999881</v>
      </c>
      <c r="L148" s="10">
        <f t="shared" si="29"/>
        <v>424.19039999999887</v>
      </c>
      <c r="M148" s="62">
        <f t="shared" si="21"/>
        <v>862.67039999999884</v>
      </c>
      <c r="N148" s="63">
        <f t="shared" si="26"/>
        <v>690.13631999999905</v>
      </c>
      <c r="Q148" s="22"/>
      <c r="R148" s="20"/>
      <c r="S148" s="20"/>
      <c r="T148" s="20"/>
      <c r="U148" s="20"/>
      <c r="V148" s="20"/>
      <c r="W148" s="20"/>
      <c r="X148" s="20"/>
      <c r="Y148" s="20"/>
      <c r="Z148" s="20"/>
      <c r="AA148" s="20"/>
    </row>
    <row r="149" spans="1:27" ht="15.75" thickBot="1" x14ac:dyDescent="0.3">
      <c r="A149">
        <f t="shared" si="24"/>
        <v>15.299999999999962</v>
      </c>
      <c r="B149">
        <f t="shared" si="22"/>
        <v>9.9999999999999645E-2</v>
      </c>
      <c r="C149">
        <f t="shared" si="27"/>
        <v>15.699999999999958</v>
      </c>
      <c r="D149">
        <f t="shared" si="25"/>
        <v>22.799999999999805</v>
      </c>
      <c r="E149" s="67">
        <v>12.2</v>
      </c>
      <c r="F149" s="66">
        <v>51</v>
      </c>
      <c r="G149" s="1">
        <f>INDEX(Коэффициенты!D$3:D$39, MATCH(F149,Коэффициенты!C$3:C$39,1))</f>
        <v>0.57999999999999996</v>
      </c>
      <c r="H149">
        <f t="shared" si="20"/>
        <v>12200</v>
      </c>
      <c r="I149" s="12">
        <f>INDEX(Коэффициенты!B$3:B$74,MATCH(H149,Коэффициенты!A$3:A$74,1))</f>
        <v>0.41</v>
      </c>
      <c r="J149" s="9">
        <f t="shared" si="28"/>
        <v>450.18</v>
      </c>
      <c r="K149" s="2">
        <f t="shared" si="23"/>
        <v>3.5495999999999874</v>
      </c>
      <c r="L149" s="10">
        <f t="shared" si="29"/>
        <v>427.73999999999887</v>
      </c>
      <c r="M149" s="62">
        <f t="shared" si="21"/>
        <v>877.91999999999894</v>
      </c>
      <c r="N149" s="63">
        <f t="shared" si="26"/>
        <v>702.3359999999991</v>
      </c>
      <c r="Q149" s="22"/>
      <c r="R149" s="20"/>
      <c r="S149" s="20"/>
      <c r="T149" s="20"/>
      <c r="U149" s="20"/>
      <c r="V149" s="20"/>
      <c r="W149" s="20"/>
      <c r="X149" s="20"/>
      <c r="Y149" s="20"/>
      <c r="Z149" s="20"/>
      <c r="AA149" s="20"/>
    </row>
    <row r="150" spans="1:27" ht="15.75" thickBot="1" x14ac:dyDescent="0.3">
      <c r="A150">
        <f t="shared" si="24"/>
        <v>15.399999999999961</v>
      </c>
      <c r="B150">
        <f t="shared" si="22"/>
        <v>9.9999999999999645E-2</v>
      </c>
      <c r="C150" s="2">
        <f t="shared" si="27"/>
        <v>15.799999999999958</v>
      </c>
      <c r="D150">
        <f t="shared" si="25"/>
        <v>22.699999999999804</v>
      </c>
      <c r="E150" s="67">
        <v>11.5</v>
      </c>
      <c r="F150" s="66">
        <v>52</v>
      </c>
      <c r="G150" s="1">
        <f>INDEX(Коэффициенты!D$3:D$39, MATCH(F150,Коэффициенты!C$3:C$39,1))</f>
        <v>0.56999999999999995</v>
      </c>
      <c r="H150">
        <f t="shared" si="20"/>
        <v>11500</v>
      </c>
      <c r="I150" s="12">
        <f>INDEX(Коэффициенты!B$3:B$74,MATCH(H150,Коэффициенты!A$3:A$74,1))</f>
        <v>0.42</v>
      </c>
      <c r="J150" s="9">
        <f t="shared" si="28"/>
        <v>434.7</v>
      </c>
      <c r="K150" s="2">
        <f t="shared" si="23"/>
        <v>3.5567999999999871</v>
      </c>
      <c r="L150" s="10">
        <f t="shared" si="29"/>
        <v>431.29679999999888</v>
      </c>
      <c r="M150" s="62">
        <f t="shared" si="21"/>
        <v>865.99679999999887</v>
      </c>
      <c r="N150" s="63">
        <f t="shared" si="26"/>
        <v>692.79743999999914</v>
      </c>
      <c r="Q150" s="22"/>
      <c r="R150" s="20"/>
      <c r="S150" s="20"/>
      <c r="T150" s="20"/>
      <c r="U150" s="20"/>
      <c r="V150" s="20"/>
      <c r="W150" s="20"/>
      <c r="X150" s="20"/>
      <c r="Y150" s="20"/>
      <c r="Z150" s="20"/>
      <c r="AA150" s="20"/>
    </row>
    <row r="151" spans="1:27" ht="15.75" thickBot="1" x14ac:dyDescent="0.3">
      <c r="A151">
        <f t="shared" si="24"/>
        <v>15.499999999999961</v>
      </c>
      <c r="B151">
        <f t="shared" si="22"/>
        <v>9.9999999999999645E-2</v>
      </c>
      <c r="C151" s="2">
        <f t="shared" si="27"/>
        <v>15.899999999999958</v>
      </c>
      <c r="D151">
        <f t="shared" si="25"/>
        <v>22.599999999999802</v>
      </c>
      <c r="E151" s="67">
        <v>11.4</v>
      </c>
      <c r="F151" s="66">
        <v>56</v>
      </c>
      <c r="G151" s="1">
        <f>INDEX(Коэффициенты!D$3:D$39, MATCH(F151,Коэффициенты!C$3:C$39,1))</f>
        <v>0.56000000000000005</v>
      </c>
      <c r="H151">
        <f t="shared" si="20"/>
        <v>11400</v>
      </c>
      <c r="I151" s="12">
        <f>INDEX(Коэффициенты!B$3:B$74,MATCH(H151,Коэффициенты!A$3:A$74,1))</f>
        <v>0.43</v>
      </c>
      <c r="J151" s="9">
        <f t="shared" si="28"/>
        <v>441.18</v>
      </c>
      <c r="K151" s="2">
        <f t="shared" si="23"/>
        <v>3.7631999999999866</v>
      </c>
      <c r="L151" s="10">
        <f t="shared" si="29"/>
        <v>435.05999999999887</v>
      </c>
      <c r="M151" s="62">
        <f t="shared" si="21"/>
        <v>876.23999999999887</v>
      </c>
      <c r="N151" s="63">
        <f t="shared" si="26"/>
        <v>700.99199999999905</v>
      </c>
      <c r="Q151" s="22"/>
      <c r="R151" s="20"/>
      <c r="S151" s="20"/>
      <c r="T151" s="20"/>
      <c r="U151" s="20"/>
      <c r="V151" s="20"/>
      <c r="W151" s="20"/>
      <c r="X151" s="20"/>
      <c r="Y151" s="20"/>
      <c r="Z151" s="20"/>
      <c r="AA151" s="20"/>
    </row>
    <row r="152" spans="1:27" ht="15.75" thickBot="1" x14ac:dyDescent="0.3">
      <c r="A152">
        <f t="shared" si="24"/>
        <v>15.599999999999961</v>
      </c>
      <c r="B152">
        <f t="shared" si="22"/>
        <v>9.9999999999999645E-2</v>
      </c>
      <c r="C152">
        <f t="shared" si="27"/>
        <v>15.999999999999957</v>
      </c>
      <c r="D152">
        <f t="shared" si="25"/>
        <v>22.499999999999801</v>
      </c>
      <c r="E152" s="67">
        <v>11.3</v>
      </c>
      <c r="F152" s="66">
        <v>52</v>
      </c>
      <c r="G152" s="1">
        <f>INDEX(Коэффициенты!D$3:D$39, MATCH(F152,Коэффициенты!C$3:C$39,1))</f>
        <v>0.56999999999999995</v>
      </c>
      <c r="H152">
        <f t="shared" si="20"/>
        <v>11300</v>
      </c>
      <c r="I152" s="12">
        <f>INDEX(Коэффициенты!B$3:B$74,MATCH(H152,Коэффициенты!A$3:A$74,1))</f>
        <v>0.43</v>
      </c>
      <c r="J152" s="9">
        <f t="shared" si="28"/>
        <v>437.31</v>
      </c>
      <c r="K152" s="2">
        <f t="shared" si="23"/>
        <v>3.5567999999999871</v>
      </c>
      <c r="L152" s="10">
        <f t="shared" si="29"/>
        <v>438.61679999999888</v>
      </c>
      <c r="M152" s="62">
        <f t="shared" si="21"/>
        <v>875.92679999999882</v>
      </c>
      <c r="N152" s="63">
        <f t="shared" si="26"/>
        <v>700.7414399999991</v>
      </c>
      <c r="Q152" s="22"/>
      <c r="R152" s="20"/>
      <c r="S152" s="20"/>
      <c r="T152" s="20"/>
      <c r="U152" s="20"/>
      <c r="V152" s="20"/>
      <c r="W152" s="20"/>
      <c r="X152" s="20"/>
      <c r="Y152" s="20"/>
      <c r="Z152" s="20"/>
      <c r="AA152" s="20"/>
    </row>
    <row r="153" spans="1:27" ht="15.75" thickBot="1" x14ac:dyDescent="0.3">
      <c r="A153">
        <f t="shared" si="24"/>
        <v>15.69999999999996</v>
      </c>
      <c r="B153">
        <f t="shared" si="22"/>
        <v>9.9999999999999645E-2</v>
      </c>
      <c r="C153">
        <f t="shared" si="27"/>
        <v>16.099999999999959</v>
      </c>
      <c r="D153">
        <f t="shared" si="25"/>
        <v>22.3999999999998</v>
      </c>
      <c r="E153" s="67">
        <v>13.6</v>
      </c>
      <c r="F153" s="66">
        <v>52</v>
      </c>
      <c r="G153" s="1">
        <f>INDEX(Коэффициенты!D$3:D$39, MATCH(F153,Коэффициенты!C$3:C$39,1))</f>
        <v>0.56999999999999995</v>
      </c>
      <c r="H153">
        <f t="shared" si="20"/>
        <v>13600</v>
      </c>
      <c r="I153" s="12">
        <f>INDEX(Коэффициенты!B$3:B$74,MATCH(H153,Коэффициенты!A$3:A$74,1))</f>
        <v>0.38</v>
      </c>
      <c r="J153" s="9">
        <f t="shared" si="28"/>
        <v>465.12</v>
      </c>
      <c r="K153" s="2">
        <f t="shared" si="23"/>
        <v>3.5567999999999871</v>
      </c>
      <c r="L153" s="10">
        <f t="shared" si="29"/>
        <v>442.17359999999888</v>
      </c>
      <c r="M153" s="62">
        <f t="shared" si="21"/>
        <v>907.29359999999883</v>
      </c>
      <c r="N153" s="63">
        <f t="shared" si="26"/>
        <v>725.83487999999909</v>
      </c>
      <c r="Q153" s="22"/>
      <c r="R153" s="20"/>
      <c r="S153" s="20"/>
      <c r="T153" s="20"/>
      <c r="U153" s="20"/>
      <c r="V153" s="20"/>
      <c r="W153" s="20"/>
      <c r="X153" s="20"/>
      <c r="Y153" s="20"/>
      <c r="Z153" s="20"/>
      <c r="AA153" s="20"/>
    </row>
    <row r="154" spans="1:27" ht="15.75" thickBot="1" x14ac:dyDescent="0.3">
      <c r="A154">
        <f t="shared" si="24"/>
        <v>15.79999999999996</v>
      </c>
      <c r="B154">
        <f t="shared" si="22"/>
        <v>9.9999999999999645E-2</v>
      </c>
      <c r="C154" s="2">
        <f t="shared" si="27"/>
        <v>16.19999999999996</v>
      </c>
      <c r="D154">
        <f t="shared" si="25"/>
        <v>22.299999999999798</v>
      </c>
      <c r="E154" s="67">
        <v>12</v>
      </c>
      <c r="F154" s="66">
        <v>51</v>
      </c>
      <c r="G154" s="1">
        <f>INDEX(Коэффициенты!D$3:D$39, MATCH(F154,Коэффициенты!C$3:C$39,1))</f>
        <v>0.57999999999999996</v>
      </c>
      <c r="H154">
        <f t="shared" si="20"/>
        <v>12000</v>
      </c>
      <c r="I154" s="12">
        <f>INDEX(Коэффициенты!B$3:B$74,MATCH(H154,Коэффициенты!A$3:A$74,1))</f>
        <v>0.41</v>
      </c>
      <c r="J154" s="9">
        <f t="shared" si="28"/>
        <v>442.8</v>
      </c>
      <c r="K154" s="2">
        <f t="shared" si="23"/>
        <v>3.5495999999999874</v>
      </c>
      <c r="L154" s="10">
        <f t="shared" si="29"/>
        <v>445.72319999999888</v>
      </c>
      <c r="M154" s="62">
        <f t="shared" si="21"/>
        <v>888.52319999999895</v>
      </c>
      <c r="N154" s="63">
        <f t="shared" si="26"/>
        <v>710.81855999999914</v>
      </c>
      <c r="Q154" s="22"/>
      <c r="R154" s="20"/>
      <c r="S154" s="20"/>
      <c r="T154" s="20"/>
      <c r="U154" s="20"/>
      <c r="V154" s="20"/>
      <c r="W154" s="20"/>
      <c r="X154" s="20"/>
      <c r="Y154" s="20"/>
      <c r="Z154" s="20"/>
      <c r="AA154" s="20"/>
    </row>
    <row r="155" spans="1:27" ht="15.75" thickBot="1" x14ac:dyDescent="0.3">
      <c r="A155">
        <f t="shared" si="24"/>
        <v>15.899999999999959</v>
      </c>
      <c r="B155">
        <f t="shared" si="22"/>
        <v>9.9999999999999645E-2</v>
      </c>
      <c r="C155">
        <f t="shared" si="27"/>
        <v>16.299999999999962</v>
      </c>
      <c r="D155">
        <f t="shared" si="25"/>
        <v>22.199999999999797</v>
      </c>
      <c r="E155" s="67">
        <v>10.6</v>
      </c>
      <c r="F155" s="66">
        <v>57</v>
      </c>
      <c r="G155" s="1">
        <f>INDEX(Коэффициенты!D$3:D$39, MATCH(F155,Коэффициенты!C$3:C$39,1))</f>
        <v>0.56000000000000005</v>
      </c>
      <c r="H155">
        <f t="shared" si="20"/>
        <v>10600</v>
      </c>
      <c r="I155" s="12">
        <f>INDEX(Коэффициенты!B$3:B$74,MATCH(H155,Коэффициенты!A$3:A$74,1))</f>
        <v>0.44</v>
      </c>
      <c r="J155" s="9">
        <f t="shared" si="28"/>
        <v>419.76</v>
      </c>
      <c r="K155" s="2">
        <f t="shared" si="23"/>
        <v>3.8303999999999863</v>
      </c>
      <c r="L155" s="10">
        <f t="shared" si="29"/>
        <v>449.55359999999888</v>
      </c>
      <c r="M155" s="62">
        <f t="shared" si="21"/>
        <v>869.31359999999881</v>
      </c>
      <c r="N155" s="63">
        <f t="shared" si="26"/>
        <v>695.45087999999907</v>
      </c>
      <c r="Q155" s="22"/>
      <c r="R155" s="20"/>
      <c r="S155" s="20"/>
      <c r="T155" s="20"/>
      <c r="U155" s="20"/>
      <c r="V155" s="20"/>
      <c r="W155" s="20"/>
      <c r="X155" s="20"/>
      <c r="Y155" s="20"/>
      <c r="Z155" s="20"/>
      <c r="AA155" s="20"/>
    </row>
    <row r="156" spans="1:27" ht="15.75" thickBot="1" x14ac:dyDescent="0.3">
      <c r="A156">
        <f t="shared" si="24"/>
        <v>15.999999999999959</v>
      </c>
      <c r="B156">
        <f t="shared" si="22"/>
        <v>9.9999999999999645E-2</v>
      </c>
      <c r="C156" s="2">
        <f t="shared" si="27"/>
        <v>16.399999999999963</v>
      </c>
      <c r="D156">
        <f t="shared" si="25"/>
        <v>22.099999999999795</v>
      </c>
      <c r="E156" s="67">
        <v>10.7</v>
      </c>
      <c r="F156" s="66">
        <v>59</v>
      </c>
      <c r="G156" s="1">
        <f>INDEX(Коэффициенты!D$3:D$39, MATCH(F156,Коэффициенты!C$3:C$39,1))</f>
        <v>0.56000000000000005</v>
      </c>
      <c r="H156">
        <f t="shared" si="20"/>
        <v>10700</v>
      </c>
      <c r="I156" s="12">
        <f>INDEX(Коэффициенты!B$3:B$74,MATCH(H156,Коэффициенты!A$3:A$74,1))</f>
        <v>0.44</v>
      </c>
      <c r="J156" s="9">
        <f t="shared" si="28"/>
        <v>423.71999999999997</v>
      </c>
      <c r="K156" s="2">
        <f t="shared" si="23"/>
        <v>3.9647999999999861</v>
      </c>
      <c r="L156" s="10">
        <f t="shared" si="29"/>
        <v>453.51839999999885</v>
      </c>
      <c r="M156" s="62">
        <f t="shared" si="21"/>
        <v>877.23839999999882</v>
      </c>
      <c r="N156" s="63">
        <f t="shared" si="26"/>
        <v>701.79071999999906</v>
      </c>
      <c r="Q156" s="22"/>
      <c r="R156" s="20"/>
      <c r="S156" s="20"/>
      <c r="T156" s="20"/>
      <c r="U156" s="20"/>
      <c r="V156" s="20"/>
      <c r="W156" s="20"/>
      <c r="X156" s="20"/>
      <c r="Y156" s="20"/>
      <c r="Z156" s="20"/>
      <c r="AA156" s="20"/>
    </row>
    <row r="157" spans="1:27" ht="15.75" thickBot="1" x14ac:dyDescent="0.3">
      <c r="A157">
        <f t="shared" si="24"/>
        <v>16.099999999999959</v>
      </c>
      <c r="B157">
        <f t="shared" si="22"/>
        <v>9.9999999999999645E-2</v>
      </c>
      <c r="C157">
        <f t="shared" si="27"/>
        <v>16.499999999999964</v>
      </c>
      <c r="D157">
        <f t="shared" si="25"/>
        <v>21.999999999999794</v>
      </c>
      <c r="E157" s="67">
        <v>9.4</v>
      </c>
      <c r="F157" s="66">
        <v>50</v>
      </c>
      <c r="G157" s="1">
        <f>INDEX(Коэффициенты!D$3:D$39, MATCH(F157,Коэффициенты!C$3:C$39,1))</f>
        <v>0.57999999999999996</v>
      </c>
      <c r="H157">
        <f t="shared" si="20"/>
        <v>9400</v>
      </c>
      <c r="I157" s="12">
        <f>INDEX(Коэффициенты!B$3:B$74,MATCH(H157,Коэффициенты!A$3:A$74,1))</f>
        <v>0.48</v>
      </c>
      <c r="J157" s="9">
        <f t="shared" si="28"/>
        <v>406.08</v>
      </c>
      <c r="K157" s="2">
        <f t="shared" si="23"/>
        <v>3.4799999999999871</v>
      </c>
      <c r="L157" s="10">
        <f t="shared" si="29"/>
        <v>456.99839999999881</v>
      </c>
      <c r="M157" s="62">
        <f t="shared" si="21"/>
        <v>863.07839999999874</v>
      </c>
      <c r="N157" s="63">
        <f t="shared" si="26"/>
        <v>690.46271999999897</v>
      </c>
      <c r="Q157" s="22"/>
      <c r="R157" s="20"/>
      <c r="S157" s="20"/>
      <c r="T157" s="20"/>
      <c r="U157" s="20"/>
      <c r="V157" s="20"/>
      <c r="W157" s="20"/>
      <c r="X157" s="20"/>
      <c r="Y157" s="20"/>
      <c r="Z157" s="20"/>
      <c r="AA157" s="20"/>
    </row>
    <row r="158" spans="1:27" ht="15.75" thickBot="1" x14ac:dyDescent="0.3">
      <c r="A158">
        <f t="shared" si="24"/>
        <v>16.19999999999996</v>
      </c>
      <c r="B158">
        <f t="shared" si="22"/>
        <v>0.10000000000000142</v>
      </c>
      <c r="C158" s="2">
        <f t="shared" si="27"/>
        <v>16.599999999999966</v>
      </c>
      <c r="D158">
        <f t="shared" si="25"/>
        <v>21.899999999999793</v>
      </c>
      <c r="E158" s="67">
        <v>16</v>
      </c>
      <c r="F158" s="66">
        <v>50</v>
      </c>
      <c r="G158" s="1">
        <f>INDEX(Коэффициенты!D$3:D$39, MATCH(F158,Коэффициенты!C$3:C$39,1))</f>
        <v>0.57999999999999996</v>
      </c>
      <c r="H158">
        <f t="shared" si="20"/>
        <v>16000</v>
      </c>
      <c r="I158" s="12">
        <f>INDEX(Коэффициенты!B$3:B$74,MATCH(H158,Коэффициенты!A$3:A$74,1))</f>
        <v>0.34</v>
      </c>
      <c r="J158" s="9">
        <f t="shared" si="28"/>
        <v>489.59999999999997</v>
      </c>
      <c r="K158" s="2">
        <f t="shared" si="23"/>
        <v>3.4800000000000488</v>
      </c>
      <c r="L158" s="10">
        <f t="shared" si="29"/>
        <v>460.47839999999889</v>
      </c>
      <c r="M158" s="62">
        <f t="shared" si="21"/>
        <v>950.07839999999885</v>
      </c>
      <c r="N158" s="63">
        <f t="shared" si="26"/>
        <v>760.0627199999991</v>
      </c>
      <c r="Q158" s="22"/>
      <c r="R158" s="20"/>
      <c r="S158" s="20"/>
      <c r="T158" s="20"/>
      <c r="U158" s="20"/>
      <c r="V158" s="20"/>
      <c r="W158" s="20"/>
      <c r="X158" s="20"/>
      <c r="Y158" s="20"/>
      <c r="Z158" s="20"/>
      <c r="AA158" s="20"/>
    </row>
    <row r="159" spans="1:27" ht="15.75" thickBot="1" x14ac:dyDescent="0.3">
      <c r="A159">
        <f t="shared" si="24"/>
        <v>16.299999999999962</v>
      </c>
      <c r="B159">
        <f t="shared" si="22"/>
        <v>0.10000000000000142</v>
      </c>
      <c r="C159" s="2">
        <f t="shared" si="27"/>
        <v>16.699999999999967</v>
      </c>
      <c r="D159">
        <f t="shared" si="25"/>
        <v>21.799999999999791</v>
      </c>
      <c r="E159" s="67">
        <v>16</v>
      </c>
      <c r="F159" s="66">
        <v>50</v>
      </c>
      <c r="G159" s="1">
        <f>INDEX(Коэффициенты!D$3:D$39, MATCH(F159,Коэффициенты!C$3:C$39,1))</f>
        <v>0.57999999999999996</v>
      </c>
      <c r="H159">
        <f t="shared" si="20"/>
        <v>16000</v>
      </c>
      <c r="I159" s="12">
        <f>INDEX(Коэффициенты!B$3:B$74,MATCH(H159,Коэффициенты!A$3:A$74,1))</f>
        <v>0.34</v>
      </c>
      <c r="J159" s="9">
        <f t="shared" si="28"/>
        <v>489.59999999999997</v>
      </c>
      <c r="K159" s="2">
        <f t="shared" si="23"/>
        <v>3.4800000000000488</v>
      </c>
      <c r="L159" s="10">
        <f t="shared" si="29"/>
        <v>463.95839999999896</v>
      </c>
      <c r="M159" s="62">
        <f t="shared" si="21"/>
        <v>953.55839999999898</v>
      </c>
      <c r="N159" s="63">
        <f t="shared" si="26"/>
        <v>762.84671999999921</v>
      </c>
      <c r="Q159" s="22"/>
      <c r="R159" s="20"/>
      <c r="S159" s="20"/>
      <c r="T159" s="20"/>
      <c r="U159" s="20"/>
      <c r="V159" s="20"/>
      <c r="W159" s="20"/>
      <c r="X159" s="20"/>
      <c r="Y159" s="20"/>
      <c r="Z159" s="20"/>
      <c r="AA159" s="20"/>
    </row>
    <row r="160" spans="1:27" ht="15.75" thickBot="1" x14ac:dyDescent="0.3">
      <c r="A160">
        <f t="shared" si="24"/>
        <v>16.399999999999963</v>
      </c>
      <c r="B160">
        <f t="shared" si="22"/>
        <v>0.10000000000000142</v>
      </c>
      <c r="C160">
        <f t="shared" si="27"/>
        <v>16.799999999999969</v>
      </c>
      <c r="D160">
        <f t="shared" si="25"/>
        <v>21.69999999999979</v>
      </c>
      <c r="E160" s="67">
        <v>15.8</v>
      </c>
      <c r="F160" s="66">
        <v>59</v>
      </c>
      <c r="G160" s="1">
        <f>INDEX(Коэффициенты!D$3:D$39, MATCH(F160,Коэффициенты!C$3:C$39,1))</f>
        <v>0.56000000000000005</v>
      </c>
      <c r="H160">
        <f t="shared" si="20"/>
        <v>15800</v>
      </c>
      <c r="I160" s="12">
        <f>INDEX(Коэффициенты!B$3:B$74,MATCH(H160,Коэффициенты!A$3:A$74,1))</f>
        <v>0.35</v>
      </c>
      <c r="J160" s="9">
        <f t="shared" si="28"/>
        <v>497.7</v>
      </c>
      <c r="K160" s="2">
        <f t="shared" si="23"/>
        <v>3.9648000000000572</v>
      </c>
      <c r="L160" s="10">
        <f t="shared" si="29"/>
        <v>467.92319999999904</v>
      </c>
      <c r="M160" s="62">
        <f t="shared" si="21"/>
        <v>965.62319999999909</v>
      </c>
      <c r="N160" s="63">
        <f t="shared" si="26"/>
        <v>772.49855999999932</v>
      </c>
      <c r="Q160" s="22"/>
      <c r="R160" s="20"/>
      <c r="S160" s="20"/>
      <c r="T160" s="20"/>
      <c r="U160" s="20"/>
      <c r="V160" s="20"/>
      <c r="W160" s="20"/>
      <c r="X160" s="20"/>
      <c r="Y160" s="20"/>
      <c r="Z160" s="20"/>
      <c r="AA160" s="20"/>
    </row>
    <row r="161" spans="1:27" ht="15.75" thickBot="1" x14ac:dyDescent="0.3">
      <c r="A161">
        <f t="shared" si="24"/>
        <v>16.499999999999964</v>
      </c>
      <c r="B161">
        <f t="shared" si="22"/>
        <v>0.10000000000000142</v>
      </c>
      <c r="C161">
        <f t="shared" si="27"/>
        <v>16.89999999999997</v>
      </c>
      <c r="D161">
        <f t="shared" si="25"/>
        <v>21.599999999999788</v>
      </c>
      <c r="E161" s="67">
        <v>13.5</v>
      </c>
      <c r="F161" s="66">
        <v>60</v>
      </c>
      <c r="G161" s="1">
        <f>INDEX(Коэффициенты!D$3:D$39, MATCH(F161,Коэффициенты!C$3:C$39,1))</f>
        <v>0.55000000000000004</v>
      </c>
      <c r="H161">
        <f t="shared" si="20"/>
        <v>13500</v>
      </c>
      <c r="I161" s="12">
        <f>INDEX(Коэффициенты!B$3:B$74,MATCH(H161,Коэффициенты!A$3:A$74,1))</f>
        <v>0.38</v>
      </c>
      <c r="J161" s="9">
        <f t="shared" si="28"/>
        <v>461.7</v>
      </c>
      <c r="K161" s="2">
        <f t="shared" si="23"/>
        <v>3.9600000000000559</v>
      </c>
      <c r="L161" s="10">
        <f t="shared" si="29"/>
        <v>471.88319999999908</v>
      </c>
      <c r="M161" s="62">
        <f t="shared" si="21"/>
        <v>933.58319999999912</v>
      </c>
      <c r="N161" s="63">
        <f t="shared" si="26"/>
        <v>746.86655999999925</v>
      </c>
      <c r="Q161" s="22"/>
      <c r="R161" s="20"/>
      <c r="S161" s="20"/>
      <c r="T161" s="20"/>
      <c r="U161" s="20"/>
      <c r="V161" s="20"/>
      <c r="W161" s="20"/>
      <c r="X161" s="20"/>
      <c r="Y161" s="20"/>
      <c r="Z161" s="20"/>
      <c r="AA161" s="20"/>
    </row>
    <row r="162" spans="1:27" ht="15.75" thickBot="1" x14ac:dyDescent="0.3">
      <c r="A162">
        <f t="shared" si="24"/>
        <v>16.599999999999966</v>
      </c>
      <c r="B162">
        <f t="shared" si="22"/>
        <v>0.10000000000000142</v>
      </c>
      <c r="C162" s="2">
        <f t="shared" si="27"/>
        <v>16.999999999999972</v>
      </c>
      <c r="D162">
        <f t="shared" si="25"/>
        <v>21.499999999999787</v>
      </c>
      <c r="E162" s="67">
        <v>11.6</v>
      </c>
      <c r="F162" s="66">
        <v>54</v>
      </c>
      <c r="G162" s="1">
        <f>INDEX(Коэффициенты!D$3:D$39, MATCH(F162,Коэффициенты!C$3:C$39,1))</f>
        <v>0.56999999999999995</v>
      </c>
      <c r="H162">
        <f t="shared" si="20"/>
        <v>11600</v>
      </c>
      <c r="I162" s="12">
        <f>INDEX(Коэффициенты!B$3:B$74,MATCH(H162,Коэффициенты!A$3:A$74,1))</f>
        <v>0.42</v>
      </c>
      <c r="J162" s="9">
        <f t="shared" si="28"/>
        <v>438.47999999999996</v>
      </c>
      <c r="K162" s="2">
        <f t="shared" si="23"/>
        <v>3.693600000000052</v>
      </c>
      <c r="L162" s="10">
        <f t="shared" si="29"/>
        <v>475.57679999999914</v>
      </c>
      <c r="M162" s="62">
        <f t="shared" si="21"/>
        <v>914.05679999999916</v>
      </c>
      <c r="N162" s="63">
        <f t="shared" si="26"/>
        <v>731.24543999999935</v>
      </c>
      <c r="Q162" s="22"/>
      <c r="R162" s="20"/>
      <c r="S162" s="20"/>
      <c r="T162" s="20"/>
      <c r="U162" s="20"/>
      <c r="V162" s="20"/>
      <c r="W162" s="20"/>
      <c r="X162" s="20"/>
      <c r="Y162" s="20"/>
      <c r="Z162" s="20"/>
      <c r="AA162" s="20"/>
    </row>
    <row r="163" spans="1:27" ht="15.75" thickBot="1" x14ac:dyDescent="0.3">
      <c r="A163">
        <f t="shared" si="24"/>
        <v>16.699999999999967</v>
      </c>
      <c r="B163">
        <f t="shared" si="22"/>
        <v>0.10000000000000142</v>
      </c>
      <c r="C163">
        <f t="shared" si="27"/>
        <v>17.099999999999973</v>
      </c>
      <c r="D163">
        <f t="shared" si="25"/>
        <v>21.399999999999785</v>
      </c>
      <c r="E163" s="67">
        <v>11.2</v>
      </c>
      <c r="F163" s="66">
        <v>47</v>
      </c>
      <c r="G163" s="1">
        <f>INDEX(Коэффициенты!D$3:D$39, MATCH(F163,Коэффициенты!C$3:C$39,1))</f>
        <v>0.59</v>
      </c>
      <c r="H163">
        <f t="shared" si="20"/>
        <v>11200</v>
      </c>
      <c r="I163" s="12">
        <f>INDEX(Коэффициенты!B$3:B$74,MATCH(H163,Коэффициенты!A$3:A$74,1))</f>
        <v>0.43</v>
      </c>
      <c r="J163" s="9">
        <f t="shared" si="28"/>
        <v>433.44</v>
      </c>
      <c r="K163" s="2">
        <f t="shared" si="23"/>
        <v>3.327600000000047</v>
      </c>
      <c r="L163" s="10">
        <f t="shared" si="29"/>
        <v>478.90439999999921</v>
      </c>
      <c r="M163" s="62">
        <f t="shared" si="21"/>
        <v>912.34439999999927</v>
      </c>
      <c r="N163" s="63">
        <f t="shared" si="26"/>
        <v>729.87551999999937</v>
      </c>
      <c r="Q163" s="22"/>
      <c r="R163" s="20"/>
      <c r="S163" s="20"/>
      <c r="T163" s="20"/>
      <c r="U163" s="20"/>
      <c r="V163" s="20"/>
      <c r="W163" s="20"/>
      <c r="X163" s="20"/>
      <c r="Y163" s="20"/>
      <c r="Z163" s="20"/>
      <c r="AA163" s="20"/>
    </row>
    <row r="164" spans="1:27" ht="15.75" thickBot="1" x14ac:dyDescent="0.3">
      <c r="A164">
        <f t="shared" si="24"/>
        <v>16.799999999999969</v>
      </c>
      <c r="B164">
        <f t="shared" si="22"/>
        <v>0.10000000000000142</v>
      </c>
      <c r="C164" s="2">
        <f t="shared" si="27"/>
        <v>17.199999999999974</v>
      </c>
      <c r="D164">
        <f t="shared" si="25"/>
        <v>21.299999999999784</v>
      </c>
      <c r="E164" s="67">
        <v>14.8</v>
      </c>
      <c r="F164" s="66">
        <v>53</v>
      </c>
      <c r="G164" s="1">
        <f>INDEX(Коэффициенты!D$3:D$39, MATCH(F164,Коэффициенты!C$3:C$39,1))</f>
        <v>0.56999999999999995</v>
      </c>
      <c r="H164">
        <f t="shared" si="20"/>
        <v>14800</v>
      </c>
      <c r="I164" s="12">
        <f>INDEX(Коэффициенты!B$3:B$74,MATCH(H164,Коэффициенты!A$3:A$74,1))</f>
        <v>0.36</v>
      </c>
      <c r="J164" s="9">
        <f t="shared" si="28"/>
        <v>479.52</v>
      </c>
      <c r="K164" s="2">
        <f t="shared" si="23"/>
        <v>3.625200000000051</v>
      </c>
      <c r="L164" s="10">
        <f t="shared" si="29"/>
        <v>482.52959999999928</v>
      </c>
      <c r="M164" s="62">
        <f t="shared" si="21"/>
        <v>962.04959999999926</v>
      </c>
      <c r="N164" s="63">
        <f t="shared" si="26"/>
        <v>769.63967999999943</v>
      </c>
      <c r="Q164" s="22"/>
      <c r="R164" s="20"/>
      <c r="S164" s="20"/>
      <c r="T164" s="20"/>
      <c r="U164" s="20"/>
      <c r="V164" s="20"/>
      <c r="W164" s="20"/>
      <c r="X164" s="20"/>
      <c r="Y164" s="20"/>
      <c r="Z164" s="20"/>
      <c r="AA164" s="20"/>
    </row>
    <row r="165" spans="1:27" ht="15.75" thickBot="1" x14ac:dyDescent="0.3">
      <c r="A165">
        <f t="shared" si="24"/>
        <v>16.89999999999997</v>
      </c>
      <c r="B165">
        <f t="shared" si="22"/>
        <v>0.10000000000000142</v>
      </c>
      <c r="C165">
        <f t="shared" si="27"/>
        <v>17.299999999999976</v>
      </c>
      <c r="D165">
        <f t="shared" si="25"/>
        <v>21.199999999999783</v>
      </c>
      <c r="E165" s="67">
        <v>18.600000000000001</v>
      </c>
      <c r="F165" s="66">
        <v>45</v>
      </c>
      <c r="G165" s="1">
        <f>INDEX(Коэффициенты!D$3:D$39, MATCH(F165,Коэффициенты!C$3:C$39,1))</f>
        <v>0.59</v>
      </c>
      <c r="H165">
        <f t="shared" si="20"/>
        <v>18600</v>
      </c>
      <c r="I165" s="12">
        <f>INDEX(Коэффициенты!B$3:B$74,MATCH(H165,Коэффициенты!A$3:A$74,1))</f>
        <v>0.31999999999999901</v>
      </c>
      <c r="J165" s="9">
        <f t="shared" si="28"/>
        <v>535.67999999999836</v>
      </c>
      <c r="K165" s="2">
        <f t="shared" si="23"/>
        <v>3.1860000000000448</v>
      </c>
      <c r="L165" s="10">
        <f t="shared" si="29"/>
        <v>485.71559999999931</v>
      </c>
      <c r="M165" s="62">
        <f t="shared" si="21"/>
        <v>1021.3955999999977</v>
      </c>
      <c r="N165" s="63">
        <f t="shared" si="26"/>
        <v>817.11647999999809</v>
      </c>
      <c r="Q165" s="22"/>
      <c r="R165" s="20"/>
      <c r="S165" s="20"/>
      <c r="T165" s="20"/>
      <c r="U165" s="20"/>
      <c r="V165" s="20"/>
      <c r="W165" s="20"/>
      <c r="X165" s="20"/>
      <c r="Y165" s="20"/>
      <c r="Z165" s="20"/>
      <c r="AA165" s="20"/>
    </row>
    <row r="166" spans="1:27" ht="15.75" thickBot="1" x14ac:dyDescent="0.3">
      <c r="A166">
        <f t="shared" si="24"/>
        <v>16.999999999999972</v>
      </c>
      <c r="B166">
        <f t="shared" si="22"/>
        <v>0.10000000000000142</v>
      </c>
      <c r="C166" s="2">
        <f t="shared" si="27"/>
        <v>17.399999999999977</v>
      </c>
      <c r="D166">
        <f t="shared" si="25"/>
        <v>21.099999999999781</v>
      </c>
      <c r="E166" s="67">
        <v>14.5</v>
      </c>
      <c r="F166" s="66">
        <v>45</v>
      </c>
      <c r="G166" s="1">
        <f>INDEX(Коэффициенты!D$3:D$39, MATCH(F166,Коэффициенты!C$3:C$39,1))</f>
        <v>0.59</v>
      </c>
      <c r="H166">
        <f t="shared" si="20"/>
        <v>14500</v>
      </c>
      <c r="I166" s="12">
        <f>INDEX(Коэффициенты!B$3:B$74,MATCH(H166,Коэффициенты!A$3:A$74,1))</f>
        <v>0.36</v>
      </c>
      <c r="J166" s="9">
        <f t="shared" si="28"/>
        <v>469.79999999999995</v>
      </c>
      <c r="K166" s="2">
        <f t="shared" si="23"/>
        <v>3.1860000000000448</v>
      </c>
      <c r="L166" s="10">
        <f t="shared" si="29"/>
        <v>488.90159999999935</v>
      </c>
      <c r="M166" s="62">
        <f t="shared" si="21"/>
        <v>958.7015999999993</v>
      </c>
      <c r="N166" s="63">
        <f t="shared" si="26"/>
        <v>766.96127999999942</v>
      </c>
      <c r="Q166" s="22"/>
      <c r="R166" s="20"/>
      <c r="S166" s="20"/>
      <c r="T166" s="20"/>
      <c r="U166" s="20"/>
      <c r="V166" s="20"/>
      <c r="W166" s="20"/>
      <c r="X166" s="20"/>
      <c r="Y166" s="20"/>
      <c r="Z166" s="20"/>
      <c r="AA166" s="20"/>
    </row>
    <row r="167" spans="1:27" ht="15.75" thickBot="1" x14ac:dyDescent="0.3">
      <c r="A167">
        <f t="shared" si="24"/>
        <v>17.099999999999973</v>
      </c>
      <c r="B167">
        <f t="shared" si="22"/>
        <v>0.10000000000000142</v>
      </c>
      <c r="C167" s="2">
        <f t="shared" si="27"/>
        <v>17.499999999999979</v>
      </c>
      <c r="D167">
        <f t="shared" si="25"/>
        <v>20.99999999999978</v>
      </c>
      <c r="E167" s="67">
        <v>12</v>
      </c>
      <c r="F167" s="66">
        <v>44</v>
      </c>
      <c r="G167" s="1">
        <f>INDEX(Коэффициенты!D$3:D$39, MATCH(F167,Коэффициенты!C$3:C$39,1))</f>
        <v>0.59</v>
      </c>
      <c r="H167">
        <f t="shared" si="20"/>
        <v>12000</v>
      </c>
      <c r="I167" s="12">
        <f>INDEX(Коэффициенты!B$3:B$74,MATCH(H167,Коэффициенты!A$3:A$74,1))</f>
        <v>0.41</v>
      </c>
      <c r="J167" s="9">
        <f t="shared" si="28"/>
        <v>442.8</v>
      </c>
      <c r="K167" s="2">
        <f t="shared" si="23"/>
        <v>3.1152000000000437</v>
      </c>
      <c r="L167" s="10">
        <f t="shared" si="29"/>
        <v>492.01679999999936</v>
      </c>
      <c r="M167" s="62">
        <f t="shared" si="21"/>
        <v>934.81679999999938</v>
      </c>
      <c r="N167" s="63">
        <f t="shared" si="26"/>
        <v>747.85343999999952</v>
      </c>
      <c r="Q167" s="22"/>
      <c r="R167" s="20"/>
      <c r="S167" s="20"/>
      <c r="T167" s="20"/>
      <c r="U167" s="20"/>
      <c r="V167" s="20"/>
      <c r="W167" s="20"/>
      <c r="X167" s="20"/>
      <c r="Y167" s="20"/>
      <c r="Z167" s="20"/>
      <c r="AA167" s="20"/>
    </row>
    <row r="168" spans="1:27" ht="15.75" thickBot="1" x14ac:dyDescent="0.3">
      <c r="A168">
        <f t="shared" si="24"/>
        <v>17.199999999999974</v>
      </c>
      <c r="B168">
        <f t="shared" si="22"/>
        <v>0.10000000000000142</v>
      </c>
      <c r="C168">
        <f t="shared" si="27"/>
        <v>17.59999999999998</v>
      </c>
      <c r="D168">
        <f t="shared" si="25"/>
        <v>20.899999999999778</v>
      </c>
      <c r="E168" s="67">
        <v>11.3</v>
      </c>
      <c r="F168" s="66">
        <v>40</v>
      </c>
      <c r="G168" s="1">
        <f>INDEX(Коэффициенты!D$3:D$39, MATCH(F168,Коэффициенты!C$3:C$39,1))</f>
        <v>0.6</v>
      </c>
      <c r="H168">
        <f t="shared" si="20"/>
        <v>11300</v>
      </c>
      <c r="I168" s="12">
        <f>INDEX(Коэффициенты!B$3:B$74,MATCH(H168,Коэффициенты!A$3:A$74,1))</f>
        <v>0.43</v>
      </c>
      <c r="J168" s="9">
        <f t="shared" si="28"/>
        <v>437.31</v>
      </c>
      <c r="K168" s="2">
        <f t="shared" si="23"/>
        <v>2.8800000000000407</v>
      </c>
      <c r="L168" s="10">
        <f t="shared" si="29"/>
        <v>494.89679999999942</v>
      </c>
      <c r="M168" s="62">
        <f t="shared" si="21"/>
        <v>932.20679999999948</v>
      </c>
      <c r="N168" s="63">
        <f t="shared" si="26"/>
        <v>745.76543999999956</v>
      </c>
      <c r="Q168" s="22"/>
      <c r="R168" s="20"/>
      <c r="S168" s="20"/>
      <c r="T168" s="20"/>
      <c r="U168" s="20"/>
      <c r="V168" s="20"/>
      <c r="W168" s="20"/>
      <c r="X168" s="20"/>
      <c r="Y168" s="20"/>
      <c r="Z168" s="20"/>
      <c r="AA168" s="20"/>
    </row>
    <row r="169" spans="1:27" ht="15.75" thickBot="1" x14ac:dyDescent="0.3">
      <c r="A169">
        <f t="shared" si="24"/>
        <v>17.299999999999976</v>
      </c>
      <c r="B169">
        <f t="shared" si="22"/>
        <v>0.10000000000000142</v>
      </c>
      <c r="C169">
        <f t="shared" si="27"/>
        <v>17.699999999999982</v>
      </c>
      <c r="D169">
        <f t="shared" si="25"/>
        <v>20.799999999999777</v>
      </c>
      <c r="E169" s="67">
        <v>10.9</v>
      </c>
      <c r="F169" s="66">
        <v>40</v>
      </c>
      <c r="G169" s="1">
        <f>INDEX(Коэффициенты!D$3:D$39, MATCH(F169,Коэффициенты!C$3:C$39,1))</f>
        <v>0.6</v>
      </c>
      <c r="H169">
        <f t="shared" si="20"/>
        <v>10900</v>
      </c>
      <c r="I169" s="12">
        <f>INDEX(Коэффициенты!B$3:B$74,MATCH(H169,Коэффициенты!A$3:A$74,1))</f>
        <v>0.44</v>
      </c>
      <c r="J169" s="9">
        <f t="shared" si="28"/>
        <v>431.64</v>
      </c>
      <c r="K169" s="2">
        <f t="shared" si="23"/>
        <v>2.8800000000000407</v>
      </c>
      <c r="L169" s="10">
        <f t="shared" si="29"/>
        <v>497.77679999999947</v>
      </c>
      <c r="M169" s="62">
        <f t="shared" si="21"/>
        <v>929.41679999999951</v>
      </c>
      <c r="N169" s="63">
        <f t="shared" si="26"/>
        <v>743.53343999999959</v>
      </c>
      <c r="Q169" s="22"/>
      <c r="R169" s="20"/>
      <c r="S169" s="20"/>
      <c r="T169" s="20"/>
      <c r="U169" s="20"/>
      <c r="V169" s="20"/>
      <c r="W169" s="20"/>
      <c r="X169" s="20"/>
      <c r="Y169" s="20"/>
      <c r="Z169" s="20"/>
      <c r="AA169" s="20"/>
    </row>
    <row r="170" spans="1:27" ht="15.75" thickBot="1" x14ac:dyDescent="0.3">
      <c r="A170">
        <f t="shared" si="24"/>
        <v>17.399999999999977</v>
      </c>
      <c r="B170">
        <f t="shared" si="22"/>
        <v>0.10000000000000142</v>
      </c>
      <c r="C170" s="2">
        <f t="shared" si="27"/>
        <v>17.799999999999983</v>
      </c>
      <c r="D170">
        <f t="shared" si="25"/>
        <v>20.699999999999775</v>
      </c>
      <c r="E170" s="67">
        <v>10.6</v>
      </c>
      <c r="F170" s="66">
        <v>44</v>
      </c>
      <c r="G170" s="1">
        <f>INDEX(Коэффициенты!D$3:D$39, MATCH(F170,Коэффициенты!C$3:C$39,1))</f>
        <v>0.59</v>
      </c>
      <c r="H170">
        <f t="shared" si="20"/>
        <v>10600</v>
      </c>
      <c r="I170" s="12">
        <f>INDEX(Коэффициенты!B$3:B$74,MATCH(H170,Коэффициенты!A$3:A$74,1))</f>
        <v>0.44</v>
      </c>
      <c r="J170" s="9">
        <f t="shared" si="28"/>
        <v>419.76</v>
      </c>
      <c r="K170" s="2">
        <f t="shared" si="23"/>
        <v>3.1152000000000437</v>
      </c>
      <c r="L170" s="10">
        <f t="shared" si="29"/>
        <v>500.89199999999948</v>
      </c>
      <c r="M170" s="62">
        <f t="shared" si="21"/>
        <v>920.65199999999948</v>
      </c>
      <c r="N170" s="63">
        <f t="shared" si="26"/>
        <v>736.52159999999958</v>
      </c>
      <c r="Q170" s="22"/>
      <c r="R170" s="20"/>
      <c r="S170" s="20"/>
      <c r="T170" s="20"/>
      <c r="U170" s="20"/>
      <c r="V170" s="20"/>
      <c r="W170" s="20"/>
      <c r="X170" s="20"/>
      <c r="Y170" s="20"/>
      <c r="Z170" s="20"/>
      <c r="AA170" s="20"/>
    </row>
    <row r="171" spans="1:27" ht="15.75" thickBot="1" x14ac:dyDescent="0.3">
      <c r="A171">
        <f t="shared" si="24"/>
        <v>17.499999999999979</v>
      </c>
      <c r="B171">
        <f t="shared" si="22"/>
        <v>0.10000000000000142</v>
      </c>
      <c r="C171">
        <f t="shared" si="27"/>
        <v>17.899999999999984</v>
      </c>
      <c r="D171">
        <f t="shared" si="25"/>
        <v>20.599999999999774</v>
      </c>
      <c r="E171" s="67">
        <v>10.5</v>
      </c>
      <c r="F171" s="66">
        <v>45</v>
      </c>
      <c r="G171" s="1">
        <f>INDEX(Коэффициенты!D$3:D$39, MATCH(F171,Коэффициенты!C$3:C$39,1))</f>
        <v>0.59</v>
      </c>
      <c r="H171">
        <f t="shared" si="20"/>
        <v>10500</v>
      </c>
      <c r="I171" s="12">
        <f>INDEX(Коэффициенты!B$3:B$74,MATCH(H171,Коэффициенты!A$3:A$74,1))</f>
        <v>0.44</v>
      </c>
      <c r="J171" s="9">
        <f t="shared" si="28"/>
        <v>415.8</v>
      </c>
      <c r="K171" s="2">
        <f t="shared" si="23"/>
        <v>3.1860000000000448</v>
      </c>
      <c r="L171" s="10">
        <f t="shared" si="29"/>
        <v>504.07799999999952</v>
      </c>
      <c r="M171" s="62">
        <f t="shared" si="21"/>
        <v>919.87799999999947</v>
      </c>
      <c r="N171" s="63">
        <f t="shared" si="26"/>
        <v>735.9023999999996</v>
      </c>
      <c r="Q171" s="22"/>
      <c r="R171" s="20"/>
      <c r="S171" s="20"/>
      <c r="T171" s="20"/>
      <c r="U171" s="20"/>
      <c r="V171" s="20"/>
      <c r="W171" s="20"/>
      <c r="X171" s="20"/>
      <c r="Y171" s="20"/>
      <c r="Z171" s="20"/>
      <c r="AA171" s="20"/>
    </row>
    <row r="172" spans="1:27" ht="15.75" thickBot="1" x14ac:dyDescent="0.3">
      <c r="A172">
        <f t="shared" si="24"/>
        <v>17.59999999999998</v>
      </c>
      <c r="B172">
        <f t="shared" si="22"/>
        <v>0.10000000000000142</v>
      </c>
      <c r="C172" s="2">
        <f t="shared" si="27"/>
        <v>17.999999999999986</v>
      </c>
      <c r="D172">
        <f t="shared" si="25"/>
        <v>20.499999999999773</v>
      </c>
      <c r="E172" s="67">
        <v>10.4</v>
      </c>
      <c r="F172" s="66">
        <v>45</v>
      </c>
      <c r="G172" s="1">
        <f>INDEX(Коэффициенты!D$3:D$39, MATCH(F172,Коэффициенты!C$3:C$39,1))</f>
        <v>0.59</v>
      </c>
      <c r="H172">
        <f t="shared" si="20"/>
        <v>10400</v>
      </c>
      <c r="I172" s="12">
        <f>INDEX(Коэффициенты!B$3:B$74,MATCH(H172,Коэффициенты!A$3:A$74,1))</f>
        <v>0.45</v>
      </c>
      <c r="J172" s="9">
        <f t="shared" si="28"/>
        <v>421.2</v>
      </c>
      <c r="K172" s="2">
        <f t="shared" si="23"/>
        <v>3.1860000000000448</v>
      </c>
      <c r="L172" s="10">
        <f t="shared" si="29"/>
        <v>507.26399999999956</v>
      </c>
      <c r="M172" s="62">
        <f t="shared" si="21"/>
        <v>928.46399999999949</v>
      </c>
      <c r="N172" s="63">
        <f t="shared" si="26"/>
        <v>742.77119999999957</v>
      </c>
      <c r="Q172" s="22"/>
      <c r="R172" s="20"/>
      <c r="S172" s="20"/>
      <c r="T172" s="20"/>
      <c r="U172" s="20"/>
      <c r="V172" s="20"/>
      <c r="W172" s="20"/>
      <c r="X172" s="20"/>
      <c r="Y172" s="20"/>
      <c r="Z172" s="20"/>
      <c r="AA172" s="20"/>
    </row>
    <row r="173" spans="1:27" ht="15.75" thickBot="1" x14ac:dyDescent="0.3">
      <c r="A173">
        <f t="shared" si="24"/>
        <v>17.699999999999982</v>
      </c>
      <c r="B173">
        <f t="shared" si="22"/>
        <v>0.10000000000000142</v>
      </c>
      <c r="C173" s="2">
        <f t="shared" si="27"/>
        <v>18.099999999999987</v>
      </c>
      <c r="D173">
        <f t="shared" si="25"/>
        <v>20.399999999999771</v>
      </c>
      <c r="E173" s="67">
        <v>10.199999999999999</v>
      </c>
      <c r="F173" s="66">
        <v>43</v>
      </c>
      <c r="G173" s="1">
        <f>INDEX(Коэффициенты!D$3:D$39, MATCH(F173,Коэффициенты!C$3:C$39,1))</f>
        <v>0.6</v>
      </c>
      <c r="H173">
        <f t="shared" si="20"/>
        <v>10200</v>
      </c>
      <c r="I173" s="12">
        <f>INDEX(Коэффициенты!B$3:B$74,MATCH(H173,Коэффициенты!A$3:A$74,1))</f>
        <v>0.45</v>
      </c>
      <c r="J173" s="9">
        <f t="shared" si="28"/>
        <v>413.09999999999997</v>
      </c>
      <c r="K173" s="2">
        <f t="shared" si="23"/>
        <v>3.0960000000000441</v>
      </c>
      <c r="L173" s="10">
        <f t="shared" si="29"/>
        <v>510.35999999999962</v>
      </c>
      <c r="M173" s="62">
        <f t="shared" si="21"/>
        <v>923.45999999999958</v>
      </c>
      <c r="N173" s="63">
        <f t="shared" si="26"/>
        <v>738.76799999999969</v>
      </c>
      <c r="Q173" s="22"/>
      <c r="R173" s="20"/>
      <c r="S173" s="20"/>
      <c r="T173" s="20"/>
      <c r="U173" s="20"/>
      <c r="V173" s="20"/>
      <c r="W173" s="20"/>
      <c r="X173" s="20"/>
      <c r="Y173" s="20"/>
      <c r="Z173" s="20"/>
      <c r="AA173" s="20"/>
    </row>
    <row r="174" spans="1:27" ht="15.75" thickBot="1" x14ac:dyDescent="0.3">
      <c r="A174">
        <f t="shared" si="24"/>
        <v>17.799999999999983</v>
      </c>
      <c r="B174">
        <f t="shared" si="22"/>
        <v>0.10000000000000142</v>
      </c>
      <c r="C174">
        <f t="shared" si="27"/>
        <v>18.199999999999989</v>
      </c>
      <c r="D174">
        <f t="shared" si="25"/>
        <v>20.29999999999977</v>
      </c>
      <c r="E174" s="67">
        <v>13.5</v>
      </c>
      <c r="F174" s="66">
        <v>49</v>
      </c>
      <c r="G174" s="1">
        <f>INDEX(Коэффициенты!D$3:D$39, MATCH(F174,Коэффициенты!C$3:C$39,1))</f>
        <v>0.57999999999999996</v>
      </c>
      <c r="H174">
        <f t="shared" si="20"/>
        <v>13500</v>
      </c>
      <c r="I174" s="12">
        <f>INDEX(Коэффициенты!B$3:B$74,MATCH(H174,Коэффициенты!A$3:A$74,1))</f>
        <v>0.38</v>
      </c>
      <c r="J174" s="9">
        <f t="shared" si="28"/>
        <v>461.7</v>
      </c>
      <c r="K174" s="2">
        <f t="shared" si="23"/>
        <v>3.4104000000000481</v>
      </c>
      <c r="L174" s="10">
        <f t="shared" si="29"/>
        <v>513.77039999999965</v>
      </c>
      <c r="M174" s="62">
        <f t="shared" si="21"/>
        <v>975.4703999999997</v>
      </c>
      <c r="N174" s="63">
        <f t="shared" si="26"/>
        <v>780.37631999999974</v>
      </c>
      <c r="Q174" s="22"/>
      <c r="R174" s="20"/>
      <c r="S174" s="20"/>
      <c r="T174" s="20"/>
      <c r="U174" s="20"/>
      <c r="V174" s="20"/>
      <c r="W174" s="20"/>
      <c r="X174" s="20"/>
      <c r="Y174" s="20"/>
      <c r="Z174" s="20"/>
      <c r="AA174" s="20"/>
    </row>
    <row r="175" spans="1:27" ht="15.75" thickBot="1" x14ac:dyDescent="0.3">
      <c r="A175">
        <f t="shared" si="24"/>
        <v>17.899999999999984</v>
      </c>
      <c r="B175">
        <f t="shared" si="22"/>
        <v>0.10000000000000142</v>
      </c>
      <c r="C175">
        <f t="shared" si="27"/>
        <v>18.29999999999999</v>
      </c>
      <c r="D175">
        <f t="shared" si="25"/>
        <v>20.199999999999768</v>
      </c>
      <c r="E175" s="67">
        <v>17.399999999999999</v>
      </c>
      <c r="F175" s="66">
        <v>42</v>
      </c>
      <c r="G175" s="1">
        <f>INDEX(Коэффициенты!D$3:D$39, MATCH(F175,Коэффициенты!C$3:C$39,1))</f>
        <v>0.6</v>
      </c>
      <c r="H175">
        <f t="shared" si="20"/>
        <v>17400</v>
      </c>
      <c r="I175" s="12">
        <f>INDEX(Коэффициенты!B$3:B$74,MATCH(H175,Коэффициенты!A$3:A$74,1))</f>
        <v>0.32999999999999902</v>
      </c>
      <c r="J175" s="9">
        <f t="shared" si="28"/>
        <v>516.77999999999838</v>
      </c>
      <c r="K175" s="2">
        <f t="shared" si="23"/>
        <v>3.0240000000000427</v>
      </c>
      <c r="L175" s="10">
        <f t="shared" si="29"/>
        <v>516.79439999999965</v>
      </c>
      <c r="M175" s="62">
        <f t="shared" si="21"/>
        <v>1033.5743999999981</v>
      </c>
      <c r="N175" s="63">
        <f t="shared" si="26"/>
        <v>826.8595199999985</v>
      </c>
      <c r="Q175" s="22"/>
      <c r="R175" s="20"/>
      <c r="S175" s="20"/>
      <c r="T175" s="20"/>
      <c r="U175" s="20"/>
      <c r="V175" s="20"/>
      <c r="W175" s="20"/>
      <c r="X175" s="20"/>
      <c r="Y175" s="20"/>
      <c r="Z175" s="20"/>
      <c r="AA175" s="20"/>
    </row>
    <row r="176" spans="1:27" ht="15.75" thickBot="1" x14ac:dyDescent="0.3">
      <c r="A176">
        <f t="shared" si="24"/>
        <v>17.999999999999986</v>
      </c>
      <c r="B176">
        <f t="shared" si="22"/>
        <v>0.10000000000000142</v>
      </c>
      <c r="C176" s="2">
        <f t="shared" si="27"/>
        <v>18.399999999999991</v>
      </c>
      <c r="D176">
        <f t="shared" si="25"/>
        <v>20.099999999999767</v>
      </c>
      <c r="E176" s="67">
        <v>22.5</v>
      </c>
      <c r="F176" s="66">
        <v>46</v>
      </c>
      <c r="G176" s="1">
        <f>INDEX(Коэффициенты!D$3:D$39, MATCH(F176,Коэффициенты!C$3:C$39,1))</f>
        <v>0.59</v>
      </c>
      <c r="H176">
        <f t="shared" si="20"/>
        <v>22500</v>
      </c>
      <c r="I176" s="12">
        <f>INDEX(Коэффициенты!B$3:B$74,MATCH(H176,Коэффициенты!A$3:A$74,1))</f>
        <v>0.27999999999999903</v>
      </c>
      <c r="J176" s="9">
        <f t="shared" si="28"/>
        <v>566.99999999999807</v>
      </c>
      <c r="K176" s="2">
        <f t="shared" si="23"/>
        <v>3.2568000000000459</v>
      </c>
      <c r="L176" s="10">
        <f t="shared" si="29"/>
        <v>520.05119999999965</v>
      </c>
      <c r="M176" s="62">
        <f t="shared" si="21"/>
        <v>1087.0511999999976</v>
      </c>
      <c r="N176" s="63">
        <f t="shared" si="26"/>
        <v>869.64095999999813</v>
      </c>
      <c r="Q176" s="22"/>
      <c r="R176" s="20"/>
      <c r="S176" s="20"/>
      <c r="T176" s="20"/>
      <c r="U176" s="20"/>
      <c r="V176" s="20"/>
      <c r="W176" s="20"/>
      <c r="X176" s="20"/>
      <c r="Y176" s="20"/>
      <c r="Z176" s="20"/>
      <c r="AA176" s="20"/>
    </row>
    <row r="177" spans="1:27" ht="15.75" thickBot="1" x14ac:dyDescent="0.3">
      <c r="A177">
        <f t="shared" si="24"/>
        <v>18.099999999999987</v>
      </c>
      <c r="B177">
        <f t="shared" si="22"/>
        <v>0.10000000000000142</v>
      </c>
      <c r="C177">
        <f t="shared" si="27"/>
        <v>18.499999999999993</v>
      </c>
      <c r="D177">
        <f t="shared" si="25"/>
        <v>19.999999999999766</v>
      </c>
      <c r="E177" s="67">
        <v>22.8</v>
      </c>
      <c r="F177" s="66">
        <v>49</v>
      </c>
      <c r="G177" s="1">
        <f>INDEX(Коэффициенты!D$3:D$39, MATCH(F177,Коэффициенты!C$3:C$39,1))</f>
        <v>0.57999999999999996</v>
      </c>
      <c r="H177">
        <f t="shared" si="20"/>
        <v>22800</v>
      </c>
      <c r="I177" s="12">
        <f>INDEX(Коэффициенты!B$3:B$74,MATCH(H177,Коэффициенты!A$3:A$74,1))</f>
        <v>0.27999999999999903</v>
      </c>
      <c r="J177" s="9">
        <f t="shared" si="28"/>
        <v>574.55999999999801</v>
      </c>
      <c r="K177" s="2">
        <f t="shared" si="23"/>
        <v>3.4104000000000481</v>
      </c>
      <c r="L177" s="10">
        <f t="shared" si="29"/>
        <v>523.46159999999975</v>
      </c>
      <c r="M177" s="62">
        <f t="shared" si="21"/>
        <v>1098.0215999999978</v>
      </c>
      <c r="N177" s="63">
        <f t="shared" si="26"/>
        <v>878.41727999999819</v>
      </c>
      <c r="Q177" s="22"/>
      <c r="R177" s="20"/>
      <c r="S177" s="20"/>
      <c r="T177" s="20"/>
      <c r="U177" s="20"/>
      <c r="V177" s="20"/>
      <c r="W177" s="20"/>
      <c r="X177" s="20"/>
      <c r="Y177" s="20"/>
      <c r="Z177" s="20"/>
      <c r="AA177" s="20"/>
    </row>
    <row r="178" spans="1:27" ht="15.75" thickBot="1" x14ac:dyDescent="0.3">
      <c r="A178">
        <f t="shared" si="24"/>
        <v>18.199999999999989</v>
      </c>
      <c r="B178">
        <f t="shared" si="22"/>
        <v>0.10000000000000142</v>
      </c>
      <c r="C178" s="2">
        <f t="shared" si="27"/>
        <v>18.599999999999994</v>
      </c>
      <c r="D178">
        <f t="shared" si="25"/>
        <v>19.899999999999764</v>
      </c>
      <c r="E178" s="67">
        <v>13.9</v>
      </c>
      <c r="F178" s="66">
        <v>45</v>
      </c>
      <c r="G178" s="1">
        <f>INDEX(Коэффициенты!D$3:D$39, MATCH(F178,Коэффициенты!C$3:C$39,1))</f>
        <v>0.59</v>
      </c>
      <c r="H178">
        <f t="shared" si="20"/>
        <v>13900</v>
      </c>
      <c r="I178" s="12">
        <f>INDEX(Коэффициенты!B$3:B$74,MATCH(H178,Коэффициенты!A$3:A$74,1))</f>
        <v>0.38</v>
      </c>
      <c r="J178" s="9">
        <f t="shared" si="28"/>
        <v>475.38</v>
      </c>
      <c r="K178" s="2">
        <f t="shared" si="23"/>
        <v>3.1860000000000448</v>
      </c>
      <c r="L178" s="10">
        <f t="shared" si="29"/>
        <v>526.64759999999978</v>
      </c>
      <c r="M178" s="62">
        <f t="shared" si="21"/>
        <v>1002.0275999999998</v>
      </c>
      <c r="N178" s="63">
        <f t="shared" si="26"/>
        <v>801.62207999999987</v>
      </c>
      <c r="Q178" s="22"/>
      <c r="R178" s="20"/>
      <c r="S178" s="20"/>
      <c r="T178" s="20"/>
      <c r="U178" s="20"/>
      <c r="V178" s="20"/>
      <c r="W178" s="20"/>
      <c r="X178" s="20"/>
      <c r="Y178" s="20"/>
      <c r="Z178" s="20"/>
      <c r="AA178" s="20"/>
    </row>
    <row r="179" spans="1:27" ht="15.75" thickBot="1" x14ac:dyDescent="0.3">
      <c r="A179">
        <f t="shared" si="24"/>
        <v>18.29999999999999</v>
      </c>
      <c r="B179">
        <f t="shared" si="22"/>
        <v>0.10000000000000142</v>
      </c>
      <c r="C179" s="2">
        <f t="shared" si="27"/>
        <v>18.699999999999996</v>
      </c>
      <c r="D179">
        <f t="shared" si="25"/>
        <v>19.799999999999763</v>
      </c>
      <c r="E179" s="67">
        <v>12.1</v>
      </c>
      <c r="F179" s="66">
        <v>42</v>
      </c>
      <c r="G179" s="1">
        <f>INDEX(Коэффициенты!D$3:D$39, MATCH(F179,Коэффициенты!C$3:C$39,1))</f>
        <v>0.6</v>
      </c>
      <c r="H179">
        <f t="shared" si="20"/>
        <v>12100</v>
      </c>
      <c r="I179" s="12">
        <f>INDEX(Коэффициенты!B$3:B$74,MATCH(H179,Коэффициенты!A$3:A$74,1))</f>
        <v>0.41</v>
      </c>
      <c r="J179" s="9">
        <f t="shared" si="28"/>
        <v>446.49</v>
      </c>
      <c r="K179" s="2">
        <f t="shared" si="23"/>
        <v>3.0240000000000427</v>
      </c>
      <c r="L179" s="10">
        <f t="shared" si="29"/>
        <v>529.67159999999978</v>
      </c>
      <c r="M179" s="62">
        <f t="shared" si="21"/>
        <v>976.16159999999979</v>
      </c>
      <c r="N179" s="63">
        <f t="shared" si="26"/>
        <v>780.92927999999984</v>
      </c>
      <c r="Q179" s="22"/>
      <c r="R179" s="20"/>
      <c r="S179" s="20"/>
      <c r="T179" s="20"/>
      <c r="U179" s="20"/>
      <c r="V179" s="20"/>
      <c r="W179" s="20"/>
      <c r="X179" s="20"/>
      <c r="Y179" s="20"/>
      <c r="Z179" s="20"/>
      <c r="AA179" s="20"/>
    </row>
    <row r="180" spans="1:27" ht="15.75" thickBot="1" x14ac:dyDescent="0.3">
      <c r="A180">
        <f t="shared" si="24"/>
        <v>18.399999999999991</v>
      </c>
      <c r="B180">
        <f t="shared" si="22"/>
        <v>0.10000000000000142</v>
      </c>
      <c r="C180">
        <f t="shared" si="27"/>
        <v>18.799999999999997</v>
      </c>
      <c r="D180">
        <f t="shared" si="25"/>
        <v>19.699999999999761</v>
      </c>
      <c r="E180" s="67">
        <v>10.8</v>
      </c>
      <c r="F180" s="66">
        <v>43</v>
      </c>
      <c r="G180" s="1">
        <f>INDEX(Коэффициенты!D$3:D$39, MATCH(F180,Коэффициенты!C$3:C$39,1))</f>
        <v>0.6</v>
      </c>
      <c r="H180">
        <f t="shared" si="20"/>
        <v>10800</v>
      </c>
      <c r="I180" s="12">
        <f>INDEX(Коэффициенты!B$3:B$74,MATCH(H180,Коэффициенты!A$3:A$74,1))</f>
        <v>0.44</v>
      </c>
      <c r="J180" s="9">
        <f t="shared" si="28"/>
        <v>427.68</v>
      </c>
      <c r="K180" s="2">
        <f t="shared" si="23"/>
        <v>3.0960000000000441</v>
      </c>
      <c r="L180" s="10">
        <f t="shared" si="29"/>
        <v>532.76759999999979</v>
      </c>
      <c r="M180" s="62">
        <f t="shared" si="21"/>
        <v>960.44759999999974</v>
      </c>
      <c r="N180" s="63">
        <f t="shared" si="26"/>
        <v>768.35807999999975</v>
      </c>
      <c r="Q180" s="22"/>
      <c r="R180" s="20"/>
      <c r="S180" s="20"/>
      <c r="T180" s="20"/>
      <c r="U180" s="20"/>
      <c r="V180" s="20"/>
      <c r="W180" s="20"/>
      <c r="X180" s="20"/>
      <c r="Y180" s="20"/>
      <c r="Z180" s="20"/>
      <c r="AA180" s="20"/>
    </row>
    <row r="181" spans="1:27" ht="15.75" thickBot="1" x14ac:dyDescent="0.3">
      <c r="A181">
        <f t="shared" si="24"/>
        <v>18.499999999999993</v>
      </c>
      <c r="B181">
        <f t="shared" si="22"/>
        <v>0.10000000000000142</v>
      </c>
      <c r="C181">
        <f t="shared" si="27"/>
        <v>18.899999999999999</v>
      </c>
      <c r="D181">
        <f t="shared" si="25"/>
        <v>19.59999999999976</v>
      </c>
      <c r="E181" s="67">
        <v>10.1</v>
      </c>
      <c r="F181" s="66">
        <v>36</v>
      </c>
      <c r="G181" s="1">
        <f>INDEX(Коэффициенты!D$3:D$39, MATCH(F181,Коэффициенты!C$3:C$39,1))</f>
        <v>0.63</v>
      </c>
      <c r="H181">
        <f t="shared" si="20"/>
        <v>10100</v>
      </c>
      <c r="I181" s="12">
        <f>INDEX(Коэффициенты!B$3:B$74,MATCH(H181,Коэффициенты!A$3:A$74,1))</f>
        <v>0.45</v>
      </c>
      <c r="J181" s="9">
        <f t="shared" si="28"/>
        <v>409.05</v>
      </c>
      <c r="K181" s="2">
        <f t="shared" si="23"/>
        <v>2.7216000000000387</v>
      </c>
      <c r="L181" s="10">
        <f t="shared" si="29"/>
        <v>535.48919999999987</v>
      </c>
      <c r="M181" s="62">
        <f t="shared" si="21"/>
        <v>944.53919999999994</v>
      </c>
      <c r="N181" s="63">
        <f t="shared" si="26"/>
        <v>755.63135999999997</v>
      </c>
      <c r="Q181" s="22"/>
      <c r="R181" s="20"/>
      <c r="S181" s="20"/>
      <c r="T181" s="20"/>
      <c r="U181" s="20"/>
      <c r="V181" s="20"/>
      <c r="W181" s="20"/>
      <c r="X181" s="20"/>
      <c r="Y181" s="20"/>
      <c r="Z181" s="20"/>
      <c r="AA181" s="20"/>
    </row>
    <row r="182" spans="1:27" ht="15.75" thickBot="1" x14ac:dyDescent="0.3">
      <c r="A182">
        <f t="shared" si="24"/>
        <v>18.599999999999994</v>
      </c>
      <c r="B182">
        <f t="shared" si="22"/>
        <v>0.10000000000000142</v>
      </c>
      <c r="C182" s="2">
        <f t="shared" si="27"/>
        <v>19</v>
      </c>
      <c r="D182">
        <f t="shared" si="25"/>
        <v>19.499999999999758</v>
      </c>
      <c r="E182" s="67">
        <v>10.8</v>
      </c>
      <c r="F182" s="66">
        <v>33</v>
      </c>
      <c r="G182" s="1">
        <f>INDEX(Коэффициенты!D$3:D$39, MATCH(F182,Коэффициенты!C$3:C$39,1))</f>
        <v>0.66</v>
      </c>
      <c r="H182">
        <f t="shared" si="20"/>
        <v>10800</v>
      </c>
      <c r="I182" s="12">
        <f>INDEX(Коэффициенты!B$3:B$74,MATCH(H182,Коэффициенты!A$3:A$74,1))</f>
        <v>0.44</v>
      </c>
      <c r="J182" s="9">
        <f t="shared" si="28"/>
        <v>427.68</v>
      </c>
      <c r="K182" s="2">
        <f t="shared" si="23"/>
        <v>2.6136000000000372</v>
      </c>
      <c r="L182" s="10">
        <f t="shared" si="29"/>
        <v>538.10279999999989</v>
      </c>
      <c r="M182" s="62">
        <f t="shared" si="21"/>
        <v>965.78279999999995</v>
      </c>
      <c r="N182" s="63">
        <f t="shared" si="26"/>
        <v>772.62623999999994</v>
      </c>
      <c r="Q182" s="22"/>
      <c r="R182" s="20"/>
      <c r="S182" s="20"/>
      <c r="T182" s="20"/>
      <c r="U182" s="20"/>
      <c r="V182" s="20"/>
      <c r="W182" s="20"/>
      <c r="X182" s="20"/>
      <c r="Y182" s="20"/>
      <c r="Z182" s="20"/>
      <c r="AA182" s="20"/>
    </row>
    <row r="183" spans="1:27" ht="15.75" thickBot="1" x14ac:dyDescent="0.3">
      <c r="A183">
        <f t="shared" si="24"/>
        <v>18.699999999999996</v>
      </c>
      <c r="B183">
        <f t="shared" si="22"/>
        <v>0.10000000000000142</v>
      </c>
      <c r="C183">
        <f t="shared" si="27"/>
        <v>19.100000000000001</v>
      </c>
      <c r="D183">
        <f t="shared" si="25"/>
        <v>19.399999999999757</v>
      </c>
      <c r="E183" s="67">
        <v>13.8</v>
      </c>
      <c r="F183" s="66">
        <v>28</v>
      </c>
      <c r="G183" s="1">
        <f>INDEX(Коэффициенты!D$3:D$39, MATCH(F183,Коэффициенты!C$3:C$39,1))</f>
        <v>0.69</v>
      </c>
      <c r="H183">
        <f t="shared" si="20"/>
        <v>13800</v>
      </c>
      <c r="I183" s="12">
        <f>INDEX(Коэффициенты!B$3:B$74,MATCH(H183,Коэффициенты!A$3:A$74,1))</f>
        <v>0.38</v>
      </c>
      <c r="J183" s="9">
        <f t="shared" si="28"/>
        <v>471.96</v>
      </c>
      <c r="K183" s="2">
        <f t="shared" si="23"/>
        <v>2.3184000000000329</v>
      </c>
      <c r="L183" s="10">
        <f t="shared" si="29"/>
        <v>540.42119999999989</v>
      </c>
      <c r="M183" s="62">
        <f t="shared" si="21"/>
        <v>1012.3811999999998</v>
      </c>
      <c r="N183" s="63">
        <f t="shared" si="26"/>
        <v>809.90495999999985</v>
      </c>
      <c r="Q183" s="22"/>
      <c r="R183" s="20"/>
      <c r="S183" s="20"/>
      <c r="T183" s="20"/>
      <c r="U183" s="20"/>
      <c r="V183" s="20"/>
      <c r="W183" s="20"/>
      <c r="X183" s="20"/>
      <c r="Y183" s="20"/>
      <c r="Z183" s="20"/>
      <c r="AA183" s="20"/>
    </row>
    <row r="184" spans="1:27" ht="15.75" thickBot="1" x14ac:dyDescent="0.3">
      <c r="A184">
        <f t="shared" si="24"/>
        <v>18.799999999999997</v>
      </c>
      <c r="B184">
        <f t="shared" si="22"/>
        <v>0.10000000000000142</v>
      </c>
      <c r="C184" s="2">
        <f t="shared" si="27"/>
        <v>19.200000000000003</v>
      </c>
      <c r="D184">
        <f t="shared" si="25"/>
        <v>19.299999999999756</v>
      </c>
      <c r="E184" s="67">
        <v>16.399999999999999</v>
      </c>
      <c r="F184" s="66">
        <v>30</v>
      </c>
      <c r="G184" s="1">
        <f>INDEX(Коэффициенты!D$3:D$39, MATCH(F184,Коэффициенты!C$3:C$39,1))</f>
        <v>0.68</v>
      </c>
      <c r="H184">
        <f t="shared" si="20"/>
        <v>16400</v>
      </c>
      <c r="I184" s="12">
        <f>INDEX(Коэффициенты!B$3:B$74,MATCH(H184,Коэффициенты!A$3:A$74,1))</f>
        <v>0.34</v>
      </c>
      <c r="J184" s="9">
        <f t="shared" si="28"/>
        <v>501.84</v>
      </c>
      <c r="K184" s="2">
        <f t="shared" si="23"/>
        <v>2.448000000000035</v>
      </c>
      <c r="L184" s="10">
        <f t="shared" si="29"/>
        <v>542.86919999999986</v>
      </c>
      <c r="M184" s="62">
        <f t="shared" si="21"/>
        <v>1044.7091999999998</v>
      </c>
      <c r="N184" s="63">
        <f t="shared" si="26"/>
        <v>835.76735999999983</v>
      </c>
      <c r="Q184" s="22"/>
      <c r="R184" s="20"/>
      <c r="S184" s="20"/>
      <c r="T184" s="20"/>
      <c r="U184" s="20"/>
      <c r="V184" s="20"/>
      <c r="W184" s="20"/>
      <c r="X184" s="20"/>
      <c r="Y184" s="20"/>
      <c r="Z184" s="20"/>
      <c r="AA184" s="20"/>
    </row>
    <row r="185" spans="1:27" ht="15.75" thickBot="1" x14ac:dyDescent="0.3">
      <c r="A185">
        <f t="shared" si="24"/>
        <v>18.899999999999999</v>
      </c>
      <c r="B185">
        <f t="shared" si="22"/>
        <v>0.10000000000000142</v>
      </c>
      <c r="C185" s="2">
        <f t="shared" si="27"/>
        <v>19.300000000000004</v>
      </c>
      <c r="D185">
        <f t="shared" si="25"/>
        <v>19.199999999999754</v>
      </c>
      <c r="E185" s="67">
        <v>11.3</v>
      </c>
      <c r="F185" s="66">
        <v>23</v>
      </c>
      <c r="G185" s="1">
        <f>INDEX(Коэффициенты!D$3:D$39, MATCH(F185,Коэффициенты!C$3:C$39,1))</f>
        <v>0.73</v>
      </c>
      <c r="H185">
        <f t="shared" si="20"/>
        <v>11300</v>
      </c>
      <c r="I185" s="12">
        <f>INDEX(Коэффициенты!B$3:B$74,MATCH(H185,Коэффициенты!A$3:A$74,1))</f>
        <v>0.43</v>
      </c>
      <c r="J185" s="9">
        <f t="shared" si="28"/>
        <v>437.31</v>
      </c>
      <c r="K185" s="2">
        <f t="shared" si="23"/>
        <v>2.0148000000000286</v>
      </c>
      <c r="L185" s="10">
        <f t="shared" si="29"/>
        <v>544.8839999999999</v>
      </c>
      <c r="M185" s="62">
        <f t="shared" si="21"/>
        <v>982.19399999999996</v>
      </c>
      <c r="N185" s="63">
        <f t="shared" si="26"/>
        <v>785.75519999999995</v>
      </c>
      <c r="Q185" s="22"/>
      <c r="R185" s="20"/>
      <c r="S185" s="20"/>
      <c r="T185" s="20"/>
      <c r="U185" s="20"/>
      <c r="V185" s="20"/>
      <c r="W185" s="20"/>
      <c r="X185" s="20"/>
      <c r="Y185" s="20"/>
      <c r="Z185" s="20"/>
      <c r="AA185" s="20"/>
    </row>
    <row r="186" spans="1:27" ht="15.75" thickBot="1" x14ac:dyDescent="0.3">
      <c r="A186">
        <f t="shared" si="24"/>
        <v>19</v>
      </c>
      <c r="B186">
        <f t="shared" si="22"/>
        <v>0.10000000000000142</v>
      </c>
      <c r="C186">
        <f t="shared" si="27"/>
        <v>19.400000000000006</v>
      </c>
      <c r="D186">
        <f t="shared" si="25"/>
        <v>19.099999999999753</v>
      </c>
      <c r="E186" s="67">
        <v>8.5</v>
      </c>
      <c r="F186" s="66">
        <v>22</v>
      </c>
      <c r="G186" s="1">
        <f>INDEX(Коэффициенты!D$3:D$39, MATCH(F186,Коэффициенты!C$3:C$39,1))</f>
        <v>0.74</v>
      </c>
      <c r="H186">
        <f t="shared" si="20"/>
        <v>8500</v>
      </c>
      <c r="I186" s="12">
        <f>INDEX(Коэффициенты!B$3:B$74,MATCH(H186,Коэффициенты!A$3:A$74,1))</f>
        <v>0.51</v>
      </c>
      <c r="J186" s="9">
        <f t="shared" si="28"/>
        <v>390.15</v>
      </c>
      <c r="K186" s="2">
        <f t="shared" si="23"/>
        <v>1.9536000000000278</v>
      </c>
      <c r="L186" s="10">
        <f t="shared" si="29"/>
        <v>546.83759999999995</v>
      </c>
      <c r="M186" s="62">
        <f t="shared" si="21"/>
        <v>936.98759999999993</v>
      </c>
      <c r="N186" s="63">
        <f t="shared" si="26"/>
        <v>749.59007999999994</v>
      </c>
      <c r="Q186" s="22"/>
      <c r="R186" s="20"/>
      <c r="S186" s="20"/>
      <c r="T186" s="20"/>
      <c r="U186" s="20"/>
      <c r="V186" s="20"/>
      <c r="W186" s="20"/>
      <c r="X186" s="20"/>
      <c r="Y186" s="20"/>
      <c r="Z186" s="20"/>
      <c r="AA186" s="20"/>
    </row>
    <row r="187" spans="1:27" ht="15.75" thickBot="1" x14ac:dyDescent="0.3">
      <c r="A187">
        <f t="shared" si="24"/>
        <v>19.100000000000001</v>
      </c>
      <c r="B187">
        <f t="shared" si="22"/>
        <v>0.10000000000000142</v>
      </c>
      <c r="C187">
        <f t="shared" si="27"/>
        <v>19.500000000000007</v>
      </c>
      <c r="D187">
        <f t="shared" si="25"/>
        <v>18.999999999999751</v>
      </c>
      <c r="E187" s="67">
        <v>6.5</v>
      </c>
      <c r="F187" s="66">
        <v>11</v>
      </c>
      <c r="G187" s="1">
        <f>INDEX(Коэффициенты!D$3:D$39, MATCH(F187,Коэффициенты!C$3:C$39,1))</f>
        <v>0.75</v>
      </c>
      <c r="H187">
        <f t="shared" si="20"/>
        <v>6500</v>
      </c>
      <c r="I187" s="12">
        <f>INDEX(Коэффициенты!B$3:B$74,MATCH(H187,Коэффициенты!A$3:A$74,1))</f>
        <v>0.59</v>
      </c>
      <c r="J187" s="9">
        <f t="shared" si="28"/>
        <v>345.15</v>
      </c>
      <c r="K187" s="2">
        <f t="shared" si="23"/>
        <v>0.99000000000001398</v>
      </c>
      <c r="L187" s="10">
        <f t="shared" si="29"/>
        <v>547.82759999999996</v>
      </c>
      <c r="M187" s="62">
        <f t="shared" si="21"/>
        <v>892.97759999999994</v>
      </c>
      <c r="N187" s="63">
        <f t="shared" si="26"/>
        <v>714.38207999999997</v>
      </c>
      <c r="Q187" s="22"/>
      <c r="R187" s="20"/>
      <c r="S187" s="20"/>
      <c r="T187" s="20"/>
      <c r="U187" s="20"/>
      <c r="V187" s="20"/>
      <c r="W187" s="20"/>
      <c r="X187" s="20"/>
      <c r="Y187" s="20"/>
      <c r="Z187" s="20"/>
      <c r="AA187" s="20"/>
    </row>
    <row r="188" spans="1:27" ht="15.75" thickBot="1" x14ac:dyDescent="0.3">
      <c r="A188">
        <f t="shared" si="24"/>
        <v>19.200000000000003</v>
      </c>
      <c r="B188">
        <f t="shared" si="22"/>
        <v>0.10000000000000142</v>
      </c>
      <c r="C188" s="2">
        <f t="shared" si="27"/>
        <v>19.600000000000009</v>
      </c>
      <c r="D188">
        <f t="shared" si="25"/>
        <v>18.89999999999975</v>
      </c>
      <c r="E188" s="67">
        <v>4.4000000000000004</v>
      </c>
      <c r="F188" s="66">
        <v>13</v>
      </c>
      <c r="G188" s="1">
        <f>INDEX(Коэффициенты!D$3:D$39, MATCH(F188,Коэффициенты!C$3:C$39,1))</f>
        <v>0.75</v>
      </c>
      <c r="H188">
        <f t="shared" si="20"/>
        <v>4400</v>
      </c>
      <c r="I188" s="12">
        <f>INDEX(Коэффициенты!B$3:B$74,MATCH(H188,Коэффициенты!A$3:A$74,1))</f>
        <v>0.69</v>
      </c>
      <c r="J188" s="9">
        <f t="shared" si="28"/>
        <v>273.23999999999995</v>
      </c>
      <c r="K188" s="2">
        <f t="shared" si="23"/>
        <v>1.1700000000000166</v>
      </c>
      <c r="L188" s="10">
        <f t="shared" si="29"/>
        <v>548.99760000000003</v>
      </c>
      <c r="M188" s="62">
        <f t="shared" si="21"/>
        <v>822.23759999999993</v>
      </c>
      <c r="N188" s="63">
        <f t="shared" si="26"/>
        <v>657.79007999999999</v>
      </c>
      <c r="Q188" s="22"/>
      <c r="R188" s="20"/>
      <c r="S188" s="20"/>
      <c r="T188" s="20"/>
      <c r="U188" s="20"/>
      <c r="V188" s="20"/>
      <c r="W188" s="20"/>
      <c r="X188" s="20"/>
      <c r="Y188" s="20"/>
      <c r="Z188" s="20"/>
      <c r="AA188" s="20"/>
    </row>
    <row r="189" spans="1:27" ht="15.75" thickBot="1" x14ac:dyDescent="0.3">
      <c r="A189">
        <f t="shared" si="24"/>
        <v>19.300000000000004</v>
      </c>
      <c r="B189">
        <f t="shared" si="22"/>
        <v>0.10000000000000142</v>
      </c>
      <c r="C189">
        <f t="shared" si="27"/>
        <v>19.70000000000001</v>
      </c>
      <c r="D189">
        <f t="shared" si="25"/>
        <v>18.799999999999748</v>
      </c>
      <c r="E189" s="67">
        <v>3.9</v>
      </c>
      <c r="F189" s="66">
        <v>15</v>
      </c>
      <c r="G189" s="1">
        <f>INDEX(Коэффициенты!D$3:D$39, MATCH(F189,Коэффициенты!C$3:C$39,1))</f>
        <v>0.75</v>
      </c>
      <c r="H189">
        <f t="shared" si="20"/>
        <v>3900</v>
      </c>
      <c r="I189" s="12">
        <f>INDEX(Коэффициенты!B$3:B$74,MATCH(H189,Коэффициенты!A$3:A$74,1))</f>
        <v>0.72</v>
      </c>
      <c r="J189" s="9">
        <f t="shared" si="28"/>
        <v>252.72</v>
      </c>
      <c r="K189" s="2">
        <f t="shared" si="23"/>
        <v>1.3500000000000192</v>
      </c>
      <c r="L189" s="10">
        <f t="shared" si="29"/>
        <v>550.34760000000006</v>
      </c>
      <c r="M189" s="62">
        <f t="shared" si="21"/>
        <v>803.06760000000008</v>
      </c>
      <c r="N189" s="63">
        <f t="shared" si="26"/>
        <v>642.45408000000009</v>
      </c>
      <c r="Q189" s="22"/>
      <c r="R189" s="20"/>
      <c r="S189" s="20"/>
      <c r="T189" s="20"/>
      <c r="U189" s="20"/>
      <c r="V189" s="20"/>
      <c r="W189" s="20"/>
      <c r="X189" s="20"/>
      <c r="Y189" s="20"/>
      <c r="Z189" s="20"/>
      <c r="AA189" s="20"/>
    </row>
    <row r="190" spans="1:27" ht="15.75" thickBot="1" x14ac:dyDescent="0.3">
      <c r="A190">
        <f t="shared" si="24"/>
        <v>19.400000000000006</v>
      </c>
      <c r="B190">
        <f t="shared" si="22"/>
        <v>0.10000000000000142</v>
      </c>
      <c r="C190" s="2">
        <f t="shared" si="27"/>
        <v>19.800000000000011</v>
      </c>
      <c r="D190">
        <f t="shared" si="25"/>
        <v>18.699999999999747</v>
      </c>
      <c r="E190" s="67">
        <v>5.2</v>
      </c>
      <c r="F190" s="66">
        <v>15</v>
      </c>
      <c r="G190" s="1">
        <f>INDEX(Коэффициенты!D$3:D$39, MATCH(F190,Коэффициенты!C$3:C$39,1))</f>
        <v>0.75</v>
      </c>
      <c r="H190">
        <f t="shared" si="20"/>
        <v>5200</v>
      </c>
      <c r="I190" s="12">
        <f>INDEX(Коэффициенты!B$3:B$74,MATCH(H190,Коэффициенты!A$3:A$74,1))</f>
        <v>0.65</v>
      </c>
      <c r="J190" s="9">
        <f t="shared" si="28"/>
        <v>304.2</v>
      </c>
      <c r="K190" s="2">
        <f t="shared" si="23"/>
        <v>1.3500000000000192</v>
      </c>
      <c r="L190" s="10">
        <f t="shared" si="29"/>
        <v>551.69760000000008</v>
      </c>
      <c r="M190" s="62">
        <f t="shared" si="21"/>
        <v>855.89760000000001</v>
      </c>
      <c r="N190" s="63">
        <f t="shared" si="26"/>
        <v>684.71807999999999</v>
      </c>
      <c r="Q190" s="22"/>
      <c r="R190" s="20"/>
      <c r="S190" s="20"/>
      <c r="T190" s="20"/>
      <c r="U190" s="20"/>
      <c r="V190" s="20"/>
      <c r="W190" s="20"/>
      <c r="X190" s="20"/>
      <c r="Y190" s="20"/>
      <c r="Z190" s="20"/>
      <c r="AA190" s="20"/>
    </row>
    <row r="191" spans="1:27" ht="15.75" thickBot="1" x14ac:dyDescent="0.3">
      <c r="A191">
        <f t="shared" si="24"/>
        <v>19.500000000000007</v>
      </c>
      <c r="B191">
        <f t="shared" si="22"/>
        <v>0.10000000000000142</v>
      </c>
      <c r="C191" s="2">
        <f t="shared" si="27"/>
        <v>19.900000000000013</v>
      </c>
      <c r="D191">
        <f t="shared" si="25"/>
        <v>18.599999999999746</v>
      </c>
      <c r="E191" s="67">
        <v>13</v>
      </c>
      <c r="F191" s="66">
        <v>16</v>
      </c>
      <c r="G191" s="1">
        <f>INDEX(Коэффициенты!D$3:D$39, MATCH(F191,Коэффициенты!C$3:C$39,1))</f>
        <v>0.75</v>
      </c>
      <c r="H191">
        <f t="shared" si="20"/>
        <v>13000</v>
      </c>
      <c r="I191" s="12">
        <f>INDEX(Коэффициенты!B$3:B$74,MATCH(H191,Коэффициенты!A$3:A$74,1))</f>
        <v>0.39</v>
      </c>
      <c r="J191" s="9">
        <f t="shared" si="28"/>
        <v>456.3</v>
      </c>
      <c r="K191" s="2">
        <f t="shared" si="23"/>
        <v>1.4400000000000204</v>
      </c>
      <c r="L191" s="10">
        <f t="shared" si="29"/>
        <v>553.13760000000013</v>
      </c>
      <c r="M191" s="62">
        <f t="shared" si="21"/>
        <v>1009.4376000000002</v>
      </c>
      <c r="N191" s="63">
        <f t="shared" si="26"/>
        <v>807.55008000000021</v>
      </c>
      <c r="Q191" s="22"/>
      <c r="R191" s="20"/>
      <c r="S191" s="20"/>
      <c r="T191" s="20"/>
      <c r="U191" s="20"/>
      <c r="V191" s="20"/>
      <c r="W191" s="20"/>
      <c r="X191" s="20"/>
      <c r="Y191" s="20"/>
      <c r="Z191" s="20"/>
      <c r="AA191" s="20"/>
    </row>
    <row r="192" spans="1:27" ht="15.75" thickBot="1" x14ac:dyDescent="0.3">
      <c r="A192">
        <f t="shared" si="24"/>
        <v>19.600000000000009</v>
      </c>
      <c r="B192">
        <f t="shared" si="22"/>
        <v>0.10000000000000142</v>
      </c>
      <c r="C192">
        <f t="shared" si="27"/>
        <v>20.000000000000014</v>
      </c>
      <c r="D192">
        <f t="shared" si="25"/>
        <v>18.499999999999744</v>
      </c>
      <c r="E192" s="67">
        <v>8.8000000000000007</v>
      </c>
      <c r="F192" s="66">
        <v>20</v>
      </c>
      <c r="G192" s="1">
        <f>INDEX(Коэффициенты!D$3:D$39, MATCH(F192,Коэффициенты!C$3:C$39,1))</f>
        <v>0.75</v>
      </c>
      <c r="H192">
        <f t="shared" si="20"/>
        <v>8800</v>
      </c>
      <c r="I192" s="12">
        <f>INDEX(Коэффициенты!B$3:B$74,MATCH(H192,Коэффициенты!A$3:A$74,1))</f>
        <v>0.5</v>
      </c>
      <c r="J192" s="9">
        <f t="shared" si="28"/>
        <v>396</v>
      </c>
      <c r="K192" s="2">
        <f t="shared" si="23"/>
        <v>1.8000000000000256</v>
      </c>
      <c r="L192" s="10">
        <f t="shared" si="29"/>
        <v>554.9376000000002</v>
      </c>
      <c r="M192" s="62">
        <f t="shared" si="21"/>
        <v>950.9376000000002</v>
      </c>
      <c r="N192" s="63">
        <f t="shared" si="26"/>
        <v>760.75008000000014</v>
      </c>
      <c r="Q192" s="22"/>
      <c r="R192" s="20"/>
      <c r="S192" s="20"/>
      <c r="T192" s="20"/>
      <c r="U192" s="20"/>
      <c r="V192" s="20"/>
      <c r="W192" s="20"/>
      <c r="X192" s="20"/>
      <c r="Y192" s="20"/>
      <c r="Z192" s="20"/>
      <c r="AA192" s="20"/>
    </row>
    <row r="193" spans="1:27" ht="15.75" thickBot="1" x14ac:dyDescent="0.3">
      <c r="A193">
        <f t="shared" si="24"/>
        <v>19.70000000000001</v>
      </c>
      <c r="B193">
        <f t="shared" si="22"/>
        <v>0.10000000000000142</v>
      </c>
      <c r="C193">
        <f t="shared" si="27"/>
        <v>20.100000000000016</v>
      </c>
      <c r="D193">
        <f t="shared" si="25"/>
        <v>18.399999999999743</v>
      </c>
      <c r="E193" s="67">
        <v>7.1</v>
      </c>
      <c r="F193" s="66">
        <v>21</v>
      </c>
      <c r="G193" s="1">
        <f>INDEX(Коэффициенты!D$3:D$39, MATCH(F193,Коэффициенты!C$3:C$39,1))</f>
        <v>0.75</v>
      </c>
      <c r="H193">
        <f t="shared" si="20"/>
        <v>7100</v>
      </c>
      <c r="I193" s="12">
        <f>INDEX(Коэффициенты!B$3:B$74,MATCH(H193,Коэффициенты!A$3:A$74,1))</f>
        <v>0.56999999999999995</v>
      </c>
      <c r="J193" s="9">
        <f t="shared" si="28"/>
        <v>364.22999999999996</v>
      </c>
      <c r="K193" s="2">
        <f t="shared" si="23"/>
        <v>1.8900000000000268</v>
      </c>
      <c r="L193" s="10">
        <f t="shared" si="29"/>
        <v>556.82760000000019</v>
      </c>
      <c r="M193" s="62">
        <f t="shared" si="21"/>
        <v>921.05760000000009</v>
      </c>
      <c r="N193" s="63">
        <f t="shared" si="26"/>
        <v>736.84608000000003</v>
      </c>
      <c r="Q193" s="22"/>
      <c r="R193" s="20"/>
      <c r="S193" s="20"/>
      <c r="T193" s="20"/>
      <c r="U193" s="20"/>
      <c r="V193" s="20"/>
      <c r="W193" s="20"/>
      <c r="X193" s="20"/>
      <c r="Y193" s="20"/>
      <c r="Z193" s="20"/>
      <c r="AA193" s="20"/>
    </row>
    <row r="194" spans="1:27" ht="15.75" thickBot="1" x14ac:dyDescent="0.3">
      <c r="A194">
        <f t="shared" si="24"/>
        <v>19.800000000000011</v>
      </c>
      <c r="B194">
        <f t="shared" si="22"/>
        <v>0.10000000000000142</v>
      </c>
      <c r="C194" s="2">
        <f t="shared" si="27"/>
        <v>20.200000000000017</v>
      </c>
      <c r="D194">
        <f t="shared" si="25"/>
        <v>18.299999999999741</v>
      </c>
      <c r="E194" s="67">
        <v>7.5</v>
      </c>
      <c r="F194" s="66">
        <v>19</v>
      </c>
      <c r="G194" s="1">
        <f>INDEX(Коэффициенты!D$3:D$39, MATCH(F194,Коэффициенты!C$3:C$39,1))</f>
        <v>0.75</v>
      </c>
      <c r="H194">
        <f t="shared" si="20"/>
        <v>7500</v>
      </c>
      <c r="I194" s="12">
        <f>INDEX(Коэффициенты!B$3:B$74,MATCH(H194,Коэффициенты!A$3:A$74,1))</f>
        <v>0.55000000000000004</v>
      </c>
      <c r="J194" s="9">
        <f t="shared" si="28"/>
        <v>371.25</v>
      </c>
      <c r="K194" s="2">
        <f t="shared" si="23"/>
        <v>1.7100000000000242</v>
      </c>
      <c r="L194" s="10">
        <f t="shared" si="29"/>
        <v>558.53760000000023</v>
      </c>
      <c r="M194" s="62">
        <f t="shared" si="21"/>
        <v>929.78760000000023</v>
      </c>
      <c r="N194" s="63">
        <f t="shared" si="26"/>
        <v>743.83008000000018</v>
      </c>
      <c r="Q194" s="22"/>
      <c r="R194" s="20"/>
      <c r="S194" s="20"/>
      <c r="T194" s="20"/>
      <c r="U194" s="20"/>
      <c r="V194" s="20"/>
      <c r="W194" s="20"/>
      <c r="X194" s="20"/>
      <c r="Y194" s="20"/>
      <c r="Z194" s="20"/>
      <c r="AA194" s="20"/>
    </row>
    <row r="195" spans="1:27" ht="15.75" thickBot="1" x14ac:dyDescent="0.3">
      <c r="A195">
        <f t="shared" si="24"/>
        <v>19.900000000000013</v>
      </c>
      <c r="B195">
        <f t="shared" si="22"/>
        <v>0.10000000000000142</v>
      </c>
      <c r="C195">
        <f t="shared" si="27"/>
        <v>20.300000000000018</v>
      </c>
      <c r="D195">
        <f t="shared" si="25"/>
        <v>18.19999999999974</v>
      </c>
      <c r="E195" s="67">
        <v>8.5</v>
      </c>
      <c r="F195" s="66">
        <v>21</v>
      </c>
      <c r="G195" s="1">
        <f>INDEX(Коэффициенты!D$3:D$39, MATCH(F195,Коэффициенты!C$3:C$39,1))</f>
        <v>0.75</v>
      </c>
      <c r="H195">
        <f t="shared" si="20"/>
        <v>8500</v>
      </c>
      <c r="I195" s="12">
        <f>INDEX(Коэффициенты!B$3:B$74,MATCH(H195,Коэффициенты!A$3:A$74,1))</f>
        <v>0.51</v>
      </c>
      <c r="J195" s="9">
        <f t="shared" si="28"/>
        <v>390.15</v>
      </c>
      <c r="K195" s="2">
        <f t="shared" si="23"/>
        <v>1.8900000000000268</v>
      </c>
      <c r="L195" s="10">
        <f t="shared" si="29"/>
        <v>560.42760000000021</v>
      </c>
      <c r="M195" s="62">
        <f t="shared" si="21"/>
        <v>950.57760000000019</v>
      </c>
      <c r="N195" s="63">
        <f t="shared" si="26"/>
        <v>760.46208000000013</v>
      </c>
      <c r="Q195" s="22"/>
      <c r="R195" s="20"/>
      <c r="S195" s="20"/>
      <c r="T195" s="20"/>
      <c r="U195" s="20"/>
      <c r="V195" s="20"/>
      <c r="W195" s="20"/>
      <c r="X195" s="20"/>
      <c r="Y195" s="20"/>
      <c r="Z195" s="20"/>
      <c r="AA195" s="20"/>
    </row>
    <row r="196" spans="1:27" ht="15.75" thickBot="1" x14ac:dyDescent="0.3">
      <c r="A196">
        <f t="shared" si="24"/>
        <v>20.000000000000014</v>
      </c>
      <c r="B196">
        <f t="shared" si="22"/>
        <v>0.10000000000000142</v>
      </c>
      <c r="C196" s="2">
        <f t="shared" si="27"/>
        <v>20.40000000000002</v>
      </c>
      <c r="D196">
        <f t="shared" si="25"/>
        <v>18.099999999999739</v>
      </c>
      <c r="E196" s="67">
        <v>7.3</v>
      </c>
      <c r="F196" s="66">
        <v>23</v>
      </c>
      <c r="G196" s="1">
        <f>INDEX(Коэффициенты!D$3:D$39, MATCH(F196,Коэффициенты!C$3:C$39,1))</f>
        <v>0.73</v>
      </c>
      <c r="H196">
        <f t="shared" si="20"/>
        <v>7300</v>
      </c>
      <c r="I196" s="12">
        <f>INDEX(Коэффициенты!B$3:B$74,MATCH(H196,Коэффициенты!A$3:A$74,1))</f>
        <v>0.56000000000000005</v>
      </c>
      <c r="J196" s="9">
        <f t="shared" si="28"/>
        <v>367.92</v>
      </c>
      <c r="K196" s="2">
        <f t="shared" si="23"/>
        <v>2.0148000000000286</v>
      </c>
      <c r="L196" s="10">
        <f t="shared" si="29"/>
        <v>562.44240000000025</v>
      </c>
      <c r="M196" s="62">
        <f t="shared" si="21"/>
        <v>930.36240000000021</v>
      </c>
      <c r="N196" s="63">
        <f t="shared" si="26"/>
        <v>744.28992000000017</v>
      </c>
      <c r="Q196" s="22"/>
      <c r="R196" s="20"/>
      <c r="S196" s="20"/>
      <c r="T196" s="20"/>
      <c r="U196" s="20"/>
      <c r="V196" s="20"/>
      <c r="W196" s="20"/>
      <c r="X196" s="20"/>
      <c r="Y196" s="20"/>
      <c r="Z196" s="20"/>
      <c r="AA196" s="20"/>
    </row>
    <row r="197" spans="1:27" ht="15.75" thickBot="1" x14ac:dyDescent="0.3">
      <c r="A197">
        <f t="shared" si="24"/>
        <v>20.100000000000016</v>
      </c>
      <c r="B197">
        <f t="shared" si="22"/>
        <v>0.10000000000000142</v>
      </c>
      <c r="C197" s="2">
        <f t="shared" si="27"/>
        <v>20.500000000000021</v>
      </c>
      <c r="D197">
        <f t="shared" si="25"/>
        <v>17.999999999999737</v>
      </c>
      <c r="E197" s="67">
        <v>6.5</v>
      </c>
      <c r="F197" s="66">
        <v>22</v>
      </c>
      <c r="G197" s="1">
        <f>INDEX(Коэффициенты!D$3:D$39, MATCH(F197,Коэффициенты!C$3:C$39,1))</f>
        <v>0.74</v>
      </c>
      <c r="H197">
        <f t="shared" si="20"/>
        <v>6500</v>
      </c>
      <c r="I197" s="12">
        <f>INDEX(Коэффициенты!B$3:B$74,MATCH(H197,Коэффициенты!A$3:A$74,1))</f>
        <v>0.59</v>
      </c>
      <c r="J197" s="9">
        <f t="shared" si="28"/>
        <v>345.15</v>
      </c>
      <c r="K197" s="2">
        <f t="shared" si="23"/>
        <v>1.9536000000000278</v>
      </c>
      <c r="L197" s="10">
        <f t="shared" si="29"/>
        <v>564.3960000000003</v>
      </c>
      <c r="M197" s="62">
        <f t="shared" si="21"/>
        <v>909.54600000000028</v>
      </c>
      <c r="N197" s="63">
        <f t="shared" si="26"/>
        <v>727.63680000000022</v>
      </c>
    </row>
    <row r="198" spans="1:27" ht="15.75" thickBot="1" x14ac:dyDescent="0.3">
      <c r="A198">
        <f t="shared" si="24"/>
        <v>20.200000000000017</v>
      </c>
      <c r="B198">
        <f t="shared" ref="B198:B204" si="30">A198-A197</f>
        <v>0.10000000000000142</v>
      </c>
      <c r="C198" s="2">
        <f t="shared" ref="C198:C204" si="31">B198+C197</f>
        <v>20.600000000000023</v>
      </c>
      <c r="D198">
        <f t="shared" ref="D198:D204" si="32">D197-B198</f>
        <v>17.899999999999736</v>
      </c>
      <c r="E198" s="67">
        <v>8.8000000000000007</v>
      </c>
      <c r="F198" s="66">
        <v>22</v>
      </c>
      <c r="G198" s="1">
        <f>INDEX(Коэффициенты!D$3:D$39, MATCH(F198,Коэффициенты!C$3:C$39,1))</f>
        <v>0.74</v>
      </c>
      <c r="H198">
        <f t="shared" ref="H198:H204" si="33">E198*1000</f>
        <v>8800</v>
      </c>
      <c r="I198" s="12">
        <f>INDEX(Коэффициенты!B$3:B$74,MATCH(H198,Коэффициенты!A$3:A$74,1))</f>
        <v>0.5</v>
      </c>
      <c r="J198" s="9">
        <f t="shared" ref="J198:J204" si="34">I198*H198*$E$5</f>
        <v>396</v>
      </c>
      <c r="K198" s="2">
        <f t="shared" ref="K198:K204" si="35">G198*F198*B198*$E$4</f>
        <v>1.9536000000000278</v>
      </c>
      <c r="L198" s="10">
        <f t="shared" ref="L198:L204" si="36">L197+K198</f>
        <v>566.34960000000035</v>
      </c>
      <c r="M198" s="62">
        <f t="shared" ref="M198:M204" si="37">L198+J198</f>
        <v>962.34960000000035</v>
      </c>
      <c r="N198" s="63">
        <f t="shared" ref="N198:N204" si="38">M198/(1.25)</f>
        <v>769.87968000000023</v>
      </c>
    </row>
    <row r="199" spans="1:27" ht="15.75" thickBot="1" x14ac:dyDescent="0.3">
      <c r="A199">
        <f t="shared" si="24"/>
        <v>20.300000000000018</v>
      </c>
      <c r="B199">
        <f t="shared" si="30"/>
        <v>0.10000000000000142</v>
      </c>
      <c r="C199" s="2">
        <f t="shared" si="31"/>
        <v>20.700000000000024</v>
      </c>
      <c r="D199">
        <f t="shared" si="32"/>
        <v>17.799999999999734</v>
      </c>
      <c r="E199" s="67">
        <v>8</v>
      </c>
      <c r="F199" s="66">
        <v>19</v>
      </c>
      <c r="G199" s="1">
        <f>INDEX(Коэффициенты!D$3:D$39, MATCH(F199,Коэффициенты!C$3:C$39,1))</f>
        <v>0.75</v>
      </c>
      <c r="H199">
        <f t="shared" si="33"/>
        <v>8000</v>
      </c>
      <c r="I199" s="12">
        <f>INDEX(Коэффициенты!B$3:B$74,MATCH(H199,Коэффициенты!A$3:A$74,1))</f>
        <v>0.53</v>
      </c>
      <c r="J199" s="9">
        <f t="shared" si="34"/>
        <v>381.59999999999997</v>
      </c>
      <c r="K199" s="2">
        <f t="shared" si="35"/>
        <v>1.7100000000000242</v>
      </c>
      <c r="L199" s="10">
        <f t="shared" si="36"/>
        <v>568.05960000000039</v>
      </c>
      <c r="M199" s="62">
        <f t="shared" si="37"/>
        <v>949.65960000000041</v>
      </c>
      <c r="N199" s="63">
        <f t="shared" si="38"/>
        <v>759.7276800000003</v>
      </c>
    </row>
    <row r="200" spans="1:27" ht="15.75" thickBot="1" x14ac:dyDescent="0.3">
      <c r="A200">
        <f t="shared" si="24"/>
        <v>20.40000000000002</v>
      </c>
      <c r="B200">
        <f t="shared" si="30"/>
        <v>0.10000000000000142</v>
      </c>
      <c r="C200" s="2">
        <f t="shared" si="31"/>
        <v>20.800000000000026</v>
      </c>
      <c r="D200">
        <f t="shared" si="32"/>
        <v>17.699999999999733</v>
      </c>
      <c r="E200" s="67">
        <v>8.4</v>
      </c>
      <c r="F200" s="66">
        <v>44</v>
      </c>
      <c r="G200" s="1">
        <f>INDEX(Коэффициенты!D$3:D$39, MATCH(F200,Коэффициенты!C$3:C$39,1))</f>
        <v>0.59</v>
      </c>
      <c r="H200">
        <f t="shared" si="33"/>
        <v>8400</v>
      </c>
      <c r="I200" s="12">
        <f>INDEX(Коэффициенты!B$3:B$74,MATCH(H200,Коэффициенты!A$3:A$74,1))</f>
        <v>0.52</v>
      </c>
      <c r="J200" s="9">
        <f t="shared" si="34"/>
        <v>393.12</v>
      </c>
      <c r="K200" s="2">
        <f t="shared" si="35"/>
        <v>3.1152000000000437</v>
      </c>
      <c r="L200" s="10">
        <f t="shared" si="36"/>
        <v>571.17480000000046</v>
      </c>
      <c r="M200" s="62">
        <f t="shared" si="37"/>
        <v>964.29480000000046</v>
      </c>
      <c r="N200" s="63">
        <f t="shared" si="38"/>
        <v>771.43584000000033</v>
      </c>
    </row>
    <row r="201" spans="1:27" ht="15.75" thickBot="1" x14ac:dyDescent="0.3">
      <c r="A201">
        <f t="shared" si="24"/>
        <v>20.500000000000021</v>
      </c>
      <c r="B201">
        <f t="shared" si="30"/>
        <v>0.10000000000000142</v>
      </c>
      <c r="C201" s="2">
        <f t="shared" si="31"/>
        <v>20.900000000000027</v>
      </c>
      <c r="D201">
        <f t="shared" si="32"/>
        <v>17.599999999999731</v>
      </c>
      <c r="E201" s="67">
        <v>18.399999999999999</v>
      </c>
      <c r="F201" s="66">
        <v>74</v>
      </c>
      <c r="G201" s="1">
        <f>INDEX(Коэффициенты!D$3:D$39, MATCH(F201,Коэффициенты!C$3:C$39,1))</f>
        <v>0.52</v>
      </c>
      <c r="H201">
        <f t="shared" si="33"/>
        <v>18400</v>
      </c>
      <c r="I201" s="12">
        <f>INDEX(Коэффициенты!B$3:B$74,MATCH(H201,Коэффициенты!A$3:A$74,1))</f>
        <v>0.31999999999999901</v>
      </c>
      <c r="J201" s="9">
        <f t="shared" si="34"/>
        <v>529.91999999999837</v>
      </c>
      <c r="K201" s="2">
        <f t="shared" si="35"/>
        <v>4.6176000000000661</v>
      </c>
      <c r="L201" s="10">
        <f t="shared" si="36"/>
        <v>575.7924000000005</v>
      </c>
      <c r="M201" s="62">
        <f t="shared" si="37"/>
        <v>1105.712399999999</v>
      </c>
      <c r="N201" s="63">
        <f t="shared" si="38"/>
        <v>884.56991999999923</v>
      </c>
    </row>
    <row r="202" spans="1:27" ht="15.75" thickBot="1" x14ac:dyDescent="0.3">
      <c r="A202">
        <f t="shared" si="24"/>
        <v>20.600000000000023</v>
      </c>
      <c r="B202">
        <f t="shared" si="30"/>
        <v>0.10000000000000142</v>
      </c>
      <c r="C202" s="2">
        <f t="shared" si="31"/>
        <v>21.000000000000028</v>
      </c>
      <c r="D202">
        <f t="shared" si="32"/>
        <v>17.49999999999973</v>
      </c>
      <c r="E202" s="67">
        <v>27.9</v>
      </c>
      <c r="F202" s="66">
        <v>71</v>
      </c>
      <c r="G202" s="1">
        <f>INDEX(Коэффициенты!D$3:D$39, MATCH(F202,Коэффициенты!C$3:C$39,1))</f>
        <v>0.53</v>
      </c>
      <c r="H202">
        <f t="shared" si="33"/>
        <v>27900</v>
      </c>
      <c r="I202" s="12">
        <f>INDEX(Коэффициенты!B$3:B$74,MATCH(H202,Коэффициенты!A$3:A$74,1))</f>
        <v>0.22999999999999901</v>
      </c>
      <c r="J202" s="9">
        <f t="shared" si="34"/>
        <v>577.52999999999747</v>
      </c>
      <c r="K202" s="2">
        <f t="shared" si="35"/>
        <v>4.515600000000064</v>
      </c>
      <c r="L202" s="10">
        <f t="shared" si="36"/>
        <v>580.30800000000056</v>
      </c>
      <c r="M202" s="62">
        <f t="shared" si="37"/>
        <v>1157.8379999999979</v>
      </c>
      <c r="N202" s="63">
        <f t="shared" si="38"/>
        <v>926.27039999999829</v>
      </c>
    </row>
    <row r="203" spans="1:27" ht="15.75" thickBot="1" x14ac:dyDescent="0.3">
      <c r="A203">
        <f t="shared" si="24"/>
        <v>20.700000000000024</v>
      </c>
      <c r="B203">
        <f t="shared" si="30"/>
        <v>0.10000000000000142</v>
      </c>
      <c r="C203" s="2">
        <f t="shared" si="31"/>
        <v>21.10000000000003</v>
      </c>
      <c r="D203">
        <f t="shared" si="32"/>
        <v>17.399999999999729</v>
      </c>
      <c r="E203" s="67">
        <v>32.200000000000003</v>
      </c>
      <c r="F203" s="66">
        <v>88</v>
      </c>
      <c r="G203" s="1">
        <f>INDEX(Коэффициенты!D$3:D$39, MATCH(F203,Коэффициенты!C$3:C$39,1))</f>
        <v>0.48</v>
      </c>
      <c r="H203">
        <f t="shared" si="33"/>
        <v>32200.000000000004</v>
      </c>
      <c r="I203" s="12">
        <f>INDEX(Коэффициенты!B$3:B$74,MATCH(H203,Коэффициенты!A$3:A$74,1))</f>
        <v>0.19999999999999901</v>
      </c>
      <c r="J203" s="9">
        <f t="shared" si="34"/>
        <v>579.59999999999718</v>
      </c>
      <c r="K203" s="2">
        <f t="shared" si="35"/>
        <v>5.0688000000000715</v>
      </c>
      <c r="L203" s="10">
        <f t="shared" si="36"/>
        <v>585.37680000000069</v>
      </c>
      <c r="M203" s="62">
        <f t="shared" si="37"/>
        <v>1164.9767999999979</v>
      </c>
      <c r="N203" s="63">
        <f t="shared" si="38"/>
        <v>931.98143999999832</v>
      </c>
    </row>
    <row r="204" spans="1:27" ht="15.75" thickBot="1" x14ac:dyDescent="0.3">
      <c r="A204">
        <f t="shared" si="24"/>
        <v>20.800000000000026</v>
      </c>
      <c r="B204">
        <f t="shared" si="30"/>
        <v>0.10000000000000142</v>
      </c>
      <c r="C204" s="2">
        <f t="shared" si="31"/>
        <v>21.200000000000031</v>
      </c>
      <c r="D204">
        <f t="shared" si="32"/>
        <v>17.299999999999727</v>
      </c>
      <c r="E204" s="67">
        <v>33.299999999999997</v>
      </c>
      <c r="F204" s="66">
        <v>119</v>
      </c>
      <c r="G204" s="1">
        <f>INDEX(Коэффициенты!D$3:D$39, MATCH(F204,Коэффициенты!C$3:C$39,1))</f>
        <v>0.41</v>
      </c>
      <c r="H204">
        <f t="shared" si="33"/>
        <v>33300</v>
      </c>
      <c r="I204" s="12">
        <f>INDEX(Коэффициенты!B$3:B$74,MATCH(H204,Коэффициенты!A$3:A$74,1))</f>
        <v>0.19999999999999901</v>
      </c>
      <c r="J204" s="9">
        <f t="shared" si="34"/>
        <v>599.39999999999702</v>
      </c>
      <c r="K204" s="2">
        <f t="shared" si="35"/>
        <v>5.8548000000000826</v>
      </c>
      <c r="L204" s="10">
        <f t="shared" si="36"/>
        <v>591.23160000000075</v>
      </c>
      <c r="M204" s="62">
        <f t="shared" si="37"/>
        <v>1190.6315999999979</v>
      </c>
      <c r="N204" s="63">
        <f t="shared" si="38"/>
        <v>952.50527999999827</v>
      </c>
    </row>
    <row r="205" spans="1:27" x14ac:dyDescent="0.25">
      <c r="A205">
        <f t="shared" ref="A205:A222" si="39">A204+0.1</f>
        <v>20.900000000000027</v>
      </c>
    </row>
    <row r="206" spans="1:27" x14ac:dyDescent="0.25">
      <c r="A206">
        <f t="shared" si="39"/>
        <v>21.000000000000028</v>
      </c>
    </row>
    <row r="207" spans="1:27" x14ac:dyDescent="0.25">
      <c r="A207">
        <f t="shared" si="39"/>
        <v>21.10000000000003</v>
      </c>
    </row>
    <row r="208" spans="1:27" x14ac:dyDescent="0.25">
      <c r="A208">
        <f t="shared" si="39"/>
        <v>21.200000000000031</v>
      </c>
    </row>
    <row r="209" spans="1:1" x14ac:dyDescent="0.25">
      <c r="A209">
        <f t="shared" si="39"/>
        <v>21.300000000000033</v>
      </c>
    </row>
    <row r="210" spans="1:1" x14ac:dyDescent="0.25">
      <c r="A210">
        <f t="shared" si="39"/>
        <v>21.400000000000034</v>
      </c>
    </row>
    <row r="211" spans="1:1" x14ac:dyDescent="0.25">
      <c r="A211">
        <f t="shared" si="39"/>
        <v>21.500000000000036</v>
      </c>
    </row>
    <row r="212" spans="1:1" x14ac:dyDescent="0.25">
      <c r="A212">
        <f t="shared" si="39"/>
        <v>21.600000000000037</v>
      </c>
    </row>
    <row r="213" spans="1:1" x14ac:dyDescent="0.25">
      <c r="A213">
        <f t="shared" si="39"/>
        <v>21.700000000000038</v>
      </c>
    </row>
    <row r="214" spans="1:1" x14ac:dyDescent="0.25">
      <c r="A214">
        <f t="shared" si="39"/>
        <v>21.80000000000004</v>
      </c>
    </row>
    <row r="215" spans="1:1" x14ac:dyDescent="0.25">
      <c r="A215">
        <f t="shared" si="39"/>
        <v>21.900000000000041</v>
      </c>
    </row>
    <row r="216" spans="1:1" x14ac:dyDescent="0.25">
      <c r="A216">
        <f t="shared" si="39"/>
        <v>22.000000000000043</v>
      </c>
    </row>
    <row r="217" spans="1:1" x14ac:dyDescent="0.25">
      <c r="A217">
        <f t="shared" si="39"/>
        <v>22.100000000000044</v>
      </c>
    </row>
    <row r="218" spans="1:1" x14ac:dyDescent="0.25">
      <c r="A218">
        <f t="shared" si="39"/>
        <v>22.200000000000045</v>
      </c>
    </row>
    <row r="219" spans="1:1" x14ac:dyDescent="0.25">
      <c r="A219">
        <f t="shared" si="39"/>
        <v>22.300000000000047</v>
      </c>
    </row>
    <row r="220" spans="1:1" x14ac:dyDescent="0.25">
      <c r="A220">
        <f t="shared" si="39"/>
        <v>22.400000000000048</v>
      </c>
    </row>
    <row r="221" spans="1:1" x14ac:dyDescent="0.25">
      <c r="A221">
        <f t="shared" si="39"/>
        <v>22.50000000000005</v>
      </c>
    </row>
    <row r="222" spans="1:1" x14ac:dyDescent="0.25">
      <c r="A222">
        <f t="shared" si="39"/>
        <v>22.600000000000051</v>
      </c>
    </row>
  </sheetData>
  <mergeCells count="2">
    <mergeCell ref="A1:B1"/>
    <mergeCell ref="H3:K3"/>
  </mergeCells>
  <pageMargins left="0.23622047244094491" right="0.23622047244094491" top="0.19685039370078741" bottom="0.15748031496062992" header="0.31496062992125984" footer="0.31496062992125984"/>
  <pageSetup paperSize="9" scale="45" orientation="landscape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22"/>
  <sheetViews>
    <sheetView zoomScale="80" zoomScaleNormal="80" workbookViewId="0">
      <selection activeCell="A11" sqref="A11:A56"/>
    </sheetView>
  </sheetViews>
  <sheetFormatPr defaultRowHeight="15" x14ac:dyDescent="0.25"/>
  <cols>
    <col min="2" max="2" width="7.28515625" customWidth="1"/>
    <col min="3" max="4" width="12.140625" customWidth="1"/>
    <col min="5" max="6" width="9.140625" style="11"/>
    <col min="11" max="11" width="15.28515625" customWidth="1"/>
    <col min="12" max="12" width="18.5703125" customWidth="1"/>
    <col min="13" max="13" width="12.28515625" customWidth="1"/>
    <col min="14" max="14" width="13.7109375" customWidth="1"/>
  </cols>
  <sheetData>
    <row r="1" spans="1:27" x14ac:dyDescent="0.25">
      <c r="A1" s="79" t="s">
        <v>28</v>
      </c>
      <c r="B1" s="79"/>
      <c r="Q1" s="19"/>
      <c r="R1" s="19"/>
      <c r="S1" s="20"/>
      <c r="T1" s="19"/>
      <c r="U1" s="19"/>
      <c r="V1" s="20"/>
      <c r="W1" s="19"/>
      <c r="X1" s="19"/>
      <c r="Y1" s="20"/>
      <c r="Z1" s="20"/>
      <c r="AA1" s="20"/>
    </row>
    <row r="2" spans="1:27" ht="15.75" thickBot="1" x14ac:dyDescent="0.3">
      <c r="A2" t="s">
        <v>6</v>
      </c>
      <c r="Q2" s="20"/>
      <c r="R2" s="20"/>
      <c r="S2" s="20"/>
      <c r="T2" s="21"/>
      <c r="U2" s="20"/>
      <c r="V2" s="20"/>
      <c r="W2" s="20"/>
      <c r="X2" s="20"/>
      <c r="Y2" s="20"/>
      <c r="Z2" s="20"/>
      <c r="AA2" s="20"/>
    </row>
    <row r="3" spans="1:27" ht="24" thickBot="1" x14ac:dyDescent="0.3">
      <c r="A3" t="s">
        <v>2</v>
      </c>
      <c r="E3" s="64">
        <v>0.3</v>
      </c>
      <c r="H3" s="80" t="s">
        <v>25</v>
      </c>
      <c r="I3" s="81"/>
      <c r="J3" s="81"/>
      <c r="K3" s="82"/>
      <c r="Q3" s="20"/>
      <c r="R3" s="20"/>
      <c r="S3" s="20"/>
      <c r="T3" s="21"/>
      <c r="U3" s="20"/>
      <c r="V3" s="20"/>
      <c r="W3" s="20"/>
      <c r="X3" s="20"/>
      <c r="Y3" s="20"/>
      <c r="Z3" s="20"/>
      <c r="AA3" s="20"/>
    </row>
    <row r="4" spans="1:27" x14ac:dyDescent="0.25">
      <c r="A4" t="s">
        <v>3</v>
      </c>
      <c r="E4" s="11">
        <f>E3*4</f>
        <v>1.2</v>
      </c>
      <c r="Q4" s="20"/>
      <c r="R4" s="20"/>
      <c r="S4" s="20"/>
      <c r="T4" s="21"/>
      <c r="U4" s="20"/>
      <c r="V4" s="20"/>
      <c r="W4" s="20"/>
      <c r="X4" s="20"/>
      <c r="Y4" s="20"/>
      <c r="Z4" s="20"/>
      <c r="AA4" s="20"/>
    </row>
    <row r="5" spans="1:27" x14ac:dyDescent="0.25">
      <c r="A5" t="s">
        <v>4</v>
      </c>
      <c r="E5" s="11">
        <f>E3*E3</f>
        <v>0.09</v>
      </c>
      <c r="Q5" s="20"/>
      <c r="R5" s="20"/>
      <c r="S5" s="20"/>
      <c r="T5" s="21"/>
      <c r="U5" s="20"/>
      <c r="V5" s="20"/>
      <c r="W5" s="20"/>
      <c r="X5" s="20"/>
      <c r="Y5" s="20"/>
      <c r="Z5" s="20"/>
      <c r="AA5" s="20"/>
    </row>
    <row r="6" spans="1:27" ht="15.75" thickBot="1" x14ac:dyDescent="0.3">
      <c r="A6" s="58" t="s">
        <v>23</v>
      </c>
      <c r="B6" s="58"/>
      <c r="C6" s="58"/>
      <c r="D6" s="58"/>
      <c r="E6" s="59">
        <v>38.5</v>
      </c>
      <c r="Q6" s="20"/>
      <c r="R6" s="20"/>
      <c r="S6" s="20"/>
      <c r="T6" s="21"/>
      <c r="U6" s="20"/>
      <c r="V6" s="20"/>
      <c r="W6" s="20"/>
      <c r="X6" s="20"/>
      <c r="Y6" s="20"/>
      <c r="Z6" s="20"/>
      <c r="AA6" s="20"/>
    </row>
    <row r="7" spans="1:27" ht="15.75" thickBot="1" x14ac:dyDescent="0.3">
      <c r="A7" s="58" t="s">
        <v>20</v>
      </c>
      <c r="B7" s="58"/>
      <c r="C7" s="58"/>
      <c r="D7" s="58"/>
      <c r="E7" s="59">
        <v>38.5</v>
      </c>
      <c r="Q7" s="20"/>
      <c r="R7" s="20"/>
      <c r="S7" s="20"/>
      <c r="T7" s="21"/>
      <c r="U7" s="20"/>
      <c r="V7" s="20"/>
      <c r="W7" s="20"/>
      <c r="X7" s="20"/>
      <c r="Y7" s="20"/>
      <c r="Z7" s="20"/>
      <c r="AA7" s="20"/>
    </row>
    <row r="8" spans="1:27" ht="18.75" x14ac:dyDescent="0.3">
      <c r="A8" s="56" t="s">
        <v>19</v>
      </c>
      <c r="B8" s="56"/>
      <c r="C8" s="56"/>
      <c r="D8" s="56"/>
      <c r="E8" s="57">
        <f>E6-A11</f>
        <v>36.4</v>
      </c>
      <c r="Q8" s="20"/>
      <c r="R8" s="20"/>
      <c r="S8" s="61" t="s">
        <v>14</v>
      </c>
      <c r="T8" s="21"/>
      <c r="U8" s="20"/>
      <c r="V8" s="20"/>
      <c r="W8" s="20"/>
      <c r="X8" s="20"/>
      <c r="Y8" s="20"/>
      <c r="Z8" s="61" t="s">
        <v>21</v>
      </c>
      <c r="AA8" s="61"/>
    </row>
    <row r="9" spans="1:27" x14ac:dyDescent="0.25">
      <c r="B9" s="6" t="s">
        <v>9</v>
      </c>
      <c r="C9" s="5" t="s">
        <v>12</v>
      </c>
      <c r="D9" s="5" t="s">
        <v>22</v>
      </c>
      <c r="E9" s="60" t="s">
        <v>1</v>
      </c>
      <c r="F9" s="60" t="s">
        <v>0</v>
      </c>
      <c r="G9" s="6" t="s">
        <v>7</v>
      </c>
      <c r="H9" s="5" t="s">
        <v>8</v>
      </c>
      <c r="I9" s="6" t="s">
        <v>5</v>
      </c>
      <c r="J9" s="6" t="s">
        <v>11</v>
      </c>
      <c r="K9" s="7" t="s">
        <v>13</v>
      </c>
      <c r="L9" s="8" t="s">
        <v>10</v>
      </c>
      <c r="M9" s="5" t="s">
        <v>14</v>
      </c>
      <c r="N9" s="5" t="s">
        <v>21</v>
      </c>
      <c r="Q9" s="20"/>
      <c r="R9" s="20"/>
      <c r="S9" s="20"/>
      <c r="T9" s="21"/>
      <c r="U9" s="20"/>
      <c r="V9" s="20"/>
      <c r="W9" s="20"/>
      <c r="X9" s="20"/>
      <c r="Y9" s="20"/>
      <c r="Z9" s="20"/>
      <c r="AA9" s="20"/>
    </row>
    <row r="10" spans="1:27" ht="15.75" thickBot="1" x14ac:dyDescent="0.3">
      <c r="G10" s="5"/>
      <c r="I10" s="4"/>
      <c r="J10" s="9"/>
      <c r="K10" s="2"/>
      <c r="L10" s="10"/>
      <c r="M10" s="2"/>
      <c r="N10" s="3"/>
      <c r="Q10" s="20"/>
      <c r="R10" s="20"/>
      <c r="S10" s="20"/>
      <c r="T10" s="21"/>
      <c r="U10" s="20"/>
      <c r="V10" s="20"/>
      <c r="W10" s="20"/>
      <c r="X10" s="20"/>
      <c r="Y10" s="20"/>
      <c r="Z10" s="20"/>
      <c r="AA10" s="20"/>
    </row>
    <row r="11" spans="1:27" ht="15.75" thickBot="1" x14ac:dyDescent="0.3">
      <c r="A11" s="1">
        <v>2.1</v>
      </c>
      <c r="B11">
        <v>0</v>
      </c>
      <c r="C11">
        <f>E7-E8</f>
        <v>2.1000000000000014</v>
      </c>
      <c r="D11">
        <f>E8</f>
        <v>36.4</v>
      </c>
      <c r="E11" s="68">
        <v>13.3</v>
      </c>
      <c r="F11" s="65">
        <v>34</v>
      </c>
      <c r="G11" s="1">
        <f>INDEX(Коэффициенты!D$3:D$39, MATCH(F11,Коэффициенты!C$3:C$39,1))</f>
        <v>0.65</v>
      </c>
      <c r="H11">
        <f t="shared" ref="H11:H74" si="0">E11*1000</f>
        <v>13300</v>
      </c>
      <c r="I11" s="12">
        <f>INDEX(Коэффициенты!B$3:B$74,MATCH(H11,Коэффициенты!A$3:A$74,1))</f>
        <v>0.39</v>
      </c>
      <c r="J11" s="9">
        <f>I11*H11*$E$5</f>
        <v>466.83</v>
      </c>
      <c r="K11" s="2">
        <v>0</v>
      </c>
      <c r="L11" s="10">
        <f>L10+K11</f>
        <v>0</v>
      </c>
      <c r="M11" s="62">
        <f t="shared" ref="M11:M74" si="1">L11+J11</f>
        <v>466.83</v>
      </c>
      <c r="N11" s="63">
        <f>M11/(1.25)</f>
        <v>373.464</v>
      </c>
      <c r="Q11" s="20"/>
      <c r="R11" s="20"/>
      <c r="S11" s="20"/>
      <c r="T11" s="21"/>
      <c r="U11" s="20"/>
      <c r="V11" s="20"/>
      <c r="W11" s="20"/>
      <c r="X11" s="20"/>
      <c r="Y11" s="20"/>
      <c r="Z11" s="20"/>
      <c r="AA11" s="20"/>
    </row>
    <row r="12" spans="1:27" ht="15.75" thickBot="1" x14ac:dyDescent="0.3">
      <c r="A12">
        <f>A11+0.1</f>
        <v>2.2000000000000002</v>
      </c>
      <c r="B12">
        <f t="shared" ref="B12:B75" si="2">A12-A11</f>
        <v>0.10000000000000009</v>
      </c>
      <c r="C12">
        <f>B12+C11</f>
        <v>2.2000000000000015</v>
      </c>
      <c r="D12">
        <f>D11-B12</f>
        <v>36.299999999999997</v>
      </c>
      <c r="E12" s="67">
        <v>10.9</v>
      </c>
      <c r="F12" s="66">
        <v>48</v>
      </c>
      <c r="G12" s="1">
        <f>INDEX(Коэффициенты!D$3:D$39, MATCH(F12,Коэффициенты!C$3:C$39,1))</f>
        <v>0.57999999999999996</v>
      </c>
      <c r="H12">
        <f t="shared" si="0"/>
        <v>10900</v>
      </c>
      <c r="I12" s="12">
        <f>INDEX(Коэффициенты!B$3:B$74,MATCH(H12,Коэффициенты!A$3:A$74,1))</f>
        <v>0.44</v>
      </c>
      <c r="J12" s="9">
        <f>I12*H12*$E$5</f>
        <v>431.64</v>
      </c>
      <c r="K12" s="2">
        <f t="shared" ref="K12:K75" si="3">G12*F12*B12*$E$4</f>
        <v>3.3408000000000024</v>
      </c>
      <c r="L12" s="10">
        <f>L11+K12</f>
        <v>3.3408000000000024</v>
      </c>
      <c r="M12" s="62">
        <f t="shared" si="1"/>
        <v>434.98079999999999</v>
      </c>
      <c r="N12" s="63">
        <f>M12/(1.25)</f>
        <v>347.98464000000001</v>
      </c>
      <c r="Q12" s="20"/>
      <c r="R12" s="20"/>
      <c r="S12" s="20"/>
      <c r="T12" s="21"/>
      <c r="U12" s="20"/>
      <c r="V12" s="20"/>
      <c r="W12" s="20"/>
      <c r="X12" s="20"/>
      <c r="Y12" s="20"/>
      <c r="Z12" s="20"/>
      <c r="AA12" s="20"/>
    </row>
    <row r="13" spans="1:27" ht="15.75" thickBot="1" x14ac:dyDescent="0.3">
      <c r="A13">
        <f t="shared" ref="A13:A76" si="4">A12+0.1</f>
        <v>2.3000000000000003</v>
      </c>
      <c r="B13">
        <f>A13-A12</f>
        <v>0.10000000000000009</v>
      </c>
      <c r="C13">
        <f>B13+C12</f>
        <v>2.3000000000000016</v>
      </c>
      <c r="D13">
        <f t="shared" ref="D13:D76" si="5">D12-B13</f>
        <v>36.199999999999996</v>
      </c>
      <c r="E13" s="67">
        <v>9.3000000000000007</v>
      </c>
      <c r="F13" s="66">
        <v>43</v>
      </c>
      <c r="G13" s="1">
        <f>INDEX(Коэффициенты!D$3:D$39, MATCH(F13,Коэффициенты!C$3:C$39,1))</f>
        <v>0.6</v>
      </c>
      <c r="H13">
        <f t="shared" si="0"/>
        <v>9300</v>
      </c>
      <c r="I13" s="12">
        <f>INDEX(Коэффициенты!B$3:B$74,MATCH(H13,Коэффициенты!A$3:A$74,1))</f>
        <v>0.48</v>
      </c>
      <c r="J13" s="9">
        <f>I13*H13*$E$5</f>
        <v>401.76</v>
      </c>
      <c r="K13" s="2">
        <f t="shared" si="3"/>
        <v>3.0960000000000027</v>
      </c>
      <c r="L13" s="10">
        <f>L12+K13</f>
        <v>6.4368000000000052</v>
      </c>
      <c r="M13" s="62">
        <f t="shared" si="1"/>
        <v>408.1968</v>
      </c>
      <c r="N13" s="63">
        <f t="shared" ref="N13:N76" si="6">M13/(1.25)</f>
        <v>326.55743999999999</v>
      </c>
      <c r="Q13" s="19"/>
      <c r="R13" s="19"/>
      <c r="S13" s="20"/>
      <c r="T13" s="21"/>
      <c r="U13" s="20"/>
      <c r="V13" s="20"/>
      <c r="W13" s="20"/>
      <c r="X13" s="20"/>
      <c r="Y13" s="20"/>
      <c r="Z13" s="20"/>
      <c r="AA13" s="20"/>
    </row>
    <row r="14" spans="1:27" ht="15.75" thickBot="1" x14ac:dyDescent="0.3">
      <c r="A14">
        <f t="shared" si="4"/>
        <v>2.4000000000000004</v>
      </c>
      <c r="B14">
        <f t="shared" si="2"/>
        <v>0.10000000000000009</v>
      </c>
      <c r="C14" s="2">
        <f t="shared" ref="C14:C77" si="7">B14+C13</f>
        <v>2.4000000000000017</v>
      </c>
      <c r="D14">
        <f t="shared" si="5"/>
        <v>36.099999999999994</v>
      </c>
      <c r="E14" s="67">
        <v>9.1</v>
      </c>
      <c r="F14" s="66">
        <v>43</v>
      </c>
      <c r="G14" s="1">
        <f>INDEX(Коэффициенты!D$3:D$39, MATCH(F14,Коэффициенты!C$3:C$39,1))</f>
        <v>0.6</v>
      </c>
      <c r="H14">
        <f t="shared" si="0"/>
        <v>9100</v>
      </c>
      <c r="I14" s="12">
        <f>INDEX(Коэффициенты!B$3:B$74,MATCH(H14,Коэффициенты!A$3:A$74,1))</f>
        <v>0.49</v>
      </c>
      <c r="J14" s="9">
        <f t="shared" ref="J14:J77" si="8">I14*H14*$E$5</f>
        <v>401.31</v>
      </c>
      <c r="K14" s="2">
        <f t="shared" si="3"/>
        <v>3.0960000000000027</v>
      </c>
      <c r="L14" s="10">
        <f t="shared" ref="L14:L77" si="9">L13+K14</f>
        <v>9.5328000000000088</v>
      </c>
      <c r="M14" s="62">
        <f t="shared" si="1"/>
        <v>410.84280000000001</v>
      </c>
      <c r="N14" s="63">
        <f t="shared" si="6"/>
        <v>328.67424</v>
      </c>
      <c r="Q14" s="22"/>
      <c r="R14" s="20"/>
      <c r="S14" s="20"/>
      <c r="T14" s="21"/>
      <c r="U14" s="20"/>
      <c r="V14" s="20"/>
      <c r="W14" s="20"/>
      <c r="X14" s="20"/>
      <c r="Y14" s="20"/>
      <c r="Z14" s="20"/>
      <c r="AA14" s="20"/>
    </row>
    <row r="15" spans="1:27" ht="15.75" thickBot="1" x14ac:dyDescent="0.3">
      <c r="A15">
        <f t="shared" si="4"/>
        <v>2.5000000000000004</v>
      </c>
      <c r="B15">
        <f t="shared" si="2"/>
        <v>0.10000000000000009</v>
      </c>
      <c r="C15">
        <f t="shared" si="7"/>
        <v>2.5000000000000018</v>
      </c>
      <c r="D15">
        <f t="shared" si="5"/>
        <v>35.999999999999993</v>
      </c>
      <c r="E15" s="67">
        <v>9.6</v>
      </c>
      <c r="F15" s="66">
        <v>36</v>
      </c>
      <c r="G15" s="1">
        <f>INDEX(Коэффициенты!D$3:D$39, MATCH(F15,Коэффициенты!C$3:C$39,1))</f>
        <v>0.63</v>
      </c>
      <c r="H15">
        <f t="shared" si="0"/>
        <v>9600</v>
      </c>
      <c r="I15" s="12">
        <f>INDEX(Коэффициенты!B$3:B$74,MATCH(H15,Коэффициенты!A$3:A$74,1))</f>
        <v>0.47</v>
      </c>
      <c r="J15" s="9">
        <f t="shared" si="8"/>
        <v>406.08</v>
      </c>
      <c r="K15" s="2">
        <f t="shared" si="3"/>
        <v>2.7216000000000022</v>
      </c>
      <c r="L15" s="10">
        <f t="shared" si="9"/>
        <v>12.254400000000011</v>
      </c>
      <c r="M15" s="62">
        <f t="shared" si="1"/>
        <v>418.33440000000002</v>
      </c>
      <c r="N15" s="63">
        <f t="shared" si="6"/>
        <v>334.66752000000002</v>
      </c>
      <c r="Q15" s="20"/>
      <c r="R15" s="20"/>
      <c r="S15" s="20"/>
      <c r="T15" s="21"/>
      <c r="U15" s="20"/>
      <c r="V15" s="20"/>
      <c r="W15" s="20"/>
      <c r="X15" s="20"/>
      <c r="Y15" s="20"/>
      <c r="Z15" s="20"/>
      <c r="AA15" s="20"/>
    </row>
    <row r="16" spans="1:27" ht="15.75" thickBot="1" x14ac:dyDescent="0.3">
      <c r="A16">
        <f t="shared" si="4"/>
        <v>2.6000000000000005</v>
      </c>
      <c r="B16">
        <f t="shared" si="2"/>
        <v>0.10000000000000009</v>
      </c>
      <c r="C16">
        <f t="shared" si="7"/>
        <v>2.6000000000000019</v>
      </c>
      <c r="D16">
        <f t="shared" si="5"/>
        <v>35.899999999999991</v>
      </c>
      <c r="E16" s="67">
        <v>9.4</v>
      </c>
      <c r="F16" s="66">
        <v>34</v>
      </c>
      <c r="G16" s="1">
        <f>INDEX(Коэффициенты!D$3:D$39, MATCH(F16,Коэффициенты!C$3:C$39,1))</f>
        <v>0.65</v>
      </c>
      <c r="H16">
        <f t="shared" si="0"/>
        <v>9400</v>
      </c>
      <c r="I16" s="12">
        <f>INDEX(Коэффициенты!B$3:B$74,MATCH(H16,Коэффициенты!A$3:A$74,1))</f>
        <v>0.48</v>
      </c>
      <c r="J16" s="9">
        <f t="shared" si="8"/>
        <v>406.08</v>
      </c>
      <c r="K16" s="2">
        <f t="shared" si="3"/>
        <v>2.6520000000000024</v>
      </c>
      <c r="L16" s="10">
        <f t="shared" si="9"/>
        <v>14.906400000000014</v>
      </c>
      <c r="M16" s="62">
        <f t="shared" si="1"/>
        <v>420.9864</v>
      </c>
      <c r="N16" s="63">
        <f t="shared" si="6"/>
        <v>336.78912000000003</v>
      </c>
      <c r="Q16" s="19"/>
      <c r="R16" s="19"/>
      <c r="S16" s="20"/>
      <c r="T16" s="21"/>
      <c r="U16" s="20"/>
      <c r="V16" s="20"/>
      <c r="W16" s="20"/>
      <c r="X16" s="20"/>
      <c r="Y16" s="20"/>
      <c r="Z16" s="20"/>
      <c r="AA16" s="20"/>
    </row>
    <row r="17" spans="1:27" ht="15.75" thickBot="1" x14ac:dyDescent="0.3">
      <c r="A17">
        <f t="shared" si="4"/>
        <v>2.7000000000000006</v>
      </c>
      <c r="B17">
        <f t="shared" si="2"/>
        <v>0.10000000000000009</v>
      </c>
      <c r="C17" s="2">
        <f t="shared" si="7"/>
        <v>2.700000000000002</v>
      </c>
      <c r="D17">
        <f t="shared" si="5"/>
        <v>35.79999999999999</v>
      </c>
      <c r="E17" s="67">
        <v>8.6999999999999993</v>
      </c>
      <c r="F17" s="66">
        <v>32</v>
      </c>
      <c r="G17" s="1">
        <f>INDEX(Коэффициенты!D$3:D$39, MATCH(F17,Коэффициенты!C$3:C$39,1))</f>
        <v>0.66</v>
      </c>
      <c r="H17">
        <f t="shared" si="0"/>
        <v>8700</v>
      </c>
      <c r="I17" s="12">
        <f>INDEX(Коэффициенты!B$3:B$74,MATCH(H17,Коэффициенты!A$3:A$74,1))</f>
        <v>0.51</v>
      </c>
      <c r="J17" s="9">
        <f t="shared" si="8"/>
        <v>399.33</v>
      </c>
      <c r="K17" s="2">
        <f t="shared" si="3"/>
        <v>2.534400000000002</v>
      </c>
      <c r="L17" s="10">
        <f t="shared" si="9"/>
        <v>17.440800000000017</v>
      </c>
      <c r="M17" s="62">
        <f t="shared" si="1"/>
        <v>416.77080000000001</v>
      </c>
      <c r="N17" s="63">
        <f t="shared" si="6"/>
        <v>333.41664000000003</v>
      </c>
      <c r="Q17" s="22"/>
      <c r="R17" s="20"/>
      <c r="S17" s="20"/>
      <c r="T17" s="21"/>
      <c r="U17" s="20"/>
      <c r="V17" s="20"/>
      <c r="W17" s="20"/>
      <c r="X17" s="20"/>
      <c r="Y17" s="20"/>
      <c r="Z17" s="20"/>
      <c r="AA17" s="20"/>
    </row>
    <row r="18" spans="1:27" ht="15.75" thickBot="1" x14ac:dyDescent="0.3">
      <c r="A18">
        <f t="shared" si="4"/>
        <v>2.8000000000000007</v>
      </c>
      <c r="B18">
        <f t="shared" si="2"/>
        <v>0.10000000000000009</v>
      </c>
      <c r="C18">
        <f t="shared" si="7"/>
        <v>2.800000000000002</v>
      </c>
      <c r="D18">
        <f t="shared" si="5"/>
        <v>35.699999999999989</v>
      </c>
      <c r="E18" s="67">
        <v>6.7</v>
      </c>
      <c r="F18" s="66">
        <v>36</v>
      </c>
      <c r="G18" s="1">
        <f>INDEX(Коэффициенты!D$3:D$39, MATCH(F18,Коэффициенты!C$3:C$39,1))</f>
        <v>0.63</v>
      </c>
      <c r="H18">
        <f t="shared" si="0"/>
        <v>6700</v>
      </c>
      <c r="I18" s="12">
        <f>INDEX(Коэффициенты!B$3:B$74,MATCH(H18,Коэффициенты!A$3:A$74,1))</f>
        <v>0.59</v>
      </c>
      <c r="J18" s="9">
        <f t="shared" si="8"/>
        <v>355.77</v>
      </c>
      <c r="K18" s="2">
        <f t="shared" si="3"/>
        <v>2.7216000000000022</v>
      </c>
      <c r="L18" s="10">
        <f t="shared" si="9"/>
        <v>20.162400000000019</v>
      </c>
      <c r="M18" s="62">
        <f t="shared" si="1"/>
        <v>375.93240000000003</v>
      </c>
      <c r="N18" s="63">
        <f t="shared" si="6"/>
        <v>300.74592000000001</v>
      </c>
      <c r="Q18" s="20"/>
      <c r="R18" s="20"/>
      <c r="S18" s="20"/>
      <c r="T18" s="21"/>
      <c r="U18" s="20"/>
      <c r="V18" s="20"/>
      <c r="W18" s="20"/>
      <c r="X18" s="20"/>
      <c r="Y18" s="20"/>
      <c r="Z18" s="20"/>
      <c r="AA18" s="20"/>
    </row>
    <row r="19" spans="1:27" ht="15.75" thickBot="1" x14ac:dyDescent="0.3">
      <c r="A19">
        <f t="shared" si="4"/>
        <v>2.9000000000000008</v>
      </c>
      <c r="B19">
        <f t="shared" si="2"/>
        <v>0.10000000000000009</v>
      </c>
      <c r="C19">
        <f t="shared" si="7"/>
        <v>2.9000000000000021</v>
      </c>
      <c r="D19">
        <f t="shared" si="5"/>
        <v>35.599999999999987</v>
      </c>
      <c r="E19" s="67">
        <v>6.3</v>
      </c>
      <c r="F19" s="66">
        <v>29</v>
      </c>
      <c r="G19" s="1">
        <f>INDEX(Коэффициенты!D$3:D$39, MATCH(F19,Коэффициенты!C$3:C$39,1))</f>
        <v>0.69</v>
      </c>
      <c r="H19">
        <f t="shared" si="0"/>
        <v>6300</v>
      </c>
      <c r="I19" s="12">
        <f>INDEX(Коэффициенты!B$3:B$74,MATCH(H19,Коэффициенты!A$3:A$74,1))</f>
        <v>0.6</v>
      </c>
      <c r="J19" s="9">
        <f t="shared" si="8"/>
        <v>340.2</v>
      </c>
      <c r="K19" s="2">
        <f t="shared" si="3"/>
        <v>2.401200000000002</v>
      </c>
      <c r="L19" s="10">
        <f t="shared" si="9"/>
        <v>22.563600000000022</v>
      </c>
      <c r="M19" s="62">
        <f t="shared" si="1"/>
        <v>362.7636</v>
      </c>
      <c r="N19" s="63">
        <f t="shared" si="6"/>
        <v>290.21087999999997</v>
      </c>
      <c r="Q19" s="19"/>
      <c r="R19" s="19"/>
      <c r="S19" s="20"/>
      <c r="T19" s="21"/>
      <c r="U19" s="20"/>
      <c r="V19" s="20"/>
      <c r="W19" s="20"/>
      <c r="X19" s="20"/>
      <c r="Y19" s="20"/>
      <c r="Z19" s="20"/>
      <c r="AA19" s="20"/>
    </row>
    <row r="20" spans="1:27" ht="15.75" thickBot="1" x14ac:dyDescent="0.3">
      <c r="A20">
        <f t="shared" si="4"/>
        <v>3.0000000000000009</v>
      </c>
      <c r="B20">
        <f t="shared" si="2"/>
        <v>0.10000000000000009</v>
      </c>
      <c r="C20" s="2">
        <f t="shared" si="7"/>
        <v>3.0000000000000022</v>
      </c>
      <c r="D20">
        <f t="shared" si="5"/>
        <v>35.499999999999986</v>
      </c>
      <c r="E20" s="67">
        <v>6.3</v>
      </c>
      <c r="F20" s="66">
        <v>25</v>
      </c>
      <c r="G20" s="1">
        <f>INDEX(Коэффициенты!D$3:D$39, MATCH(F20,Коэффициенты!C$3:C$39,1))</f>
        <v>0.72</v>
      </c>
      <c r="H20">
        <f t="shared" si="0"/>
        <v>6300</v>
      </c>
      <c r="I20" s="12">
        <f>INDEX(Коэффициенты!B$3:B$74,MATCH(H20,Коэффициенты!A$3:A$74,1))</f>
        <v>0.6</v>
      </c>
      <c r="J20" s="9">
        <f t="shared" si="8"/>
        <v>340.2</v>
      </c>
      <c r="K20" s="2">
        <f t="shared" si="3"/>
        <v>2.1600000000000019</v>
      </c>
      <c r="L20" s="10">
        <f t="shared" si="9"/>
        <v>24.723600000000026</v>
      </c>
      <c r="M20" s="62">
        <f t="shared" si="1"/>
        <v>364.92360000000002</v>
      </c>
      <c r="N20" s="63">
        <f t="shared" si="6"/>
        <v>291.93888000000004</v>
      </c>
      <c r="Q20" s="22"/>
      <c r="R20" s="20"/>
      <c r="S20" s="20"/>
      <c r="T20" s="21"/>
      <c r="U20" s="20"/>
      <c r="V20" s="20"/>
      <c r="W20" s="20"/>
      <c r="X20" s="20"/>
      <c r="Y20" s="20"/>
      <c r="Z20" s="20"/>
      <c r="AA20" s="20"/>
    </row>
    <row r="21" spans="1:27" ht="15.75" thickBot="1" x14ac:dyDescent="0.3">
      <c r="A21">
        <f t="shared" si="4"/>
        <v>3.100000000000001</v>
      </c>
      <c r="B21">
        <f t="shared" si="2"/>
        <v>0.10000000000000009</v>
      </c>
      <c r="C21">
        <f t="shared" si="7"/>
        <v>3.1000000000000023</v>
      </c>
      <c r="D21">
        <f t="shared" si="5"/>
        <v>35.399999999999984</v>
      </c>
      <c r="E21" s="67">
        <v>5.4</v>
      </c>
      <c r="F21" s="66">
        <v>16</v>
      </c>
      <c r="G21" s="1">
        <f>INDEX(Коэффициенты!D$3:D$39, MATCH(F21,Коэффициенты!C$3:C$39,1))</f>
        <v>0.75</v>
      </c>
      <c r="H21">
        <f t="shared" si="0"/>
        <v>5400</v>
      </c>
      <c r="I21" s="12">
        <f>INDEX(Коэффициенты!B$3:B$74,MATCH(H21,Коэффициенты!A$3:A$74,1))</f>
        <v>0.64</v>
      </c>
      <c r="J21" s="9">
        <f t="shared" si="8"/>
        <v>311.03999999999996</v>
      </c>
      <c r="K21" s="2">
        <f t="shared" si="3"/>
        <v>1.4400000000000013</v>
      </c>
      <c r="L21" s="10">
        <f t="shared" si="9"/>
        <v>26.163600000000027</v>
      </c>
      <c r="M21" s="62">
        <f t="shared" si="1"/>
        <v>337.20359999999999</v>
      </c>
      <c r="N21" s="63">
        <f t="shared" si="6"/>
        <v>269.76288</v>
      </c>
      <c r="Q21" s="20"/>
      <c r="R21" s="20"/>
      <c r="S21" s="20"/>
      <c r="T21" s="21"/>
      <c r="U21" s="20"/>
      <c r="V21" s="20"/>
      <c r="W21" s="20"/>
      <c r="X21" s="20"/>
      <c r="Y21" s="20"/>
      <c r="Z21" s="20"/>
      <c r="AA21" s="20"/>
    </row>
    <row r="22" spans="1:27" ht="15.75" thickBot="1" x14ac:dyDescent="0.3">
      <c r="A22">
        <f t="shared" si="4"/>
        <v>3.2000000000000011</v>
      </c>
      <c r="B22">
        <f t="shared" si="2"/>
        <v>0.10000000000000009</v>
      </c>
      <c r="C22">
        <f t="shared" si="7"/>
        <v>3.2000000000000024</v>
      </c>
      <c r="D22">
        <f t="shared" si="5"/>
        <v>35.299999999999983</v>
      </c>
      <c r="E22" s="67">
        <v>4.8</v>
      </c>
      <c r="F22" s="66">
        <v>18</v>
      </c>
      <c r="G22" s="1">
        <f>INDEX(Коэффициенты!D$3:D$39, MATCH(F22,Коэффициенты!C$3:C$39,1))</f>
        <v>0.75</v>
      </c>
      <c r="H22">
        <f t="shared" si="0"/>
        <v>4800</v>
      </c>
      <c r="I22" s="12">
        <f>INDEX(Коэффициенты!B$3:B$74,MATCH(H22,Коэффициенты!A$3:A$74,1))</f>
        <v>0.67</v>
      </c>
      <c r="J22" s="9">
        <f t="shared" si="8"/>
        <v>289.44</v>
      </c>
      <c r="K22" s="2">
        <f t="shared" si="3"/>
        <v>1.6200000000000014</v>
      </c>
      <c r="L22" s="10">
        <f t="shared" si="9"/>
        <v>27.783600000000028</v>
      </c>
      <c r="M22" s="62">
        <f t="shared" si="1"/>
        <v>317.22360000000003</v>
      </c>
      <c r="N22" s="63">
        <f t="shared" si="6"/>
        <v>253.77888000000002</v>
      </c>
      <c r="Q22" s="19"/>
      <c r="R22" s="19"/>
      <c r="S22" s="20"/>
      <c r="T22" s="21"/>
      <c r="U22" s="20"/>
      <c r="V22" s="20"/>
      <c r="W22" s="20"/>
      <c r="X22" s="20"/>
      <c r="Y22" s="20"/>
      <c r="Z22" s="20"/>
      <c r="AA22" s="20"/>
    </row>
    <row r="23" spans="1:27" ht="15.75" thickBot="1" x14ac:dyDescent="0.3">
      <c r="A23">
        <f t="shared" si="4"/>
        <v>3.3000000000000012</v>
      </c>
      <c r="B23">
        <f t="shared" si="2"/>
        <v>0.10000000000000009</v>
      </c>
      <c r="C23" s="2">
        <f t="shared" si="7"/>
        <v>3.3000000000000025</v>
      </c>
      <c r="D23">
        <f t="shared" si="5"/>
        <v>35.199999999999982</v>
      </c>
      <c r="E23" s="67">
        <v>5.0999999999999996</v>
      </c>
      <c r="F23" s="66">
        <v>16</v>
      </c>
      <c r="G23" s="1">
        <f>INDEX(Коэффициенты!D$3:D$39, MATCH(F23,Коэффициенты!C$3:C$39,1))</f>
        <v>0.75</v>
      </c>
      <c r="H23">
        <f t="shared" si="0"/>
        <v>5100</v>
      </c>
      <c r="I23" s="12">
        <f>INDEX(Коэффициенты!B$3:B$74,MATCH(H23,Коэффициенты!A$3:A$74,1))</f>
        <v>0.65</v>
      </c>
      <c r="J23" s="9">
        <f t="shared" si="8"/>
        <v>298.34999999999997</v>
      </c>
      <c r="K23" s="2">
        <f t="shared" si="3"/>
        <v>1.4400000000000013</v>
      </c>
      <c r="L23" s="10">
        <f t="shared" si="9"/>
        <v>29.22360000000003</v>
      </c>
      <c r="M23" s="62">
        <f t="shared" si="1"/>
        <v>327.5736</v>
      </c>
      <c r="N23" s="63">
        <f t="shared" si="6"/>
        <v>262.05887999999999</v>
      </c>
      <c r="Q23" s="22"/>
      <c r="R23" s="20"/>
      <c r="S23" s="20"/>
      <c r="T23" s="21"/>
      <c r="U23" s="20"/>
      <c r="V23" s="20"/>
      <c r="W23" s="20"/>
      <c r="X23" s="20"/>
      <c r="Y23" s="20"/>
      <c r="Z23" s="20"/>
      <c r="AA23" s="20"/>
    </row>
    <row r="24" spans="1:27" ht="15.75" thickBot="1" x14ac:dyDescent="0.3">
      <c r="A24">
        <f t="shared" si="4"/>
        <v>3.4000000000000012</v>
      </c>
      <c r="B24">
        <f t="shared" si="2"/>
        <v>0.10000000000000009</v>
      </c>
      <c r="C24">
        <f t="shared" si="7"/>
        <v>3.4000000000000026</v>
      </c>
      <c r="D24">
        <f t="shared" si="5"/>
        <v>35.09999999999998</v>
      </c>
      <c r="E24" s="67">
        <v>4.9000000000000004</v>
      </c>
      <c r="F24" s="66">
        <v>18</v>
      </c>
      <c r="G24" s="1">
        <f>INDEX(Коэффициенты!D$3:D$39, MATCH(F24,Коэффициенты!C$3:C$39,1))</f>
        <v>0.75</v>
      </c>
      <c r="H24">
        <f t="shared" si="0"/>
        <v>4900</v>
      </c>
      <c r="I24" s="12">
        <f>INDEX(Коэффициенты!B$3:B$74,MATCH(H24,Коэффициенты!A$3:A$74,1))</f>
        <v>0.66</v>
      </c>
      <c r="J24" s="9">
        <f t="shared" si="8"/>
        <v>291.06</v>
      </c>
      <c r="K24" s="2">
        <f t="shared" si="3"/>
        <v>1.6200000000000014</v>
      </c>
      <c r="L24" s="10">
        <f t="shared" si="9"/>
        <v>30.843600000000031</v>
      </c>
      <c r="M24" s="62">
        <f t="shared" si="1"/>
        <v>321.90360000000004</v>
      </c>
      <c r="N24" s="63">
        <f t="shared" si="6"/>
        <v>257.52288000000004</v>
      </c>
      <c r="Q24" s="20"/>
      <c r="R24" s="20"/>
      <c r="S24" s="20"/>
      <c r="T24" s="21"/>
      <c r="U24" s="20"/>
      <c r="V24" s="20"/>
      <c r="W24" s="20"/>
      <c r="X24" s="20"/>
      <c r="Y24" s="20"/>
      <c r="Z24" s="20"/>
      <c r="AA24" s="20"/>
    </row>
    <row r="25" spans="1:27" ht="15.75" thickBot="1" x14ac:dyDescent="0.3">
      <c r="A25">
        <f t="shared" si="4"/>
        <v>3.5000000000000013</v>
      </c>
      <c r="B25">
        <f t="shared" si="2"/>
        <v>0.10000000000000009</v>
      </c>
      <c r="C25">
        <f t="shared" si="7"/>
        <v>3.5000000000000027</v>
      </c>
      <c r="D25">
        <f t="shared" si="5"/>
        <v>34.999999999999979</v>
      </c>
      <c r="E25" s="67">
        <v>4.3</v>
      </c>
      <c r="F25" s="66">
        <v>20</v>
      </c>
      <c r="G25" s="1">
        <f>INDEX(Коэффициенты!D$3:D$39, MATCH(F25,Коэффициенты!C$3:C$39,1))</f>
        <v>0.75</v>
      </c>
      <c r="H25">
        <f t="shared" si="0"/>
        <v>4300</v>
      </c>
      <c r="I25" s="12">
        <f>INDEX(Коэффициенты!B$3:B$74,MATCH(H25,Коэффициенты!A$3:A$74,1))</f>
        <v>0.7</v>
      </c>
      <c r="J25" s="9">
        <f t="shared" si="8"/>
        <v>270.89999999999998</v>
      </c>
      <c r="K25" s="2">
        <f t="shared" si="3"/>
        <v>1.8000000000000016</v>
      </c>
      <c r="L25" s="10">
        <f t="shared" si="9"/>
        <v>32.643600000000035</v>
      </c>
      <c r="M25" s="62">
        <f t="shared" si="1"/>
        <v>303.54360000000003</v>
      </c>
      <c r="N25" s="63">
        <f t="shared" si="6"/>
        <v>242.83488000000003</v>
      </c>
      <c r="Q25" s="19"/>
      <c r="R25" s="19"/>
      <c r="S25" s="20"/>
      <c r="T25" s="21"/>
      <c r="U25" s="20"/>
      <c r="V25" s="20"/>
      <c r="W25" s="20"/>
      <c r="X25" s="20"/>
      <c r="Y25" s="20"/>
      <c r="Z25" s="20"/>
      <c r="AA25" s="20"/>
    </row>
    <row r="26" spans="1:27" ht="15.75" thickBot="1" x14ac:dyDescent="0.3">
      <c r="A26">
        <f t="shared" si="4"/>
        <v>3.6000000000000014</v>
      </c>
      <c r="B26">
        <f t="shared" si="2"/>
        <v>0.10000000000000009</v>
      </c>
      <c r="C26" s="2">
        <f t="shared" si="7"/>
        <v>3.6000000000000028</v>
      </c>
      <c r="D26">
        <f t="shared" si="5"/>
        <v>34.899999999999977</v>
      </c>
      <c r="E26" s="67">
        <v>5.2</v>
      </c>
      <c r="F26" s="66">
        <v>19</v>
      </c>
      <c r="G26" s="1">
        <f>INDEX(Коэффициенты!D$3:D$39, MATCH(F26,Коэффициенты!C$3:C$39,1))</f>
        <v>0.75</v>
      </c>
      <c r="H26">
        <f t="shared" si="0"/>
        <v>5200</v>
      </c>
      <c r="I26" s="12">
        <f>INDEX(Коэффициенты!B$3:B$74,MATCH(H26,Коэффициенты!A$3:A$74,1))</f>
        <v>0.65</v>
      </c>
      <c r="J26" s="9">
        <f t="shared" si="8"/>
        <v>304.2</v>
      </c>
      <c r="K26" s="2">
        <f t="shared" si="3"/>
        <v>1.7100000000000013</v>
      </c>
      <c r="L26" s="10">
        <f t="shared" si="9"/>
        <v>34.353600000000036</v>
      </c>
      <c r="M26" s="62">
        <f t="shared" si="1"/>
        <v>338.55360000000002</v>
      </c>
      <c r="N26" s="63">
        <f t="shared" si="6"/>
        <v>270.84288000000004</v>
      </c>
      <c r="Q26" s="22"/>
      <c r="R26" s="20"/>
      <c r="S26" s="20"/>
      <c r="T26" s="21"/>
      <c r="U26" s="20"/>
      <c r="V26" s="20"/>
      <c r="W26" s="20"/>
      <c r="X26" s="20"/>
      <c r="Y26" s="20"/>
      <c r="Z26" s="20"/>
      <c r="AA26" s="20"/>
    </row>
    <row r="27" spans="1:27" ht="15.75" thickBot="1" x14ac:dyDescent="0.3">
      <c r="A27">
        <f t="shared" si="4"/>
        <v>3.7000000000000015</v>
      </c>
      <c r="B27">
        <f t="shared" si="2"/>
        <v>0.10000000000000009</v>
      </c>
      <c r="C27">
        <f t="shared" si="7"/>
        <v>3.7000000000000028</v>
      </c>
      <c r="D27">
        <f t="shared" si="5"/>
        <v>34.799999999999976</v>
      </c>
      <c r="E27" s="67">
        <v>7.6</v>
      </c>
      <c r="F27" s="66">
        <v>18</v>
      </c>
      <c r="G27" s="1">
        <f>INDEX(Коэффициенты!D$3:D$39, MATCH(F27,Коэффициенты!C$3:C$39,1))</f>
        <v>0.75</v>
      </c>
      <c r="H27">
        <f t="shared" si="0"/>
        <v>7600</v>
      </c>
      <c r="I27" s="12">
        <f>INDEX(Коэффициенты!B$3:B$74,MATCH(H27,Коэффициенты!A$3:A$74,1))</f>
        <v>0.55000000000000004</v>
      </c>
      <c r="J27" s="9">
        <f t="shared" si="8"/>
        <v>376.2</v>
      </c>
      <c r="K27" s="2">
        <f t="shared" si="3"/>
        <v>1.6200000000000014</v>
      </c>
      <c r="L27" s="10">
        <f t="shared" si="9"/>
        <v>35.97360000000004</v>
      </c>
      <c r="M27" s="62">
        <f t="shared" si="1"/>
        <v>412.17360000000002</v>
      </c>
      <c r="N27" s="63">
        <f t="shared" si="6"/>
        <v>329.73887999999999</v>
      </c>
      <c r="Q27" s="20"/>
      <c r="R27" s="20"/>
      <c r="S27" s="20"/>
      <c r="T27" s="21"/>
      <c r="U27" s="20"/>
      <c r="V27" s="20"/>
      <c r="W27" s="20"/>
      <c r="X27" s="20"/>
      <c r="Y27" s="20"/>
      <c r="Z27" s="20"/>
      <c r="AA27" s="20"/>
    </row>
    <row r="28" spans="1:27" ht="15.75" thickBot="1" x14ac:dyDescent="0.3">
      <c r="A28">
        <f t="shared" si="4"/>
        <v>3.8000000000000016</v>
      </c>
      <c r="B28">
        <f t="shared" si="2"/>
        <v>0.10000000000000009</v>
      </c>
      <c r="C28">
        <f t="shared" si="7"/>
        <v>3.8000000000000029</v>
      </c>
      <c r="D28">
        <f t="shared" si="5"/>
        <v>34.699999999999974</v>
      </c>
      <c r="E28" s="67">
        <v>7.6</v>
      </c>
      <c r="F28" s="66">
        <v>18</v>
      </c>
      <c r="G28" s="1">
        <f>INDEX(Коэффициенты!D$3:D$39, MATCH(F28,Коэффициенты!C$3:C$39,1))</f>
        <v>0.75</v>
      </c>
      <c r="H28">
        <f t="shared" si="0"/>
        <v>7600</v>
      </c>
      <c r="I28" s="12">
        <f>INDEX(Коэффициенты!B$3:B$74,MATCH(H28,Коэффициенты!A$3:A$74,1))</f>
        <v>0.55000000000000004</v>
      </c>
      <c r="J28" s="9">
        <f t="shared" si="8"/>
        <v>376.2</v>
      </c>
      <c r="K28" s="2">
        <f t="shared" si="3"/>
        <v>1.6200000000000014</v>
      </c>
      <c r="L28" s="10">
        <f t="shared" si="9"/>
        <v>37.593600000000045</v>
      </c>
      <c r="M28" s="62">
        <f t="shared" si="1"/>
        <v>413.79360000000003</v>
      </c>
      <c r="N28" s="63">
        <f t="shared" si="6"/>
        <v>331.03488000000004</v>
      </c>
      <c r="Q28" s="19"/>
      <c r="R28" s="19"/>
      <c r="S28" s="20"/>
      <c r="T28" s="21"/>
      <c r="U28" s="20"/>
      <c r="V28" s="20"/>
      <c r="W28" s="20"/>
      <c r="X28" s="20"/>
      <c r="Y28" s="20"/>
      <c r="Z28" s="20"/>
      <c r="AA28" s="20"/>
    </row>
    <row r="29" spans="1:27" ht="15.75" thickBot="1" x14ac:dyDescent="0.3">
      <c r="A29">
        <f t="shared" si="4"/>
        <v>3.9000000000000017</v>
      </c>
      <c r="B29">
        <f t="shared" si="2"/>
        <v>0.10000000000000009</v>
      </c>
      <c r="C29" s="2">
        <f t="shared" si="7"/>
        <v>3.900000000000003</v>
      </c>
      <c r="D29">
        <f t="shared" si="5"/>
        <v>34.599999999999973</v>
      </c>
      <c r="E29" s="67">
        <v>6.6</v>
      </c>
      <c r="F29" s="66">
        <v>21</v>
      </c>
      <c r="G29" s="1">
        <f>INDEX(Коэффициенты!D$3:D$39, MATCH(F29,Коэффициенты!C$3:C$39,1))</f>
        <v>0.75</v>
      </c>
      <c r="H29">
        <f t="shared" si="0"/>
        <v>6600</v>
      </c>
      <c r="I29" s="12">
        <f>INDEX(Коэффициенты!B$3:B$74,MATCH(H29,Коэффициенты!A$3:A$74,1))</f>
        <v>0.59</v>
      </c>
      <c r="J29" s="9">
        <f t="shared" si="8"/>
        <v>350.46</v>
      </c>
      <c r="K29" s="2">
        <f t="shared" si="3"/>
        <v>1.8900000000000017</v>
      </c>
      <c r="L29" s="10">
        <f t="shared" si="9"/>
        <v>39.483600000000045</v>
      </c>
      <c r="M29" s="62">
        <f t="shared" si="1"/>
        <v>389.9436</v>
      </c>
      <c r="N29" s="63">
        <f t="shared" si="6"/>
        <v>311.95488</v>
      </c>
      <c r="Q29" s="22"/>
      <c r="R29" s="20"/>
      <c r="S29" s="20"/>
      <c r="T29" s="21"/>
      <c r="U29" s="20"/>
      <c r="V29" s="20"/>
      <c r="W29" s="20"/>
      <c r="X29" s="20"/>
      <c r="Y29" s="20"/>
      <c r="Z29" s="20"/>
      <c r="AA29" s="20"/>
    </row>
    <row r="30" spans="1:27" ht="15.75" thickBot="1" x14ac:dyDescent="0.3">
      <c r="A30">
        <f t="shared" si="4"/>
        <v>4.0000000000000018</v>
      </c>
      <c r="B30">
        <f t="shared" si="2"/>
        <v>0.10000000000000009</v>
      </c>
      <c r="C30">
        <f t="shared" si="7"/>
        <v>4.0000000000000036</v>
      </c>
      <c r="D30">
        <f t="shared" si="5"/>
        <v>34.499999999999972</v>
      </c>
      <c r="E30" s="67">
        <v>5.7</v>
      </c>
      <c r="F30" s="66">
        <v>28</v>
      </c>
      <c r="G30" s="1">
        <f>INDEX(Коэффициенты!D$3:D$39, MATCH(F30,Коэффициенты!C$3:C$39,1))</f>
        <v>0.69</v>
      </c>
      <c r="H30">
        <f t="shared" si="0"/>
        <v>5700</v>
      </c>
      <c r="I30" s="12">
        <f>INDEX(Коэффициенты!B$3:B$74,MATCH(H30,Коэффициенты!A$3:A$74,1))</f>
        <v>0.63</v>
      </c>
      <c r="J30" s="9">
        <f t="shared" si="8"/>
        <v>323.19</v>
      </c>
      <c r="K30" s="2">
        <f t="shared" si="3"/>
        <v>2.3184000000000018</v>
      </c>
      <c r="L30" s="10">
        <f t="shared" si="9"/>
        <v>41.802000000000049</v>
      </c>
      <c r="M30" s="62">
        <f t="shared" si="1"/>
        <v>364.99200000000008</v>
      </c>
      <c r="N30" s="63">
        <f t="shared" si="6"/>
        <v>291.99360000000007</v>
      </c>
      <c r="Q30" s="20"/>
      <c r="R30" s="20"/>
      <c r="S30" s="20"/>
      <c r="T30" s="21"/>
      <c r="U30" s="20"/>
      <c r="V30" s="20"/>
      <c r="W30" s="20"/>
      <c r="X30" s="20"/>
      <c r="Y30" s="20"/>
      <c r="Z30" s="20"/>
      <c r="AA30" s="20"/>
    </row>
    <row r="31" spans="1:27" ht="15.75" thickBot="1" x14ac:dyDescent="0.3">
      <c r="A31">
        <f t="shared" si="4"/>
        <v>4.1000000000000014</v>
      </c>
      <c r="B31">
        <f t="shared" si="2"/>
        <v>9.9999999999999645E-2</v>
      </c>
      <c r="C31">
        <f t="shared" si="7"/>
        <v>4.1000000000000032</v>
      </c>
      <c r="D31">
        <f t="shared" si="5"/>
        <v>34.39999999999997</v>
      </c>
      <c r="E31" s="67">
        <v>4</v>
      </c>
      <c r="F31" s="66">
        <v>29</v>
      </c>
      <c r="G31" s="1">
        <f>INDEX(Коэффициенты!D$3:D$39, MATCH(F31,Коэффициенты!C$3:C$39,1))</f>
        <v>0.69</v>
      </c>
      <c r="H31">
        <f t="shared" si="0"/>
        <v>4000</v>
      </c>
      <c r="I31" s="12">
        <f>INDEX(Коэффициенты!B$3:B$74,MATCH(H31,Коэффициенты!A$3:A$74,1))</f>
        <v>0.72</v>
      </c>
      <c r="J31" s="9">
        <f t="shared" si="8"/>
        <v>259.2</v>
      </c>
      <c r="K31" s="2">
        <f t="shared" si="3"/>
        <v>2.4011999999999913</v>
      </c>
      <c r="L31" s="10">
        <f t="shared" si="9"/>
        <v>44.203200000000038</v>
      </c>
      <c r="M31" s="62">
        <f t="shared" si="1"/>
        <v>303.40320000000003</v>
      </c>
      <c r="N31" s="63">
        <f t="shared" si="6"/>
        <v>242.72256000000002</v>
      </c>
      <c r="Q31" s="19"/>
      <c r="R31" s="19"/>
      <c r="S31" s="20"/>
      <c r="T31" s="21"/>
      <c r="U31" s="20"/>
      <c r="V31" s="20"/>
      <c r="W31" s="20"/>
      <c r="X31" s="20"/>
      <c r="Y31" s="20"/>
      <c r="Z31" s="20"/>
      <c r="AA31" s="20"/>
    </row>
    <row r="32" spans="1:27" ht="15.75" thickBot="1" x14ac:dyDescent="0.3">
      <c r="A32">
        <f t="shared" si="4"/>
        <v>4.2000000000000011</v>
      </c>
      <c r="B32">
        <f t="shared" si="2"/>
        <v>9.9999999999999645E-2</v>
      </c>
      <c r="C32" s="2">
        <f t="shared" si="7"/>
        <v>4.2000000000000028</v>
      </c>
      <c r="D32">
        <f t="shared" si="5"/>
        <v>34.299999999999969</v>
      </c>
      <c r="E32" s="67">
        <v>3</v>
      </c>
      <c r="F32" s="66">
        <v>18</v>
      </c>
      <c r="G32" s="1">
        <f>INDEX(Коэффициенты!D$3:D$39, MATCH(F32,Коэффициенты!C$3:C$39,1))</f>
        <v>0.75</v>
      </c>
      <c r="H32">
        <f t="shared" si="0"/>
        <v>3000</v>
      </c>
      <c r="I32" s="12">
        <f>INDEX(Коэффициенты!B$3:B$74,MATCH(H32,Коэффициенты!A$3:A$74,1))</f>
        <v>0.78</v>
      </c>
      <c r="J32" s="9">
        <f t="shared" si="8"/>
        <v>210.6</v>
      </c>
      <c r="K32" s="2">
        <f t="shared" si="3"/>
        <v>1.6199999999999941</v>
      </c>
      <c r="L32" s="10">
        <f t="shared" si="9"/>
        <v>45.823200000000035</v>
      </c>
      <c r="M32" s="62">
        <f t="shared" si="1"/>
        <v>256.42320000000001</v>
      </c>
      <c r="N32" s="63">
        <f t="shared" si="6"/>
        <v>205.13856000000001</v>
      </c>
      <c r="Q32" s="22"/>
      <c r="R32" s="20"/>
      <c r="S32" s="20"/>
      <c r="T32" s="21"/>
      <c r="U32" s="20"/>
      <c r="V32" s="20"/>
      <c r="W32" s="20"/>
      <c r="X32" s="20"/>
      <c r="Y32" s="20"/>
      <c r="Z32" s="20"/>
      <c r="AA32" s="20"/>
    </row>
    <row r="33" spans="1:27" ht="15.75" thickBot="1" x14ac:dyDescent="0.3">
      <c r="A33">
        <f t="shared" si="4"/>
        <v>4.3000000000000007</v>
      </c>
      <c r="B33">
        <f t="shared" si="2"/>
        <v>9.9999999999999645E-2</v>
      </c>
      <c r="C33">
        <f t="shared" si="7"/>
        <v>4.3000000000000025</v>
      </c>
      <c r="D33">
        <f t="shared" si="5"/>
        <v>34.199999999999967</v>
      </c>
      <c r="E33" s="67">
        <v>2.8</v>
      </c>
      <c r="F33" s="66">
        <v>14</v>
      </c>
      <c r="G33" s="1">
        <f>INDEX(Коэффициенты!D$3:D$39, MATCH(F33,Коэффициенты!C$3:C$39,1))</f>
        <v>0.75</v>
      </c>
      <c r="H33">
        <f t="shared" si="0"/>
        <v>2800</v>
      </c>
      <c r="I33" s="12">
        <f>INDEX(Коэффициенты!B$3:B$74,MATCH(H33,Коэффициенты!A$3:A$74,1))</f>
        <v>0.79</v>
      </c>
      <c r="J33" s="9">
        <f t="shared" si="8"/>
        <v>199.07999999999998</v>
      </c>
      <c r="K33" s="2">
        <f t="shared" si="3"/>
        <v>1.2599999999999956</v>
      </c>
      <c r="L33" s="10">
        <f t="shared" si="9"/>
        <v>47.083200000000033</v>
      </c>
      <c r="M33" s="62">
        <f t="shared" si="1"/>
        <v>246.16320000000002</v>
      </c>
      <c r="N33" s="63">
        <f t="shared" si="6"/>
        <v>196.93056000000001</v>
      </c>
      <c r="Q33" s="20"/>
      <c r="R33" s="20"/>
      <c r="S33" s="20"/>
      <c r="T33" s="21"/>
      <c r="U33" s="20"/>
      <c r="V33" s="20"/>
      <c r="W33" s="20"/>
      <c r="X33" s="20"/>
      <c r="Y33" s="20"/>
      <c r="Z33" s="20"/>
      <c r="AA33" s="20"/>
    </row>
    <row r="34" spans="1:27" ht="15.75" thickBot="1" x14ac:dyDescent="0.3">
      <c r="A34">
        <f t="shared" si="4"/>
        <v>4.4000000000000004</v>
      </c>
      <c r="B34">
        <f t="shared" si="2"/>
        <v>9.9999999999999645E-2</v>
      </c>
      <c r="C34">
        <f t="shared" si="7"/>
        <v>4.4000000000000021</v>
      </c>
      <c r="D34">
        <f t="shared" si="5"/>
        <v>34.099999999999966</v>
      </c>
      <c r="E34" s="67">
        <v>3.2</v>
      </c>
      <c r="F34" s="66">
        <v>12</v>
      </c>
      <c r="G34" s="1">
        <f>INDEX(Коэффициенты!D$3:D$39, MATCH(F34,Коэффициенты!C$3:C$39,1))</f>
        <v>0.75</v>
      </c>
      <c r="H34">
        <f t="shared" si="0"/>
        <v>3200</v>
      </c>
      <c r="I34" s="12">
        <f>INDEX(Коэффициенты!B$3:B$74,MATCH(H34,Коэффициенты!A$3:A$74,1))</f>
        <v>0.76</v>
      </c>
      <c r="J34" s="9">
        <f t="shared" si="8"/>
        <v>218.88</v>
      </c>
      <c r="K34" s="2">
        <f t="shared" si="3"/>
        <v>1.0799999999999961</v>
      </c>
      <c r="L34" s="10">
        <f t="shared" si="9"/>
        <v>48.163200000000032</v>
      </c>
      <c r="M34" s="62">
        <f t="shared" si="1"/>
        <v>267.04320000000001</v>
      </c>
      <c r="N34" s="63">
        <f t="shared" si="6"/>
        <v>213.63456000000002</v>
      </c>
      <c r="Q34" s="19"/>
      <c r="R34" s="19"/>
      <c r="S34" s="20"/>
      <c r="T34" s="21"/>
      <c r="U34" s="20"/>
      <c r="V34" s="20"/>
      <c r="W34" s="20"/>
      <c r="X34" s="20"/>
      <c r="Y34" s="20"/>
      <c r="Z34" s="20"/>
      <c r="AA34" s="20"/>
    </row>
    <row r="35" spans="1:27" ht="15.75" thickBot="1" x14ac:dyDescent="0.3">
      <c r="A35">
        <f t="shared" si="4"/>
        <v>4.5</v>
      </c>
      <c r="B35">
        <f t="shared" si="2"/>
        <v>9.9999999999999645E-2</v>
      </c>
      <c r="C35" s="2">
        <f t="shared" si="7"/>
        <v>4.5000000000000018</v>
      </c>
      <c r="D35">
        <f t="shared" si="5"/>
        <v>33.999999999999964</v>
      </c>
      <c r="E35" s="67">
        <v>4.2</v>
      </c>
      <c r="F35" s="66">
        <v>12</v>
      </c>
      <c r="G35" s="1">
        <f>INDEX(Коэффициенты!D$3:D$39, MATCH(F35,Коэффициенты!C$3:C$39,1))</f>
        <v>0.75</v>
      </c>
      <c r="H35">
        <f t="shared" si="0"/>
        <v>4200</v>
      </c>
      <c r="I35" s="12">
        <f>INDEX(Коэффициенты!B$3:B$74,MATCH(H35,Коэффициенты!A$3:A$74,1))</f>
        <v>0.7</v>
      </c>
      <c r="J35" s="9">
        <f t="shared" si="8"/>
        <v>264.59999999999997</v>
      </c>
      <c r="K35" s="2">
        <f t="shared" si="3"/>
        <v>1.0799999999999961</v>
      </c>
      <c r="L35" s="10">
        <f t="shared" si="9"/>
        <v>49.24320000000003</v>
      </c>
      <c r="M35" s="62">
        <f t="shared" si="1"/>
        <v>313.84320000000002</v>
      </c>
      <c r="N35" s="63">
        <f t="shared" si="6"/>
        <v>251.07456000000002</v>
      </c>
      <c r="Q35" s="22"/>
      <c r="R35" s="20"/>
      <c r="S35" s="20"/>
      <c r="T35" s="21"/>
      <c r="U35" s="20"/>
      <c r="V35" s="20"/>
      <c r="W35" s="20"/>
      <c r="X35" s="20"/>
      <c r="Y35" s="20"/>
      <c r="Z35" s="20"/>
      <c r="AA35" s="20"/>
    </row>
    <row r="36" spans="1:27" ht="15.75" thickBot="1" x14ac:dyDescent="0.3">
      <c r="A36">
        <f t="shared" si="4"/>
        <v>4.5999999999999996</v>
      </c>
      <c r="B36">
        <f t="shared" si="2"/>
        <v>9.9999999999999645E-2</v>
      </c>
      <c r="C36">
        <f t="shared" si="7"/>
        <v>4.6000000000000014</v>
      </c>
      <c r="D36">
        <f t="shared" si="5"/>
        <v>33.899999999999963</v>
      </c>
      <c r="E36" s="67">
        <v>7.3</v>
      </c>
      <c r="F36" s="66">
        <v>15</v>
      </c>
      <c r="G36" s="1">
        <f>INDEX(Коэффициенты!D$3:D$39, MATCH(F36,Коэффициенты!C$3:C$39,1))</f>
        <v>0.75</v>
      </c>
      <c r="H36">
        <f t="shared" si="0"/>
        <v>7300</v>
      </c>
      <c r="I36" s="12">
        <f>INDEX(Коэффициенты!B$3:B$74,MATCH(H36,Коэффициенты!A$3:A$74,1))</f>
        <v>0.56000000000000005</v>
      </c>
      <c r="J36" s="9">
        <f t="shared" si="8"/>
        <v>367.92</v>
      </c>
      <c r="K36" s="2">
        <f t="shared" si="3"/>
        <v>1.3499999999999952</v>
      </c>
      <c r="L36" s="10">
        <f t="shared" si="9"/>
        <v>50.593200000000024</v>
      </c>
      <c r="M36" s="62">
        <f t="shared" si="1"/>
        <v>418.51320000000004</v>
      </c>
      <c r="N36" s="63">
        <f t="shared" si="6"/>
        <v>334.81056000000001</v>
      </c>
      <c r="Q36" s="20"/>
      <c r="R36" s="20"/>
      <c r="S36" s="20"/>
      <c r="T36" s="21"/>
      <c r="U36" s="20"/>
      <c r="V36" s="20"/>
      <c r="W36" s="20"/>
      <c r="X36" s="20"/>
      <c r="Y36" s="20"/>
      <c r="Z36" s="20"/>
      <c r="AA36" s="20"/>
    </row>
    <row r="37" spans="1:27" ht="15.75" thickBot="1" x14ac:dyDescent="0.3">
      <c r="A37">
        <f t="shared" si="4"/>
        <v>4.6999999999999993</v>
      </c>
      <c r="B37">
        <f t="shared" si="2"/>
        <v>9.9999999999999645E-2</v>
      </c>
      <c r="C37">
        <f t="shared" si="7"/>
        <v>4.7000000000000011</v>
      </c>
      <c r="D37">
        <f t="shared" si="5"/>
        <v>33.799999999999962</v>
      </c>
      <c r="E37" s="67">
        <v>14.9</v>
      </c>
      <c r="F37" s="66">
        <v>27</v>
      </c>
      <c r="G37" s="1">
        <f>INDEX(Коэффициенты!D$3:D$39, MATCH(F37,Коэффициенты!C$3:C$39,1))</f>
        <v>0.7</v>
      </c>
      <c r="H37">
        <f t="shared" si="0"/>
        <v>14900</v>
      </c>
      <c r="I37" s="12">
        <f>INDEX(Коэффициенты!B$3:B$74,MATCH(H37,Коэффициенты!A$3:A$74,1))</f>
        <v>0.36</v>
      </c>
      <c r="J37" s="9">
        <f t="shared" si="8"/>
        <v>482.76</v>
      </c>
      <c r="K37" s="2">
        <f t="shared" si="3"/>
        <v>2.2679999999999918</v>
      </c>
      <c r="L37" s="10">
        <f t="shared" si="9"/>
        <v>52.861200000000018</v>
      </c>
      <c r="M37" s="62">
        <f t="shared" si="1"/>
        <v>535.62120000000004</v>
      </c>
      <c r="N37" s="63">
        <f t="shared" si="6"/>
        <v>428.49696000000006</v>
      </c>
      <c r="Q37" s="19"/>
      <c r="R37" s="19"/>
      <c r="S37" s="20"/>
      <c r="T37" s="21"/>
      <c r="U37" s="20"/>
      <c r="V37" s="20"/>
      <c r="W37" s="20"/>
      <c r="X37" s="20"/>
      <c r="Y37" s="20"/>
      <c r="Z37" s="20"/>
      <c r="AA37" s="20"/>
    </row>
    <row r="38" spans="1:27" ht="15.75" thickBot="1" x14ac:dyDescent="0.3">
      <c r="A38">
        <f t="shared" si="4"/>
        <v>4.7999999999999989</v>
      </c>
      <c r="B38">
        <f t="shared" si="2"/>
        <v>9.9999999999999645E-2</v>
      </c>
      <c r="C38" s="2">
        <f t="shared" si="7"/>
        <v>4.8000000000000007</v>
      </c>
      <c r="D38">
        <f t="shared" si="5"/>
        <v>33.69999999999996</v>
      </c>
      <c r="E38" s="67">
        <v>14.3</v>
      </c>
      <c r="F38" s="66">
        <v>50</v>
      </c>
      <c r="G38" s="1">
        <f>INDEX(Коэффициенты!D$3:D$39, MATCH(F38,Коэффициенты!C$3:C$39,1))</f>
        <v>0.57999999999999996</v>
      </c>
      <c r="H38">
        <f t="shared" si="0"/>
        <v>14300</v>
      </c>
      <c r="I38" s="12">
        <f>INDEX(Коэффициенты!B$3:B$74,MATCH(H38,Коэффициенты!A$3:A$74,1))</f>
        <v>0.37</v>
      </c>
      <c r="J38" s="9">
        <f t="shared" si="8"/>
        <v>476.19</v>
      </c>
      <c r="K38" s="2">
        <f t="shared" si="3"/>
        <v>3.4799999999999871</v>
      </c>
      <c r="L38" s="10">
        <f t="shared" si="9"/>
        <v>56.341200000000008</v>
      </c>
      <c r="M38" s="62">
        <f t="shared" si="1"/>
        <v>532.53120000000001</v>
      </c>
      <c r="N38" s="63">
        <f t="shared" si="6"/>
        <v>426.02496000000002</v>
      </c>
      <c r="Q38" s="22"/>
      <c r="R38" s="20"/>
      <c r="S38" s="20"/>
      <c r="T38" s="21"/>
      <c r="U38" s="20"/>
      <c r="V38" s="20"/>
      <c r="W38" s="20"/>
      <c r="X38" s="20"/>
      <c r="Y38" s="20"/>
      <c r="Z38" s="20"/>
      <c r="AA38" s="20"/>
    </row>
    <row r="39" spans="1:27" ht="15.75" thickBot="1" x14ac:dyDescent="0.3">
      <c r="A39">
        <f t="shared" si="4"/>
        <v>4.8999999999999986</v>
      </c>
      <c r="B39">
        <f t="shared" si="2"/>
        <v>9.9999999999999645E-2</v>
      </c>
      <c r="C39">
        <f t="shared" si="7"/>
        <v>4.9000000000000004</v>
      </c>
      <c r="D39">
        <f t="shared" si="5"/>
        <v>33.599999999999959</v>
      </c>
      <c r="E39" s="67">
        <v>8.3000000000000007</v>
      </c>
      <c r="F39" s="66">
        <v>67</v>
      </c>
      <c r="G39" s="1">
        <f>INDEX(Коэффициенты!D$3:D$39, MATCH(F39,Коэффициенты!C$3:C$39,1))</f>
        <v>0.54</v>
      </c>
      <c r="H39">
        <f t="shared" si="0"/>
        <v>8300</v>
      </c>
      <c r="I39" s="12">
        <f>INDEX(Коэффициенты!B$3:B$74,MATCH(H39,Коэффициенты!A$3:A$74,1))</f>
        <v>0.52</v>
      </c>
      <c r="J39" s="9">
        <f t="shared" si="8"/>
        <v>388.44</v>
      </c>
      <c r="K39" s="2">
        <f t="shared" si="3"/>
        <v>4.3415999999999846</v>
      </c>
      <c r="L39" s="10">
        <f t="shared" si="9"/>
        <v>60.682799999999993</v>
      </c>
      <c r="M39" s="62">
        <f t="shared" si="1"/>
        <v>449.12279999999998</v>
      </c>
      <c r="N39" s="63">
        <f t="shared" si="6"/>
        <v>359.29823999999996</v>
      </c>
      <c r="Q39" s="20"/>
      <c r="R39" s="20"/>
      <c r="S39" s="20"/>
      <c r="T39" s="21"/>
      <c r="U39" s="20"/>
      <c r="V39" s="20"/>
      <c r="W39" s="20"/>
      <c r="X39" s="20"/>
      <c r="Y39" s="20"/>
      <c r="Z39" s="20"/>
      <c r="AA39" s="20"/>
    </row>
    <row r="40" spans="1:27" ht="15.75" thickBot="1" x14ac:dyDescent="0.3">
      <c r="A40">
        <f t="shared" si="4"/>
        <v>4.9999999999999982</v>
      </c>
      <c r="B40">
        <f t="shared" si="2"/>
        <v>9.9999999999999645E-2</v>
      </c>
      <c r="C40">
        <f t="shared" si="7"/>
        <v>5</v>
      </c>
      <c r="D40">
        <f t="shared" si="5"/>
        <v>33.499999999999957</v>
      </c>
      <c r="E40" s="67">
        <v>8.9</v>
      </c>
      <c r="F40" s="66">
        <v>79</v>
      </c>
      <c r="G40" s="1">
        <f>INDEX(Коэффициенты!D$3:D$39, MATCH(F40,Коэффициенты!C$3:C$39,1))</f>
        <v>0.51</v>
      </c>
      <c r="H40">
        <f t="shared" si="0"/>
        <v>8900</v>
      </c>
      <c r="I40" s="12">
        <f>INDEX(Коэффициенты!B$3:B$74,MATCH(H40,Коэффициенты!A$3:A$74,1))</f>
        <v>0.5</v>
      </c>
      <c r="J40" s="9">
        <f t="shared" si="8"/>
        <v>400.5</v>
      </c>
      <c r="K40" s="2">
        <f t="shared" si="3"/>
        <v>4.8347999999999827</v>
      </c>
      <c r="L40" s="10">
        <f t="shared" si="9"/>
        <v>65.517599999999973</v>
      </c>
      <c r="M40" s="62">
        <f t="shared" si="1"/>
        <v>466.01759999999996</v>
      </c>
      <c r="N40" s="63">
        <f t="shared" si="6"/>
        <v>372.81407999999999</v>
      </c>
      <c r="Q40" s="19"/>
      <c r="R40" s="19"/>
      <c r="S40" s="20"/>
      <c r="T40" s="21"/>
      <c r="U40" s="20"/>
      <c r="V40" s="20"/>
      <c r="W40" s="20"/>
      <c r="X40" s="20"/>
      <c r="Y40" s="20"/>
      <c r="Z40" s="20"/>
      <c r="AA40" s="20"/>
    </row>
    <row r="41" spans="1:27" ht="15.75" thickBot="1" x14ac:dyDescent="0.3">
      <c r="A41">
        <f t="shared" si="4"/>
        <v>5.0999999999999979</v>
      </c>
      <c r="B41">
        <f t="shared" si="2"/>
        <v>9.9999999999999645E-2</v>
      </c>
      <c r="C41" s="2">
        <f t="shared" si="7"/>
        <v>5.0999999999999996</v>
      </c>
      <c r="D41">
        <f t="shared" si="5"/>
        <v>33.399999999999956</v>
      </c>
      <c r="E41" s="67">
        <v>4.5</v>
      </c>
      <c r="F41" s="66">
        <v>65</v>
      </c>
      <c r="G41" s="5">
        <f>INDEX(Коэффициенты!F$3:F$74, MATCH(F41,Коэффициенты!E$3:E$74,1))</f>
        <v>0.56999999999999995</v>
      </c>
      <c r="H41">
        <f t="shared" si="0"/>
        <v>4500</v>
      </c>
      <c r="I41" s="12">
        <f>INDEX(Коэффициенты!B$3:B$74,MATCH(H41,Коэффициенты!A$3:A$74,1))</f>
        <v>0.69</v>
      </c>
      <c r="J41" s="9">
        <f t="shared" si="8"/>
        <v>279.44999999999993</v>
      </c>
      <c r="K41" s="2">
        <f t="shared" si="3"/>
        <v>4.4459999999999837</v>
      </c>
      <c r="L41" s="10">
        <f t="shared" si="9"/>
        <v>69.963599999999957</v>
      </c>
      <c r="M41" s="62">
        <f t="shared" si="1"/>
        <v>349.41359999999986</v>
      </c>
      <c r="N41" s="63">
        <f t="shared" si="6"/>
        <v>279.53087999999991</v>
      </c>
      <c r="Q41" s="22"/>
      <c r="R41" s="20"/>
      <c r="S41" s="20"/>
      <c r="T41" s="21"/>
      <c r="U41" s="20"/>
      <c r="V41" s="20"/>
      <c r="W41" s="20"/>
      <c r="X41" s="20"/>
      <c r="Y41" s="20"/>
      <c r="Z41" s="20"/>
      <c r="AA41" s="20"/>
    </row>
    <row r="42" spans="1:27" ht="15.75" thickBot="1" x14ac:dyDescent="0.3">
      <c r="A42">
        <f t="shared" si="4"/>
        <v>5.1999999999999975</v>
      </c>
      <c r="B42">
        <f t="shared" si="2"/>
        <v>9.9999999999999645E-2</v>
      </c>
      <c r="C42">
        <f t="shared" si="7"/>
        <v>5.1999999999999993</v>
      </c>
      <c r="D42">
        <f t="shared" si="5"/>
        <v>33.299999999999955</v>
      </c>
      <c r="E42" s="67">
        <v>1.2</v>
      </c>
      <c r="F42" s="66">
        <v>48</v>
      </c>
      <c r="G42" s="5">
        <f>INDEX(Коэффициенты!F$3:F$74, MATCH(F42,Коэффициенты!E$3:E$74,1))</f>
        <v>0.7</v>
      </c>
      <c r="H42">
        <f t="shared" si="0"/>
        <v>1200</v>
      </c>
      <c r="I42" s="12">
        <f>INDEX(Коэффициенты!B$3:B$74,MATCH(H42,Коэффициенты!A$3:A$74,1))</f>
        <v>0.89</v>
      </c>
      <c r="J42" s="9">
        <f t="shared" si="8"/>
        <v>96.11999999999999</v>
      </c>
      <c r="K42" s="2">
        <f t="shared" si="3"/>
        <v>4.0319999999999849</v>
      </c>
      <c r="L42" s="10">
        <f t="shared" si="9"/>
        <v>73.995599999999939</v>
      </c>
      <c r="M42" s="62">
        <f t="shared" si="1"/>
        <v>170.11559999999992</v>
      </c>
      <c r="N42" s="63">
        <f t="shared" si="6"/>
        <v>136.09247999999994</v>
      </c>
      <c r="Q42" s="20"/>
      <c r="R42" s="20"/>
      <c r="S42" s="20"/>
      <c r="T42" s="21"/>
      <c r="U42" s="20"/>
      <c r="V42" s="20"/>
      <c r="W42" s="20"/>
      <c r="X42" s="20"/>
      <c r="Y42" s="20"/>
      <c r="Z42" s="20"/>
      <c r="AA42" s="20"/>
    </row>
    <row r="43" spans="1:27" ht="15.75" thickBot="1" x14ac:dyDescent="0.3">
      <c r="A43">
        <f t="shared" si="4"/>
        <v>5.2999999999999972</v>
      </c>
      <c r="B43">
        <f t="shared" si="2"/>
        <v>9.9999999999999645E-2</v>
      </c>
      <c r="C43">
        <f t="shared" si="7"/>
        <v>5.2999999999999989</v>
      </c>
      <c r="D43">
        <f t="shared" si="5"/>
        <v>33.199999999999953</v>
      </c>
      <c r="E43" s="67">
        <v>2.1</v>
      </c>
      <c r="F43" s="66">
        <v>32</v>
      </c>
      <c r="G43" s="5">
        <f>INDEX(Коэффициенты!F$3:F$74, MATCH(F43,Коэффициенты!E$3:E$74,1))</f>
        <v>0.86</v>
      </c>
      <c r="H43">
        <f t="shared" si="0"/>
        <v>2100</v>
      </c>
      <c r="I43" s="12">
        <f>INDEX(Коэффициенты!B$3:B$74,MATCH(H43,Коэффициенты!A$3:A$74,1))</f>
        <v>0.83</v>
      </c>
      <c r="J43" s="9">
        <f t="shared" si="8"/>
        <v>156.87</v>
      </c>
      <c r="K43" s="2">
        <f t="shared" si="3"/>
        <v>3.302399999999988</v>
      </c>
      <c r="L43" s="10">
        <f t="shared" si="9"/>
        <v>77.297999999999931</v>
      </c>
      <c r="M43" s="62">
        <f t="shared" si="1"/>
        <v>234.16799999999995</v>
      </c>
      <c r="N43" s="63">
        <f t="shared" si="6"/>
        <v>187.33439999999996</v>
      </c>
      <c r="Q43" s="19"/>
      <c r="R43" s="19"/>
      <c r="S43" s="20"/>
      <c r="T43" s="21"/>
      <c r="U43" s="20"/>
      <c r="V43" s="20"/>
      <c r="W43" s="20"/>
      <c r="X43" s="20"/>
      <c r="Y43" s="20"/>
      <c r="Z43" s="20"/>
      <c r="AA43" s="20"/>
    </row>
    <row r="44" spans="1:27" ht="15.75" thickBot="1" x14ac:dyDescent="0.3">
      <c r="A44">
        <f t="shared" si="4"/>
        <v>5.3999999999999968</v>
      </c>
      <c r="B44">
        <f t="shared" si="2"/>
        <v>9.9999999999999645E-2</v>
      </c>
      <c r="C44" s="2">
        <f t="shared" si="7"/>
        <v>5.3999999999999986</v>
      </c>
      <c r="D44">
        <f t="shared" si="5"/>
        <v>33.099999999999952</v>
      </c>
      <c r="E44" s="67">
        <v>4.9000000000000004</v>
      </c>
      <c r="F44" s="66">
        <v>30</v>
      </c>
      <c r="G44" s="5">
        <f>INDEX(Коэффициенты!F$3:F$74, MATCH(F44,Коэффициенты!E$3:E$74,1))</f>
        <v>0.88</v>
      </c>
      <c r="H44">
        <f t="shared" si="0"/>
        <v>4900</v>
      </c>
      <c r="I44" s="12">
        <f>INDEX(Коэффициенты!B$3:B$74,MATCH(H44,Коэффициенты!A$3:A$74,1))</f>
        <v>0.66</v>
      </c>
      <c r="J44" s="9">
        <f t="shared" si="8"/>
        <v>291.06</v>
      </c>
      <c r="K44" s="2">
        <f t="shared" si="3"/>
        <v>3.1679999999999882</v>
      </c>
      <c r="L44" s="10">
        <f t="shared" si="9"/>
        <v>80.465999999999923</v>
      </c>
      <c r="M44" s="62">
        <f t="shared" si="1"/>
        <v>371.52599999999995</v>
      </c>
      <c r="N44" s="63">
        <f t="shared" si="6"/>
        <v>297.22079999999994</v>
      </c>
      <c r="Q44" s="22"/>
      <c r="R44" s="20"/>
      <c r="S44" s="20"/>
      <c r="T44" s="21"/>
      <c r="U44" s="20"/>
      <c r="V44" s="20"/>
      <c r="W44" s="20"/>
      <c r="X44" s="20"/>
      <c r="Y44" s="20"/>
      <c r="Z44" s="20"/>
      <c r="AA44" s="20"/>
    </row>
    <row r="45" spans="1:27" ht="15.75" thickBot="1" x14ac:dyDescent="0.3">
      <c r="A45">
        <f t="shared" si="4"/>
        <v>5.4999999999999964</v>
      </c>
      <c r="B45">
        <f t="shared" si="2"/>
        <v>9.9999999999999645E-2</v>
      </c>
      <c r="C45">
        <f t="shared" si="7"/>
        <v>5.4999999999999982</v>
      </c>
      <c r="D45">
        <f t="shared" si="5"/>
        <v>32.99999999999995</v>
      </c>
      <c r="E45" s="67">
        <v>7</v>
      </c>
      <c r="F45" s="66">
        <v>35</v>
      </c>
      <c r="G45" s="5">
        <f>INDEX(Коэффициенты!F$3:F$74, MATCH(F45,Коэффициенты!E$3:E$74,1))</f>
        <v>0.82</v>
      </c>
      <c r="H45">
        <f t="shared" si="0"/>
        <v>7000</v>
      </c>
      <c r="I45" s="12">
        <f>INDEX(Коэффициенты!B$3:B$74,MATCH(H45,Коэффициенты!A$3:A$74,1))</f>
        <v>0.56999999999999995</v>
      </c>
      <c r="J45" s="9">
        <f t="shared" si="8"/>
        <v>359.09999999999997</v>
      </c>
      <c r="K45" s="2">
        <f t="shared" si="3"/>
        <v>3.443999999999988</v>
      </c>
      <c r="L45" s="10">
        <f t="shared" si="9"/>
        <v>83.909999999999911</v>
      </c>
      <c r="M45" s="62">
        <f t="shared" si="1"/>
        <v>443.00999999999988</v>
      </c>
      <c r="N45" s="63">
        <f t="shared" si="6"/>
        <v>354.4079999999999</v>
      </c>
      <c r="Q45" s="20"/>
      <c r="R45" s="20"/>
      <c r="S45" s="20"/>
      <c r="T45" s="21"/>
      <c r="U45" s="20"/>
      <c r="V45" s="20"/>
      <c r="W45" s="20"/>
      <c r="X45" s="20"/>
      <c r="Y45" s="20"/>
      <c r="Z45" s="20"/>
      <c r="AA45" s="20"/>
    </row>
    <row r="46" spans="1:27" ht="15.75" thickBot="1" x14ac:dyDescent="0.3">
      <c r="A46">
        <f t="shared" si="4"/>
        <v>5.5999999999999961</v>
      </c>
      <c r="B46">
        <f t="shared" si="2"/>
        <v>9.9999999999999645E-2</v>
      </c>
      <c r="C46">
        <f t="shared" si="7"/>
        <v>5.5999999999999979</v>
      </c>
      <c r="D46">
        <f t="shared" si="5"/>
        <v>32.899999999999949</v>
      </c>
      <c r="E46" s="67">
        <v>9.4</v>
      </c>
      <c r="F46" s="66">
        <v>34</v>
      </c>
      <c r="G46" s="5">
        <f>INDEX(Коэффициенты!F$3:F$74, MATCH(F46,Коэффициенты!E$3:E$74,1))</f>
        <v>0.83</v>
      </c>
      <c r="H46">
        <f t="shared" si="0"/>
        <v>9400</v>
      </c>
      <c r="I46" s="12">
        <f>INDEX(Коэффициенты!B$3:B$74,MATCH(H46,Коэффициенты!A$3:A$74,1))</f>
        <v>0.48</v>
      </c>
      <c r="J46" s="9">
        <f t="shared" si="8"/>
        <v>406.08</v>
      </c>
      <c r="K46" s="2">
        <f t="shared" si="3"/>
        <v>3.3863999999999876</v>
      </c>
      <c r="L46" s="10">
        <f t="shared" si="9"/>
        <v>87.296399999999892</v>
      </c>
      <c r="M46" s="62">
        <f t="shared" si="1"/>
        <v>493.37639999999988</v>
      </c>
      <c r="N46" s="63">
        <f t="shared" si="6"/>
        <v>394.70111999999989</v>
      </c>
      <c r="Q46" s="19"/>
      <c r="R46" s="19"/>
      <c r="S46" s="20"/>
      <c r="T46" s="21"/>
      <c r="U46" s="20"/>
      <c r="V46" s="20"/>
      <c r="W46" s="20"/>
      <c r="X46" s="20"/>
      <c r="Y46" s="20"/>
      <c r="Z46" s="20"/>
      <c r="AA46" s="20"/>
    </row>
    <row r="47" spans="1:27" ht="15.75" thickBot="1" x14ac:dyDescent="0.3">
      <c r="A47">
        <f t="shared" si="4"/>
        <v>5.6999999999999957</v>
      </c>
      <c r="B47">
        <f t="shared" si="2"/>
        <v>9.9999999999999645E-2</v>
      </c>
      <c r="C47" s="2">
        <f t="shared" si="7"/>
        <v>5.6999999999999975</v>
      </c>
      <c r="D47">
        <f t="shared" si="5"/>
        <v>32.799999999999947</v>
      </c>
      <c r="E47" s="67">
        <v>8.8000000000000007</v>
      </c>
      <c r="F47" s="66">
        <v>43</v>
      </c>
      <c r="G47" s="5">
        <f>INDEX(Коэффициенты!F$3:F$74, MATCH(F47,Коэффициенты!E$3:E$74,1))</f>
        <v>0.73</v>
      </c>
      <c r="H47">
        <f t="shared" si="0"/>
        <v>8800</v>
      </c>
      <c r="I47" s="12">
        <f>INDEX(Коэффициенты!B$3:B$74,MATCH(H47,Коэффициенты!A$3:A$74,1))</f>
        <v>0.5</v>
      </c>
      <c r="J47" s="9">
        <f t="shared" si="8"/>
        <v>396</v>
      </c>
      <c r="K47" s="2">
        <f t="shared" si="3"/>
        <v>3.7667999999999862</v>
      </c>
      <c r="L47" s="10">
        <f t="shared" si="9"/>
        <v>91.063199999999881</v>
      </c>
      <c r="M47" s="62">
        <f t="shared" si="1"/>
        <v>487.06319999999988</v>
      </c>
      <c r="N47" s="63">
        <f t="shared" si="6"/>
        <v>389.65055999999993</v>
      </c>
      <c r="Q47" s="22"/>
      <c r="R47" s="20"/>
      <c r="S47" s="20"/>
      <c r="T47" s="21"/>
      <c r="U47" s="20"/>
      <c r="V47" s="20"/>
      <c r="W47" s="20"/>
      <c r="X47" s="20"/>
      <c r="Y47" s="20"/>
      <c r="Z47" s="20"/>
      <c r="AA47" s="20"/>
    </row>
    <row r="48" spans="1:27" ht="15.75" thickBot="1" x14ac:dyDescent="0.3">
      <c r="A48">
        <f t="shared" si="4"/>
        <v>5.7999999999999954</v>
      </c>
      <c r="B48">
        <f t="shared" si="2"/>
        <v>9.9999999999999645E-2</v>
      </c>
      <c r="C48">
        <f t="shared" si="7"/>
        <v>5.7999999999999972</v>
      </c>
      <c r="D48">
        <f t="shared" si="5"/>
        <v>32.699999999999946</v>
      </c>
      <c r="E48" s="67">
        <v>5.6</v>
      </c>
      <c r="F48" s="66">
        <v>35</v>
      </c>
      <c r="G48" s="5">
        <f>INDEX(Коэффициенты!F$3:F$74, MATCH(F48,Коэффициенты!E$3:E$74,1))</f>
        <v>0.82</v>
      </c>
      <c r="H48">
        <f t="shared" si="0"/>
        <v>5600</v>
      </c>
      <c r="I48" s="12">
        <f>INDEX(Коэффициенты!B$3:B$74,MATCH(H48,Коэффициенты!A$3:A$74,1))</f>
        <v>0.63</v>
      </c>
      <c r="J48" s="9">
        <f t="shared" si="8"/>
        <v>317.52</v>
      </c>
      <c r="K48" s="2">
        <f t="shared" si="3"/>
        <v>3.443999999999988</v>
      </c>
      <c r="L48" s="10">
        <f t="shared" si="9"/>
        <v>94.50719999999987</v>
      </c>
      <c r="M48" s="62">
        <f t="shared" si="1"/>
        <v>412.02719999999988</v>
      </c>
      <c r="N48" s="63">
        <f t="shared" si="6"/>
        <v>329.62175999999988</v>
      </c>
      <c r="Q48" s="20"/>
      <c r="R48" s="20"/>
      <c r="S48" s="20"/>
      <c r="T48" s="21"/>
      <c r="U48" s="20"/>
      <c r="V48" s="20"/>
      <c r="W48" s="20"/>
      <c r="X48" s="20"/>
      <c r="Y48" s="20"/>
      <c r="Z48" s="20"/>
      <c r="AA48" s="20"/>
    </row>
    <row r="49" spans="1:27" ht="15.75" thickBot="1" x14ac:dyDescent="0.3">
      <c r="A49">
        <f t="shared" si="4"/>
        <v>5.899999999999995</v>
      </c>
      <c r="B49">
        <f t="shared" si="2"/>
        <v>9.9999999999999645E-2</v>
      </c>
      <c r="C49">
        <f t="shared" si="7"/>
        <v>5.8999999999999968</v>
      </c>
      <c r="D49">
        <f t="shared" si="5"/>
        <v>32.599999999999945</v>
      </c>
      <c r="E49" s="67">
        <v>1.5</v>
      </c>
      <c r="F49" s="66">
        <v>36</v>
      </c>
      <c r="G49" s="5">
        <f>INDEX(Коэффициенты!F$3:F$74, MATCH(F49,Коэффициенты!E$3:E$74,1))</f>
        <v>0.8</v>
      </c>
      <c r="H49">
        <f t="shared" si="0"/>
        <v>1500</v>
      </c>
      <c r="I49" s="12">
        <f>INDEX(Коэффициенты!B$3:B$74,MATCH(H49,Коэффициенты!A$3:A$74,1))</f>
        <v>0.87</v>
      </c>
      <c r="J49" s="9">
        <f t="shared" si="8"/>
        <v>117.44999999999999</v>
      </c>
      <c r="K49" s="2">
        <f t="shared" si="3"/>
        <v>3.4559999999999875</v>
      </c>
      <c r="L49" s="10">
        <f t="shared" si="9"/>
        <v>97.963199999999858</v>
      </c>
      <c r="M49" s="62">
        <f t="shared" si="1"/>
        <v>215.41319999999985</v>
      </c>
      <c r="N49" s="63">
        <f t="shared" si="6"/>
        <v>172.33055999999988</v>
      </c>
      <c r="Q49" s="19"/>
      <c r="R49" s="19"/>
      <c r="S49" s="20"/>
      <c r="T49" s="21"/>
      <c r="U49" s="20"/>
      <c r="V49" s="20"/>
      <c r="W49" s="20"/>
      <c r="X49" s="20"/>
      <c r="Y49" s="20"/>
      <c r="Z49" s="20"/>
      <c r="AA49" s="20"/>
    </row>
    <row r="50" spans="1:27" ht="15.75" thickBot="1" x14ac:dyDescent="0.3">
      <c r="A50">
        <f t="shared" si="4"/>
        <v>5.9999999999999947</v>
      </c>
      <c r="B50">
        <f t="shared" si="2"/>
        <v>9.9999999999999645E-2</v>
      </c>
      <c r="C50" s="2">
        <f t="shared" si="7"/>
        <v>5.9999999999999964</v>
      </c>
      <c r="D50">
        <f t="shared" si="5"/>
        <v>32.499999999999943</v>
      </c>
      <c r="E50" s="67">
        <v>0.6</v>
      </c>
      <c r="F50" s="66">
        <v>34</v>
      </c>
      <c r="G50" s="5">
        <f>INDEX(Коэффициенты!F$3:F$74, MATCH(F50,Коэффициенты!E$3:E$74,1))</f>
        <v>0.83</v>
      </c>
      <c r="H50">
        <f t="shared" si="0"/>
        <v>600</v>
      </c>
      <c r="I50" s="12">
        <f>INDEX(Коэффициенты!B$3:B$74,MATCH(H50,Коэффициенты!A$3:A$74,1))</f>
        <v>0.9</v>
      </c>
      <c r="J50" s="9">
        <f t="shared" si="8"/>
        <v>48.6</v>
      </c>
      <c r="K50" s="2">
        <f t="shared" si="3"/>
        <v>3.3863999999999876</v>
      </c>
      <c r="L50" s="10">
        <f t="shared" si="9"/>
        <v>101.34959999999984</v>
      </c>
      <c r="M50" s="62">
        <f t="shared" si="1"/>
        <v>149.94959999999983</v>
      </c>
      <c r="N50" s="63">
        <f t="shared" si="6"/>
        <v>119.95967999999986</v>
      </c>
      <c r="Q50" s="22"/>
      <c r="R50" s="20"/>
      <c r="S50" s="20"/>
      <c r="T50" s="21"/>
      <c r="U50" s="20"/>
      <c r="V50" s="20"/>
      <c r="W50" s="20"/>
      <c r="X50" s="20"/>
      <c r="Y50" s="20"/>
      <c r="Z50" s="20"/>
      <c r="AA50" s="20"/>
    </row>
    <row r="51" spans="1:27" ht="15.75" thickBot="1" x14ac:dyDescent="0.3">
      <c r="A51">
        <f t="shared" si="4"/>
        <v>6.0999999999999943</v>
      </c>
      <c r="B51">
        <f t="shared" si="2"/>
        <v>9.9999999999999645E-2</v>
      </c>
      <c r="C51">
        <f t="shared" si="7"/>
        <v>6.0999999999999961</v>
      </c>
      <c r="D51">
        <f t="shared" si="5"/>
        <v>32.399999999999942</v>
      </c>
      <c r="E51" s="67">
        <v>0.4</v>
      </c>
      <c r="F51" s="66">
        <v>18</v>
      </c>
      <c r="G51" s="5">
        <f>INDEX(Коэффициенты!F$3:F$74, MATCH(F51,Коэффициенты!E$3:E$74,1))</f>
        <v>1</v>
      </c>
      <c r="H51">
        <f t="shared" si="0"/>
        <v>400</v>
      </c>
      <c r="I51" s="12">
        <f>INDEX(Коэффициенты!B$3:B$74,MATCH(H51,Коэффициенты!A$3:A$74,1))</f>
        <v>0.9</v>
      </c>
      <c r="J51" s="9">
        <f t="shared" si="8"/>
        <v>32.4</v>
      </c>
      <c r="K51" s="2">
        <f t="shared" si="3"/>
        <v>2.1599999999999921</v>
      </c>
      <c r="L51" s="10">
        <f t="shared" si="9"/>
        <v>103.50959999999984</v>
      </c>
      <c r="M51" s="62">
        <f t="shared" si="1"/>
        <v>135.90959999999984</v>
      </c>
      <c r="N51" s="63">
        <f t="shared" si="6"/>
        <v>108.72767999999988</v>
      </c>
      <c r="Q51" s="20"/>
      <c r="R51" s="20"/>
      <c r="S51" s="20"/>
      <c r="T51" s="21"/>
      <c r="U51" s="20"/>
      <c r="V51" s="20"/>
      <c r="W51" s="20"/>
      <c r="X51" s="20"/>
      <c r="Y51" s="20"/>
      <c r="Z51" s="20"/>
      <c r="AA51" s="20"/>
    </row>
    <row r="52" spans="1:27" ht="15.75" thickBot="1" x14ac:dyDescent="0.3">
      <c r="A52">
        <f t="shared" si="4"/>
        <v>6.199999999999994</v>
      </c>
      <c r="B52">
        <f t="shared" si="2"/>
        <v>9.9999999999999645E-2</v>
      </c>
      <c r="C52">
        <f t="shared" si="7"/>
        <v>6.1999999999999957</v>
      </c>
      <c r="D52">
        <f t="shared" si="5"/>
        <v>32.29999999999994</v>
      </c>
      <c r="E52" s="67">
        <v>0.5</v>
      </c>
      <c r="F52" s="66">
        <v>15</v>
      </c>
      <c r="G52" s="5">
        <f>INDEX(Коэффициенты!F$3:F$74, MATCH(F52,Коэффициенты!E$3:E$74,1))</f>
        <v>1</v>
      </c>
      <c r="H52">
        <f t="shared" si="0"/>
        <v>500</v>
      </c>
      <c r="I52" s="12">
        <f>INDEX(Коэффициенты!B$3:B$74,MATCH(H52,Коэффициенты!A$3:A$74,1))</f>
        <v>0.9</v>
      </c>
      <c r="J52" s="9">
        <f t="shared" si="8"/>
        <v>40.5</v>
      </c>
      <c r="K52" s="2">
        <f t="shared" si="3"/>
        <v>1.7999999999999936</v>
      </c>
      <c r="L52" s="10">
        <f t="shared" si="9"/>
        <v>105.30959999999983</v>
      </c>
      <c r="M52" s="62">
        <f t="shared" si="1"/>
        <v>145.80959999999982</v>
      </c>
      <c r="N52" s="63">
        <f t="shared" si="6"/>
        <v>116.64767999999985</v>
      </c>
      <c r="Q52" s="19"/>
      <c r="R52" s="19"/>
      <c r="S52" s="20"/>
      <c r="T52" s="21"/>
      <c r="U52" s="20"/>
      <c r="V52" s="20"/>
      <c r="W52" s="20"/>
      <c r="X52" s="20"/>
      <c r="Y52" s="20"/>
      <c r="Z52" s="20"/>
      <c r="AA52" s="20"/>
    </row>
    <row r="53" spans="1:27" ht="15.75" thickBot="1" x14ac:dyDescent="0.3">
      <c r="A53">
        <f t="shared" si="4"/>
        <v>6.2999999999999936</v>
      </c>
      <c r="B53">
        <f t="shared" si="2"/>
        <v>9.9999999999999645E-2</v>
      </c>
      <c r="C53" s="2">
        <f t="shared" si="7"/>
        <v>6.2999999999999954</v>
      </c>
      <c r="D53">
        <f t="shared" si="5"/>
        <v>32.199999999999939</v>
      </c>
      <c r="E53" s="67">
        <v>0.9</v>
      </c>
      <c r="F53" s="66">
        <v>11</v>
      </c>
      <c r="G53" s="5">
        <f>INDEX(Коэффициенты!F$3:F$74, MATCH(F53,Коэффициенты!E$3:E$74,1))</f>
        <v>1</v>
      </c>
      <c r="H53">
        <f t="shared" si="0"/>
        <v>900</v>
      </c>
      <c r="I53" s="12">
        <f>INDEX(Коэффициенты!B$3:B$74,MATCH(H53,Коэффициенты!A$3:A$74,1))</f>
        <v>0.9</v>
      </c>
      <c r="J53" s="9">
        <f t="shared" si="8"/>
        <v>72.899999999999991</v>
      </c>
      <c r="K53" s="2">
        <f t="shared" si="3"/>
        <v>1.3199999999999952</v>
      </c>
      <c r="L53" s="10">
        <f t="shared" si="9"/>
        <v>106.62959999999983</v>
      </c>
      <c r="M53" s="62">
        <f t="shared" si="1"/>
        <v>179.52959999999982</v>
      </c>
      <c r="N53" s="63">
        <f t="shared" si="6"/>
        <v>143.62367999999987</v>
      </c>
      <c r="Q53" s="22"/>
      <c r="R53" s="20"/>
      <c r="S53" s="20"/>
      <c r="T53" s="21"/>
      <c r="U53" s="20"/>
      <c r="V53" s="20"/>
      <c r="W53" s="20"/>
      <c r="X53" s="20"/>
      <c r="Y53" s="20"/>
      <c r="Z53" s="20"/>
      <c r="AA53" s="20"/>
    </row>
    <row r="54" spans="1:27" ht="15.75" thickBot="1" x14ac:dyDescent="0.3">
      <c r="A54">
        <f t="shared" si="4"/>
        <v>6.3999999999999932</v>
      </c>
      <c r="B54">
        <f t="shared" si="2"/>
        <v>9.9999999999999645E-2</v>
      </c>
      <c r="C54">
        <f t="shared" si="7"/>
        <v>6.399999999999995</v>
      </c>
      <c r="D54">
        <f t="shared" si="5"/>
        <v>32.099999999999937</v>
      </c>
      <c r="E54" s="67">
        <v>1</v>
      </c>
      <c r="F54" s="66">
        <v>13</v>
      </c>
      <c r="G54" s="5">
        <f>INDEX(Коэффициенты!F$3:F$74, MATCH(F54,Коэффициенты!E$3:E$74,1))</f>
        <v>1</v>
      </c>
      <c r="H54">
        <f t="shared" si="0"/>
        <v>1000</v>
      </c>
      <c r="I54" s="12">
        <f>INDEX(Коэффициенты!B$3:B$74,MATCH(H54,Коэффициенты!A$3:A$74,1))</f>
        <v>0.9</v>
      </c>
      <c r="J54" s="9">
        <f t="shared" si="8"/>
        <v>81</v>
      </c>
      <c r="K54" s="2">
        <f t="shared" si="3"/>
        <v>1.5599999999999945</v>
      </c>
      <c r="L54" s="10">
        <f t="shared" si="9"/>
        <v>108.18959999999981</v>
      </c>
      <c r="M54" s="62">
        <f t="shared" si="1"/>
        <v>189.18959999999981</v>
      </c>
      <c r="N54" s="63">
        <f t="shared" si="6"/>
        <v>151.35167999999985</v>
      </c>
      <c r="Q54" s="20"/>
      <c r="R54" s="20"/>
      <c r="S54" s="20"/>
      <c r="T54" s="21"/>
      <c r="U54" s="20"/>
      <c r="V54" s="20"/>
      <c r="W54" s="20"/>
      <c r="X54" s="20"/>
      <c r="Y54" s="20"/>
      <c r="Z54" s="20"/>
      <c r="AA54" s="20"/>
    </row>
    <row r="55" spans="1:27" ht="15.75" thickBot="1" x14ac:dyDescent="0.3">
      <c r="A55">
        <f t="shared" si="4"/>
        <v>6.4999999999999929</v>
      </c>
      <c r="B55">
        <f t="shared" si="2"/>
        <v>9.9999999999999645E-2</v>
      </c>
      <c r="C55">
        <f t="shared" si="7"/>
        <v>6.4999999999999947</v>
      </c>
      <c r="D55">
        <f t="shared" si="5"/>
        <v>31.999999999999936</v>
      </c>
      <c r="E55" s="67">
        <v>1.4</v>
      </c>
      <c r="F55" s="66">
        <v>14</v>
      </c>
      <c r="G55" s="5">
        <f>INDEX(Коэффициенты!F$3:F$74, MATCH(F55,Коэффициенты!E$3:E$74,1))</f>
        <v>1</v>
      </c>
      <c r="H55">
        <f t="shared" si="0"/>
        <v>1400</v>
      </c>
      <c r="I55" s="12">
        <f>INDEX(Коэффициенты!B$3:B$74,MATCH(H55,Коэффициенты!A$3:A$74,1))</f>
        <v>0.88</v>
      </c>
      <c r="J55" s="9">
        <f t="shared" si="8"/>
        <v>110.88</v>
      </c>
      <c r="K55" s="2">
        <f t="shared" si="3"/>
        <v>1.6799999999999939</v>
      </c>
      <c r="L55" s="10">
        <f t="shared" si="9"/>
        <v>109.86959999999981</v>
      </c>
      <c r="M55" s="62">
        <f t="shared" si="1"/>
        <v>220.74959999999982</v>
      </c>
      <c r="N55" s="63">
        <f t="shared" si="6"/>
        <v>176.59967999999986</v>
      </c>
      <c r="Q55" s="19"/>
      <c r="R55" s="19"/>
      <c r="S55" s="20"/>
      <c r="T55" s="21"/>
      <c r="U55" s="20"/>
      <c r="V55" s="20"/>
      <c r="W55" s="20"/>
      <c r="X55" s="20"/>
      <c r="Y55" s="20"/>
      <c r="Z55" s="20"/>
      <c r="AA55" s="20"/>
    </row>
    <row r="56" spans="1:27" ht="15.75" thickBot="1" x14ac:dyDescent="0.3">
      <c r="A56">
        <f t="shared" si="4"/>
        <v>6.5999999999999925</v>
      </c>
      <c r="B56">
        <f t="shared" si="2"/>
        <v>9.9999999999999645E-2</v>
      </c>
      <c r="C56" s="2">
        <f t="shared" si="7"/>
        <v>6.5999999999999943</v>
      </c>
      <c r="D56">
        <f t="shared" si="5"/>
        <v>31.899999999999935</v>
      </c>
      <c r="E56" s="67">
        <v>0.6</v>
      </c>
      <c r="F56" s="66">
        <v>18</v>
      </c>
      <c r="G56" s="5">
        <f>INDEX(Коэффициенты!F$3:F$74, MATCH(F56,Коэффициенты!E$3:E$74,1))</f>
        <v>1</v>
      </c>
      <c r="H56">
        <f t="shared" si="0"/>
        <v>600</v>
      </c>
      <c r="I56" s="12">
        <f>INDEX(Коэффициенты!B$3:B$74,MATCH(H56,Коэффициенты!A$3:A$74,1))</f>
        <v>0.9</v>
      </c>
      <c r="J56" s="9">
        <f t="shared" si="8"/>
        <v>48.6</v>
      </c>
      <c r="K56" s="2">
        <f t="shared" si="3"/>
        <v>2.1599999999999921</v>
      </c>
      <c r="L56" s="10">
        <f t="shared" si="9"/>
        <v>112.0295999999998</v>
      </c>
      <c r="M56" s="62">
        <f t="shared" si="1"/>
        <v>160.62959999999981</v>
      </c>
      <c r="N56" s="63">
        <f t="shared" si="6"/>
        <v>128.50367999999986</v>
      </c>
      <c r="Q56" s="22"/>
      <c r="R56" s="20"/>
      <c r="S56" s="20"/>
      <c r="T56" s="21"/>
      <c r="U56" s="20"/>
      <c r="V56" s="20"/>
      <c r="W56" s="20"/>
      <c r="X56" s="20"/>
      <c r="Y56" s="20"/>
      <c r="Z56" s="20"/>
      <c r="AA56" s="20"/>
    </row>
    <row r="57" spans="1:27" ht="15.75" thickBot="1" x14ac:dyDescent="0.3">
      <c r="A57">
        <f t="shared" si="4"/>
        <v>6.6999999999999922</v>
      </c>
      <c r="B57">
        <f t="shared" si="2"/>
        <v>9.9999999999999645E-2</v>
      </c>
      <c r="C57">
        <f t="shared" si="7"/>
        <v>6.699999999999994</v>
      </c>
      <c r="D57">
        <f t="shared" si="5"/>
        <v>31.799999999999933</v>
      </c>
      <c r="E57" s="67">
        <v>2.6</v>
      </c>
      <c r="F57" s="66">
        <v>19</v>
      </c>
      <c r="G57" s="5">
        <f>INDEX(Коэффициенты!F$3:F$74, MATCH(F57,Коэффициенты!E$3:E$74,1))</f>
        <v>1</v>
      </c>
      <c r="H57">
        <f t="shared" si="0"/>
        <v>2600</v>
      </c>
      <c r="I57" s="12">
        <f>INDEX(Коэффициенты!B$3:B$74,MATCH(H57,Коэффициенты!A$3:A$74,1))</f>
        <v>0.8</v>
      </c>
      <c r="J57" s="9">
        <f t="shared" si="8"/>
        <v>187.2</v>
      </c>
      <c r="K57" s="2">
        <f t="shared" si="3"/>
        <v>2.2799999999999918</v>
      </c>
      <c r="L57" s="10">
        <f t="shared" si="9"/>
        <v>114.30959999999979</v>
      </c>
      <c r="M57" s="62">
        <f t="shared" si="1"/>
        <v>301.50959999999975</v>
      </c>
      <c r="N57" s="63">
        <f t="shared" si="6"/>
        <v>241.20767999999981</v>
      </c>
      <c r="Q57" s="20"/>
      <c r="R57" s="20"/>
      <c r="S57" s="20"/>
      <c r="T57" s="21"/>
      <c r="U57" s="20"/>
      <c r="V57" s="20"/>
      <c r="W57" s="20"/>
      <c r="X57" s="20"/>
      <c r="Y57" s="20"/>
      <c r="Z57" s="20"/>
      <c r="AA57" s="20"/>
    </row>
    <row r="58" spans="1:27" ht="15.75" thickBot="1" x14ac:dyDescent="0.3">
      <c r="A58">
        <f t="shared" si="4"/>
        <v>6.7999999999999918</v>
      </c>
      <c r="B58">
        <f t="shared" si="2"/>
        <v>9.9999999999999645E-2</v>
      </c>
      <c r="C58">
        <f t="shared" si="7"/>
        <v>6.7999999999999936</v>
      </c>
      <c r="D58">
        <f t="shared" si="5"/>
        <v>31.699999999999932</v>
      </c>
      <c r="E58" s="67">
        <v>2.9</v>
      </c>
      <c r="F58" s="66">
        <v>24</v>
      </c>
      <c r="G58" s="5">
        <f>INDEX(Коэффициенты!F$3:F$74, MATCH(F58,Коэффициенты!E$3:E$74,1))</f>
        <v>0.96</v>
      </c>
      <c r="H58">
        <f t="shared" si="0"/>
        <v>2900</v>
      </c>
      <c r="I58" s="12">
        <f>INDEX(Коэффициенты!B$3:B$74,MATCH(H58,Коэффициенты!A$3:A$74,1))</f>
        <v>0.78</v>
      </c>
      <c r="J58" s="9">
        <f t="shared" si="8"/>
        <v>203.57999999999998</v>
      </c>
      <c r="K58" s="2">
        <f t="shared" si="3"/>
        <v>2.7647999999999899</v>
      </c>
      <c r="L58" s="10">
        <f t="shared" si="9"/>
        <v>117.07439999999978</v>
      </c>
      <c r="M58" s="62">
        <f t="shared" si="1"/>
        <v>320.65439999999978</v>
      </c>
      <c r="N58" s="63">
        <f t="shared" si="6"/>
        <v>256.52351999999985</v>
      </c>
      <c r="Q58" s="19"/>
      <c r="R58" s="19"/>
      <c r="S58" s="20"/>
      <c r="T58" s="21"/>
      <c r="U58" s="20"/>
      <c r="V58" s="20"/>
      <c r="W58" s="20"/>
      <c r="X58" s="20"/>
      <c r="Y58" s="20"/>
      <c r="Z58" s="20"/>
      <c r="AA58" s="20"/>
    </row>
    <row r="59" spans="1:27" ht="15.75" thickBot="1" x14ac:dyDescent="0.3">
      <c r="A59">
        <f t="shared" si="4"/>
        <v>6.8999999999999915</v>
      </c>
      <c r="B59">
        <f t="shared" si="2"/>
        <v>9.9999999999999645E-2</v>
      </c>
      <c r="C59" s="2">
        <f t="shared" si="7"/>
        <v>6.8999999999999932</v>
      </c>
      <c r="D59">
        <f t="shared" si="5"/>
        <v>31.59999999999993</v>
      </c>
      <c r="E59" s="67">
        <v>1.1000000000000001</v>
      </c>
      <c r="F59" s="66">
        <v>30</v>
      </c>
      <c r="G59" s="5">
        <f>INDEX(Коэффициенты!F$3:F$74, MATCH(F59,Коэффициенты!E$3:E$74,1))</f>
        <v>0.88</v>
      </c>
      <c r="H59">
        <f t="shared" si="0"/>
        <v>1100</v>
      </c>
      <c r="I59" s="12">
        <f>INDEX(Коэффициенты!B$3:B$74,MATCH(H59,Коэффициенты!A$3:A$74,1))</f>
        <v>0.9</v>
      </c>
      <c r="J59" s="9">
        <f t="shared" si="8"/>
        <v>89.1</v>
      </c>
      <c r="K59" s="2">
        <f t="shared" si="3"/>
        <v>3.1679999999999882</v>
      </c>
      <c r="L59" s="10">
        <f t="shared" si="9"/>
        <v>120.24239999999978</v>
      </c>
      <c r="M59" s="62">
        <f t="shared" si="1"/>
        <v>209.34239999999977</v>
      </c>
      <c r="N59" s="63">
        <f t="shared" si="6"/>
        <v>167.47391999999982</v>
      </c>
      <c r="Q59" s="22"/>
      <c r="R59" s="20"/>
      <c r="S59" s="20"/>
      <c r="T59" s="21"/>
      <c r="U59" s="20"/>
      <c r="V59" s="20"/>
      <c r="W59" s="20"/>
      <c r="X59" s="20"/>
      <c r="Y59" s="20"/>
      <c r="Z59" s="20"/>
      <c r="AA59" s="20"/>
    </row>
    <row r="60" spans="1:27" ht="15.75" thickBot="1" x14ac:dyDescent="0.3">
      <c r="A60">
        <f t="shared" si="4"/>
        <v>6.9999999999999911</v>
      </c>
      <c r="B60">
        <f t="shared" si="2"/>
        <v>9.9999999999999645E-2</v>
      </c>
      <c r="C60">
        <f t="shared" si="7"/>
        <v>6.9999999999999929</v>
      </c>
      <c r="D60">
        <f t="shared" si="5"/>
        <v>31.499999999999929</v>
      </c>
      <c r="E60" s="67">
        <v>1.3</v>
      </c>
      <c r="F60" s="66">
        <v>26</v>
      </c>
      <c r="G60" s="5">
        <f>INDEX(Коэффициенты!F$3:F$74, MATCH(F60,Коэффициенты!E$3:E$74,1))</f>
        <v>0.93</v>
      </c>
      <c r="H60">
        <f t="shared" si="0"/>
        <v>1300</v>
      </c>
      <c r="I60" s="12">
        <f>INDEX(Коэффициенты!B$3:B$74,MATCH(H60,Коэффициенты!A$3:A$74,1))</f>
        <v>0.89</v>
      </c>
      <c r="J60" s="9">
        <f t="shared" si="8"/>
        <v>104.13</v>
      </c>
      <c r="K60" s="2">
        <f t="shared" si="3"/>
        <v>2.9015999999999895</v>
      </c>
      <c r="L60" s="10">
        <f t="shared" si="9"/>
        <v>123.14399999999976</v>
      </c>
      <c r="M60" s="62">
        <f t="shared" si="1"/>
        <v>227.27399999999977</v>
      </c>
      <c r="N60" s="63">
        <f t="shared" si="6"/>
        <v>181.81919999999982</v>
      </c>
      <c r="Q60" s="20"/>
      <c r="R60" s="20"/>
      <c r="S60" s="20"/>
      <c r="T60" s="21"/>
      <c r="U60" s="20"/>
      <c r="V60" s="20"/>
      <c r="W60" s="20"/>
      <c r="X60" s="20"/>
      <c r="Y60" s="20"/>
      <c r="Z60" s="20"/>
      <c r="AA60" s="20"/>
    </row>
    <row r="61" spans="1:27" ht="15.75" thickBot="1" x14ac:dyDescent="0.3">
      <c r="A61">
        <f t="shared" si="4"/>
        <v>7.0999999999999908</v>
      </c>
      <c r="B61">
        <f t="shared" si="2"/>
        <v>9.9999999999999645E-2</v>
      </c>
      <c r="C61">
        <f t="shared" si="7"/>
        <v>7.0999999999999925</v>
      </c>
      <c r="D61">
        <f t="shared" si="5"/>
        <v>31.399999999999928</v>
      </c>
      <c r="E61" s="67">
        <v>1</v>
      </c>
      <c r="F61" s="66">
        <v>30</v>
      </c>
      <c r="G61" s="5">
        <f>INDEX(Коэффициенты!F$3:F$74, MATCH(F61,Коэффициенты!E$3:E$74,1))</f>
        <v>0.88</v>
      </c>
      <c r="H61">
        <f t="shared" si="0"/>
        <v>1000</v>
      </c>
      <c r="I61" s="12">
        <f>INDEX(Коэффициенты!B$3:B$74,MATCH(H61,Коэффициенты!A$3:A$74,1))</f>
        <v>0.9</v>
      </c>
      <c r="J61" s="9">
        <f t="shared" si="8"/>
        <v>81</v>
      </c>
      <c r="K61" s="2">
        <f t="shared" si="3"/>
        <v>3.1679999999999882</v>
      </c>
      <c r="L61" s="10">
        <f t="shared" si="9"/>
        <v>126.31199999999976</v>
      </c>
      <c r="M61" s="62">
        <f t="shared" si="1"/>
        <v>207.31199999999976</v>
      </c>
      <c r="N61" s="63">
        <f t="shared" si="6"/>
        <v>165.84959999999981</v>
      </c>
      <c r="Q61" s="19"/>
      <c r="R61" s="19"/>
      <c r="S61" s="20"/>
      <c r="T61" s="21"/>
      <c r="U61" s="20"/>
      <c r="V61" s="20"/>
      <c r="W61" s="20"/>
      <c r="X61" s="20"/>
      <c r="Y61" s="20"/>
      <c r="Z61" s="20"/>
      <c r="AA61" s="20"/>
    </row>
    <row r="62" spans="1:27" ht="15.75" thickBot="1" x14ac:dyDescent="0.3">
      <c r="A62">
        <f t="shared" si="4"/>
        <v>7.1999999999999904</v>
      </c>
      <c r="B62">
        <f t="shared" si="2"/>
        <v>9.9999999999999645E-2</v>
      </c>
      <c r="C62" s="2">
        <f t="shared" si="7"/>
        <v>7.1999999999999922</v>
      </c>
      <c r="D62">
        <f t="shared" si="5"/>
        <v>31.299999999999926</v>
      </c>
      <c r="E62" s="67">
        <v>11.5</v>
      </c>
      <c r="F62" s="66">
        <v>29</v>
      </c>
      <c r="G62" s="1">
        <f>INDEX(Коэффициенты!D$3:D$39, MATCH(F62,Коэффициенты!C$3:C$39,1))</f>
        <v>0.69</v>
      </c>
      <c r="H62">
        <f t="shared" si="0"/>
        <v>11500</v>
      </c>
      <c r="I62" s="12">
        <f>INDEX(Коэффициенты!B$3:B$74,MATCH(H62,Коэффициенты!A$3:A$74,1))</f>
        <v>0.42</v>
      </c>
      <c r="J62" s="9">
        <f t="shared" si="8"/>
        <v>434.7</v>
      </c>
      <c r="K62" s="2">
        <f t="shared" si="3"/>
        <v>2.4011999999999913</v>
      </c>
      <c r="L62" s="10">
        <f t="shared" si="9"/>
        <v>128.71319999999974</v>
      </c>
      <c r="M62" s="62">
        <f t="shared" si="1"/>
        <v>563.41319999999973</v>
      </c>
      <c r="N62" s="63">
        <f t="shared" si="6"/>
        <v>450.7305599999998</v>
      </c>
      <c r="Q62" s="22"/>
      <c r="R62" s="20"/>
      <c r="S62" s="20"/>
      <c r="T62" s="21"/>
      <c r="U62" s="20"/>
      <c r="V62" s="20"/>
      <c r="W62" s="20"/>
      <c r="X62" s="20"/>
      <c r="Y62" s="20"/>
      <c r="Z62" s="20"/>
      <c r="AA62" s="20"/>
    </row>
    <row r="63" spans="1:27" ht="15.75" thickBot="1" x14ac:dyDescent="0.3">
      <c r="A63">
        <f t="shared" si="4"/>
        <v>7.2999999999999901</v>
      </c>
      <c r="B63">
        <f t="shared" si="2"/>
        <v>9.9999999999999645E-2</v>
      </c>
      <c r="C63">
        <f t="shared" si="7"/>
        <v>7.2999999999999918</v>
      </c>
      <c r="D63">
        <f t="shared" si="5"/>
        <v>31.199999999999925</v>
      </c>
      <c r="E63" s="67">
        <v>12.1</v>
      </c>
      <c r="F63" s="66">
        <v>44</v>
      </c>
      <c r="G63" s="1">
        <f>INDEX(Коэффициенты!D$3:D$39, MATCH(F63,Коэффициенты!C$3:C$39,1))</f>
        <v>0.59</v>
      </c>
      <c r="H63">
        <f t="shared" si="0"/>
        <v>12100</v>
      </c>
      <c r="I63" s="12">
        <f>INDEX(Коэффициенты!B$3:B$74,MATCH(H63,Коэффициенты!A$3:A$74,1))</f>
        <v>0.41</v>
      </c>
      <c r="J63" s="9">
        <f t="shared" si="8"/>
        <v>446.49</v>
      </c>
      <c r="K63" s="2">
        <f t="shared" si="3"/>
        <v>3.1151999999999882</v>
      </c>
      <c r="L63" s="10">
        <f t="shared" si="9"/>
        <v>131.82839999999973</v>
      </c>
      <c r="M63" s="62">
        <f t="shared" si="1"/>
        <v>578.31839999999977</v>
      </c>
      <c r="N63" s="63">
        <f t="shared" si="6"/>
        <v>462.65471999999983</v>
      </c>
      <c r="Q63" s="20"/>
      <c r="R63" s="20"/>
      <c r="S63" s="20"/>
      <c r="T63" s="21"/>
      <c r="U63" s="20"/>
      <c r="V63" s="20"/>
      <c r="W63" s="20"/>
      <c r="X63" s="20"/>
      <c r="Y63" s="20"/>
      <c r="Z63" s="20"/>
      <c r="AA63" s="20"/>
    </row>
    <row r="64" spans="1:27" ht="15.75" thickBot="1" x14ac:dyDescent="0.3">
      <c r="A64">
        <f t="shared" si="4"/>
        <v>7.3999999999999897</v>
      </c>
      <c r="B64">
        <f t="shared" si="2"/>
        <v>9.9999999999999645E-2</v>
      </c>
      <c r="C64">
        <f t="shared" si="7"/>
        <v>7.3999999999999915</v>
      </c>
      <c r="D64">
        <f t="shared" si="5"/>
        <v>31.099999999999923</v>
      </c>
      <c r="E64" s="68">
        <v>5.6</v>
      </c>
      <c r="F64" s="65">
        <v>63</v>
      </c>
      <c r="G64" s="1">
        <f>INDEX(Коэффициенты!D$3:D$39, MATCH(F64,Коэффициенты!C$3:C$39,1))</f>
        <v>0.55000000000000004</v>
      </c>
      <c r="H64">
        <f t="shared" si="0"/>
        <v>5600</v>
      </c>
      <c r="I64" s="12">
        <f>INDEX(Коэффициенты!B$3:B$74,MATCH(H64,Коэффициенты!A$3:A$74,1))</f>
        <v>0.63</v>
      </c>
      <c r="J64" s="9">
        <f t="shared" si="8"/>
        <v>317.52</v>
      </c>
      <c r="K64" s="2">
        <f t="shared" si="3"/>
        <v>4.1579999999999862</v>
      </c>
      <c r="L64" s="10">
        <f t="shared" si="9"/>
        <v>135.98639999999972</v>
      </c>
      <c r="M64" s="62">
        <f t="shared" si="1"/>
        <v>453.5063999999997</v>
      </c>
      <c r="N64" s="63">
        <f t="shared" si="6"/>
        <v>362.80511999999976</v>
      </c>
      <c r="Q64" s="19"/>
      <c r="R64" s="19"/>
      <c r="S64" s="20"/>
      <c r="T64" s="21"/>
      <c r="U64" s="20"/>
      <c r="V64" s="20"/>
      <c r="W64" s="20"/>
      <c r="X64" s="20"/>
      <c r="Y64" s="20"/>
      <c r="Z64" s="20"/>
      <c r="AA64" s="20"/>
    </row>
    <row r="65" spans="1:27" ht="15.75" thickBot="1" x14ac:dyDescent="0.3">
      <c r="A65">
        <f t="shared" si="4"/>
        <v>7.4999999999999893</v>
      </c>
      <c r="B65">
        <f t="shared" si="2"/>
        <v>9.9999999999999645E-2</v>
      </c>
      <c r="C65" s="2">
        <f t="shared" si="7"/>
        <v>7.4999999999999911</v>
      </c>
      <c r="D65">
        <f t="shared" si="5"/>
        <v>30.999999999999922</v>
      </c>
      <c r="E65" s="67">
        <v>1.2</v>
      </c>
      <c r="F65" s="66">
        <v>71</v>
      </c>
      <c r="G65" s="1">
        <f>INDEX(Коэффициенты!D$3:D$39, MATCH(F65,Коэффициенты!C$3:C$39,1))</f>
        <v>0.53</v>
      </c>
      <c r="H65">
        <f t="shared" si="0"/>
        <v>1200</v>
      </c>
      <c r="I65" s="12">
        <f>INDEX(Коэффициенты!B$3:B$74,MATCH(H65,Коэффициенты!A$3:A$74,1))</f>
        <v>0.89</v>
      </c>
      <c r="J65" s="9">
        <f t="shared" si="8"/>
        <v>96.11999999999999</v>
      </c>
      <c r="K65" s="2">
        <f t="shared" si="3"/>
        <v>4.5155999999999841</v>
      </c>
      <c r="L65" s="10">
        <f t="shared" si="9"/>
        <v>140.5019999999997</v>
      </c>
      <c r="M65" s="62">
        <f t="shared" si="1"/>
        <v>236.62199999999967</v>
      </c>
      <c r="N65" s="63">
        <f t="shared" si="6"/>
        <v>189.29759999999973</v>
      </c>
      <c r="Q65" s="22"/>
      <c r="R65" s="20"/>
      <c r="S65" s="20"/>
      <c r="T65" s="21"/>
      <c r="U65" s="20"/>
      <c r="V65" s="20"/>
      <c r="W65" s="20"/>
      <c r="X65" s="20"/>
      <c r="Y65" s="20"/>
      <c r="Z65" s="20"/>
      <c r="AA65" s="20"/>
    </row>
    <row r="66" spans="1:27" ht="15.75" thickBot="1" x14ac:dyDescent="0.3">
      <c r="A66">
        <f t="shared" si="4"/>
        <v>7.599999999999989</v>
      </c>
      <c r="B66">
        <f t="shared" si="2"/>
        <v>9.9999999999999645E-2</v>
      </c>
      <c r="C66">
        <f t="shared" si="7"/>
        <v>7.5999999999999908</v>
      </c>
      <c r="D66">
        <f t="shared" si="5"/>
        <v>30.89999999999992</v>
      </c>
      <c r="E66" s="67">
        <v>11.6</v>
      </c>
      <c r="F66" s="66">
        <v>55</v>
      </c>
      <c r="G66" s="1">
        <f>INDEX(Коэффициенты!D$3:D$39, MATCH(F66,Коэффициенты!C$3:C$39,1))</f>
        <v>0.56999999999999995</v>
      </c>
      <c r="H66">
        <f t="shared" si="0"/>
        <v>11600</v>
      </c>
      <c r="I66" s="12">
        <f>INDEX(Коэффициенты!B$3:B$74,MATCH(H66,Коэффициенты!A$3:A$74,1))</f>
        <v>0.42</v>
      </c>
      <c r="J66" s="9">
        <f t="shared" si="8"/>
        <v>438.47999999999996</v>
      </c>
      <c r="K66" s="2">
        <f t="shared" si="3"/>
        <v>3.7619999999999862</v>
      </c>
      <c r="L66" s="10">
        <f t="shared" si="9"/>
        <v>144.26399999999967</v>
      </c>
      <c r="M66" s="62">
        <f t="shared" si="1"/>
        <v>582.74399999999969</v>
      </c>
      <c r="N66" s="63">
        <f t="shared" si="6"/>
        <v>466.19519999999977</v>
      </c>
      <c r="Q66" s="20"/>
      <c r="R66" s="20"/>
      <c r="S66" s="20"/>
      <c r="T66" s="21"/>
      <c r="U66" s="20"/>
      <c r="V66" s="20"/>
      <c r="W66" s="20"/>
      <c r="X66" s="20"/>
      <c r="Y66" s="20"/>
      <c r="Z66" s="20"/>
      <c r="AA66" s="20"/>
    </row>
    <row r="67" spans="1:27" ht="15.75" thickBot="1" x14ac:dyDescent="0.3">
      <c r="A67">
        <f t="shared" si="4"/>
        <v>7.6999999999999886</v>
      </c>
      <c r="B67">
        <f t="shared" si="2"/>
        <v>9.9999999999999645E-2</v>
      </c>
      <c r="C67">
        <f t="shared" si="7"/>
        <v>7.6999999999999904</v>
      </c>
      <c r="D67">
        <f t="shared" si="5"/>
        <v>30.799999999999919</v>
      </c>
      <c r="E67" s="67">
        <v>12.4</v>
      </c>
      <c r="F67" s="66">
        <v>38</v>
      </c>
      <c r="G67" s="1">
        <f>INDEX(Коэффициенты!D$3:D$39, MATCH(F67,Коэффициенты!C$3:C$39,1))</f>
        <v>0.62</v>
      </c>
      <c r="H67">
        <f t="shared" si="0"/>
        <v>12400</v>
      </c>
      <c r="I67" s="12">
        <f>INDEX(Коэффициенты!B$3:B$74,MATCH(H67,Коэффициенты!A$3:A$74,1))</f>
        <v>0.41</v>
      </c>
      <c r="J67" s="9">
        <f t="shared" si="8"/>
        <v>457.56</v>
      </c>
      <c r="K67" s="2">
        <f t="shared" si="3"/>
        <v>2.8271999999999897</v>
      </c>
      <c r="L67" s="10">
        <f t="shared" si="9"/>
        <v>147.09119999999965</v>
      </c>
      <c r="M67" s="62">
        <f t="shared" si="1"/>
        <v>604.65119999999968</v>
      </c>
      <c r="N67" s="63">
        <f t="shared" si="6"/>
        <v>483.72095999999976</v>
      </c>
      <c r="Q67" s="19"/>
      <c r="R67" s="19"/>
      <c r="S67" s="20"/>
      <c r="T67" s="21"/>
      <c r="U67" s="20"/>
      <c r="V67" s="20"/>
      <c r="W67" s="20"/>
      <c r="X67" s="20"/>
      <c r="Y67" s="20"/>
      <c r="Z67" s="20"/>
      <c r="AA67" s="20"/>
    </row>
    <row r="68" spans="1:27" ht="15.75" thickBot="1" x14ac:dyDescent="0.3">
      <c r="A68">
        <f t="shared" si="4"/>
        <v>7.7999999999999883</v>
      </c>
      <c r="B68">
        <f t="shared" si="2"/>
        <v>9.9999999999999645E-2</v>
      </c>
      <c r="C68" s="2">
        <f t="shared" si="7"/>
        <v>7.7999999999999901</v>
      </c>
      <c r="D68">
        <f t="shared" si="5"/>
        <v>30.699999999999918</v>
      </c>
      <c r="E68" s="67">
        <v>6.2</v>
      </c>
      <c r="F68" s="66">
        <v>44</v>
      </c>
      <c r="G68" s="1">
        <f>INDEX(Коэффициенты!D$3:D$39, MATCH(F68,Коэффициенты!C$3:C$39,1))</f>
        <v>0.59</v>
      </c>
      <c r="H68">
        <f t="shared" si="0"/>
        <v>6200</v>
      </c>
      <c r="I68" s="12">
        <f>INDEX(Коэффициенты!B$3:B$74,MATCH(H68,Коэффициенты!A$3:A$74,1))</f>
        <v>0.61</v>
      </c>
      <c r="J68" s="9">
        <f t="shared" si="8"/>
        <v>340.38</v>
      </c>
      <c r="K68" s="2">
        <f t="shared" si="3"/>
        <v>3.1151999999999882</v>
      </c>
      <c r="L68" s="10">
        <f t="shared" si="9"/>
        <v>150.20639999999963</v>
      </c>
      <c r="M68" s="62">
        <f t="shared" si="1"/>
        <v>490.58639999999963</v>
      </c>
      <c r="N68" s="63">
        <f t="shared" si="6"/>
        <v>392.46911999999969</v>
      </c>
      <c r="Q68" s="22"/>
      <c r="R68" s="20"/>
      <c r="S68" s="20"/>
      <c r="T68" s="21"/>
      <c r="U68" s="20"/>
      <c r="V68" s="20"/>
      <c r="W68" s="20"/>
      <c r="X68" s="20"/>
      <c r="Y68" s="20"/>
      <c r="Z68" s="20"/>
      <c r="AA68" s="20"/>
    </row>
    <row r="69" spans="1:27" ht="15.75" thickBot="1" x14ac:dyDescent="0.3">
      <c r="A69">
        <f t="shared" si="4"/>
        <v>7.8999999999999879</v>
      </c>
      <c r="B69">
        <f t="shared" si="2"/>
        <v>9.9999999999999645E-2</v>
      </c>
      <c r="C69" s="2">
        <f t="shared" si="7"/>
        <v>7.8999999999999897</v>
      </c>
      <c r="D69">
        <f t="shared" si="5"/>
        <v>30.599999999999916</v>
      </c>
      <c r="E69" s="67">
        <v>3.4</v>
      </c>
      <c r="F69" s="66">
        <v>63</v>
      </c>
      <c r="G69" s="1">
        <f>INDEX(Коэффициенты!D$3:D$39, MATCH(F69,Коэффициенты!C$3:C$39,1))</f>
        <v>0.55000000000000004</v>
      </c>
      <c r="H69">
        <f t="shared" si="0"/>
        <v>3400</v>
      </c>
      <c r="I69" s="12">
        <f>INDEX(Коэффициенты!B$3:B$74,MATCH(H69,Коэффициенты!A$3:A$74,1))</f>
        <v>0.75</v>
      </c>
      <c r="J69" s="9">
        <f t="shared" si="8"/>
        <v>229.5</v>
      </c>
      <c r="K69" s="2">
        <f t="shared" si="3"/>
        <v>4.1579999999999862</v>
      </c>
      <c r="L69" s="10">
        <f t="shared" si="9"/>
        <v>154.36439999999962</v>
      </c>
      <c r="M69" s="62">
        <f t="shared" si="1"/>
        <v>383.86439999999959</v>
      </c>
      <c r="N69" s="63">
        <f t="shared" si="6"/>
        <v>307.09151999999966</v>
      </c>
      <c r="Q69" s="22"/>
      <c r="R69" s="20"/>
      <c r="S69" s="20"/>
      <c r="T69" s="21"/>
      <c r="U69" s="20"/>
      <c r="V69" s="20"/>
      <c r="W69" s="20"/>
      <c r="X69" s="20"/>
      <c r="Y69" s="20"/>
      <c r="Z69" s="20"/>
      <c r="AA69" s="20"/>
    </row>
    <row r="70" spans="1:27" ht="15.75" thickBot="1" x14ac:dyDescent="0.3">
      <c r="A70">
        <f t="shared" si="4"/>
        <v>7.9999999999999876</v>
      </c>
      <c r="B70">
        <f t="shared" si="2"/>
        <v>9.9999999999999645E-2</v>
      </c>
      <c r="C70">
        <f t="shared" si="7"/>
        <v>7.9999999999999893</v>
      </c>
      <c r="D70">
        <f t="shared" si="5"/>
        <v>30.499999999999915</v>
      </c>
      <c r="E70" s="67">
        <v>9.6999999999999993</v>
      </c>
      <c r="F70" s="66">
        <v>59</v>
      </c>
      <c r="G70" s="1">
        <f>INDEX(Коэффициенты!D$3:D$39, MATCH(F70,Коэффициенты!C$3:C$39,1))</f>
        <v>0.56000000000000005</v>
      </c>
      <c r="H70">
        <f t="shared" si="0"/>
        <v>9700</v>
      </c>
      <c r="I70" s="12">
        <f>INDEX(Коэффициенты!B$3:B$74,MATCH(H70,Коэффициенты!A$3:A$74,1))</f>
        <v>0.47</v>
      </c>
      <c r="J70" s="9">
        <f t="shared" si="8"/>
        <v>410.31</v>
      </c>
      <c r="K70" s="2">
        <f t="shared" si="3"/>
        <v>3.9647999999999861</v>
      </c>
      <c r="L70" s="10">
        <f t="shared" si="9"/>
        <v>158.32919999999962</v>
      </c>
      <c r="M70" s="62">
        <f t="shared" si="1"/>
        <v>568.63919999999962</v>
      </c>
      <c r="N70" s="63">
        <f t="shared" si="6"/>
        <v>454.91135999999972</v>
      </c>
      <c r="Q70" s="20"/>
      <c r="R70" s="20"/>
      <c r="S70" s="20"/>
      <c r="T70" s="21"/>
      <c r="U70" s="20"/>
      <c r="V70" s="20"/>
      <c r="W70" s="20"/>
      <c r="X70" s="20"/>
      <c r="Y70" s="20"/>
      <c r="Z70" s="20"/>
      <c r="AA70" s="20"/>
    </row>
    <row r="71" spans="1:27" ht="15.75" thickBot="1" x14ac:dyDescent="0.3">
      <c r="A71">
        <f t="shared" si="4"/>
        <v>8.0999999999999872</v>
      </c>
      <c r="B71">
        <f t="shared" si="2"/>
        <v>9.9999999999999645E-2</v>
      </c>
      <c r="C71">
        <f t="shared" si="7"/>
        <v>8.099999999999989</v>
      </c>
      <c r="D71">
        <f t="shared" si="5"/>
        <v>30.399999999999913</v>
      </c>
      <c r="E71" s="67">
        <v>12.2</v>
      </c>
      <c r="F71" s="66">
        <v>34</v>
      </c>
      <c r="G71" s="1">
        <f>INDEX(Коэффициенты!D$3:D$39, MATCH(F71,Коэффициенты!C$3:C$39,1))</f>
        <v>0.65</v>
      </c>
      <c r="H71">
        <f t="shared" si="0"/>
        <v>12200</v>
      </c>
      <c r="I71" s="12">
        <f>INDEX(Коэффициенты!B$3:B$74,MATCH(H71,Коэффициенты!A$3:A$74,1))</f>
        <v>0.41</v>
      </c>
      <c r="J71" s="9">
        <f t="shared" si="8"/>
        <v>450.18</v>
      </c>
      <c r="K71" s="2">
        <f t="shared" si="3"/>
        <v>2.6519999999999908</v>
      </c>
      <c r="L71" s="10">
        <f t="shared" si="9"/>
        <v>160.9811999999996</v>
      </c>
      <c r="M71" s="62">
        <f t="shared" si="1"/>
        <v>611.16119999999955</v>
      </c>
      <c r="N71" s="63">
        <f t="shared" si="6"/>
        <v>488.92895999999962</v>
      </c>
      <c r="Q71" s="19"/>
      <c r="R71" s="19"/>
      <c r="S71" s="20"/>
      <c r="T71" s="21"/>
      <c r="U71" s="20"/>
      <c r="V71" s="20"/>
      <c r="W71" s="20"/>
      <c r="X71" s="20"/>
      <c r="Y71" s="20"/>
      <c r="Z71" s="20"/>
      <c r="AA71" s="20"/>
    </row>
    <row r="72" spans="1:27" ht="15.75" thickBot="1" x14ac:dyDescent="0.3">
      <c r="A72">
        <f t="shared" si="4"/>
        <v>8.1999999999999869</v>
      </c>
      <c r="B72">
        <f t="shared" si="2"/>
        <v>9.9999999999999645E-2</v>
      </c>
      <c r="C72" s="2">
        <f t="shared" si="7"/>
        <v>8.1999999999999886</v>
      </c>
      <c r="D72">
        <f t="shared" si="5"/>
        <v>30.299999999999912</v>
      </c>
      <c r="E72" s="67">
        <v>11.5</v>
      </c>
      <c r="F72" s="66">
        <v>33</v>
      </c>
      <c r="G72" s="1">
        <f>INDEX(Коэффициенты!D$3:D$39, MATCH(F72,Коэффициенты!C$3:C$39,1))</f>
        <v>0.66</v>
      </c>
      <c r="H72">
        <f t="shared" si="0"/>
        <v>11500</v>
      </c>
      <c r="I72" s="12">
        <f>INDEX(Коэффициенты!B$3:B$74,MATCH(H72,Коэффициенты!A$3:A$74,1))</f>
        <v>0.42</v>
      </c>
      <c r="J72" s="9">
        <f t="shared" si="8"/>
        <v>434.7</v>
      </c>
      <c r="K72" s="2">
        <f t="shared" si="3"/>
        <v>2.6135999999999906</v>
      </c>
      <c r="L72" s="10">
        <f t="shared" si="9"/>
        <v>163.59479999999959</v>
      </c>
      <c r="M72" s="62">
        <f t="shared" si="1"/>
        <v>598.29479999999955</v>
      </c>
      <c r="N72" s="63">
        <f t="shared" si="6"/>
        <v>478.63583999999963</v>
      </c>
      <c r="Q72" s="22"/>
      <c r="R72" s="20"/>
      <c r="S72" s="20"/>
      <c r="T72" s="21"/>
      <c r="U72" s="20"/>
      <c r="V72" s="20"/>
      <c r="W72" s="20"/>
      <c r="X72" s="20"/>
      <c r="Y72" s="20"/>
      <c r="Z72" s="20"/>
      <c r="AA72" s="20"/>
    </row>
    <row r="73" spans="1:27" ht="15.75" thickBot="1" x14ac:dyDescent="0.3">
      <c r="A73">
        <f t="shared" si="4"/>
        <v>8.2999999999999865</v>
      </c>
      <c r="B73">
        <f t="shared" si="2"/>
        <v>9.9999999999999645E-2</v>
      </c>
      <c r="C73">
        <f t="shared" si="7"/>
        <v>8.2999999999999883</v>
      </c>
      <c r="D73">
        <f t="shared" si="5"/>
        <v>30.19999999999991</v>
      </c>
      <c r="E73" s="67">
        <v>9</v>
      </c>
      <c r="F73" s="66">
        <v>39</v>
      </c>
      <c r="G73" s="1">
        <f>INDEX(Коэффициенты!D$3:D$39, MATCH(F73,Коэффициенты!C$3:C$39,1))</f>
        <v>0.61</v>
      </c>
      <c r="H73">
        <f t="shared" si="0"/>
        <v>9000</v>
      </c>
      <c r="I73" s="12">
        <f>INDEX(Коэффициенты!B$3:B$74,MATCH(H73,Коэффициенты!A$3:A$74,1))</f>
        <v>0.49</v>
      </c>
      <c r="J73" s="9">
        <f t="shared" si="8"/>
        <v>396.9</v>
      </c>
      <c r="K73" s="2">
        <f t="shared" si="3"/>
        <v>2.8547999999999898</v>
      </c>
      <c r="L73" s="10">
        <f t="shared" si="9"/>
        <v>166.44959999999958</v>
      </c>
      <c r="M73" s="62">
        <f t="shared" si="1"/>
        <v>563.34959999999955</v>
      </c>
      <c r="N73" s="63">
        <f t="shared" si="6"/>
        <v>450.67967999999962</v>
      </c>
      <c r="Q73" s="22"/>
      <c r="R73" s="20"/>
      <c r="S73" s="20"/>
      <c r="T73" s="20"/>
      <c r="U73" s="20"/>
      <c r="V73" s="20"/>
      <c r="W73" s="20"/>
      <c r="X73" s="20"/>
      <c r="Y73" s="20"/>
      <c r="Z73" s="20"/>
      <c r="AA73" s="20"/>
    </row>
    <row r="74" spans="1:27" ht="15.75" thickBot="1" x14ac:dyDescent="0.3">
      <c r="A74">
        <f t="shared" si="4"/>
        <v>8.3999999999999861</v>
      </c>
      <c r="B74">
        <f t="shared" si="2"/>
        <v>9.9999999999999645E-2</v>
      </c>
      <c r="C74" s="2">
        <f t="shared" si="7"/>
        <v>8.3999999999999879</v>
      </c>
      <c r="D74">
        <f t="shared" si="5"/>
        <v>30.099999999999909</v>
      </c>
      <c r="E74" s="67">
        <v>6.9</v>
      </c>
      <c r="F74" s="66">
        <v>40</v>
      </c>
      <c r="G74" s="1">
        <f>INDEX(Коэффициенты!D$3:D$39, MATCH(F74,Коэффициенты!C$3:C$39,1))</f>
        <v>0.6</v>
      </c>
      <c r="H74">
        <f t="shared" si="0"/>
        <v>6900</v>
      </c>
      <c r="I74" s="12">
        <f>INDEX(Коэффициенты!B$3:B$74,MATCH(H74,Коэффициенты!A$3:A$74,1))</f>
        <v>0.57999999999999996</v>
      </c>
      <c r="J74" s="9">
        <f t="shared" si="8"/>
        <v>360.17999999999995</v>
      </c>
      <c r="K74" s="2">
        <f t="shared" si="3"/>
        <v>2.8799999999999897</v>
      </c>
      <c r="L74" s="10">
        <f t="shared" si="9"/>
        <v>169.32959999999957</v>
      </c>
      <c r="M74" s="62">
        <f t="shared" si="1"/>
        <v>529.50959999999952</v>
      </c>
      <c r="N74" s="63">
        <f t="shared" si="6"/>
        <v>423.60767999999962</v>
      </c>
      <c r="Q74" s="22"/>
      <c r="R74" s="20"/>
      <c r="S74" s="20"/>
      <c r="T74" s="20"/>
      <c r="U74" s="20"/>
      <c r="V74" s="20"/>
      <c r="W74" s="20"/>
      <c r="X74" s="20"/>
      <c r="Y74" s="20"/>
      <c r="Z74" s="20"/>
      <c r="AA74" s="20"/>
    </row>
    <row r="75" spans="1:27" ht="15.75" thickBot="1" x14ac:dyDescent="0.3">
      <c r="A75">
        <f t="shared" si="4"/>
        <v>8.4999999999999858</v>
      </c>
      <c r="B75">
        <f t="shared" si="2"/>
        <v>9.9999999999999645E-2</v>
      </c>
      <c r="C75" s="2">
        <f t="shared" si="7"/>
        <v>8.4999999999999876</v>
      </c>
      <c r="D75">
        <f t="shared" si="5"/>
        <v>29.999999999999908</v>
      </c>
      <c r="E75" s="67">
        <v>6</v>
      </c>
      <c r="F75" s="66">
        <v>35</v>
      </c>
      <c r="G75" s="1">
        <f>INDEX(Коэффициенты!D$3:D$39, MATCH(F75,Коэффициенты!C$3:C$39,1))</f>
        <v>0.64</v>
      </c>
      <c r="H75">
        <f t="shared" ref="H75:H138" si="10">E75*1000</f>
        <v>6000</v>
      </c>
      <c r="I75" s="12">
        <f>INDEX(Коэффициенты!B$3:B$74,MATCH(H75,Коэффициенты!A$3:A$74,1))</f>
        <v>0.61</v>
      </c>
      <c r="J75" s="9">
        <f t="shared" si="8"/>
        <v>329.4</v>
      </c>
      <c r="K75" s="2">
        <f t="shared" si="3"/>
        <v>2.6879999999999904</v>
      </c>
      <c r="L75" s="10">
        <f t="shared" si="9"/>
        <v>172.01759999999956</v>
      </c>
      <c r="M75" s="62">
        <f t="shared" ref="M75:M138" si="11">L75+J75</f>
        <v>501.41759999999954</v>
      </c>
      <c r="N75" s="63">
        <f t="shared" si="6"/>
        <v>401.13407999999964</v>
      </c>
      <c r="Q75" s="22"/>
      <c r="R75" s="20"/>
      <c r="S75" s="20"/>
      <c r="T75" s="19"/>
      <c r="U75" s="19"/>
      <c r="V75" s="20"/>
      <c r="W75" s="20"/>
      <c r="X75" s="20"/>
      <c r="Y75" s="20"/>
      <c r="Z75" s="20"/>
      <c r="AA75" s="20"/>
    </row>
    <row r="76" spans="1:27" ht="15.75" thickBot="1" x14ac:dyDescent="0.3">
      <c r="A76">
        <f t="shared" si="4"/>
        <v>8.5999999999999854</v>
      </c>
      <c r="B76">
        <f t="shared" ref="B76:B139" si="12">A76-A75</f>
        <v>9.9999999999999645E-2</v>
      </c>
      <c r="C76">
        <f t="shared" si="7"/>
        <v>8.5999999999999872</v>
      </c>
      <c r="D76">
        <f t="shared" si="5"/>
        <v>29.899999999999906</v>
      </c>
      <c r="E76" s="67">
        <v>4</v>
      </c>
      <c r="F76" s="66">
        <v>30</v>
      </c>
      <c r="G76" s="1">
        <f>INDEX(Коэффициенты!D$3:D$39, MATCH(F76,Коэффициенты!C$3:C$39,1))</f>
        <v>0.68</v>
      </c>
      <c r="H76">
        <f t="shared" si="10"/>
        <v>4000</v>
      </c>
      <c r="I76" s="12">
        <f>INDEX(Коэффициенты!B$3:B$74,MATCH(H76,Коэффициенты!A$3:A$74,1))</f>
        <v>0.72</v>
      </c>
      <c r="J76" s="9">
        <f t="shared" si="8"/>
        <v>259.2</v>
      </c>
      <c r="K76" s="2">
        <f t="shared" ref="K76:K139" si="13">G76*F76*B76*$E$4</f>
        <v>2.4479999999999915</v>
      </c>
      <c r="L76" s="10">
        <f t="shared" si="9"/>
        <v>174.46559999999954</v>
      </c>
      <c r="M76" s="62">
        <f t="shared" si="11"/>
        <v>433.66559999999953</v>
      </c>
      <c r="N76" s="63">
        <f t="shared" si="6"/>
        <v>346.9324799999996</v>
      </c>
      <c r="Q76" s="22"/>
      <c r="R76" s="20"/>
      <c r="S76" s="20"/>
      <c r="T76" s="20"/>
      <c r="U76" s="20"/>
      <c r="V76" s="20"/>
      <c r="W76" s="20"/>
      <c r="X76" s="20"/>
      <c r="Y76" s="20"/>
      <c r="Z76" s="20"/>
      <c r="AA76" s="20"/>
    </row>
    <row r="77" spans="1:27" ht="15.75" thickBot="1" x14ac:dyDescent="0.3">
      <c r="A77">
        <f t="shared" ref="A77:A140" si="14">A76+0.1</f>
        <v>8.6999999999999851</v>
      </c>
      <c r="B77">
        <f t="shared" si="12"/>
        <v>9.9999999999999645E-2</v>
      </c>
      <c r="C77">
        <f t="shared" si="7"/>
        <v>8.6999999999999869</v>
      </c>
      <c r="D77">
        <f t="shared" ref="D77:D140" si="15">D76-B77</f>
        <v>29.799999999999905</v>
      </c>
      <c r="E77" s="67">
        <v>5.4</v>
      </c>
      <c r="F77" s="66">
        <v>38</v>
      </c>
      <c r="G77" s="1">
        <f>INDEX(Коэффициенты!D$3:D$39, MATCH(F77,Коэффициенты!C$3:C$39,1))</f>
        <v>0.62</v>
      </c>
      <c r="H77">
        <f t="shared" si="10"/>
        <v>5400</v>
      </c>
      <c r="I77" s="12">
        <f>INDEX(Коэффициенты!B$3:B$74,MATCH(H77,Коэффициенты!A$3:A$74,1))</f>
        <v>0.64</v>
      </c>
      <c r="J77" s="9">
        <f t="shared" si="8"/>
        <v>311.03999999999996</v>
      </c>
      <c r="K77" s="2">
        <f t="shared" si="13"/>
        <v>2.8271999999999897</v>
      </c>
      <c r="L77" s="10">
        <f t="shared" si="9"/>
        <v>177.29279999999952</v>
      </c>
      <c r="M77" s="62">
        <f t="shared" si="11"/>
        <v>488.33279999999945</v>
      </c>
      <c r="N77" s="63">
        <f t="shared" ref="N77:N140" si="16">M77/(1.25)</f>
        <v>390.66623999999956</v>
      </c>
      <c r="Q77" s="22"/>
      <c r="R77" s="20"/>
      <c r="S77" s="20"/>
      <c r="T77" s="20"/>
      <c r="U77" s="20"/>
      <c r="V77" s="20"/>
      <c r="W77" s="20"/>
      <c r="X77" s="20"/>
      <c r="Y77" s="20"/>
      <c r="Z77" s="20"/>
      <c r="AA77" s="20"/>
    </row>
    <row r="78" spans="1:27" ht="15.75" thickBot="1" x14ac:dyDescent="0.3">
      <c r="A78">
        <f t="shared" si="14"/>
        <v>8.7999999999999847</v>
      </c>
      <c r="B78">
        <f t="shared" si="12"/>
        <v>9.9999999999999645E-2</v>
      </c>
      <c r="C78" s="2">
        <f t="shared" ref="C78:C141" si="17">B78+C77</f>
        <v>8.7999999999999865</v>
      </c>
      <c r="D78">
        <f t="shared" si="15"/>
        <v>29.699999999999903</v>
      </c>
      <c r="E78" s="67">
        <v>6.1</v>
      </c>
      <c r="F78" s="66">
        <v>35</v>
      </c>
      <c r="G78" s="1">
        <f>INDEX(Коэффициенты!D$3:D$39, MATCH(F78,Коэффициенты!C$3:C$39,1))</f>
        <v>0.64</v>
      </c>
      <c r="H78">
        <f t="shared" si="10"/>
        <v>6100</v>
      </c>
      <c r="I78" s="12">
        <f>INDEX(Коэффициенты!B$3:B$74,MATCH(H78,Коэффициенты!A$3:A$74,1))</f>
        <v>0.61</v>
      </c>
      <c r="J78" s="9">
        <f t="shared" ref="J78:J141" si="18">I78*H78*$E$5</f>
        <v>334.89</v>
      </c>
      <c r="K78" s="2">
        <f t="shared" si="13"/>
        <v>2.6879999999999904</v>
      </c>
      <c r="L78" s="10">
        <f t="shared" ref="L78:L141" si="19">L77+K78</f>
        <v>179.9807999999995</v>
      </c>
      <c r="M78" s="62">
        <f t="shared" si="11"/>
        <v>514.87079999999946</v>
      </c>
      <c r="N78" s="63">
        <f t="shared" si="16"/>
        <v>411.89663999999959</v>
      </c>
      <c r="Q78" s="22"/>
      <c r="R78" s="20"/>
      <c r="S78" s="20"/>
      <c r="T78" s="20"/>
      <c r="U78" s="20"/>
      <c r="V78" s="20"/>
      <c r="W78" s="20"/>
      <c r="X78" s="20"/>
      <c r="Y78" s="20"/>
      <c r="Z78" s="20"/>
      <c r="AA78" s="20"/>
    </row>
    <row r="79" spans="1:27" ht="15.75" thickBot="1" x14ac:dyDescent="0.3">
      <c r="A79">
        <f t="shared" si="14"/>
        <v>8.8999999999999844</v>
      </c>
      <c r="B79">
        <f t="shared" si="12"/>
        <v>9.9999999999999645E-2</v>
      </c>
      <c r="C79">
        <f t="shared" si="17"/>
        <v>8.8999999999999861</v>
      </c>
      <c r="D79">
        <f t="shared" si="15"/>
        <v>29.599999999999902</v>
      </c>
      <c r="E79" s="67">
        <v>5.3</v>
      </c>
      <c r="F79" s="66">
        <v>37</v>
      </c>
      <c r="G79" s="1">
        <f>INDEX(Коэффициенты!D$3:D$39, MATCH(F79,Коэффициенты!C$3:C$39,1))</f>
        <v>0.63</v>
      </c>
      <c r="H79">
        <f t="shared" si="10"/>
        <v>5300</v>
      </c>
      <c r="I79" s="12">
        <f>INDEX(Коэффициенты!B$3:B$74,MATCH(H79,Коэффициенты!A$3:A$74,1))</f>
        <v>0.64</v>
      </c>
      <c r="J79" s="9">
        <f t="shared" si="18"/>
        <v>305.27999999999997</v>
      </c>
      <c r="K79" s="2">
        <f t="shared" si="13"/>
        <v>2.7971999999999899</v>
      </c>
      <c r="L79" s="10">
        <f t="shared" si="19"/>
        <v>182.77799999999951</v>
      </c>
      <c r="M79" s="62">
        <f t="shared" si="11"/>
        <v>488.05799999999948</v>
      </c>
      <c r="N79" s="63">
        <f t="shared" si="16"/>
        <v>390.44639999999958</v>
      </c>
      <c r="Q79" s="22"/>
      <c r="R79" s="20"/>
      <c r="S79" s="20"/>
      <c r="T79" s="20"/>
      <c r="U79" s="20"/>
      <c r="V79" s="20"/>
      <c r="W79" s="20"/>
      <c r="X79" s="20"/>
      <c r="Y79" s="20"/>
      <c r="Z79" s="20"/>
      <c r="AA79" s="20"/>
    </row>
    <row r="80" spans="1:27" ht="15.75" thickBot="1" x14ac:dyDescent="0.3">
      <c r="A80">
        <f t="shared" si="14"/>
        <v>8.999999999999984</v>
      </c>
      <c r="B80">
        <f t="shared" si="12"/>
        <v>9.9999999999999645E-2</v>
      </c>
      <c r="C80" s="2">
        <f t="shared" si="17"/>
        <v>8.9999999999999858</v>
      </c>
      <c r="D80">
        <f t="shared" si="15"/>
        <v>29.499999999999901</v>
      </c>
      <c r="E80" s="67">
        <v>5.2</v>
      </c>
      <c r="F80" s="66">
        <v>31</v>
      </c>
      <c r="G80" s="1">
        <f>INDEX(Коэффициенты!D$3:D$39, MATCH(F80,Коэффициенты!C$3:C$39,1))</f>
        <v>0.67</v>
      </c>
      <c r="H80">
        <f t="shared" si="10"/>
        <v>5200</v>
      </c>
      <c r="I80" s="12">
        <f>INDEX(Коэффициенты!B$3:B$74,MATCH(H80,Коэффициенты!A$3:A$74,1))</f>
        <v>0.65</v>
      </c>
      <c r="J80" s="9">
        <f t="shared" si="18"/>
        <v>304.2</v>
      </c>
      <c r="K80" s="2">
        <f t="shared" si="13"/>
        <v>2.4923999999999906</v>
      </c>
      <c r="L80" s="10">
        <f t="shared" si="19"/>
        <v>185.27039999999951</v>
      </c>
      <c r="M80" s="62">
        <f t="shared" si="11"/>
        <v>489.47039999999947</v>
      </c>
      <c r="N80" s="63">
        <f t="shared" si="16"/>
        <v>391.57631999999955</v>
      </c>
      <c r="Q80" s="22"/>
      <c r="R80" s="20"/>
      <c r="S80" s="20"/>
      <c r="T80" s="20"/>
      <c r="U80" s="20"/>
      <c r="V80" s="20"/>
      <c r="W80" s="20"/>
      <c r="X80" s="20"/>
      <c r="Y80" s="20"/>
      <c r="Z80" s="20"/>
      <c r="AA80" s="20"/>
    </row>
    <row r="81" spans="1:31" ht="15.75" thickBot="1" x14ac:dyDescent="0.3">
      <c r="A81">
        <f t="shared" si="14"/>
        <v>9.0999999999999837</v>
      </c>
      <c r="B81">
        <f t="shared" si="12"/>
        <v>9.9999999999999645E-2</v>
      </c>
      <c r="C81" s="2">
        <f t="shared" si="17"/>
        <v>9.0999999999999854</v>
      </c>
      <c r="D81">
        <f t="shared" si="15"/>
        <v>29.399999999999899</v>
      </c>
      <c r="E81" s="67">
        <v>4.9000000000000004</v>
      </c>
      <c r="F81" s="66">
        <v>19</v>
      </c>
      <c r="G81" s="1">
        <f>INDEX(Коэффициенты!D$3:D$39, MATCH(F81,Коэффициенты!C$3:C$39,1))</f>
        <v>0.75</v>
      </c>
      <c r="H81">
        <f t="shared" si="10"/>
        <v>4900</v>
      </c>
      <c r="I81" s="12">
        <f>INDEX(Коэффициенты!B$3:B$74,MATCH(H81,Коэффициенты!A$3:A$74,1))</f>
        <v>0.66</v>
      </c>
      <c r="J81" s="9">
        <f t="shared" si="18"/>
        <v>291.06</v>
      </c>
      <c r="K81" s="2">
        <f t="shared" si="13"/>
        <v>1.709999999999994</v>
      </c>
      <c r="L81" s="10">
        <f t="shared" si="19"/>
        <v>186.98039999999952</v>
      </c>
      <c r="M81" s="62">
        <f t="shared" si="11"/>
        <v>478.04039999999952</v>
      </c>
      <c r="N81" s="63">
        <f t="shared" si="16"/>
        <v>382.43231999999961</v>
      </c>
      <c r="Q81" s="22"/>
      <c r="R81" s="20"/>
      <c r="S81" s="20"/>
      <c r="T81" s="19"/>
      <c r="U81" s="19"/>
      <c r="V81" s="20"/>
      <c r="W81" s="20"/>
      <c r="X81" s="20"/>
      <c r="Y81" s="20"/>
      <c r="Z81" s="20"/>
      <c r="AA81" s="20"/>
    </row>
    <row r="82" spans="1:31" ht="15.75" thickBot="1" x14ac:dyDescent="0.3">
      <c r="A82">
        <f t="shared" si="14"/>
        <v>9.1999999999999833</v>
      </c>
      <c r="B82">
        <f t="shared" si="12"/>
        <v>9.9999999999999645E-2</v>
      </c>
      <c r="C82">
        <f t="shared" si="17"/>
        <v>9.1999999999999851</v>
      </c>
      <c r="D82">
        <f t="shared" si="15"/>
        <v>29.299999999999898</v>
      </c>
      <c r="E82" s="67">
        <v>7.1</v>
      </c>
      <c r="F82" s="66">
        <v>23</v>
      </c>
      <c r="G82" s="1">
        <f>INDEX(Коэффициенты!D$3:D$39, MATCH(F82,Коэффициенты!C$3:C$39,1))</f>
        <v>0.73</v>
      </c>
      <c r="H82">
        <f t="shared" si="10"/>
        <v>7100</v>
      </c>
      <c r="I82" s="12">
        <f>INDEX(Коэффициенты!B$3:B$74,MATCH(H82,Коэффициенты!A$3:A$74,1))</f>
        <v>0.56999999999999995</v>
      </c>
      <c r="J82" s="9">
        <f t="shared" si="18"/>
        <v>364.22999999999996</v>
      </c>
      <c r="K82" s="2">
        <f t="shared" si="13"/>
        <v>2.0147999999999926</v>
      </c>
      <c r="L82" s="10">
        <f t="shared" si="19"/>
        <v>188.9951999999995</v>
      </c>
      <c r="M82" s="62">
        <f t="shared" si="11"/>
        <v>553.2251999999994</v>
      </c>
      <c r="N82" s="63">
        <f t="shared" si="16"/>
        <v>442.58015999999952</v>
      </c>
      <c r="Q82" s="22"/>
      <c r="R82" s="20"/>
      <c r="S82" s="20"/>
      <c r="T82" s="20"/>
      <c r="U82" s="20"/>
      <c r="V82" s="20"/>
      <c r="W82" s="20"/>
      <c r="X82" s="20"/>
      <c r="Y82" s="20"/>
      <c r="Z82" s="20"/>
      <c r="AA82" s="20"/>
    </row>
    <row r="83" spans="1:31" ht="15.75" thickBot="1" x14ac:dyDescent="0.3">
      <c r="A83">
        <f t="shared" si="14"/>
        <v>9.2999999999999829</v>
      </c>
      <c r="B83">
        <f t="shared" si="12"/>
        <v>9.9999999999999645E-2</v>
      </c>
      <c r="C83">
        <f t="shared" si="17"/>
        <v>9.2999999999999847</v>
      </c>
      <c r="D83">
        <f t="shared" si="15"/>
        <v>29.199999999999896</v>
      </c>
      <c r="E83" s="67">
        <v>6.9</v>
      </c>
      <c r="F83" s="66">
        <v>17</v>
      </c>
      <c r="G83" s="1">
        <f>INDEX(Коэффициенты!D$3:D$39, MATCH(F83,Коэффициенты!C$3:C$39,1))</f>
        <v>0.75</v>
      </c>
      <c r="H83">
        <f t="shared" si="10"/>
        <v>6900</v>
      </c>
      <c r="I83" s="12">
        <f>INDEX(Коэффициенты!B$3:B$74,MATCH(H83,Коэффициенты!A$3:A$74,1))</f>
        <v>0.57999999999999996</v>
      </c>
      <c r="J83" s="9">
        <f t="shared" si="18"/>
        <v>360.17999999999995</v>
      </c>
      <c r="K83" s="2">
        <f t="shared" si="13"/>
        <v>1.5299999999999945</v>
      </c>
      <c r="L83" s="10">
        <f t="shared" si="19"/>
        <v>190.5251999999995</v>
      </c>
      <c r="M83" s="62">
        <f t="shared" si="11"/>
        <v>550.70519999999942</v>
      </c>
      <c r="N83" s="63">
        <f t="shared" si="16"/>
        <v>440.56415999999956</v>
      </c>
      <c r="Q83" s="22"/>
      <c r="R83" s="20"/>
      <c r="S83" s="20"/>
      <c r="T83" s="20"/>
      <c r="U83" s="20"/>
      <c r="V83" s="20"/>
      <c r="W83" s="20"/>
      <c r="X83" s="20"/>
      <c r="Y83" s="20"/>
      <c r="Z83" s="20"/>
      <c r="AA83" s="20"/>
    </row>
    <row r="84" spans="1:31" ht="15.75" thickBot="1" x14ac:dyDescent="0.3">
      <c r="A84">
        <f t="shared" si="14"/>
        <v>9.3999999999999826</v>
      </c>
      <c r="B84">
        <f t="shared" si="12"/>
        <v>9.9999999999999645E-2</v>
      </c>
      <c r="C84" s="2">
        <f t="shared" si="17"/>
        <v>9.3999999999999844</v>
      </c>
      <c r="D84">
        <f t="shared" si="15"/>
        <v>29.099999999999895</v>
      </c>
      <c r="E84" s="67">
        <v>6.4</v>
      </c>
      <c r="F84" s="66">
        <v>20</v>
      </c>
      <c r="G84" s="1">
        <f>INDEX(Коэффициенты!D$3:D$39, MATCH(F84,Коэффициенты!C$3:C$39,1))</f>
        <v>0.75</v>
      </c>
      <c r="H84">
        <f t="shared" si="10"/>
        <v>6400</v>
      </c>
      <c r="I84" s="12">
        <f>INDEX(Коэффициенты!B$3:B$74,MATCH(H84,Коэффициенты!A$3:A$74,1))</f>
        <v>0.6</v>
      </c>
      <c r="J84" s="9">
        <f t="shared" si="18"/>
        <v>345.59999999999997</v>
      </c>
      <c r="K84" s="2">
        <f t="shared" si="13"/>
        <v>1.7999999999999936</v>
      </c>
      <c r="L84" s="10">
        <f t="shared" si="19"/>
        <v>192.32519999999948</v>
      </c>
      <c r="M84" s="62">
        <f t="shared" si="11"/>
        <v>537.92519999999945</v>
      </c>
      <c r="N84" s="63">
        <f t="shared" si="16"/>
        <v>430.34015999999957</v>
      </c>
      <c r="Q84" s="22"/>
      <c r="R84" s="20"/>
      <c r="S84" s="20"/>
      <c r="T84" s="20"/>
      <c r="U84" s="20"/>
      <c r="V84" s="20"/>
      <c r="W84" s="20"/>
      <c r="X84" s="20"/>
      <c r="Y84" s="20"/>
      <c r="Z84" s="20"/>
      <c r="AA84" s="20"/>
    </row>
    <row r="85" spans="1:31" ht="15.75" thickBot="1" x14ac:dyDescent="0.3">
      <c r="A85">
        <f t="shared" si="14"/>
        <v>9.4999999999999822</v>
      </c>
      <c r="B85">
        <f t="shared" si="12"/>
        <v>9.9999999999999645E-2</v>
      </c>
      <c r="C85">
        <f t="shared" si="17"/>
        <v>9.499999999999984</v>
      </c>
      <c r="D85">
        <f t="shared" si="15"/>
        <v>28.999999999999893</v>
      </c>
      <c r="E85" s="67">
        <v>5.4</v>
      </c>
      <c r="F85" s="66">
        <v>16</v>
      </c>
      <c r="G85" s="1">
        <f>INDEX(Коэффициенты!D$3:D$39, MATCH(F85,Коэффициенты!C$3:C$39,1))</f>
        <v>0.75</v>
      </c>
      <c r="H85">
        <f t="shared" si="10"/>
        <v>5400</v>
      </c>
      <c r="I85" s="12">
        <f>INDEX(Коэффициенты!B$3:B$74,MATCH(H85,Коэффициенты!A$3:A$74,1))</f>
        <v>0.64</v>
      </c>
      <c r="J85" s="9">
        <f t="shared" si="18"/>
        <v>311.03999999999996</v>
      </c>
      <c r="K85" s="2">
        <f t="shared" si="13"/>
        <v>1.4399999999999948</v>
      </c>
      <c r="L85" s="10">
        <f t="shared" si="19"/>
        <v>193.76519999999948</v>
      </c>
      <c r="M85" s="62">
        <f t="shared" si="11"/>
        <v>504.80519999999945</v>
      </c>
      <c r="N85" s="63">
        <f t="shared" si="16"/>
        <v>403.84415999999953</v>
      </c>
      <c r="Q85" s="22"/>
      <c r="R85" s="20"/>
      <c r="S85" s="20"/>
      <c r="T85" s="20"/>
      <c r="U85" s="20"/>
      <c r="V85" s="20"/>
      <c r="W85" s="20"/>
      <c r="X85" s="20"/>
      <c r="Y85" s="20"/>
      <c r="Z85" s="20"/>
      <c r="AA85" s="20"/>
    </row>
    <row r="86" spans="1:31" ht="15.75" thickBot="1" x14ac:dyDescent="0.3">
      <c r="A86">
        <f t="shared" si="14"/>
        <v>9.5999999999999819</v>
      </c>
      <c r="B86">
        <f t="shared" si="12"/>
        <v>9.9999999999999645E-2</v>
      </c>
      <c r="C86" s="2">
        <f t="shared" si="17"/>
        <v>9.5999999999999837</v>
      </c>
      <c r="D86">
        <f t="shared" si="15"/>
        <v>28.899999999999892</v>
      </c>
      <c r="E86" s="67">
        <v>9.1999999999999993</v>
      </c>
      <c r="F86" s="66">
        <v>21</v>
      </c>
      <c r="G86" s="1">
        <f>INDEX(Коэффициенты!D$3:D$39, MATCH(F86,Коэффициенты!C$3:C$39,1))</f>
        <v>0.75</v>
      </c>
      <c r="H86">
        <f t="shared" si="10"/>
        <v>9200</v>
      </c>
      <c r="I86" s="12">
        <f>INDEX(Коэффициенты!B$3:B$74,MATCH(H86,Коэффициенты!A$3:A$74,1))</f>
        <v>0.49</v>
      </c>
      <c r="J86" s="9">
        <f t="shared" si="18"/>
        <v>405.71999999999997</v>
      </c>
      <c r="K86" s="2">
        <f t="shared" si="13"/>
        <v>1.8899999999999932</v>
      </c>
      <c r="L86" s="10">
        <f t="shared" si="19"/>
        <v>195.65519999999947</v>
      </c>
      <c r="M86" s="62">
        <f t="shared" si="11"/>
        <v>601.3751999999995</v>
      </c>
      <c r="N86" s="63">
        <f t="shared" si="16"/>
        <v>481.10015999999962</v>
      </c>
      <c r="Q86" s="22"/>
      <c r="R86" s="20"/>
      <c r="S86" s="20"/>
      <c r="T86" s="20"/>
      <c r="U86" s="20"/>
      <c r="V86" s="20"/>
      <c r="W86" s="20"/>
      <c r="X86" s="20"/>
      <c r="Y86" s="20"/>
      <c r="Z86" s="20"/>
      <c r="AA86" s="20"/>
    </row>
    <row r="87" spans="1:31" ht="15.75" thickBot="1" x14ac:dyDescent="0.3">
      <c r="A87">
        <f t="shared" si="14"/>
        <v>9.6999999999999815</v>
      </c>
      <c r="B87">
        <f t="shared" si="12"/>
        <v>9.9999999999999645E-2</v>
      </c>
      <c r="C87" s="2">
        <f t="shared" si="17"/>
        <v>9.6999999999999833</v>
      </c>
      <c r="D87">
        <f t="shared" si="15"/>
        <v>28.799999999999891</v>
      </c>
      <c r="E87" s="67">
        <v>8.8000000000000007</v>
      </c>
      <c r="F87" s="66">
        <v>19</v>
      </c>
      <c r="G87" s="1">
        <f>INDEX(Коэффициенты!D$3:D$39, MATCH(F87,Коэффициенты!C$3:C$39,1))</f>
        <v>0.75</v>
      </c>
      <c r="H87">
        <f t="shared" si="10"/>
        <v>8800</v>
      </c>
      <c r="I87" s="12">
        <f>INDEX(Коэффициенты!B$3:B$74,MATCH(H87,Коэффициенты!A$3:A$74,1))</f>
        <v>0.5</v>
      </c>
      <c r="J87" s="9">
        <f t="shared" si="18"/>
        <v>396</v>
      </c>
      <c r="K87" s="2">
        <f t="shared" si="13"/>
        <v>1.709999999999994</v>
      </c>
      <c r="L87" s="10">
        <f t="shared" si="19"/>
        <v>197.36519999999948</v>
      </c>
      <c r="M87" s="62">
        <f t="shared" si="11"/>
        <v>593.3651999999995</v>
      </c>
      <c r="N87" s="63">
        <f t="shared" si="16"/>
        <v>474.6921599999996</v>
      </c>
      <c r="Q87" s="22"/>
      <c r="R87" s="20"/>
      <c r="S87" s="20"/>
      <c r="T87" s="19"/>
      <c r="U87" s="19"/>
      <c r="V87" s="20"/>
      <c r="W87" s="20"/>
      <c r="X87" s="20"/>
      <c r="Y87" s="20"/>
      <c r="Z87" s="20"/>
      <c r="AA87" s="20"/>
    </row>
    <row r="88" spans="1:31" ht="15.75" thickBot="1" x14ac:dyDescent="0.3">
      <c r="A88">
        <f t="shared" si="14"/>
        <v>9.7999999999999812</v>
      </c>
      <c r="B88">
        <f t="shared" si="12"/>
        <v>9.9999999999999645E-2</v>
      </c>
      <c r="C88">
        <f t="shared" si="17"/>
        <v>9.7999999999999829</v>
      </c>
      <c r="D88">
        <f t="shared" si="15"/>
        <v>28.699999999999889</v>
      </c>
      <c r="E88" s="67">
        <v>10.4</v>
      </c>
      <c r="F88" s="66">
        <v>20</v>
      </c>
      <c r="G88" s="1">
        <f>INDEX(Коэффициенты!D$3:D$39, MATCH(F88,Коэффициенты!C$3:C$39,1))</f>
        <v>0.75</v>
      </c>
      <c r="H88">
        <f t="shared" si="10"/>
        <v>10400</v>
      </c>
      <c r="I88" s="12">
        <f>INDEX(Коэффициенты!B$3:B$74,MATCH(H88,Коэффициенты!A$3:A$74,1))</f>
        <v>0.45</v>
      </c>
      <c r="J88" s="9">
        <f t="shared" si="18"/>
        <v>421.2</v>
      </c>
      <c r="K88" s="2">
        <f t="shared" si="13"/>
        <v>1.7999999999999936</v>
      </c>
      <c r="L88" s="10">
        <f t="shared" si="19"/>
        <v>199.16519999999946</v>
      </c>
      <c r="M88" s="62">
        <f t="shared" si="11"/>
        <v>620.3651999999995</v>
      </c>
      <c r="N88" s="63">
        <f t="shared" si="16"/>
        <v>496.29215999999963</v>
      </c>
      <c r="Q88" s="22"/>
      <c r="R88" s="20"/>
      <c r="S88" s="20"/>
      <c r="T88" s="20"/>
      <c r="U88" s="20"/>
      <c r="V88" s="20"/>
      <c r="W88" s="20"/>
      <c r="X88" s="20"/>
      <c r="Y88" s="20"/>
      <c r="Z88" s="20"/>
      <c r="AA88" s="20"/>
    </row>
    <row r="89" spans="1:31" ht="15.75" thickBot="1" x14ac:dyDescent="0.3">
      <c r="A89">
        <f t="shared" si="14"/>
        <v>9.8999999999999808</v>
      </c>
      <c r="B89">
        <f t="shared" si="12"/>
        <v>9.9999999999999645E-2</v>
      </c>
      <c r="C89">
        <f t="shared" si="17"/>
        <v>9.8999999999999826</v>
      </c>
      <c r="D89">
        <f t="shared" si="15"/>
        <v>28.599999999999888</v>
      </c>
      <c r="E89" s="67">
        <v>6.7</v>
      </c>
      <c r="F89" s="66">
        <v>18</v>
      </c>
      <c r="G89" s="1">
        <f>INDEX(Коэффициенты!D$3:D$39, MATCH(F89,Коэффициенты!C$3:C$39,1))</f>
        <v>0.75</v>
      </c>
      <c r="H89">
        <f t="shared" si="10"/>
        <v>6700</v>
      </c>
      <c r="I89" s="12">
        <f>INDEX(Коэффициенты!B$3:B$74,MATCH(H89,Коэффициенты!A$3:A$74,1))</f>
        <v>0.59</v>
      </c>
      <c r="J89" s="9">
        <f t="shared" si="18"/>
        <v>355.77</v>
      </c>
      <c r="K89" s="2">
        <f t="shared" si="13"/>
        <v>1.6199999999999941</v>
      </c>
      <c r="L89" s="10">
        <f t="shared" si="19"/>
        <v>200.78519999999946</v>
      </c>
      <c r="M89" s="62">
        <f t="shared" si="11"/>
        <v>556.55519999999945</v>
      </c>
      <c r="N89" s="63">
        <f t="shared" si="16"/>
        <v>445.24415999999957</v>
      </c>
      <c r="Q89" s="22"/>
      <c r="R89" s="20"/>
      <c r="S89" s="20"/>
      <c r="T89" s="20"/>
      <c r="U89" s="20"/>
      <c r="V89" s="20"/>
      <c r="W89" s="20"/>
      <c r="X89" s="20"/>
      <c r="Y89" s="20"/>
      <c r="Z89" s="20"/>
      <c r="AA89" s="20"/>
    </row>
    <row r="90" spans="1:31" ht="15.75" thickBot="1" x14ac:dyDescent="0.3">
      <c r="A90">
        <f t="shared" si="14"/>
        <v>9.9999999999999805</v>
      </c>
      <c r="B90">
        <f t="shared" si="12"/>
        <v>9.9999999999999645E-2</v>
      </c>
      <c r="C90" s="2">
        <f t="shared" si="17"/>
        <v>9.9999999999999822</v>
      </c>
      <c r="D90">
        <f t="shared" si="15"/>
        <v>28.499999999999886</v>
      </c>
      <c r="E90" s="67">
        <v>4.8</v>
      </c>
      <c r="F90" s="66">
        <v>15</v>
      </c>
      <c r="G90" s="1">
        <f>INDEX(Коэффициенты!D$3:D$39, MATCH(F90,Коэффициенты!C$3:C$39,1))</f>
        <v>0.75</v>
      </c>
      <c r="H90">
        <f t="shared" si="10"/>
        <v>4800</v>
      </c>
      <c r="I90" s="12">
        <f>INDEX(Коэффициенты!B$3:B$74,MATCH(H90,Коэффициенты!A$3:A$74,1))</f>
        <v>0.67</v>
      </c>
      <c r="J90" s="9">
        <f t="shared" si="18"/>
        <v>289.44</v>
      </c>
      <c r="K90" s="2">
        <f t="shared" si="13"/>
        <v>1.3499999999999952</v>
      </c>
      <c r="L90" s="10">
        <f t="shared" si="19"/>
        <v>202.13519999999946</v>
      </c>
      <c r="M90" s="62">
        <f t="shared" si="11"/>
        <v>491.57519999999943</v>
      </c>
      <c r="N90" s="63">
        <f t="shared" si="16"/>
        <v>393.26015999999953</v>
      </c>
      <c r="Q90" s="22"/>
      <c r="R90" s="20"/>
      <c r="S90" s="20"/>
      <c r="T90" s="20"/>
      <c r="U90" s="20"/>
      <c r="V90" s="20"/>
      <c r="W90" s="20"/>
      <c r="X90" s="20"/>
      <c r="Y90" s="20"/>
      <c r="Z90" s="20"/>
      <c r="AA90" s="20"/>
    </row>
    <row r="91" spans="1:31" ht="15.75" thickBot="1" x14ac:dyDescent="0.3">
      <c r="A91">
        <f t="shared" si="14"/>
        <v>10.09999999999998</v>
      </c>
      <c r="B91">
        <f t="shared" si="12"/>
        <v>9.9999999999999645E-2</v>
      </c>
      <c r="C91">
        <f t="shared" si="17"/>
        <v>10.099999999999982</v>
      </c>
      <c r="D91">
        <f t="shared" si="15"/>
        <v>28.399999999999885</v>
      </c>
      <c r="E91" s="67">
        <v>7.6</v>
      </c>
      <c r="F91" s="66">
        <v>13</v>
      </c>
      <c r="G91" s="1">
        <f>INDEX(Коэффициенты!D$3:D$39, MATCH(F91,Коэффициенты!C$3:C$39,1))</f>
        <v>0.75</v>
      </c>
      <c r="H91">
        <f t="shared" si="10"/>
        <v>7600</v>
      </c>
      <c r="I91" s="12">
        <f>INDEX(Коэффициенты!B$3:B$74,MATCH(H91,Коэффициенты!A$3:A$74,1))</f>
        <v>0.55000000000000004</v>
      </c>
      <c r="J91" s="9">
        <f t="shared" si="18"/>
        <v>376.2</v>
      </c>
      <c r="K91" s="2">
        <f t="shared" si="13"/>
        <v>1.1699999999999957</v>
      </c>
      <c r="L91" s="10">
        <f t="shared" si="19"/>
        <v>203.30519999999945</v>
      </c>
      <c r="M91" s="62">
        <f t="shared" si="11"/>
        <v>579.50519999999938</v>
      </c>
      <c r="N91" s="63">
        <f t="shared" si="16"/>
        <v>463.60415999999952</v>
      </c>
      <c r="Q91" s="22"/>
      <c r="R91" s="20"/>
      <c r="S91" s="20"/>
      <c r="T91" s="20"/>
      <c r="U91" s="20"/>
      <c r="V91" s="20"/>
      <c r="W91" s="20"/>
      <c r="X91" s="20"/>
      <c r="Y91" s="20"/>
      <c r="Z91" s="20"/>
      <c r="AA91" s="20"/>
    </row>
    <row r="92" spans="1:31" ht="15.75" thickBot="1" x14ac:dyDescent="0.3">
      <c r="A92">
        <f t="shared" si="14"/>
        <v>10.19999999999998</v>
      </c>
      <c r="B92">
        <f t="shared" si="12"/>
        <v>9.9999999999999645E-2</v>
      </c>
      <c r="C92" s="2">
        <f t="shared" si="17"/>
        <v>10.199999999999982</v>
      </c>
      <c r="D92">
        <f t="shared" si="15"/>
        <v>28.299999999999883</v>
      </c>
      <c r="E92" s="67">
        <v>5.5</v>
      </c>
      <c r="F92" s="66">
        <v>10</v>
      </c>
      <c r="G92" s="1">
        <f>INDEX(Коэффициенты!D$3:D$39, MATCH(F92,Коэффициенты!C$3:C$39,1))</f>
        <v>0.75</v>
      </c>
      <c r="H92">
        <f t="shared" si="10"/>
        <v>5500</v>
      </c>
      <c r="I92" s="12">
        <f>INDEX(Коэффициенты!B$3:B$74,MATCH(H92,Коэффициенты!A$3:A$74,1))</f>
        <v>0.63</v>
      </c>
      <c r="J92" s="9">
        <f t="shared" si="18"/>
        <v>311.84999999999997</v>
      </c>
      <c r="K92" s="2">
        <f t="shared" si="13"/>
        <v>0.8999999999999968</v>
      </c>
      <c r="L92" s="10">
        <f t="shared" si="19"/>
        <v>204.20519999999945</v>
      </c>
      <c r="M92" s="62">
        <f t="shared" si="11"/>
        <v>516.05519999999945</v>
      </c>
      <c r="N92" s="63">
        <f t="shared" si="16"/>
        <v>412.84415999999953</v>
      </c>
      <c r="Q92" s="22"/>
      <c r="R92" s="20"/>
      <c r="S92" s="20"/>
      <c r="T92" s="20"/>
      <c r="U92" s="20"/>
      <c r="V92" s="20"/>
      <c r="W92" s="20"/>
      <c r="X92" s="20"/>
      <c r="Y92" s="20"/>
      <c r="Z92" s="20"/>
      <c r="AA92" s="20"/>
    </row>
    <row r="93" spans="1:31" ht="15.75" thickBot="1" x14ac:dyDescent="0.3">
      <c r="A93">
        <f t="shared" si="14"/>
        <v>10.299999999999979</v>
      </c>
      <c r="B93">
        <f t="shared" si="12"/>
        <v>9.9999999999999645E-2</v>
      </c>
      <c r="C93" s="2">
        <f t="shared" si="17"/>
        <v>10.299999999999981</v>
      </c>
      <c r="D93">
        <f t="shared" si="15"/>
        <v>28.199999999999882</v>
      </c>
      <c r="E93" s="67">
        <v>4.2</v>
      </c>
      <c r="F93" s="66">
        <v>16</v>
      </c>
      <c r="G93" s="1">
        <f>INDEX(Коэффициенты!D$3:D$39, MATCH(F93,Коэффициенты!C$3:C$39,1))</f>
        <v>0.75</v>
      </c>
      <c r="H93">
        <f t="shared" si="10"/>
        <v>4200</v>
      </c>
      <c r="I93" s="12">
        <f>INDEX(Коэффициенты!B$3:B$74,MATCH(H93,Коэффициенты!A$3:A$74,1))</f>
        <v>0.7</v>
      </c>
      <c r="J93" s="9">
        <f t="shared" si="18"/>
        <v>264.59999999999997</v>
      </c>
      <c r="K93" s="2">
        <f t="shared" si="13"/>
        <v>1.4399999999999948</v>
      </c>
      <c r="L93" s="10">
        <f t="shared" si="19"/>
        <v>205.64519999999945</v>
      </c>
      <c r="M93" s="62">
        <f t="shared" si="11"/>
        <v>470.24519999999939</v>
      </c>
      <c r="N93" s="63">
        <f t="shared" si="16"/>
        <v>376.19615999999951</v>
      </c>
      <c r="Q93" s="22"/>
      <c r="R93" s="20"/>
      <c r="S93" s="20"/>
      <c r="T93" s="19"/>
      <c r="U93" s="19"/>
      <c r="V93" s="20"/>
      <c r="W93" s="20"/>
      <c r="X93" s="20"/>
      <c r="Y93" s="20"/>
      <c r="Z93" s="20"/>
      <c r="AA93" s="20"/>
    </row>
    <row r="94" spans="1:31" ht="15.75" thickBot="1" x14ac:dyDescent="0.3">
      <c r="A94">
        <f t="shared" si="14"/>
        <v>10.399999999999979</v>
      </c>
      <c r="B94">
        <f t="shared" si="12"/>
        <v>9.9999999999999645E-2</v>
      </c>
      <c r="C94">
        <f t="shared" si="17"/>
        <v>10.399999999999981</v>
      </c>
      <c r="D94">
        <f t="shared" si="15"/>
        <v>28.099999999999881</v>
      </c>
      <c r="E94" s="67">
        <v>7</v>
      </c>
      <c r="F94" s="66">
        <v>19</v>
      </c>
      <c r="G94" s="1">
        <f>INDEX(Коэффициенты!D$3:D$39, MATCH(F94,Коэффициенты!C$3:C$39,1))</f>
        <v>0.75</v>
      </c>
      <c r="H94">
        <f t="shared" si="10"/>
        <v>7000</v>
      </c>
      <c r="I94" s="12">
        <f>INDEX(Коэффициенты!B$3:B$74,MATCH(H94,Коэффициенты!A$3:A$74,1))</f>
        <v>0.56999999999999995</v>
      </c>
      <c r="J94" s="9">
        <f t="shared" si="18"/>
        <v>359.09999999999997</v>
      </c>
      <c r="K94" s="2">
        <f t="shared" si="13"/>
        <v>1.709999999999994</v>
      </c>
      <c r="L94" s="10">
        <f t="shared" si="19"/>
        <v>207.35519999999946</v>
      </c>
      <c r="M94" s="62">
        <f t="shared" si="11"/>
        <v>566.45519999999942</v>
      </c>
      <c r="N94" s="63">
        <f t="shared" si="16"/>
        <v>453.16415999999953</v>
      </c>
      <c r="Q94" s="22"/>
      <c r="R94" s="20"/>
      <c r="S94" s="20"/>
      <c r="T94" s="20"/>
      <c r="U94" s="20"/>
      <c r="V94" s="20"/>
      <c r="W94" s="20"/>
      <c r="X94" s="20"/>
      <c r="Y94" s="20"/>
      <c r="Z94" s="20"/>
      <c r="AA94" s="20"/>
    </row>
    <row r="95" spans="1:31" s="11" customFormat="1" ht="15.75" thickBot="1" x14ac:dyDescent="0.3">
      <c r="A95">
        <f t="shared" si="14"/>
        <v>10.499999999999979</v>
      </c>
      <c r="B95">
        <f t="shared" si="12"/>
        <v>9.9999999999999645E-2</v>
      </c>
      <c r="C95">
        <f t="shared" si="17"/>
        <v>10.49999999999998</v>
      </c>
      <c r="D95">
        <f t="shared" si="15"/>
        <v>27.999999999999879</v>
      </c>
      <c r="E95" s="67">
        <v>8.6</v>
      </c>
      <c r="F95" s="66">
        <v>21</v>
      </c>
      <c r="G95" s="1">
        <f>INDEX(Коэффициенты!D$3:D$39, MATCH(F95,Коэффициенты!C$3:C$39,1))</f>
        <v>0.75</v>
      </c>
      <c r="H95">
        <f t="shared" si="10"/>
        <v>8600</v>
      </c>
      <c r="I95" s="12">
        <f>INDEX(Коэффициенты!B$3:B$74,MATCH(H95,Коэффициенты!A$3:A$74,1))</f>
        <v>0.51</v>
      </c>
      <c r="J95" s="9">
        <f t="shared" si="18"/>
        <v>394.74</v>
      </c>
      <c r="K95" s="2">
        <f t="shared" si="13"/>
        <v>1.8899999999999932</v>
      </c>
      <c r="L95" s="10">
        <f t="shared" si="19"/>
        <v>209.24519999999944</v>
      </c>
      <c r="M95" s="62">
        <f t="shared" si="11"/>
        <v>603.9851999999994</v>
      </c>
      <c r="N95" s="63">
        <f t="shared" si="16"/>
        <v>483.18815999999953</v>
      </c>
      <c r="O95"/>
      <c r="P95"/>
      <c r="Q95" s="22"/>
      <c r="R95" s="20"/>
      <c r="S95" s="20"/>
      <c r="T95" s="20"/>
      <c r="U95" s="20"/>
      <c r="V95" s="20"/>
      <c r="W95" s="20"/>
      <c r="X95" s="20"/>
      <c r="Y95" s="20"/>
      <c r="Z95" s="20"/>
      <c r="AA95" s="20"/>
      <c r="AB95"/>
      <c r="AC95"/>
      <c r="AD95"/>
      <c r="AE95"/>
    </row>
    <row r="96" spans="1:31" s="11" customFormat="1" ht="15.75" thickBot="1" x14ac:dyDescent="0.3">
      <c r="A96">
        <f t="shared" si="14"/>
        <v>10.599999999999978</v>
      </c>
      <c r="B96">
        <f t="shared" si="12"/>
        <v>9.9999999999999645E-2</v>
      </c>
      <c r="C96" s="2">
        <f t="shared" si="17"/>
        <v>10.59999999999998</v>
      </c>
      <c r="D96">
        <f t="shared" si="15"/>
        <v>27.899999999999878</v>
      </c>
      <c r="E96" s="67">
        <v>8.3000000000000007</v>
      </c>
      <c r="F96" s="66">
        <v>28</v>
      </c>
      <c r="G96" s="1">
        <f>INDEX(Коэффициенты!D$3:D$39, MATCH(F96,Коэффициенты!C$3:C$39,1))</f>
        <v>0.69</v>
      </c>
      <c r="H96">
        <f t="shared" si="10"/>
        <v>8300</v>
      </c>
      <c r="I96" s="12">
        <f>INDEX(Коэффициенты!B$3:B$74,MATCH(H96,Коэффициенты!A$3:A$74,1))</f>
        <v>0.52</v>
      </c>
      <c r="J96" s="9">
        <f t="shared" si="18"/>
        <v>388.44</v>
      </c>
      <c r="K96" s="2">
        <f t="shared" si="13"/>
        <v>2.3183999999999916</v>
      </c>
      <c r="L96" s="10">
        <f t="shared" si="19"/>
        <v>211.56359999999944</v>
      </c>
      <c r="M96" s="62">
        <f t="shared" si="11"/>
        <v>600.00359999999944</v>
      </c>
      <c r="N96" s="63">
        <f t="shared" si="16"/>
        <v>480.00287999999955</v>
      </c>
      <c r="O96"/>
      <c r="P96"/>
      <c r="Q96" s="22"/>
      <c r="R96" s="20"/>
      <c r="S96" s="20"/>
      <c r="T96" s="20"/>
      <c r="U96" s="20"/>
      <c r="V96" s="20"/>
      <c r="W96" s="20"/>
      <c r="X96" s="20"/>
      <c r="Y96" s="20"/>
      <c r="Z96" s="20"/>
      <c r="AA96" s="20"/>
      <c r="AB96"/>
      <c r="AC96"/>
      <c r="AD96"/>
      <c r="AE96"/>
    </row>
    <row r="97" spans="1:31" s="11" customFormat="1" ht="15.75" thickBot="1" x14ac:dyDescent="0.3">
      <c r="A97">
        <f t="shared" si="14"/>
        <v>10.699999999999978</v>
      </c>
      <c r="B97">
        <f t="shared" si="12"/>
        <v>9.9999999999999645E-2</v>
      </c>
      <c r="C97">
        <f t="shared" si="17"/>
        <v>10.69999999999998</v>
      </c>
      <c r="D97">
        <f t="shared" si="15"/>
        <v>27.799999999999876</v>
      </c>
      <c r="E97" s="67">
        <v>8</v>
      </c>
      <c r="F97" s="66">
        <v>16</v>
      </c>
      <c r="G97" s="1">
        <f>INDEX(Коэффициенты!D$3:D$39, MATCH(F97,Коэффициенты!C$3:C$39,1))</f>
        <v>0.75</v>
      </c>
      <c r="H97">
        <f t="shared" si="10"/>
        <v>8000</v>
      </c>
      <c r="I97" s="12">
        <f>INDEX(Коэффициенты!B$3:B$74,MATCH(H97,Коэффициенты!A$3:A$74,1))</f>
        <v>0.53</v>
      </c>
      <c r="J97" s="9">
        <f t="shared" si="18"/>
        <v>381.59999999999997</v>
      </c>
      <c r="K97" s="2">
        <f t="shared" si="13"/>
        <v>1.4399999999999948</v>
      </c>
      <c r="L97" s="10">
        <f t="shared" si="19"/>
        <v>213.00359999999944</v>
      </c>
      <c r="M97" s="62">
        <f t="shared" si="11"/>
        <v>594.60359999999946</v>
      </c>
      <c r="N97" s="63">
        <f t="shared" si="16"/>
        <v>475.68287999999956</v>
      </c>
      <c r="O97"/>
      <c r="P97"/>
      <c r="Q97" s="22"/>
      <c r="R97" s="20"/>
      <c r="S97" s="20"/>
      <c r="T97" s="20"/>
      <c r="U97" s="20"/>
      <c r="V97" s="20"/>
      <c r="W97" s="20"/>
      <c r="X97" s="20"/>
      <c r="Y97" s="20"/>
      <c r="Z97" s="20"/>
      <c r="AA97" s="20"/>
      <c r="AB97"/>
      <c r="AC97"/>
      <c r="AD97"/>
      <c r="AE97"/>
    </row>
    <row r="98" spans="1:31" s="11" customFormat="1" ht="15.75" thickBot="1" x14ac:dyDescent="0.3">
      <c r="A98">
        <f t="shared" si="14"/>
        <v>10.799999999999978</v>
      </c>
      <c r="B98">
        <f t="shared" si="12"/>
        <v>9.9999999999999645E-2</v>
      </c>
      <c r="C98" s="2">
        <f t="shared" si="17"/>
        <v>10.799999999999979</v>
      </c>
      <c r="D98">
        <f t="shared" si="15"/>
        <v>27.699999999999875</v>
      </c>
      <c r="E98" s="67">
        <v>6</v>
      </c>
      <c r="F98" s="66">
        <v>12</v>
      </c>
      <c r="G98" s="1">
        <f>INDEX(Коэффициенты!D$3:D$39, MATCH(F98,Коэффициенты!C$3:C$39,1))</f>
        <v>0.75</v>
      </c>
      <c r="H98">
        <f t="shared" si="10"/>
        <v>6000</v>
      </c>
      <c r="I98" s="12">
        <f>INDEX(Коэффициенты!B$3:B$74,MATCH(H98,Коэффициенты!A$3:A$74,1))</f>
        <v>0.61</v>
      </c>
      <c r="J98" s="9">
        <f t="shared" si="18"/>
        <v>329.4</v>
      </c>
      <c r="K98" s="2">
        <f t="shared" si="13"/>
        <v>1.0799999999999961</v>
      </c>
      <c r="L98" s="10">
        <f t="shared" si="19"/>
        <v>214.08359999999942</v>
      </c>
      <c r="M98" s="62">
        <f t="shared" si="11"/>
        <v>543.48359999999934</v>
      </c>
      <c r="N98" s="63">
        <f t="shared" si="16"/>
        <v>434.78687999999948</v>
      </c>
      <c r="O98"/>
      <c r="P98"/>
      <c r="Q98" s="22"/>
      <c r="R98" s="20"/>
      <c r="S98" s="20"/>
      <c r="T98" s="20"/>
      <c r="U98" s="20"/>
      <c r="V98" s="20"/>
      <c r="W98" s="20"/>
      <c r="X98" s="20"/>
      <c r="Y98" s="20"/>
      <c r="Z98" s="20"/>
      <c r="AA98" s="20"/>
      <c r="AB98"/>
      <c r="AC98"/>
      <c r="AD98"/>
      <c r="AE98"/>
    </row>
    <row r="99" spans="1:31" ht="15.75" thickBot="1" x14ac:dyDescent="0.3">
      <c r="A99">
        <f t="shared" si="14"/>
        <v>10.899999999999977</v>
      </c>
      <c r="B99">
        <f t="shared" si="12"/>
        <v>9.9999999999999645E-2</v>
      </c>
      <c r="C99" s="2">
        <f t="shared" si="17"/>
        <v>10.899999999999979</v>
      </c>
      <c r="D99">
        <f t="shared" si="15"/>
        <v>27.599999999999874</v>
      </c>
      <c r="E99" s="67">
        <v>8.3000000000000007</v>
      </c>
      <c r="F99" s="66">
        <v>15</v>
      </c>
      <c r="G99" s="1">
        <f>INDEX(Коэффициенты!D$3:D$39, MATCH(F99,Коэффициенты!C$3:C$39,1))</f>
        <v>0.75</v>
      </c>
      <c r="H99">
        <f t="shared" si="10"/>
        <v>8300</v>
      </c>
      <c r="I99" s="12">
        <f>INDEX(Коэффициенты!B$3:B$74,MATCH(H99,Коэффициенты!A$3:A$74,1))</f>
        <v>0.52</v>
      </c>
      <c r="J99" s="9">
        <f t="shared" si="18"/>
        <v>388.44</v>
      </c>
      <c r="K99" s="2">
        <f t="shared" si="13"/>
        <v>1.3499999999999952</v>
      </c>
      <c r="L99" s="10">
        <f t="shared" si="19"/>
        <v>215.43359999999942</v>
      </c>
      <c r="M99" s="62">
        <f t="shared" si="11"/>
        <v>603.87359999999944</v>
      </c>
      <c r="N99" s="63">
        <f t="shared" si="16"/>
        <v>483.09887999999955</v>
      </c>
      <c r="Q99" s="22"/>
      <c r="R99" s="20"/>
      <c r="S99" s="20"/>
      <c r="T99" s="19"/>
      <c r="U99" s="19"/>
      <c r="V99" s="20"/>
      <c r="W99" s="20"/>
      <c r="X99" s="20"/>
      <c r="Y99" s="20"/>
      <c r="Z99" s="20"/>
      <c r="AA99" s="20"/>
    </row>
    <row r="100" spans="1:31" ht="15.75" thickBot="1" x14ac:dyDescent="0.3">
      <c r="A100">
        <f t="shared" si="14"/>
        <v>10.999999999999977</v>
      </c>
      <c r="B100">
        <f t="shared" si="12"/>
        <v>9.9999999999999645E-2</v>
      </c>
      <c r="C100">
        <f t="shared" si="17"/>
        <v>10.999999999999979</v>
      </c>
      <c r="D100">
        <f t="shared" si="15"/>
        <v>27.499999999999872</v>
      </c>
      <c r="E100" s="67">
        <v>8.5</v>
      </c>
      <c r="F100" s="66">
        <v>14</v>
      </c>
      <c r="G100" s="1">
        <f>INDEX(Коэффициенты!D$3:D$39, MATCH(F100,Коэффициенты!C$3:C$39,1))</f>
        <v>0.75</v>
      </c>
      <c r="H100">
        <f t="shared" si="10"/>
        <v>8500</v>
      </c>
      <c r="I100" s="12">
        <f>INDEX(Коэффициенты!B$3:B$74,MATCH(H100,Коэффициенты!A$3:A$74,1))</f>
        <v>0.51</v>
      </c>
      <c r="J100" s="9">
        <f t="shared" si="18"/>
        <v>390.15</v>
      </c>
      <c r="K100" s="2">
        <f t="shared" si="13"/>
        <v>1.2599999999999956</v>
      </c>
      <c r="L100" s="10">
        <f t="shared" si="19"/>
        <v>216.69359999999941</v>
      </c>
      <c r="M100" s="62">
        <f t="shared" si="11"/>
        <v>606.84359999999936</v>
      </c>
      <c r="N100" s="63">
        <f t="shared" si="16"/>
        <v>485.47487999999947</v>
      </c>
      <c r="Q100" s="22"/>
      <c r="R100" s="20"/>
      <c r="S100" s="20"/>
      <c r="T100" s="20"/>
      <c r="U100" s="20"/>
      <c r="V100" s="20"/>
      <c r="W100" s="20"/>
      <c r="X100" s="20"/>
      <c r="Y100" s="20"/>
      <c r="Z100" s="20"/>
      <c r="AA100" s="20"/>
    </row>
    <row r="101" spans="1:31" ht="15.75" thickBot="1" x14ac:dyDescent="0.3">
      <c r="A101">
        <f t="shared" si="14"/>
        <v>11.099999999999977</v>
      </c>
      <c r="B101">
        <f t="shared" si="12"/>
        <v>9.9999999999999645E-2</v>
      </c>
      <c r="C101">
        <f t="shared" si="17"/>
        <v>11.099999999999978</v>
      </c>
      <c r="D101">
        <f t="shared" si="15"/>
        <v>27.399999999999871</v>
      </c>
      <c r="E101" s="67">
        <v>10.1</v>
      </c>
      <c r="F101" s="66">
        <v>17</v>
      </c>
      <c r="G101" s="1">
        <f>INDEX(Коэффициенты!D$3:D$39, MATCH(F101,Коэффициенты!C$3:C$39,1))</f>
        <v>0.75</v>
      </c>
      <c r="H101">
        <f t="shared" si="10"/>
        <v>10100</v>
      </c>
      <c r="I101" s="12">
        <f>INDEX(Коэффициенты!B$3:B$74,MATCH(H101,Коэффициенты!A$3:A$74,1))</f>
        <v>0.45</v>
      </c>
      <c r="J101" s="9">
        <f t="shared" si="18"/>
        <v>409.05</v>
      </c>
      <c r="K101" s="2">
        <f t="shared" si="13"/>
        <v>1.5299999999999945</v>
      </c>
      <c r="L101" s="10">
        <f t="shared" si="19"/>
        <v>218.22359999999941</v>
      </c>
      <c r="M101" s="62">
        <f t="shared" si="11"/>
        <v>627.27359999999942</v>
      </c>
      <c r="N101" s="63">
        <f t="shared" si="16"/>
        <v>501.81887999999952</v>
      </c>
      <c r="Q101" s="22"/>
      <c r="R101" s="20"/>
      <c r="S101" s="20"/>
      <c r="T101" s="20"/>
      <c r="U101" s="20"/>
      <c r="V101" s="20"/>
      <c r="W101" s="20"/>
      <c r="X101" s="20"/>
      <c r="Y101" s="20"/>
      <c r="Z101" s="20"/>
      <c r="AA101" s="20"/>
    </row>
    <row r="102" spans="1:31" ht="15.75" thickBot="1" x14ac:dyDescent="0.3">
      <c r="A102">
        <f t="shared" si="14"/>
        <v>11.199999999999976</v>
      </c>
      <c r="B102">
        <f t="shared" si="12"/>
        <v>9.9999999999999645E-2</v>
      </c>
      <c r="C102" s="2">
        <f t="shared" si="17"/>
        <v>11.199999999999978</v>
      </c>
      <c r="D102">
        <f t="shared" si="15"/>
        <v>27.299999999999869</v>
      </c>
      <c r="E102" s="67">
        <v>8.9</v>
      </c>
      <c r="F102" s="66">
        <v>15</v>
      </c>
      <c r="G102" s="1">
        <f>INDEX(Коэффициенты!D$3:D$39, MATCH(F102,Коэффициенты!C$3:C$39,1))</f>
        <v>0.75</v>
      </c>
      <c r="H102">
        <f t="shared" si="10"/>
        <v>8900</v>
      </c>
      <c r="I102" s="12">
        <f>INDEX(Коэффициенты!B$3:B$74,MATCH(H102,Коэффициенты!A$3:A$74,1))</f>
        <v>0.5</v>
      </c>
      <c r="J102" s="9">
        <f t="shared" si="18"/>
        <v>400.5</v>
      </c>
      <c r="K102" s="2">
        <f t="shared" si="13"/>
        <v>1.3499999999999952</v>
      </c>
      <c r="L102" s="10">
        <f t="shared" si="19"/>
        <v>219.5735999999994</v>
      </c>
      <c r="M102" s="62">
        <f t="shared" si="11"/>
        <v>620.07359999999937</v>
      </c>
      <c r="N102" s="63">
        <f t="shared" si="16"/>
        <v>496.05887999999948</v>
      </c>
      <c r="Q102" s="22"/>
      <c r="R102" s="20"/>
      <c r="S102" s="20"/>
      <c r="T102" s="20"/>
      <c r="U102" s="20"/>
      <c r="V102" s="20"/>
      <c r="W102" s="20"/>
      <c r="X102" s="20"/>
      <c r="Y102" s="20"/>
      <c r="Z102" s="20"/>
      <c r="AA102" s="20"/>
    </row>
    <row r="103" spans="1:31" ht="15.75" thickBot="1" x14ac:dyDescent="0.3">
      <c r="A103">
        <f t="shared" si="14"/>
        <v>11.299999999999976</v>
      </c>
      <c r="B103">
        <f t="shared" si="12"/>
        <v>9.9999999999999645E-2</v>
      </c>
      <c r="C103">
        <f t="shared" si="17"/>
        <v>11.299999999999978</v>
      </c>
      <c r="D103">
        <f t="shared" si="15"/>
        <v>27.199999999999868</v>
      </c>
      <c r="E103" s="67">
        <v>5.6</v>
      </c>
      <c r="F103" s="66">
        <v>16</v>
      </c>
      <c r="G103" s="1">
        <f>INDEX(Коэффициенты!D$3:D$39, MATCH(F103,Коэффициенты!C$3:C$39,1))</f>
        <v>0.75</v>
      </c>
      <c r="H103">
        <f t="shared" si="10"/>
        <v>5600</v>
      </c>
      <c r="I103" s="12">
        <f>INDEX(Коэффициенты!B$3:B$74,MATCH(H103,Коэффициенты!A$3:A$74,1))</f>
        <v>0.63</v>
      </c>
      <c r="J103" s="9">
        <f t="shared" si="18"/>
        <v>317.52</v>
      </c>
      <c r="K103" s="2">
        <f t="shared" si="13"/>
        <v>1.4399999999999948</v>
      </c>
      <c r="L103" s="10">
        <f t="shared" si="19"/>
        <v>221.0135999999994</v>
      </c>
      <c r="M103" s="62">
        <f t="shared" si="11"/>
        <v>538.53359999999941</v>
      </c>
      <c r="N103" s="63">
        <f t="shared" si="16"/>
        <v>430.82687999999951</v>
      </c>
      <c r="Q103" s="22"/>
      <c r="R103" s="20"/>
      <c r="S103" s="20"/>
      <c r="T103" s="20"/>
      <c r="U103" s="20"/>
      <c r="V103" s="20"/>
      <c r="W103" s="20"/>
      <c r="X103" s="20"/>
      <c r="Y103" s="20"/>
      <c r="Z103" s="20"/>
      <c r="AA103" s="20"/>
    </row>
    <row r="104" spans="1:31" ht="15.75" thickBot="1" x14ac:dyDescent="0.3">
      <c r="A104">
        <f t="shared" si="14"/>
        <v>11.399999999999975</v>
      </c>
      <c r="B104">
        <f t="shared" si="12"/>
        <v>9.9999999999999645E-2</v>
      </c>
      <c r="C104" s="2">
        <f t="shared" si="17"/>
        <v>11.399999999999977</v>
      </c>
      <c r="D104">
        <f t="shared" si="15"/>
        <v>27.099999999999866</v>
      </c>
      <c r="E104" s="67">
        <v>10.9</v>
      </c>
      <c r="F104" s="66">
        <v>23</v>
      </c>
      <c r="G104" s="1">
        <f>INDEX(Коэффициенты!D$3:D$39, MATCH(F104,Коэффициенты!C$3:C$39,1))</f>
        <v>0.73</v>
      </c>
      <c r="H104">
        <f t="shared" si="10"/>
        <v>10900</v>
      </c>
      <c r="I104" s="12">
        <f>INDEX(Коэффициенты!B$3:B$74,MATCH(H104,Коэффициенты!A$3:A$74,1))</f>
        <v>0.44</v>
      </c>
      <c r="J104" s="9">
        <f t="shared" si="18"/>
        <v>431.64</v>
      </c>
      <c r="K104" s="2">
        <f t="shared" si="13"/>
        <v>2.0147999999999926</v>
      </c>
      <c r="L104" s="10">
        <f t="shared" si="19"/>
        <v>223.02839999999938</v>
      </c>
      <c r="M104" s="62">
        <f t="shared" si="11"/>
        <v>654.66839999999934</v>
      </c>
      <c r="N104" s="63">
        <f t="shared" si="16"/>
        <v>523.73471999999947</v>
      </c>
      <c r="Q104" s="22"/>
      <c r="R104" s="20"/>
      <c r="S104" s="20"/>
      <c r="T104" s="20"/>
      <c r="U104" s="20"/>
      <c r="V104" s="20"/>
      <c r="W104" s="20"/>
      <c r="X104" s="20"/>
      <c r="Y104" s="20"/>
      <c r="Z104" s="20"/>
      <c r="AA104" s="20"/>
    </row>
    <row r="105" spans="1:31" ht="15.75" thickBot="1" x14ac:dyDescent="0.3">
      <c r="A105">
        <f t="shared" si="14"/>
        <v>11.499999999999975</v>
      </c>
      <c r="B105">
        <f t="shared" si="12"/>
        <v>9.9999999999999645E-2</v>
      </c>
      <c r="C105" s="2">
        <f t="shared" si="17"/>
        <v>11.499999999999977</v>
      </c>
      <c r="D105">
        <f t="shared" si="15"/>
        <v>26.999999999999865</v>
      </c>
      <c r="E105" s="67">
        <v>11.7</v>
      </c>
      <c r="F105" s="66">
        <v>27</v>
      </c>
      <c r="G105" s="1">
        <f>INDEX(Коэффициенты!D$3:D$39, MATCH(F105,Коэффициенты!C$3:C$39,1))</f>
        <v>0.7</v>
      </c>
      <c r="H105">
        <f t="shared" si="10"/>
        <v>11700</v>
      </c>
      <c r="I105" s="12">
        <f>INDEX(Коэффициенты!B$3:B$74,MATCH(H105,Коэффициенты!A$3:A$74,1))</f>
        <v>0.42</v>
      </c>
      <c r="J105" s="9">
        <f t="shared" si="18"/>
        <v>442.26</v>
      </c>
      <c r="K105" s="2">
        <f t="shared" si="13"/>
        <v>2.2679999999999918</v>
      </c>
      <c r="L105" s="10">
        <f t="shared" si="19"/>
        <v>225.29639999999938</v>
      </c>
      <c r="M105" s="62">
        <f t="shared" si="11"/>
        <v>667.55639999999937</v>
      </c>
      <c r="N105" s="63">
        <f t="shared" si="16"/>
        <v>534.04511999999954</v>
      </c>
      <c r="Q105" s="22"/>
      <c r="R105" s="20"/>
      <c r="S105" s="20"/>
      <c r="T105" s="19"/>
      <c r="U105" s="19"/>
      <c r="V105" s="20"/>
      <c r="W105" s="20"/>
      <c r="X105" s="20"/>
      <c r="Y105" s="20"/>
      <c r="Z105" s="20"/>
      <c r="AA105" s="20"/>
    </row>
    <row r="106" spans="1:31" ht="15.75" thickBot="1" x14ac:dyDescent="0.3">
      <c r="A106">
        <f t="shared" si="14"/>
        <v>11.599999999999975</v>
      </c>
      <c r="B106">
        <f t="shared" si="12"/>
        <v>9.9999999999999645E-2</v>
      </c>
      <c r="C106">
        <f t="shared" si="17"/>
        <v>11.599999999999977</v>
      </c>
      <c r="D106">
        <f t="shared" si="15"/>
        <v>26.899999999999864</v>
      </c>
      <c r="E106" s="67">
        <v>11.6</v>
      </c>
      <c r="F106" s="66">
        <v>30</v>
      </c>
      <c r="G106" s="1">
        <f>INDEX(Коэффициенты!D$3:D$39, MATCH(F106,Коэффициенты!C$3:C$39,1))</f>
        <v>0.68</v>
      </c>
      <c r="H106">
        <f t="shared" si="10"/>
        <v>11600</v>
      </c>
      <c r="I106" s="12">
        <f>INDEX(Коэффициенты!B$3:B$74,MATCH(H106,Коэффициенты!A$3:A$74,1))</f>
        <v>0.42</v>
      </c>
      <c r="J106" s="9">
        <f t="shared" si="18"/>
        <v>438.47999999999996</v>
      </c>
      <c r="K106" s="2">
        <f t="shared" si="13"/>
        <v>2.4479999999999915</v>
      </c>
      <c r="L106" s="10">
        <f t="shared" si="19"/>
        <v>227.74439999999936</v>
      </c>
      <c r="M106" s="62">
        <f t="shared" si="11"/>
        <v>666.22439999999938</v>
      </c>
      <c r="N106" s="63">
        <f t="shared" si="16"/>
        <v>532.97951999999952</v>
      </c>
      <c r="Q106" s="22"/>
      <c r="R106" s="20"/>
      <c r="S106" s="20"/>
      <c r="T106" s="20"/>
      <c r="U106" s="20"/>
      <c r="V106" s="20"/>
      <c r="W106" s="20"/>
      <c r="X106" s="20"/>
      <c r="Y106" s="20"/>
      <c r="Z106" s="20"/>
      <c r="AA106" s="20"/>
    </row>
    <row r="107" spans="1:31" ht="15.75" thickBot="1" x14ac:dyDescent="0.3">
      <c r="A107">
        <f t="shared" si="14"/>
        <v>11.699999999999974</v>
      </c>
      <c r="B107">
        <f t="shared" si="12"/>
        <v>9.9999999999999645E-2</v>
      </c>
      <c r="C107">
        <f t="shared" si="17"/>
        <v>11.699999999999976</v>
      </c>
      <c r="D107">
        <f t="shared" si="15"/>
        <v>26.799999999999862</v>
      </c>
      <c r="E107" s="67">
        <v>12.7</v>
      </c>
      <c r="F107" s="66">
        <v>38</v>
      </c>
      <c r="G107" s="1">
        <f>INDEX(Коэффициенты!D$3:D$39, MATCH(F107,Коэффициенты!C$3:C$39,1))</f>
        <v>0.62</v>
      </c>
      <c r="H107">
        <f t="shared" si="10"/>
        <v>12700</v>
      </c>
      <c r="I107" s="12">
        <f>INDEX(Коэффициенты!B$3:B$74,MATCH(H107,Коэффициенты!A$3:A$74,1))</f>
        <v>0.4</v>
      </c>
      <c r="J107" s="9">
        <f t="shared" si="18"/>
        <v>457.2</v>
      </c>
      <c r="K107" s="2">
        <f t="shared" si="13"/>
        <v>2.8271999999999897</v>
      </c>
      <c r="L107" s="10">
        <f t="shared" si="19"/>
        <v>230.57159999999934</v>
      </c>
      <c r="M107" s="62">
        <f t="shared" si="11"/>
        <v>687.77159999999935</v>
      </c>
      <c r="N107" s="63">
        <f t="shared" si="16"/>
        <v>550.2172799999995</v>
      </c>
      <c r="Q107" s="22"/>
      <c r="R107" s="20"/>
      <c r="S107" s="20"/>
      <c r="T107" s="20"/>
      <c r="U107" s="20"/>
      <c r="V107" s="20"/>
      <c r="W107" s="20"/>
      <c r="X107" s="20"/>
      <c r="Y107" s="20"/>
      <c r="Z107" s="20"/>
      <c r="AA107" s="20"/>
    </row>
    <row r="108" spans="1:31" ht="15.75" thickBot="1" x14ac:dyDescent="0.3">
      <c r="A108">
        <f t="shared" si="14"/>
        <v>11.799999999999974</v>
      </c>
      <c r="B108">
        <f t="shared" si="12"/>
        <v>9.9999999999999645E-2</v>
      </c>
      <c r="C108" s="2">
        <f t="shared" si="17"/>
        <v>11.799999999999976</v>
      </c>
      <c r="D108">
        <f t="shared" si="15"/>
        <v>26.699999999999861</v>
      </c>
      <c r="E108" s="67">
        <v>14.4</v>
      </c>
      <c r="F108" s="66">
        <v>44</v>
      </c>
      <c r="G108" s="1">
        <f>INDEX(Коэффициенты!D$3:D$39, MATCH(F108,Коэффициенты!C$3:C$39,1))</f>
        <v>0.59</v>
      </c>
      <c r="H108">
        <f t="shared" si="10"/>
        <v>14400</v>
      </c>
      <c r="I108" s="12">
        <f>INDEX(Коэффициенты!B$3:B$74,MATCH(H108,Коэффициенты!A$3:A$74,1))</f>
        <v>0.37</v>
      </c>
      <c r="J108" s="9">
        <f t="shared" si="18"/>
        <v>479.52</v>
      </c>
      <c r="K108" s="2">
        <f t="shared" si="13"/>
        <v>3.1151999999999882</v>
      </c>
      <c r="L108" s="10">
        <f t="shared" si="19"/>
        <v>233.68679999999932</v>
      </c>
      <c r="M108" s="62">
        <f t="shared" si="11"/>
        <v>713.20679999999925</v>
      </c>
      <c r="N108" s="63">
        <f t="shared" si="16"/>
        <v>570.5654399999994</v>
      </c>
      <c r="Q108" s="22"/>
      <c r="R108" s="20"/>
      <c r="S108" s="20"/>
      <c r="T108" s="20"/>
      <c r="U108" s="20"/>
      <c r="V108" s="20"/>
      <c r="W108" s="20"/>
      <c r="X108" s="20"/>
      <c r="Y108" s="20"/>
      <c r="Z108" s="20"/>
      <c r="AA108" s="20"/>
    </row>
    <row r="109" spans="1:31" ht="15.75" thickBot="1" x14ac:dyDescent="0.3">
      <c r="A109">
        <f t="shared" si="14"/>
        <v>11.899999999999974</v>
      </c>
      <c r="B109">
        <f t="shared" si="12"/>
        <v>9.9999999999999645E-2</v>
      </c>
      <c r="C109">
        <f t="shared" si="17"/>
        <v>11.899999999999975</v>
      </c>
      <c r="D109">
        <f t="shared" si="15"/>
        <v>26.599999999999859</v>
      </c>
      <c r="E109" s="67">
        <v>13.9</v>
      </c>
      <c r="F109" s="66">
        <v>48</v>
      </c>
      <c r="G109" s="1">
        <f>INDEX(Коэффициенты!D$3:D$39, MATCH(F109,Коэффициенты!C$3:C$39,1))</f>
        <v>0.57999999999999996</v>
      </c>
      <c r="H109">
        <f t="shared" si="10"/>
        <v>13900</v>
      </c>
      <c r="I109" s="12">
        <f>INDEX(Коэффициенты!B$3:B$74,MATCH(H109,Коэффициенты!A$3:A$74,1))</f>
        <v>0.38</v>
      </c>
      <c r="J109" s="9">
        <f t="shared" si="18"/>
        <v>475.38</v>
      </c>
      <c r="K109" s="2">
        <f t="shared" si="13"/>
        <v>3.3407999999999873</v>
      </c>
      <c r="L109" s="10">
        <f t="shared" si="19"/>
        <v>237.02759999999932</v>
      </c>
      <c r="M109" s="62">
        <f t="shared" si="11"/>
        <v>712.40759999999932</v>
      </c>
      <c r="N109" s="63">
        <f t="shared" si="16"/>
        <v>569.9260799999995</v>
      </c>
      <c r="Q109" s="22"/>
      <c r="R109" s="20"/>
      <c r="S109" s="20"/>
      <c r="T109" s="20"/>
      <c r="U109" s="20"/>
      <c r="V109" s="20"/>
      <c r="W109" s="20"/>
      <c r="X109" s="20"/>
      <c r="Y109" s="20"/>
      <c r="Z109" s="20"/>
      <c r="AA109" s="20"/>
    </row>
    <row r="110" spans="1:31" ht="15.75" thickBot="1" x14ac:dyDescent="0.3">
      <c r="A110">
        <f t="shared" si="14"/>
        <v>11.999999999999973</v>
      </c>
      <c r="B110">
        <f t="shared" si="12"/>
        <v>9.9999999999999645E-2</v>
      </c>
      <c r="C110" s="2">
        <f t="shared" si="17"/>
        <v>11.999999999999975</v>
      </c>
      <c r="D110">
        <f t="shared" si="15"/>
        <v>26.499999999999858</v>
      </c>
      <c r="E110" s="67">
        <v>14.2</v>
      </c>
      <c r="F110" s="66">
        <v>53</v>
      </c>
      <c r="G110" s="1">
        <f>INDEX(Коэффициенты!D$3:D$39, MATCH(F110,Коэффициенты!C$3:C$39,1))</f>
        <v>0.56999999999999995</v>
      </c>
      <c r="H110">
        <f t="shared" si="10"/>
        <v>14200</v>
      </c>
      <c r="I110" s="12">
        <f>INDEX(Коэффициенты!B$3:B$74,MATCH(H110,Коэффициенты!A$3:A$74,1))</f>
        <v>0.37</v>
      </c>
      <c r="J110" s="9">
        <f t="shared" si="18"/>
        <v>472.85999999999996</v>
      </c>
      <c r="K110" s="2">
        <f t="shared" si="13"/>
        <v>3.6251999999999862</v>
      </c>
      <c r="L110" s="10">
        <f t="shared" si="19"/>
        <v>240.6527999999993</v>
      </c>
      <c r="M110" s="62">
        <f t="shared" si="11"/>
        <v>713.51279999999929</v>
      </c>
      <c r="N110" s="63">
        <f t="shared" si="16"/>
        <v>570.81023999999945</v>
      </c>
      <c r="Q110" s="22"/>
      <c r="R110" s="20"/>
      <c r="S110" s="20"/>
      <c r="T110" s="20"/>
      <c r="U110" s="20"/>
      <c r="V110" s="20"/>
      <c r="W110" s="20"/>
      <c r="X110" s="20"/>
      <c r="Y110" s="20"/>
      <c r="Z110" s="20"/>
      <c r="AA110" s="20"/>
    </row>
    <row r="111" spans="1:31" ht="15.75" thickBot="1" x14ac:dyDescent="0.3">
      <c r="A111">
        <f t="shared" si="14"/>
        <v>12.099999999999973</v>
      </c>
      <c r="B111">
        <f t="shared" si="12"/>
        <v>9.9999999999999645E-2</v>
      </c>
      <c r="C111" s="2">
        <f t="shared" si="17"/>
        <v>12.099999999999975</v>
      </c>
      <c r="D111">
        <f t="shared" si="15"/>
        <v>26.399999999999856</v>
      </c>
      <c r="E111" s="67">
        <v>13.1</v>
      </c>
      <c r="F111" s="66">
        <v>49</v>
      </c>
      <c r="G111" s="1">
        <f>INDEX(Коэффициенты!D$3:D$39, MATCH(F111,Коэффициенты!C$3:C$39,1))</f>
        <v>0.57999999999999996</v>
      </c>
      <c r="H111">
        <f t="shared" si="10"/>
        <v>13100</v>
      </c>
      <c r="I111" s="12">
        <f>INDEX(Коэффициенты!B$3:B$74,MATCH(H111,Коэффициенты!A$3:A$74,1))</f>
        <v>0.39</v>
      </c>
      <c r="J111" s="9">
        <f t="shared" si="18"/>
        <v>459.81</v>
      </c>
      <c r="K111" s="2">
        <f t="shared" si="13"/>
        <v>3.4103999999999877</v>
      </c>
      <c r="L111" s="10">
        <f t="shared" si="19"/>
        <v>244.06319999999928</v>
      </c>
      <c r="M111" s="62">
        <f t="shared" si="11"/>
        <v>703.87319999999931</v>
      </c>
      <c r="N111" s="63">
        <f t="shared" si="16"/>
        <v>563.09855999999945</v>
      </c>
      <c r="Q111" s="22"/>
      <c r="R111" s="20"/>
      <c r="S111" s="20"/>
      <c r="T111" s="19"/>
      <c r="U111" s="19"/>
      <c r="V111" s="20"/>
      <c r="W111" s="20"/>
      <c r="X111" s="20"/>
      <c r="Y111" s="20"/>
      <c r="Z111" s="20"/>
      <c r="AA111" s="20"/>
    </row>
    <row r="112" spans="1:31" ht="15.75" thickBot="1" x14ac:dyDescent="0.3">
      <c r="A112">
        <f t="shared" si="14"/>
        <v>12.199999999999973</v>
      </c>
      <c r="B112">
        <f t="shared" si="12"/>
        <v>9.9999999999999645E-2</v>
      </c>
      <c r="C112">
        <f t="shared" si="17"/>
        <v>12.199999999999974</v>
      </c>
      <c r="D112">
        <f t="shared" si="15"/>
        <v>26.299999999999855</v>
      </c>
      <c r="E112" s="67">
        <v>11.7</v>
      </c>
      <c r="F112" s="66">
        <v>47</v>
      </c>
      <c r="G112" s="1">
        <f>INDEX(Коэффициенты!D$3:D$39, MATCH(F112,Коэффициенты!C$3:C$39,1))</f>
        <v>0.59</v>
      </c>
      <c r="H112">
        <f t="shared" si="10"/>
        <v>11700</v>
      </c>
      <c r="I112" s="12">
        <f>INDEX(Коэффициенты!B$3:B$74,MATCH(H112,Коэффициенты!A$3:A$74,1))</f>
        <v>0.42</v>
      </c>
      <c r="J112" s="9">
        <f t="shared" si="18"/>
        <v>442.26</v>
      </c>
      <c r="K112" s="2">
        <f t="shared" si="13"/>
        <v>3.3275999999999879</v>
      </c>
      <c r="L112" s="10">
        <f t="shared" si="19"/>
        <v>247.39079999999927</v>
      </c>
      <c r="M112" s="62">
        <f t="shared" si="11"/>
        <v>689.65079999999921</v>
      </c>
      <c r="N112" s="63">
        <f t="shared" si="16"/>
        <v>551.72063999999932</v>
      </c>
      <c r="Q112" s="22"/>
      <c r="R112" s="20"/>
      <c r="S112" s="20"/>
      <c r="T112" s="20"/>
      <c r="U112" s="20"/>
      <c r="V112" s="20"/>
      <c r="W112" s="20"/>
      <c r="X112" s="20"/>
      <c r="Y112" s="20"/>
      <c r="Z112" s="20"/>
      <c r="AA112" s="20"/>
    </row>
    <row r="113" spans="1:27" ht="15.75" thickBot="1" x14ac:dyDescent="0.3">
      <c r="A113">
        <f t="shared" si="14"/>
        <v>12.299999999999972</v>
      </c>
      <c r="B113">
        <f t="shared" si="12"/>
        <v>9.9999999999999645E-2</v>
      </c>
      <c r="C113">
        <f t="shared" si="17"/>
        <v>12.299999999999974</v>
      </c>
      <c r="D113">
        <f t="shared" si="15"/>
        <v>26.199999999999854</v>
      </c>
      <c r="E113" s="67">
        <v>7.2</v>
      </c>
      <c r="F113" s="66">
        <v>50</v>
      </c>
      <c r="G113" s="1">
        <f>INDEX(Коэффициенты!D$3:D$39, MATCH(F113,Коэффициенты!C$3:C$39,1))</f>
        <v>0.57999999999999996</v>
      </c>
      <c r="H113">
        <f t="shared" si="10"/>
        <v>7200</v>
      </c>
      <c r="I113" s="12">
        <f>INDEX(Коэффициенты!B$3:B$74,MATCH(H113,Коэффициенты!A$3:A$74,1))</f>
        <v>0.56999999999999995</v>
      </c>
      <c r="J113" s="9">
        <f t="shared" si="18"/>
        <v>369.36</v>
      </c>
      <c r="K113" s="2">
        <f t="shared" si="13"/>
        <v>3.4799999999999871</v>
      </c>
      <c r="L113" s="10">
        <f t="shared" si="19"/>
        <v>250.87079999999926</v>
      </c>
      <c r="M113" s="62">
        <f t="shared" si="11"/>
        <v>620.23079999999925</v>
      </c>
      <c r="N113" s="63">
        <f t="shared" si="16"/>
        <v>496.18463999999938</v>
      </c>
      <c r="Q113" s="22"/>
      <c r="R113" s="20"/>
      <c r="S113" s="20"/>
      <c r="T113" s="20"/>
      <c r="U113" s="20"/>
      <c r="V113" s="20"/>
      <c r="W113" s="20"/>
      <c r="X113" s="20"/>
      <c r="Y113" s="20"/>
      <c r="Z113" s="20"/>
      <c r="AA113" s="20"/>
    </row>
    <row r="114" spans="1:27" ht="15.75" thickBot="1" x14ac:dyDescent="0.3">
      <c r="A114">
        <f t="shared" si="14"/>
        <v>12.399999999999972</v>
      </c>
      <c r="B114">
        <f t="shared" si="12"/>
        <v>9.9999999999999645E-2</v>
      </c>
      <c r="C114" s="2">
        <f t="shared" si="17"/>
        <v>12.399999999999974</v>
      </c>
      <c r="D114">
        <f t="shared" si="15"/>
        <v>26.099999999999852</v>
      </c>
      <c r="E114" s="67">
        <v>9.8000000000000007</v>
      </c>
      <c r="F114" s="66">
        <v>54</v>
      </c>
      <c r="G114" s="1">
        <f>INDEX(Коэффициенты!D$3:D$39, MATCH(F114,Коэффициенты!C$3:C$39,1))</f>
        <v>0.56999999999999995</v>
      </c>
      <c r="H114">
        <f t="shared" si="10"/>
        <v>9800</v>
      </c>
      <c r="I114" s="12">
        <f>INDEX(Коэффициенты!B$3:B$74,MATCH(H114,Коэффициенты!A$3:A$74,1))</f>
        <v>0.46</v>
      </c>
      <c r="J114" s="9">
        <f t="shared" si="18"/>
        <v>405.71999999999997</v>
      </c>
      <c r="K114" s="2">
        <f t="shared" si="13"/>
        <v>3.6935999999999862</v>
      </c>
      <c r="L114" s="10">
        <f t="shared" si="19"/>
        <v>254.56439999999924</v>
      </c>
      <c r="M114" s="62">
        <f t="shared" si="11"/>
        <v>660.28439999999921</v>
      </c>
      <c r="N114" s="63">
        <f t="shared" si="16"/>
        <v>528.22751999999934</v>
      </c>
      <c r="Q114" s="22"/>
      <c r="R114" s="20"/>
      <c r="S114" s="20"/>
      <c r="T114" s="20"/>
      <c r="U114" s="20"/>
      <c r="V114" s="20"/>
      <c r="W114" s="20"/>
      <c r="X114" s="20"/>
      <c r="Y114" s="20"/>
      <c r="Z114" s="20"/>
      <c r="AA114" s="20"/>
    </row>
    <row r="115" spans="1:27" ht="15.75" thickBot="1" x14ac:dyDescent="0.3">
      <c r="A115">
        <f t="shared" si="14"/>
        <v>12.499999999999972</v>
      </c>
      <c r="B115">
        <f t="shared" si="12"/>
        <v>9.9999999999999645E-2</v>
      </c>
      <c r="C115">
        <f t="shared" si="17"/>
        <v>12.499999999999973</v>
      </c>
      <c r="D115">
        <f t="shared" si="15"/>
        <v>25.999999999999851</v>
      </c>
      <c r="E115" s="67">
        <v>10.5</v>
      </c>
      <c r="F115" s="66">
        <v>45</v>
      </c>
      <c r="G115" s="1">
        <f>INDEX(Коэффициенты!D$3:D$39, MATCH(F115,Коэффициенты!C$3:C$39,1))</f>
        <v>0.59</v>
      </c>
      <c r="H115">
        <f t="shared" si="10"/>
        <v>10500</v>
      </c>
      <c r="I115" s="12">
        <f>INDEX(Коэффициенты!B$3:B$74,MATCH(H115,Коэффициенты!A$3:A$74,1))</f>
        <v>0.44</v>
      </c>
      <c r="J115" s="9">
        <f t="shared" si="18"/>
        <v>415.8</v>
      </c>
      <c r="K115" s="2">
        <f t="shared" si="13"/>
        <v>3.1859999999999884</v>
      </c>
      <c r="L115" s="10">
        <f t="shared" si="19"/>
        <v>257.75039999999922</v>
      </c>
      <c r="M115" s="62">
        <f t="shared" si="11"/>
        <v>673.55039999999917</v>
      </c>
      <c r="N115" s="63">
        <f t="shared" si="16"/>
        <v>538.84031999999934</v>
      </c>
      <c r="Q115" s="22"/>
      <c r="R115" s="20"/>
      <c r="S115" s="20"/>
      <c r="T115" s="20"/>
      <c r="U115" s="20"/>
      <c r="V115" s="20"/>
      <c r="W115" s="20"/>
      <c r="X115" s="20"/>
      <c r="Y115" s="20"/>
      <c r="Z115" s="20"/>
      <c r="AA115" s="20"/>
    </row>
    <row r="116" spans="1:27" ht="15.75" thickBot="1" x14ac:dyDescent="0.3">
      <c r="A116">
        <f t="shared" si="14"/>
        <v>12.599999999999971</v>
      </c>
      <c r="B116">
        <f t="shared" si="12"/>
        <v>9.9999999999999645E-2</v>
      </c>
      <c r="C116" s="2">
        <f t="shared" si="17"/>
        <v>12.599999999999973</v>
      </c>
      <c r="D116">
        <f t="shared" si="15"/>
        <v>25.899999999999849</v>
      </c>
      <c r="E116" s="67">
        <v>9.9</v>
      </c>
      <c r="F116" s="66">
        <v>43</v>
      </c>
      <c r="G116" s="1">
        <f>INDEX(Коэффициенты!D$3:D$39, MATCH(F116,Коэффициенты!C$3:C$39,1))</f>
        <v>0.6</v>
      </c>
      <c r="H116">
        <f t="shared" si="10"/>
        <v>9900</v>
      </c>
      <c r="I116" s="12">
        <f>INDEX(Коэффициенты!B$3:B$74,MATCH(H116,Коэффициенты!A$3:A$74,1))</f>
        <v>0.46</v>
      </c>
      <c r="J116" s="9">
        <f t="shared" si="18"/>
        <v>409.85999999999996</v>
      </c>
      <c r="K116" s="2">
        <f t="shared" si="13"/>
        <v>3.095999999999989</v>
      </c>
      <c r="L116" s="10">
        <f t="shared" si="19"/>
        <v>260.84639999999922</v>
      </c>
      <c r="M116" s="62">
        <f t="shared" si="11"/>
        <v>670.70639999999912</v>
      </c>
      <c r="N116" s="63">
        <f t="shared" si="16"/>
        <v>536.5651199999993</v>
      </c>
      <c r="Q116" s="22"/>
      <c r="R116" s="20"/>
      <c r="S116" s="20"/>
      <c r="T116" s="20"/>
      <c r="U116" s="20"/>
      <c r="V116" s="20"/>
      <c r="W116" s="20"/>
      <c r="X116" s="20"/>
      <c r="Y116" s="20"/>
      <c r="Z116" s="20"/>
      <c r="AA116" s="20"/>
    </row>
    <row r="117" spans="1:27" ht="15.75" thickBot="1" x14ac:dyDescent="0.3">
      <c r="A117">
        <f t="shared" si="14"/>
        <v>12.699999999999971</v>
      </c>
      <c r="B117">
        <f t="shared" si="12"/>
        <v>9.9999999999999645E-2</v>
      </c>
      <c r="C117">
        <f t="shared" si="17"/>
        <v>12.699999999999973</v>
      </c>
      <c r="D117">
        <f t="shared" si="15"/>
        <v>25.799999999999848</v>
      </c>
      <c r="E117" s="68">
        <v>11.1</v>
      </c>
      <c r="F117" s="65">
        <v>40</v>
      </c>
      <c r="G117" s="1">
        <f>INDEX(Коэффициенты!D$3:D$39, MATCH(F117,Коэффициенты!C$3:C$39,1))</f>
        <v>0.6</v>
      </c>
      <c r="H117">
        <f t="shared" si="10"/>
        <v>11100</v>
      </c>
      <c r="I117" s="12">
        <f>INDEX(Коэффициенты!B$3:B$74,MATCH(H117,Коэффициенты!A$3:A$74,1))</f>
        <v>0.43</v>
      </c>
      <c r="J117" s="9">
        <f t="shared" si="18"/>
        <v>429.57</v>
      </c>
      <c r="K117" s="2">
        <f t="shared" si="13"/>
        <v>2.8799999999999897</v>
      </c>
      <c r="L117" s="10">
        <f t="shared" si="19"/>
        <v>263.72639999999922</v>
      </c>
      <c r="M117" s="62">
        <f t="shared" si="11"/>
        <v>693.29639999999927</v>
      </c>
      <c r="N117" s="63">
        <f t="shared" si="16"/>
        <v>554.63711999999941</v>
      </c>
      <c r="Q117" s="22"/>
      <c r="R117" s="20"/>
      <c r="S117" s="20"/>
      <c r="T117" s="20"/>
      <c r="U117" s="20"/>
      <c r="V117" s="20"/>
      <c r="W117" s="20"/>
      <c r="X117" s="20"/>
      <c r="Y117" s="20"/>
      <c r="Z117" s="20"/>
      <c r="AA117" s="20"/>
    </row>
    <row r="118" spans="1:27" ht="15.75" thickBot="1" x14ac:dyDescent="0.3">
      <c r="A118">
        <f t="shared" si="14"/>
        <v>12.799999999999971</v>
      </c>
      <c r="B118">
        <f t="shared" si="12"/>
        <v>9.9999999999999645E-2</v>
      </c>
      <c r="C118" s="2">
        <f t="shared" si="17"/>
        <v>12.799999999999972</v>
      </c>
      <c r="D118">
        <f t="shared" si="15"/>
        <v>25.699999999999847</v>
      </c>
      <c r="E118" s="67">
        <v>10.7</v>
      </c>
      <c r="F118" s="66">
        <v>39</v>
      </c>
      <c r="G118" s="1">
        <f>INDEX(Коэффициенты!D$3:D$39, MATCH(F118,Коэффициенты!C$3:C$39,1))</f>
        <v>0.61</v>
      </c>
      <c r="H118">
        <f t="shared" si="10"/>
        <v>10700</v>
      </c>
      <c r="I118" s="12">
        <f>INDEX(Коэффициенты!B$3:B$74,MATCH(H118,Коэффициенты!A$3:A$74,1))</f>
        <v>0.44</v>
      </c>
      <c r="J118" s="9">
        <f t="shared" si="18"/>
        <v>423.71999999999997</v>
      </c>
      <c r="K118" s="2">
        <f t="shared" si="13"/>
        <v>2.8547999999999898</v>
      </c>
      <c r="L118" s="10">
        <f t="shared" si="19"/>
        <v>266.58119999999923</v>
      </c>
      <c r="M118" s="62">
        <f t="shared" si="11"/>
        <v>690.3011999999992</v>
      </c>
      <c r="N118" s="63">
        <f t="shared" si="16"/>
        <v>552.2409599999994</v>
      </c>
      <c r="Q118" s="22"/>
      <c r="R118" s="20"/>
      <c r="S118" s="20"/>
      <c r="T118" s="20"/>
      <c r="U118" s="20"/>
      <c r="V118" s="20"/>
      <c r="W118" s="20"/>
      <c r="X118" s="20"/>
      <c r="Y118" s="20"/>
      <c r="Z118" s="20"/>
      <c r="AA118" s="20"/>
    </row>
    <row r="119" spans="1:27" ht="15.75" thickBot="1" x14ac:dyDescent="0.3">
      <c r="A119">
        <f t="shared" si="14"/>
        <v>12.89999999999997</v>
      </c>
      <c r="B119">
        <f t="shared" si="12"/>
        <v>9.9999999999999645E-2</v>
      </c>
      <c r="C119" s="2">
        <f t="shared" si="17"/>
        <v>12.899999999999972</v>
      </c>
      <c r="D119">
        <f t="shared" si="15"/>
        <v>25.599999999999845</v>
      </c>
      <c r="E119" s="67">
        <v>10.6</v>
      </c>
      <c r="F119" s="66">
        <v>40</v>
      </c>
      <c r="G119" s="1">
        <f>INDEX(Коэффициенты!D$3:D$39, MATCH(F119,Коэффициенты!C$3:C$39,1))</f>
        <v>0.6</v>
      </c>
      <c r="H119">
        <f t="shared" si="10"/>
        <v>10600</v>
      </c>
      <c r="I119" s="12">
        <f>INDEX(Коэффициенты!B$3:B$74,MATCH(H119,Коэффициенты!A$3:A$74,1))</f>
        <v>0.44</v>
      </c>
      <c r="J119" s="9">
        <f t="shared" si="18"/>
        <v>419.76</v>
      </c>
      <c r="K119" s="2">
        <f t="shared" si="13"/>
        <v>2.8799999999999897</v>
      </c>
      <c r="L119" s="10">
        <f t="shared" si="19"/>
        <v>269.46119999999922</v>
      </c>
      <c r="M119" s="62">
        <f t="shared" si="11"/>
        <v>689.22119999999927</v>
      </c>
      <c r="N119" s="63">
        <f t="shared" si="16"/>
        <v>551.37695999999937</v>
      </c>
      <c r="Q119" s="22"/>
      <c r="R119" s="20"/>
      <c r="S119" s="20"/>
      <c r="T119" s="20"/>
      <c r="U119" s="20"/>
      <c r="V119" s="20"/>
      <c r="W119" s="20"/>
      <c r="X119" s="20"/>
      <c r="Y119" s="20"/>
      <c r="Z119" s="20"/>
      <c r="AA119" s="20"/>
    </row>
    <row r="120" spans="1:27" ht="15.75" thickBot="1" x14ac:dyDescent="0.3">
      <c r="A120">
        <f t="shared" si="14"/>
        <v>12.99999999999997</v>
      </c>
      <c r="B120">
        <f t="shared" si="12"/>
        <v>9.9999999999999645E-2</v>
      </c>
      <c r="C120">
        <f t="shared" si="17"/>
        <v>12.999999999999972</v>
      </c>
      <c r="D120">
        <f t="shared" si="15"/>
        <v>25.499999999999844</v>
      </c>
      <c r="E120" s="67">
        <v>10.4</v>
      </c>
      <c r="F120" s="66">
        <v>40</v>
      </c>
      <c r="G120" s="1">
        <f>INDEX(Коэффициенты!D$3:D$39, MATCH(F120,Коэффициенты!C$3:C$39,1))</f>
        <v>0.6</v>
      </c>
      <c r="H120">
        <f t="shared" si="10"/>
        <v>10400</v>
      </c>
      <c r="I120" s="12">
        <f>INDEX(Коэффициенты!B$3:B$74,MATCH(H120,Коэффициенты!A$3:A$74,1))</f>
        <v>0.45</v>
      </c>
      <c r="J120" s="9">
        <f t="shared" si="18"/>
        <v>421.2</v>
      </c>
      <c r="K120" s="2">
        <f t="shared" si="13"/>
        <v>2.8799999999999897</v>
      </c>
      <c r="L120" s="10">
        <f t="shared" si="19"/>
        <v>272.34119999999922</v>
      </c>
      <c r="M120" s="62">
        <f t="shared" si="11"/>
        <v>693.54119999999921</v>
      </c>
      <c r="N120" s="63">
        <f t="shared" si="16"/>
        <v>554.83295999999939</v>
      </c>
      <c r="Q120" s="22"/>
      <c r="R120" s="20"/>
      <c r="S120" s="20"/>
      <c r="T120" s="20"/>
      <c r="U120" s="20"/>
      <c r="V120" s="20"/>
      <c r="W120" s="20"/>
      <c r="X120" s="20"/>
      <c r="Y120" s="20"/>
      <c r="Z120" s="20"/>
      <c r="AA120" s="20"/>
    </row>
    <row r="121" spans="1:27" ht="15.75" thickBot="1" x14ac:dyDescent="0.3">
      <c r="A121">
        <f t="shared" si="14"/>
        <v>13.099999999999969</v>
      </c>
      <c r="B121">
        <f t="shared" si="12"/>
        <v>9.9999999999999645E-2</v>
      </c>
      <c r="C121">
        <f t="shared" si="17"/>
        <v>13.099999999999971</v>
      </c>
      <c r="D121">
        <f t="shared" si="15"/>
        <v>25.399999999999842</v>
      </c>
      <c r="E121" s="67">
        <v>10.199999999999999</v>
      </c>
      <c r="F121" s="66">
        <v>37</v>
      </c>
      <c r="G121" s="1">
        <f>INDEX(Коэффициенты!D$3:D$39, MATCH(F121,Коэффициенты!C$3:C$39,1))</f>
        <v>0.63</v>
      </c>
      <c r="H121">
        <f t="shared" si="10"/>
        <v>10200</v>
      </c>
      <c r="I121" s="12">
        <f>INDEX(Коэффициенты!B$3:B$74,MATCH(H121,Коэффициенты!A$3:A$74,1))</f>
        <v>0.45</v>
      </c>
      <c r="J121" s="9">
        <f t="shared" si="18"/>
        <v>413.09999999999997</v>
      </c>
      <c r="K121" s="2">
        <f t="shared" si="13"/>
        <v>2.7971999999999899</v>
      </c>
      <c r="L121" s="10">
        <f t="shared" si="19"/>
        <v>275.13839999999919</v>
      </c>
      <c r="M121" s="62">
        <f t="shared" si="11"/>
        <v>688.23839999999916</v>
      </c>
      <c r="N121" s="63">
        <f t="shared" si="16"/>
        <v>550.59071999999935</v>
      </c>
      <c r="Q121" s="22"/>
      <c r="R121" s="20"/>
      <c r="S121" s="20"/>
      <c r="T121" s="20"/>
      <c r="U121" s="20"/>
      <c r="V121" s="20"/>
      <c r="W121" s="20"/>
      <c r="X121" s="20"/>
      <c r="Y121" s="20"/>
      <c r="Z121" s="20"/>
      <c r="AA121" s="20"/>
    </row>
    <row r="122" spans="1:27" ht="15.75" thickBot="1" x14ac:dyDescent="0.3">
      <c r="A122">
        <f t="shared" si="14"/>
        <v>13.199999999999969</v>
      </c>
      <c r="B122">
        <f t="shared" si="12"/>
        <v>9.9999999999999645E-2</v>
      </c>
      <c r="C122" s="2">
        <f t="shared" si="17"/>
        <v>13.199999999999971</v>
      </c>
      <c r="D122">
        <f t="shared" si="15"/>
        <v>25.299999999999841</v>
      </c>
      <c r="E122" s="67">
        <v>9.9</v>
      </c>
      <c r="F122" s="66">
        <v>38</v>
      </c>
      <c r="G122" s="1">
        <f>INDEX(Коэффициенты!D$3:D$39, MATCH(F122,Коэффициенты!C$3:C$39,1))</f>
        <v>0.62</v>
      </c>
      <c r="H122">
        <f t="shared" si="10"/>
        <v>9900</v>
      </c>
      <c r="I122" s="12">
        <f>INDEX(Коэффициенты!B$3:B$74,MATCH(H122,Коэффициенты!A$3:A$74,1))</f>
        <v>0.46</v>
      </c>
      <c r="J122" s="9">
        <f t="shared" si="18"/>
        <v>409.85999999999996</v>
      </c>
      <c r="K122" s="2">
        <f t="shared" si="13"/>
        <v>2.8271999999999897</v>
      </c>
      <c r="L122" s="10">
        <f t="shared" si="19"/>
        <v>277.9655999999992</v>
      </c>
      <c r="M122" s="62">
        <f t="shared" si="11"/>
        <v>687.82559999999921</v>
      </c>
      <c r="N122" s="63">
        <f t="shared" si="16"/>
        <v>550.26047999999935</v>
      </c>
      <c r="Q122" s="22"/>
      <c r="R122" s="20"/>
      <c r="S122" s="20"/>
      <c r="T122" s="20"/>
      <c r="U122" s="20"/>
      <c r="V122" s="20"/>
      <c r="W122" s="20"/>
      <c r="X122" s="20"/>
      <c r="Y122" s="20"/>
      <c r="Z122" s="20"/>
      <c r="AA122" s="20"/>
    </row>
    <row r="123" spans="1:27" ht="15.75" thickBot="1" x14ac:dyDescent="0.3">
      <c r="A123">
        <f t="shared" si="14"/>
        <v>13.299999999999969</v>
      </c>
      <c r="B123">
        <f t="shared" si="12"/>
        <v>9.9999999999999645E-2</v>
      </c>
      <c r="C123">
        <f t="shared" si="17"/>
        <v>13.299999999999971</v>
      </c>
      <c r="D123">
        <f t="shared" si="15"/>
        <v>25.199999999999839</v>
      </c>
      <c r="E123" s="67">
        <v>9.9</v>
      </c>
      <c r="F123" s="66">
        <v>37</v>
      </c>
      <c r="G123" s="1">
        <f>INDEX(Коэффициенты!D$3:D$39, MATCH(F123,Коэффициенты!C$3:C$39,1))</f>
        <v>0.63</v>
      </c>
      <c r="H123">
        <f t="shared" si="10"/>
        <v>9900</v>
      </c>
      <c r="I123" s="12">
        <f>INDEX(Коэффициенты!B$3:B$74,MATCH(H123,Коэффициенты!A$3:A$74,1))</f>
        <v>0.46</v>
      </c>
      <c r="J123" s="9">
        <f t="shared" si="18"/>
        <v>409.85999999999996</v>
      </c>
      <c r="K123" s="2">
        <f t="shared" si="13"/>
        <v>2.7971999999999899</v>
      </c>
      <c r="L123" s="10">
        <f t="shared" si="19"/>
        <v>280.76279999999917</v>
      </c>
      <c r="M123" s="62">
        <f t="shared" si="11"/>
        <v>690.62279999999919</v>
      </c>
      <c r="N123" s="63">
        <f t="shared" si="16"/>
        <v>552.49823999999933</v>
      </c>
      <c r="Q123" s="22"/>
      <c r="R123" s="20"/>
      <c r="S123" s="20"/>
      <c r="T123" s="20"/>
      <c r="U123" s="20"/>
      <c r="V123" s="20"/>
      <c r="W123" s="20"/>
      <c r="X123" s="20"/>
      <c r="Y123" s="20"/>
      <c r="Z123" s="20"/>
      <c r="AA123" s="20"/>
    </row>
    <row r="124" spans="1:27" ht="15.75" thickBot="1" x14ac:dyDescent="0.3">
      <c r="A124">
        <f t="shared" si="14"/>
        <v>13.399999999999968</v>
      </c>
      <c r="B124">
        <f t="shared" si="12"/>
        <v>9.9999999999999645E-2</v>
      </c>
      <c r="C124" s="2">
        <f t="shared" si="17"/>
        <v>13.39999999999997</v>
      </c>
      <c r="D124">
        <f t="shared" si="15"/>
        <v>25.099999999999838</v>
      </c>
      <c r="E124" s="67">
        <v>10.6</v>
      </c>
      <c r="F124" s="66">
        <v>36</v>
      </c>
      <c r="G124" s="1">
        <f>INDEX(Коэффициенты!D$3:D$39, MATCH(F124,Коэффициенты!C$3:C$39,1))</f>
        <v>0.63</v>
      </c>
      <c r="H124">
        <f t="shared" si="10"/>
        <v>10600</v>
      </c>
      <c r="I124" s="12">
        <f>INDEX(Коэффициенты!B$3:B$74,MATCH(H124,Коэффициенты!A$3:A$74,1))</f>
        <v>0.44</v>
      </c>
      <c r="J124" s="9">
        <f t="shared" si="18"/>
        <v>419.76</v>
      </c>
      <c r="K124" s="2">
        <f t="shared" si="13"/>
        <v>2.7215999999999902</v>
      </c>
      <c r="L124" s="10">
        <f t="shared" si="19"/>
        <v>283.48439999999914</v>
      </c>
      <c r="M124" s="62">
        <f t="shared" si="11"/>
        <v>703.24439999999913</v>
      </c>
      <c r="N124" s="63">
        <f t="shared" si="16"/>
        <v>562.59551999999928</v>
      </c>
      <c r="Q124" s="22"/>
      <c r="R124" s="20"/>
      <c r="S124" s="20"/>
      <c r="T124" s="20"/>
      <c r="U124" s="20"/>
      <c r="V124" s="20"/>
      <c r="W124" s="20"/>
      <c r="X124" s="20"/>
      <c r="Y124" s="20"/>
      <c r="Z124" s="20"/>
      <c r="AA124" s="20"/>
    </row>
    <row r="125" spans="1:27" ht="15.75" thickBot="1" x14ac:dyDescent="0.3">
      <c r="A125">
        <f t="shared" si="14"/>
        <v>13.499999999999968</v>
      </c>
      <c r="B125">
        <f t="shared" si="12"/>
        <v>9.9999999999999645E-2</v>
      </c>
      <c r="C125">
        <f t="shared" si="17"/>
        <v>13.49999999999997</v>
      </c>
      <c r="D125">
        <f t="shared" si="15"/>
        <v>24.999999999999837</v>
      </c>
      <c r="E125" s="67">
        <v>11.6</v>
      </c>
      <c r="F125" s="66">
        <v>35</v>
      </c>
      <c r="G125" s="1">
        <f>INDEX(Коэффициенты!D$3:D$39, MATCH(F125,Коэффициенты!C$3:C$39,1))</f>
        <v>0.64</v>
      </c>
      <c r="H125">
        <f t="shared" si="10"/>
        <v>11600</v>
      </c>
      <c r="I125" s="12">
        <f>INDEX(Коэффициенты!B$3:B$74,MATCH(H125,Коэффициенты!A$3:A$74,1))</f>
        <v>0.42</v>
      </c>
      <c r="J125" s="9">
        <f t="shared" si="18"/>
        <v>438.47999999999996</v>
      </c>
      <c r="K125" s="2">
        <f t="shared" si="13"/>
        <v>2.6879999999999904</v>
      </c>
      <c r="L125" s="10">
        <f t="shared" si="19"/>
        <v>286.17239999999913</v>
      </c>
      <c r="M125" s="62">
        <f t="shared" si="11"/>
        <v>724.65239999999903</v>
      </c>
      <c r="N125" s="63">
        <f t="shared" si="16"/>
        <v>579.72191999999927</v>
      </c>
      <c r="Q125" s="22"/>
      <c r="R125" s="20"/>
      <c r="S125" s="20"/>
      <c r="T125" s="20"/>
      <c r="U125" s="20"/>
      <c r="V125" s="20"/>
      <c r="W125" s="20"/>
      <c r="X125" s="20"/>
      <c r="Y125" s="20"/>
      <c r="Z125" s="20"/>
      <c r="AA125" s="20"/>
    </row>
    <row r="126" spans="1:27" ht="15.75" thickBot="1" x14ac:dyDescent="0.3">
      <c r="A126">
        <f t="shared" si="14"/>
        <v>13.599999999999968</v>
      </c>
      <c r="B126">
        <f t="shared" si="12"/>
        <v>9.9999999999999645E-2</v>
      </c>
      <c r="C126" s="2">
        <f t="shared" si="17"/>
        <v>13.599999999999969</v>
      </c>
      <c r="D126">
        <f t="shared" si="15"/>
        <v>24.899999999999835</v>
      </c>
      <c r="E126" s="67">
        <v>10.9</v>
      </c>
      <c r="F126" s="66">
        <v>40</v>
      </c>
      <c r="G126" s="1">
        <f>INDEX(Коэффициенты!D$3:D$39, MATCH(F126,Коэффициенты!C$3:C$39,1))</f>
        <v>0.6</v>
      </c>
      <c r="H126">
        <f t="shared" si="10"/>
        <v>10900</v>
      </c>
      <c r="I126" s="12">
        <f>INDEX(Коэффициенты!B$3:B$74,MATCH(H126,Коэффициенты!A$3:A$74,1))</f>
        <v>0.44</v>
      </c>
      <c r="J126" s="9">
        <f t="shared" si="18"/>
        <v>431.64</v>
      </c>
      <c r="K126" s="2">
        <f t="shared" si="13"/>
        <v>2.8799999999999897</v>
      </c>
      <c r="L126" s="10">
        <f t="shared" si="19"/>
        <v>289.05239999999912</v>
      </c>
      <c r="M126" s="62">
        <f t="shared" si="11"/>
        <v>720.69239999999911</v>
      </c>
      <c r="N126" s="63">
        <f t="shared" si="16"/>
        <v>576.55391999999927</v>
      </c>
      <c r="Q126" s="22"/>
      <c r="R126" s="20"/>
      <c r="S126" s="20"/>
      <c r="T126" s="20"/>
      <c r="U126" s="20"/>
      <c r="V126" s="20"/>
      <c r="W126" s="20"/>
      <c r="X126" s="20"/>
      <c r="Y126" s="20"/>
      <c r="Z126" s="20"/>
      <c r="AA126" s="20"/>
    </row>
    <row r="127" spans="1:27" ht="15.75" thickBot="1" x14ac:dyDescent="0.3">
      <c r="A127">
        <f t="shared" si="14"/>
        <v>13.699999999999967</v>
      </c>
      <c r="B127">
        <f t="shared" si="12"/>
        <v>9.9999999999999645E-2</v>
      </c>
      <c r="C127" s="2">
        <f t="shared" si="17"/>
        <v>13.699999999999969</v>
      </c>
      <c r="D127">
        <f t="shared" si="15"/>
        <v>24.799999999999834</v>
      </c>
      <c r="E127" s="67">
        <v>8.3000000000000007</v>
      </c>
      <c r="F127" s="66">
        <v>47</v>
      </c>
      <c r="G127" s="1">
        <f>INDEX(Коэффициенты!D$3:D$39, MATCH(F127,Коэффициенты!C$3:C$39,1))</f>
        <v>0.59</v>
      </c>
      <c r="H127">
        <f t="shared" si="10"/>
        <v>8300</v>
      </c>
      <c r="I127" s="12">
        <f>INDEX(Коэффициенты!B$3:B$74,MATCH(H127,Коэффициенты!A$3:A$74,1))</f>
        <v>0.52</v>
      </c>
      <c r="J127" s="9">
        <f t="shared" si="18"/>
        <v>388.44</v>
      </c>
      <c r="K127" s="2">
        <f t="shared" si="13"/>
        <v>3.3275999999999879</v>
      </c>
      <c r="L127" s="10">
        <f t="shared" si="19"/>
        <v>292.37999999999909</v>
      </c>
      <c r="M127" s="62">
        <f t="shared" si="11"/>
        <v>680.81999999999903</v>
      </c>
      <c r="N127" s="63">
        <f t="shared" si="16"/>
        <v>544.65599999999927</v>
      </c>
      <c r="Q127" s="22"/>
      <c r="R127" s="20"/>
      <c r="S127" s="20"/>
      <c r="T127" s="20"/>
      <c r="U127" s="20"/>
      <c r="V127" s="20"/>
      <c r="W127" s="20"/>
      <c r="X127" s="20"/>
      <c r="Y127" s="20"/>
      <c r="Z127" s="20"/>
      <c r="AA127" s="20"/>
    </row>
    <row r="128" spans="1:27" ht="15.75" thickBot="1" x14ac:dyDescent="0.3">
      <c r="A128">
        <f t="shared" si="14"/>
        <v>13.799999999999967</v>
      </c>
      <c r="B128">
        <f t="shared" si="12"/>
        <v>9.9999999999999645E-2</v>
      </c>
      <c r="C128">
        <f t="shared" si="17"/>
        <v>13.799999999999969</v>
      </c>
      <c r="D128">
        <f t="shared" si="15"/>
        <v>24.699999999999832</v>
      </c>
      <c r="E128" s="67">
        <v>7.3</v>
      </c>
      <c r="F128" s="66">
        <v>49</v>
      </c>
      <c r="G128" s="1">
        <f>INDEX(Коэффициенты!D$3:D$39, MATCH(F128,Коэффициенты!C$3:C$39,1))</f>
        <v>0.57999999999999996</v>
      </c>
      <c r="H128">
        <f t="shared" si="10"/>
        <v>7300</v>
      </c>
      <c r="I128" s="12">
        <f>INDEX(Коэффициенты!B$3:B$74,MATCH(H128,Коэффициенты!A$3:A$74,1))</f>
        <v>0.56000000000000005</v>
      </c>
      <c r="J128" s="9">
        <f t="shared" si="18"/>
        <v>367.92</v>
      </c>
      <c r="K128" s="2">
        <f t="shared" si="13"/>
        <v>3.4103999999999877</v>
      </c>
      <c r="L128" s="10">
        <f t="shared" si="19"/>
        <v>295.79039999999907</v>
      </c>
      <c r="M128" s="62">
        <f t="shared" si="11"/>
        <v>663.71039999999903</v>
      </c>
      <c r="N128" s="63">
        <f t="shared" si="16"/>
        <v>530.96831999999927</v>
      </c>
      <c r="Q128" s="22"/>
      <c r="R128" s="20"/>
      <c r="S128" s="20"/>
      <c r="T128" s="20"/>
      <c r="U128" s="20"/>
      <c r="V128" s="20"/>
      <c r="W128" s="20"/>
      <c r="X128" s="20"/>
      <c r="Y128" s="20"/>
      <c r="Z128" s="20"/>
      <c r="AA128" s="20"/>
    </row>
    <row r="129" spans="1:27" ht="15.75" thickBot="1" x14ac:dyDescent="0.3">
      <c r="A129">
        <f t="shared" si="14"/>
        <v>13.899999999999967</v>
      </c>
      <c r="B129">
        <f t="shared" si="12"/>
        <v>9.9999999999999645E-2</v>
      </c>
      <c r="C129">
        <f t="shared" si="17"/>
        <v>13.899999999999968</v>
      </c>
      <c r="D129">
        <f t="shared" si="15"/>
        <v>24.599999999999831</v>
      </c>
      <c r="E129" s="67">
        <v>6.9</v>
      </c>
      <c r="F129" s="66">
        <v>42</v>
      </c>
      <c r="G129" s="1">
        <f>INDEX(Коэффициенты!D$3:D$39, MATCH(F129,Коэффициенты!C$3:C$39,1))</f>
        <v>0.6</v>
      </c>
      <c r="H129">
        <f t="shared" si="10"/>
        <v>6900</v>
      </c>
      <c r="I129" s="12">
        <f>INDEX(Коэффициенты!B$3:B$74,MATCH(H129,Коэффициенты!A$3:A$74,1))</f>
        <v>0.57999999999999996</v>
      </c>
      <c r="J129" s="9">
        <f t="shared" si="18"/>
        <v>360.17999999999995</v>
      </c>
      <c r="K129" s="2">
        <f t="shared" si="13"/>
        <v>3.0239999999999894</v>
      </c>
      <c r="L129" s="10">
        <f t="shared" si="19"/>
        <v>298.81439999999907</v>
      </c>
      <c r="M129" s="62">
        <f t="shared" si="11"/>
        <v>658.99439999999902</v>
      </c>
      <c r="N129" s="63">
        <f t="shared" si="16"/>
        <v>527.19551999999919</v>
      </c>
      <c r="Q129" s="22"/>
      <c r="R129" s="20"/>
      <c r="S129" s="20"/>
      <c r="T129" s="20"/>
      <c r="U129" s="20"/>
      <c r="V129" s="20"/>
      <c r="W129" s="20"/>
      <c r="X129" s="20"/>
      <c r="Y129" s="20"/>
      <c r="Z129" s="20"/>
      <c r="AA129" s="20"/>
    </row>
    <row r="130" spans="1:27" ht="15.75" thickBot="1" x14ac:dyDescent="0.3">
      <c r="A130">
        <f t="shared" si="14"/>
        <v>13.999999999999966</v>
      </c>
      <c r="B130">
        <f t="shared" si="12"/>
        <v>9.9999999999999645E-2</v>
      </c>
      <c r="C130" s="2">
        <f t="shared" si="17"/>
        <v>13.999999999999968</v>
      </c>
      <c r="D130">
        <f t="shared" si="15"/>
        <v>24.499999999999829</v>
      </c>
      <c r="E130" s="67">
        <v>6.5</v>
      </c>
      <c r="F130" s="66">
        <v>34</v>
      </c>
      <c r="G130" s="1">
        <f>INDEX(Коэффициенты!D$3:D$39, MATCH(F130,Коэффициенты!C$3:C$39,1))</f>
        <v>0.65</v>
      </c>
      <c r="H130">
        <f t="shared" si="10"/>
        <v>6500</v>
      </c>
      <c r="I130" s="12">
        <f>INDEX(Коэффициенты!B$3:B$74,MATCH(H130,Коэффициенты!A$3:A$74,1))</f>
        <v>0.59</v>
      </c>
      <c r="J130" s="9">
        <f t="shared" si="18"/>
        <v>345.15</v>
      </c>
      <c r="K130" s="2">
        <f t="shared" si="13"/>
        <v>2.6519999999999908</v>
      </c>
      <c r="L130" s="10">
        <f t="shared" si="19"/>
        <v>301.46639999999906</v>
      </c>
      <c r="M130" s="62">
        <f t="shared" si="11"/>
        <v>646.61639999999898</v>
      </c>
      <c r="N130" s="63">
        <f t="shared" si="16"/>
        <v>517.29311999999913</v>
      </c>
      <c r="Q130" s="22"/>
      <c r="R130" s="20"/>
      <c r="S130" s="20"/>
      <c r="T130" s="20"/>
      <c r="U130" s="20"/>
      <c r="V130" s="20"/>
      <c r="W130" s="20"/>
      <c r="X130" s="20"/>
      <c r="Y130" s="20"/>
      <c r="Z130" s="20"/>
      <c r="AA130" s="20"/>
    </row>
    <row r="131" spans="1:27" ht="15.75" thickBot="1" x14ac:dyDescent="0.3">
      <c r="A131">
        <f t="shared" si="14"/>
        <v>14.099999999999966</v>
      </c>
      <c r="B131">
        <f t="shared" si="12"/>
        <v>9.9999999999999645E-2</v>
      </c>
      <c r="C131">
        <f t="shared" si="17"/>
        <v>14.099999999999968</v>
      </c>
      <c r="D131">
        <f t="shared" si="15"/>
        <v>24.399999999999828</v>
      </c>
      <c r="E131" s="67">
        <v>8.5</v>
      </c>
      <c r="F131" s="66">
        <v>29</v>
      </c>
      <c r="G131" s="1">
        <f>INDEX(Коэффициенты!D$3:D$39, MATCH(F131,Коэффициенты!C$3:C$39,1))</f>
        <v>0.69</v>
      </c>
      <c r="H131">
        <f t="shared" si="10"/>
        <v>8500</v>
      </c>
      <c r="I131" s="12">
        <f>INDEX(Коэффициенты!B$3:B$74,MATCH(H131,Коэффициенты!A$3:A$74,1))</f>
        <v>0.51</v>
      </c>
      <c r="J131" s="9">
        <f t="shared" si="18"/>
        <v>390.15</v>
      </c>
      <c r="K131" s="2">
        <f t="shared" si="13"/>
        <v>2.4011999999999913</v>
      </c>
      <c r="L131" s="10">
        <f t="shared" si="19"/>
        <v>303.86759999999907</v>
      </c>
      <c r="M131" s="62">
        <f t="shared" si="11"/>
        <v>694.01759999999899</v>
      </c>
      <c r="N131" s="63">
        <f t="shared" si="16"/>
        <v>555.21407999999917</v>
      </c>
      <c r="Q131" s="22"/>
      <c r="R131" s="20"/>
      <c r="S131" s="20"/>
      <c r="T131" s="20"/>
      <c r="U131" s="20"/>
      <c r="V131" s="20"/>
      <c r="W131" s="20"/>
      <c r="X131" s="20"/>
      <c r="Y131" s="20"/>
      <c r="Z131" s="20"/>
      <c r="AA131" s="20"/>
    </row>
    <row r="132" spans="1:27" ht="15.75" thickBot="1" x14ac:dyDescent="0.3">
      <c r="A132">
        <f t="shared" si="14"/>
        <v>14.199999999999966</v>
      </c>
      <c r="B132">
        <f t="shared" si="12"/>
        <v>9.9999999999999645E-2</v>
      </c>
      <c r="C132" s="2">
        <f t="shared" si="17"/>
        <v>14.199999999999967</v>
      </c>
      <c r="D132">
        <f t="shared" si="15"/>
        <v>24.299999999999827</v>
      </c>
      <c r="E132" s="67">
        <v>11.4</v>
      </c>
      <c r="F132" s="66">
        <v>31</v>
      </c>
      <c r="G132" s="1">
        <f>INDEX(Коэффициенты!D$3:D$39, MATCH(F132,Коэффициенты!C$3:C$39,1))</f>
        <v>0.67</v>
      </c>
      <c r="H132">
        <f t="shared" si="10"/>
        <v>11400</v>
      </c>
      <c r="I132" s="12">
        <f>INDEX(Коэффициенты!B$3:B$74,MATCH(H132,Коэффициенты!A$3:A$74,1))</f>
        <v>0.43</v>
      </c>
      <c r="J132" s="9">
        <f t="shared" si="18"/>
        <v>441.18</v>
      </c>
      <c r="K132" s="2">
        <f t="shared" si="13"/>
        <v>2.4923999999999906</v>
      </c>
      <c r="L132" s="10">
        <f t="shared" si="19"/>
        <v>306.35999999999905</v>
      </c>
      <c r="M132" s="62">
        <f t="shared" si="11"/>
        <v>747.53999999999905</v>
      </c>
      <c r="N132" s="63">
        <f t="shared" si="16"/>
        <v>598.03199999999924</v>
      </c>
      <c r="Q132" s="22"/>
      <c r="R132" s="20"/>
      <c r="S132" s="20"/>
      <c r="T132" s="20"/>
      <c r="U132" s="20"/>
      <c r="V132" s="20"/>
      <c r="W132" s="20"/>
      <c r="X132" s="20"/>
      <c r="Y132" s="20"/>
      <c r="Z132" s="20"/>
      <c r="AA132" s="20"/>
    </row>
    <row r="133" spans="1:27" ht="15.75" thickBot="1" x14ac:dyDescent="0.3">
      <c r="A133">
        <f t="shared" si="14"/>
        <v>14.299999999999965</v>
      </c>
      <c r="B133">
        <f t="shared" si="12"/>
        <v>9.9999999999999645E-2</v>
      </c>
      <c r="C133">
        <f t="shared" si="17"/>
        <v>14.299999999999967</v>
      </c>
      <c r="D133">
        <f t="shared" si="15"/>
        <v>24.199999999999825</v>
      </c>
      <c r="E133" s="67">
        <v>11.7</v>
      </c>
      <c r="F133" s="66">
        <v>41</v>
      </c>
      <c r="G133" s="1">
        <f>INDEX(Коэффициенты!D$3:D$39, MATCH(F133,Коэффициенты!C$3:C$39,1))</f>
        <v>0.6</v>
      </c>
      <c r="H133">
        <f t="shared" si="10"/>
        <v>11700</v>
      </c>
      <c r="I133" s="12">
        <f>INDEX(Коэффициенты!B$3:B$74,MATCH(H133,Коэффициенты!A$3:A$74,1))</f>
        <v>0.42</v>
      </c>
      <c r="J133" s="9">
        <f t="shared" si="18"/>
        <v>442.26</v>
      </c>
      <c r="K133" s="2">
        <f t="shared" si="13"/>
        <v>2.9519999999999893</v>
      </c>
      <c r="L133" s="10">
        <f t="shared" si="19"/>
        <v>309.31199999999905</v>
      </c>
      <c r="M133" s="62">
        <f t="shared" si="11"/>
        <v>751.57199999999898</v>
      </c>
      <c r="N133" s="63">
        <f t="shared" si="16"/>
        <v>601.25759999999923</v>
      </c>
      <c r="Q133" s="22"/>
      <c r="R133" s="20"/>
      <c r="S133" s="20"/>
      <c r="T133" s="20"/>
      <c r="U133" s="20"/>
      <c r="V133" s="20"/>
      <c r="W133" s="20"/>
      <c r="X133" s="20"/>
      <c r="Y133" s="20"/>
      <c r="Z133" s="20"/>
      <c r="AA133" s="20"/>
    </row>
    <row r="134" spans="1:27" ht="15.75" thickBot="1" x14ac:dyDescent="0.3">
      <c r="A134">
        <f t="shared" si="14"/>
        <v>14.399999999999965</v>
      </c>
      <c r="B134">
        <f t="shared" si="12"/>
        <v>9.9999999999999645E-2</v>
      </c>
      <c r="C134" s="2">
        <f t="shared" si="17"/>
        <v>14.399999999999967</v>
      </c>
      <c r="D134">
        <f t="shared" si="15"/>
        <v>24.099999999999824</v>
      </c>
      <c r="E134" s="67">
        <v>10.4</v>
      </c>
      <c r="F134" s="66">
        <v>47</v>
      </c>
      <c r="G134" s="1">
        <f>INDEX(Коэффициенты!D$3:D$39, MATCH(F134,Коэффициенты!C$3:C$39,1))</f>
        <v>0.59</v>
      </c>
      <c r="H134">
        <f t="shared" si="10"/>
        <v>10400</v>
      </c>
      <c r="I134" s="12">
        <f>INDEX(Коэффициенты!B$3:B$74,MATCH(H134,Коэффициенты!A$3:A$74,1))</f>
        <v>0.45</v>
      </c>
      <c r="J134" s="9">
        <f t="shared" si="18"/>
        <v>421.2</v>
      </c>
      <c r="K134" s="2">
        <f t="shared" si="13"/>
        <v>3.3275999999999879</v>
      </c>
      <c r="L134" s="10">
        <f t="shared" si="19"/>
        <v>312.63959999999901</v>
      </c>
      <c r="M134" s="62">
        <f t="shared" si="11"/>
        <v>733.839599999999</v>
      </c>
      <c r="N134" s="63">
        <f t="shared" si="16"/>
        <v>587.07167999999922</v>
      </c>
      <c r="Q134" s="22"/>
      <c r="R134" s="20"/>
      <c r="S134" s="20"/>
      <c r="T134" s="20"/>
      <c r="U134" s="20"/>
      <c r="V134" s="20"/>
      <c r="W134" s="20"/>
      <c r="X134" s="20"/>
      <c r="Y134" s="20"/>
      <c r="Z134" s="20"/>
      <c r="AA134" s="20"/>
    </row>
    <row r="135" spans="1:27" ht="15.75" thickBot="1" x14ac:dyDescent="0.3">
      <c r="A135">
        <f t="shared" si="14"/>
        <v>14.499999999999964</v>
      </c>
      <c r="B135">
        <f t="shared" si="12"/>
        <v>9.9999999999999645E-2</v>
      </c>
      <c r="C135" s="2">
        <f t="shared" si="17"/>
        <v>14.499999999999966</v>
      </c>
      <c r="D135">
        <f t="shared" si="15"/>
        <v>23.999999999999822</v>
      </c>
      <c r="E135" s="67">
        <v>10.7</v>
      </c>
      <c r="F135" s="66">
        <v>47</v>
      </c>
      <c r="G135" s="1">
        <f>INDEX(Коэффициенты!D$3:D$39, MATCH(F135,Коэффициенты!C$3:C$39,1))</f>
        <v>0.59</v>
      </c>
      <c r="H135">
        <f t="shared" si="10"/>
        <v>10700</v>
      </c>
      <c r="I135" s="12">
        <f>INDEX(Коэффициенты!B$3:B$74,MATCH(H135,Коэффициенты!A$3:A$74,1))</f>
        <v>0.44</v>
      </c>
      <c r="J135" s="9">
        <f t="shared" si="18"/>
        <v>423.71999999999997</v>
      </c>
      <c r="K135" s="2">
        <f t="shared" si="13"/>
        <v>3.3275999999999879</v>
      </c>
      <c r="L135" s="10">
        <f t="shared" si="19"/>
        <v>315.96719999999897</v>
      </c>
      <c r="M135" s="62">
        <f t="shared" si="11"/>
        <v>739.68719999999894</v>
      </c>
      <c r="N135" s="63">
        <f t="shared" si="16"/>
        <v>591.74975999999913</v>
      </c>
      <c r="Q135" s="22"/>
      <c r="R135" s="20"/>
      <c r="S135" s="20"/>
      <c r="T135" s="20"/>
      <c r="U135" s="20"/>
      <c r="V135" s="20"/>
      <c r="W135" s="20"/>
      <c r="X135" s="20"/>
      <c r="Y135" s="20"/>
      <c r="Z135" s="20"/>
      <c r="AA135" s="20"/>
    </row>
    <row r="136" spans="1:27" ht="15.75" thickBot="1" x14ac:dyDescent="0.3">
      <c r="A136">
        <f t="shared" si="14"/>
        <v>14.599999999999964</v>
      </c>
      <c r="B136">
        <f t="shared" si="12"/>
        <v>9.9999999999999645E-2</v>
      </c>
      <c r="C136">
        <f t="shared" si="17"/>
        <v>14.599999999999966</v>
      </c>
      <c r="D136">
        <f t="shared" si="15"/>
        <v>23.899999999999821</v>
      </c>
      <c r="E136" s="67">
        <v>10.8</v>
      </c>
      <c r="F136" s="66">
        <v>39</v>
      </c>
      <c r="G136" s="1">
        <f>INDEX(Коэффициенты!D$3:D$39, MATCH(F136,Коэффициенты!C$3:C$39,1))</f>
        <v>0.61</v>
      </c>
      <c r="H136">
        <f t="shared" si="10"/>
        <v>10800</v>
      </c>
      <c r="I136" s="12">
        <f>INDEX(Коэффициенты!B$3:B$74,MATCH(H136,Коэффициенты!A$3:A$74,1))</f>
        <v>0.44</v>
      </c>
      <c r="J136" s="9">
        <f t="shared" si="18"/>
        <v>427.68</v>
      </c>
      <c r="K136" s="2">
        <f t="shared" si="13"/>
        <v>2.8547999999999898</v>
      </c>
      <c r="L136" s="10">
        <f t="shared" si="19"/>
        <v>318.82199999999898</v>
      </c>
      <c r="M136" s="62">
        <f t="shared" si="11"/>
        <v>746.50199999999904</v>
      </c>
      <c r="N136" s="63">
        <f t="shared" si="16"/>
        <v>597.20159999999919</v>
      </c>
      <c r="Q136" s="22"/>
      <c r="R136" s="20"/>
      <c r="S136" s="20"/>
      <c r="T136" s="20"/>
      <c r="U136" s="20"/>
      <c r="V136" s="20"/>
      <c r="W136" s="20"/>
      <c r="X136" s="20"/>
      <c r="Y136" s="20"/>
      <c r="Z136" s="20"/>
      <c r="AA136" s="20"/>
    </row>
    <row r="137" spans="1:27" ht="15.75" thickBot="1" x14ac:dyDescent="0.3">
      <c r="A137">
        <f t="shared" si="14"/>
        <v>14.699999999999964</v>
      </c>
      <c r="B137">
        <f t="shared" si="12"/>
        <v>9.9999999999999645E-2</v>
      </c>
      <c r="C137">
        <f t="shared" si="17"/>
        <v>14.699999999999966</v>
      </c>
      <c r="D137">
        <f t="shared" si="15"/>
        <v>23.79999999999982</v>
      </c>
      <c r="E137" s="67">
        <v>13</v>
      </c>
      <c r="F137" s="66">
        <v>35</v>
      </c>
      <c r="G137" s="1">
        <f>INDEX(Коэффициенты!D$3:D$39, MATCH(F137,Коэффициенты!C$3:C$39,1))</f>
        <v>0.64</v>
      </c>
      <c r="H137">
        <f t="shared" si="10"/>
        <v>13000</v>
      </c>
      <c r="I137" s="12">
        <f>INDEX(Коэффициенты!B$3:B$74,MATCH(H137,Коэффициенты!A$3:A$74,1))</f>
        <v>0.39</v>
      </c>
      <c r="J137" s="9">
        <f t="shared" si="18"/>
        <v>456.3</v>
      </c>
      <c r="K137" s="2">
        <f t="shared" si="13"/>
        <v>2.6879999999999904</v>
      </c>
      <c r="L137" s="10">
        <f t="shared" si="19"/>
        <v>321.50999999999897</v>
      </c>
      <c r="M137" s="62">
        <f t="shared" si="11"/>
        <v>777.80999999999904</v>
      </c>
      <c r="N137" s="63">
        <f t="shared" si="16"/>
        <v>622.24799999999925</v>
      </c>
      <c r="Q137" s="22"/>
      <c r="R137" s="20"/>
      <c r="S137" s="20"/>
      <c r="T137" s="20"/>
      <c r="U137" s="20"/>
      <c r="V137" s="20"/>
      <c r="W137" s="20"/>
      <c r="X137" s="20"/>
      <c r="Y137" s="20"/>
      <c r="Z137" s="20"/>
      <c r="AA137" s="20"/>
    </row>
    <row r="138" spans="1:27" ht="15.75" thickBot="1" x14ac:dyDescent="0.3">
      <c r="A138">
        <f t="shared" si="14"/>
        <v>14.799999999999963</v>
      </c>
      <c r="B138">
        <f t="shared" si="12"/>
        <v>9.9999999999999645E-2</v>
      </c>
      <c r="C138" s="2">
        <f t="shared" si="17"/>
        <v>14.799999999999965</v>
      </c>
      <c r="D138">
        <f t="shared" si="15"/>
        <v>23.699999999999818</v>
      </c>
      <c r="E138" s="67">
        <v>13.8</v>
      </c>
      <c r="F138" s="66">
        <v>35</v>
      </c>
      <c r="G138" s="1">
        <f>INDEX(Коэффициенты!D$3:D$39, MATCH(F138,Коэффициенты!C$3:C$39,1))</f>
        <v>0.64</v>
      </c>
      <c r="H138">
        <f t="shared" si="10"/>
        <v>13800</v>
      </c>
      <c r="I138" s="12">
        <f>INDEX(Коэффициенты!B$3:B$74,MATCH(H138,Коэффициенты!A$3:A$74,1))</f>
        <v>0.38</v>
      </c>
      <c r="J138" s="9">
        <f t="shared" si="18"/>
        <v>471.96</v>
      </c>
      <c r="K138" s="2">
        <f t="shared" si="13"/>
        <v>2.6879999999999904</v>
      </c>
      <c r="L138" s="10">
        <f t="shared" si="19"/>
        <v>324.19799999999896</v>
      </c>
      <c r="M138" s="62">
        <f t="shared" si="11"/>
        <v>796.15799999999899</v>
      </c>
      <c r="N138" s="63">
        <f t="shared" si="16"/>
        <v>636.92639999999915</v>
      </c>
      <c r="Q138" s="22"/>
      <c r="R138" s="20"/>
      <c r="S138" s="20"/>
      <c r="T138" s="20"/>
      <c r="U138" s="20"/>
      <c r="V138" s="20"/>
      <c r="W138" s="20"/>
      <c r="X138" s="20"/>
      <c r="Y138" s="20"/>
      <c r="Z138" s="20"/>
      <c r="AA138" s="20"/>
    </row>
    <row r="139" spans="1:27" ht="15.75" thickBot="1" x14ac:dyDescent="0.3">
      <c r="A139">
        <f t="shared" si="14"/>
        <v>14.899999999999963</v>
      </c>
      <c r="B139">
        <f t="shared" si="12"/>
        <v>9.9999999999999645E-2</v>
      </c>
      <c r="C139">
        <f t="shared" si="17"/>
        <v>14.899999999999965</v>
      </c>
      <c r="D139">
        <f t="shared" si="15"/>
        <v>23.599999999999817</v>
      </c>
      <c r="E139" s="67">
        <v>14.5</v>
      </c>
      <c r="F139" s="66">
        <v>41</v>
      </c>
      <c r="G139" s="1">
        <f>INDEX(Коэффициенты!D$3:D$39, MATCH(F139,Коэффициенты!C$3:C$39,1))</f>
        <v>0.6</v>
      </c>
      <c r="H139">
        <f t="shared" ref="H139:H169" si="20">E139*1000</f>
        <v>14500</v>
      </c>
      <c r="I139" s="12">
        <f>INDEX(Коэффициенты!B$3:B$74,MATCH(H139,Коэффициенты!A$3:A$74,1))</f>
        <v>0.36</v>
      </c>
      <c r="J139" s="9">
        <f t="shared" si="18"/>
        <v>469.79999999999995</v>
      </c>
      <c r="K139" s="2">
        <f t="shared" si="13"/>
        <v>2.9519999999999893</v>
      </c>
      <c r="L139" s="10">
        <f t="shared" si="19"/>
        <v>327.14999999999895</v>
      </c>
      <c r="M139" s="62">
        <f t="shared" ref="M139:M169" si="21">L139+J139</f>
        <v>796.94999999999891</v>
      </c>
      <c r="N139" s="63">
        <f t="shared" si="16"/>
        <v>637.55999999999915</v>
      </c>
      <c r="Q139" s="22"/>
      <c r="R139" s="20"/>
      <c r="S139" s="20"/>
      <c r="T139" s="20"/>
      <c r="U139" s="20"/>
      <c r="V139" s="20"/>
      <c r="W139" s="20"/>
      <c r="X139" s="20"/>
      <c r="Y139" s="20"/>
      <c r="Z139" s="20"/>
      <c r="AA139" s="20"/>
    </row>
    <row r="140" spans="1:27" ht="15.75" thickBot="1" x14ac:dyDescent="0.3">
      <c r="A140">
        <f t="shared" si="14"/>
        <v>14.999999999999963</v>
      </c>
      <c r="B140">
        <f t="shared" ref="B140:B169" si="22">A140-A139</f>
        <v>9.9999999999999645E-2</v>
      </c>
      <c r="C140" s="2">
        <f t="shared" si="17"/>
        <v>14.999999999999964</v>
      </c>
      <c r="D140">
        <f t="shared" si="15"/>
        <v>23.499999999999815</v>
      </c>
      <c r="E140" s="67">
        <v>15.2</v>
      </c>
      <c r="F140" s="66">
        <v>44</v>
      </c>
      <c r="G140" s="1">
        <f>INDEX(Коэффициенты!D$3:D$39, MATCH(F140,Коэффициенты!C$3:C$39,1))</f>
        <v>0.59</v>
      </c>
      <c r="H140">
        <f t="shared" si="20"/>
        <v>15200</v>
      </c>
      <c r="I140" s="12">
        <f>INDEX(Коэффициенты!B$3:B$74,MATCH(H140,Коэффициенты!A$3:A$74,1))</f>
        <v>0.35</v>
      </c>
      <c r="J140" s="9">
        <f t="shared" si="18"/>
        <v>478.79999999999995</v>
      </c>
      <c r="K140" s="2">
        <f t="shared" ref="K140:K169" si="23">G140*F140*B140*$E$4</f>
        <v>3.1151999999999882</v>
      </c>
      <c r="L140" s="10">
        <f t="shared" si="19"/>
        <v>330.26519999999897</v>
      </c>
      <c r="M140" s="62">
        <f t="shared" si="21"/>
        <v>809.06519999999887</v>
      </c>
      <c r="N140" s="63">
        <f t="shared" si="16"/>
        <v>647.25215999999909</v>
      </c>
      <c r="Q140" s="22"/>
      <c r="R140" s="20"/>
      <c r="S140" s="20"/>
      <c r="T140" s="20"/>
      <c r="U140" s="20"/>
      <c r="V140" s="20"/>
      <c r="W140" s="20"/>
      <c r="X140" s="20"/>
      <c r="Y140" s="20"/>
      <c r="Z140" s="20"/>
      <c r="AA140" s="20"/>
    </row>
    <row r="141" spans="1:27" ht="15.75" thickBot="1" x14ac:dyDescent="0.3">
      <c r="A141">
        <f t="shared" ref="A141:A169" si="24">A140+0.1</f>
        <v>15.099999999999962</v>
      </c>
      <c r="B141">
        <f t="shared" si="22"/>
        <v>9.9999999999999645E-2</v>
      </c>
      <c r="C141">
        <f t="shared" si="17"/>
        <v>15.099999999999964</v>
      </c>
      <c r="D141">
        <f t="shared" ref="D141:D169" si="25">D140-B141</f>
        <v>23.399999999999814</v>
      </c>
      <c r="E141" s="67">
        <v>17.2</v>
      </c>
      <c r="F141" s="66">
        <v>44</v>
      </c>
      <c r="G141" s="1">
        <f>INDEX(Коэффициенты!D$3:D$39, MATCH(F141,Коэффициенты!C$3:C$39,1))</f>
        <v>0.59</v>
      </c>
      <c r="H141">
        <f t="shared" si="20"/>
        <v>17200</v>
      </c>
      <c r="I141" s="12">
        <f>INDEX(Коэффициенты!B$3:B$74,MATCH(H141,Коэффициенты!A$3:A$74,1))</f>
        <v>0.32999999999999902</v>
      </c>
      <c r="J141" s="9">
        <f t="shared" si="18"/>
        <v>510.83999999999844</v>
      </c>
      <c r="K141" s="2">
        <f t="shared" si="23"/>
        <v>3.1151999999999882</v>
      </c>
      <c r="L141" s="10">
        <f t="shared" si="19"/>
        <v>333.38039999999899</v>
      </c>
      <c r="M141" s="62">
        <f t="shared" si="21"/>
        <v>844.22039999999743</v>
      </c>
      <c r="N141" s="63">
        <f t="shared" ref="N141:N169" si="26">M141/(1.25)</f>
        <v>675.37631999999792</v>
      </c>
      <c r="Q141" s="22"/>
      <c r="R141" s="20"/>
      <c r="S141" s="20"/>
      <c r="T141" s="20"/>
      <c r="U141" s="20"/>
      <c r="V141" s="20"/>
      <c r="W141" s="20"/>
      <c r="X141" s="20"/>
      <c r="Y141" s="20"/>
      <c r="Z141" s="20"/>
      <c r="AA141" s="20"/>
    </row>
    <row r="142" spans="1:27" ht="15.75" thickBot="1" x14ac:dyDescent="0.3">
      <c r="A142">
        <f t="shared" si="24"/>
        <v>15.199999999999962</v>
      </c>
      <c r="B142">
        <f t="shared" si="22"/>
        <v>9.9999999999999645E-2</v>
      </c>
      <c r="C142" s="2">
        <f t="shared" ref="C142:C169" si="27">B142+C141</f>
        <v>15.199999999999964</v>
      </c>
      <c r="D142">
        <f t="shared" si="25"/>
        <v>23.299999999999812</v>
      </c>
      <c r="E142" s="67">
        <v>12.8</v>
      </c>
      <c r="F142" s="66">
        <v>47</v>
      </c>
      <c r="G142" s="1">
        <f>INDEX(Коэффициенты!D$3:D$39, MATCH(F142,Коэффициенты!C$3:C$39,1))</f>
        <v>0.59</v>
      </c>
      <c r="H142">
        <f t="shared" si="20"/>
        <v>12800</v>
      </c>
      <c r="I142" s="12">
        <f>INDEX(Коэффициенты!B$3:B$74,MATCH(H142,Коэффициенты!A$3:A$74,1))</f>
        <v>0.4</v>
      </c>
      <c r="J142" s="9">
        <f t="shared" ref="J142:J169" si="28">I142*H142*$E$5</f>
        <v>460.79999999999995</v>
      </c>
      <c r="K142" s="2">
        <f t="shared" si="23"/>
        <v>3.3275999999999879</v>
      </c>
      <c r="L142" s="10">
        <f t="shared" ref="L142:L169" si="29">L141+K142</f>
        <v>336.70799999999895</v>
      </c>
      <c r="M142" s="62">
        <f t="shared" si="21"/>
        <v>797.5079999999989</v>
      </c>
      <c r="N142" s="63">
        <f t="shared" si="26"/>
        <v>638.00639999999908</v>
      </c>
      <c r="Q142" s="22"/>
      <c r="R142" s="20"/>
      <c r="S142" s="20"/>
      <c r="T142" s="20"/>
      <c r="U142" s="20"/>
      <c r="V142" s="20"/>
      <c r="W142" s="20"/>
      <c r="X142" s="20"/>
      <c r="Y142" s="20"/>
      <c r="Z142" s="20"/>
      <c r="AA142" s="20"/>
    </row>
    <row r="143" spans="1:27" ht="15.75" thickBot="1" x14ac:dyDescent="0.3">
      <c r="A143">
        <f t="shared" si="24"/>
        <v>15.299999999999962</v>
      </c>
      <c r="B143">
        <f t="shared" si="22"/>
        <v>9.9999999999999645E-2</v>
      </c>
      <c r="C143" s="2">
        <f t="shared" si="27"/>
        <v>15.299999999999963</v>
      </c>
      <c r="D143">
        <f t="shared" si="25"/>
        <v>23.199999999999811</v>
      </c>
      <c r="E143" s="67">
        <v>14.5</v>
      </c>
      <c r="F143" s="66">
        <v>56</v>
      </c>
      <c r="G143" s="1">
        <f>INDEX(Коэффициенты!D$3:D$39, MATCH(F143,Коэффициенты!C$3:C$39,1))</f>
        <v>0.56000000000000005</v>
      </c>
      <c r="H143">
        <f t="shared" si="20"/>
        <v>14500</v>
      </c>
      <c r="I143" s="12">
        <f>INDEX(Коэффициенты!B$3:B$74,MATCH(H143,Коэффициенты!A$3:A$74,1))</f>
        <v>0.36</v>
      </c>
      <c r="J143" s="9">
        <f t="shared" si="28"/>
        <v>469.79999999999995</v>
      </c>
      <c r="K143" s="2">
        <f t="shared" si="23"/>
        <v>3.7631999999999866</v>
      </c>
      <c r="L143" s="10">
        <f t="shared" si="29"/>
        <v>340.47119999999893</v>
      </c>
      <c r="M143" s="62">
        <f t="shared" si="21"/>
        <v>810.27119999999888</v>
      </c>
      <c r="N143" s="63">
        <f t="shared" si="26"/>
        <v>648.21695999999906</v>
      </c>
      <c r="Q143" s="22"/>
      <c r="R143" s="20"/>
      <c r="S143" s="20"/>
      <c r="T143" s="20"/>
      <c r="U143" s="20"/>
      <c r="V143" s="20"/>
      <c r="W143" s="20"/>
      <c r="X143" s="20"/>
      <c r="Y143" s="20"/>
      <c r="Z143" s="20"/>
      <c r="AA143" s="20"/>
    </row>
    <row r="144" spans="1:27" ht="15.75" thickBot="1" x14ac:dyDescent="0.3">
      <c r="A144">
        <f t="shared" si="24"/>
        <v>15.399999999999961</v>
      </c>
      <c r="B144">
        <f t="shared" si="22"/>
        <v>9.9999999999999645E-2</v>
      </c>
      <c r="C144">
        <f t="shared" si="27"/>
        <v>15.399999999999963</v>
      </c>
      <c r="D144">
        <f t="shared" si="25"/>
        <v>23.09999999999981</v>
      </c>
      <c r="E144" s="67">
        <v>19.899999999999999</v>
      </c>
      <c r="F144" s="66">
        <v>48</v>
      </c>
      <c r="G144" s="1">
        <f>INDEX(Коэффициенты!D$3:D$39, MATCH(F144,Коэффициенты!C$3:C$39,1))</f>
        <v>0.57999999999999996</v>
      </c>
      <c r="H144">
        <f t="shared" si="20"/>
        <v>19900</v>
      </c>
      <c r="I144" s="12">
        <f>INDEX(Коэффициенты!B$3:B$74,MATCH(H144,Коэффициенты!A$3:A$74,1))</f>
        <v>0.309999999999999</v>
      </c>
      <c r="J144" s="9">
        <f t="shared" si="28"/>
        <v>555.20999999999822</v>
      </c>
      <c r="K144" s="2">
        <f t="shared" si="23"/>
        <v>3.3407999999999873</v>
      </c>
      <c r="L144" s="10">
        <f t="shared" si="29"/>
        <v>343.81199999999893</v>
      </c>
      <c r="M144" s="62">
        <f t="shared" si="21"/>
        <v>899.02199999999721</v>
      </c>
      <c r="N144" s="63">
        <f t="shared" si="26"/>
        <v>719.21759999999779</v>
      </c>
      <c r="Q144" s="22"/>
      <c r="R144" s="20"/>
      <c r="S144" s="20"/>
      <c r="T144" s="20"/>
      <c r="U144" s="20"/>
      <c r="V144" s="20"/>
      <c r="W144" s="20"/>
      <c r="X144" s="20"/>
      <c r="Y144" s="20"/>
      <c r="Z144" s="20"/>
      <c r="AA144" s="20"/>
    </row>
    <row r="145" spans="1:27" ht="15.75" thickBot="1" x14ac:dyDescent="0.3">
      <c r="A145">
        <f t="shared" si="24"/>
        <v>15.499999999999961</v>
      </c>
      <c r="B145">
        <f t="shared" si="22"/>
        <v>9.9999999999999645E-2</v>
      </c>
      <c r="C145">
        <f t="shared" si="27"/>
        <v>15.499999999999963</v>
      </c>
      <c r="D145">
        <f t="shared" si="25"/>
        <v>22.999999999999808</v>
      </c>
      <c r="E145" s="67">
        <v>18.899999999999999</v>
      </c>
      <c r="F145" s="66">
        <v>41</v>
      </c>
      <c r="G145" s="1">
        <f>INDEX(Коэффициенты!D$3:D$39, MATCH(F145,Коэффициенты!C$3:C$39,1))</f>
        <v>0.6</v>
      </c>
      <c r="H145">
        <f t="shared" si="20"/>
        <v>18900</v>
      </c>
      <c r="I145" s="12">
        <f>INDEX(Коэффициенты!B$3:B$74,MATCH(H145,Коэффициенты!A$3:A$74,1))</f>
        <v>0.31999999999999901</v>
      </c>
      <c r="J145" s="9">
        <f t="shared" si="28"/>
        <v>544.31999999999823</v>
      </c>
      <c r="K145" s="2">
        <f t="shared" si="23"/>
        <v>2.9519999999999893</v>
      </c>
      <c r="L145" s="10">
        <f t="shared" si="29"/>
        <v>346.76399999999893</v>
      </c>
      <c r="M145" s="62">
        <f t="shared" si="21"/>
        <v>891.0839999999971</v>
      </c>
      <c r="N145" s="63">
        <f t="shared" si="26"/>
        <v>712.86719999999764</v>
      </c>
      <c r="Q145" s="22"/>
      <c r="R145" s="20"/>
      <c r="S145" s="20"/>
      <c r="T145" s="20"/>
      <c r="U145" s="20"/>
      <c r="V145" s="20"/>
      <c r="W145" s="20"/>
      <c r="X145" s="20"/>
      <c r="Y145" s="20"/>
      <c r="Z145" s="20"/>
      <c r="AA145" s="20"/>
    </row>
    <row r="146" spans="1:27" ht="15.75" thickBot="1" x14ac:dyDescent="0.3">
      <c r="A146">
        <f t="shared" si="24"/>
        <v>15.599999999999961</v>
      </c>
      <c r="B146">
        <f t="shared" si="22"/>
        <v>9.9999999999999645E-2</v>
      </c>
      <c r="C146" s="2">
        <f t="shared" si="27"/>
        <v>15.599999999999962</v>
      </c>
      <c r="D146">
        <f t="shared" si="25"/>
        <v>22.899999999999807</v>
      </c>
      <c r="E146" s="67">
        <v>14.6</v>
      </c>
      <c r="F146" s="66">
        <v>40</v>
      </c>
      <c r="G146" s="1">
        <f>INDEX(Коэффициенты!D$3:D$39, MATCH(F146,Коэффициенты!C$3:C$39,1))</f>
        <v>0.6</v>
      </c>
      <c r="H146">
        <f t="shared" si="20"/>
        <v>14600</v>
      </c>
      <c r="I146" s="12">
        <f>INDEX(Коэффициенты!B$3:B$74,MATCH(H146,Коэффициенты!A$3:A$74,1))</f>
        <v>0.36</v>
      </c>
      <c r="J146" s="9">
        <f t="shared" si="28"/>
        <v>473.03999999999996</v>
      </c>
      <c r="K146" s="2">
        <f t="shared" si="23"/>
        <v>2.8799999999999897</v>
      </c>
      <c r="L146" s="10">
        <f t="shared" si="29"/>
        <v>349.64399999999893</v>
      </c>
      <c r="M146" s="62">
        <f t="shared" si="21"/>
        <v>822.68399999999883</v>
      </c>
      <c r="N146" s="63">
        <f t="shared" si="26"/>
        <v>658.14719999999909</v>
      </c>
      <c r="Q146" s="22"/>
      <c r="R146" s="20"/>
      <c r="S146" s="20"/>
      <c r="T146" s="20"/>
      <c r="U146" s="20"/>
      <c r="V146" s="20"/>
      <c r="W146" s="20"/>
      <c r="X146" s="20"/>
      <c r="Y146" s="20"/>
      <c r="Z146" s="20"/>
      <c r="AA146" s="20"/>
    </row>
    <row r="147" spans="1:27" ht="15.75" thickBot="1" x14ac:dyDescent="0.3">
      <c r="A147">
        <f t="shared" si="24"/>
        <v>15.69999999999996</v>
      </c>
      <c r="B147">
        <f t="shared" si="22"/>
        <v>9.9999999999999645E-2</v>
      </c>
      <c r="C147">
        <f t="shared" si="27"/>
        <v>15.699999999999962</v>
      </c>
      <c r="D147">
        <f t="shared" si="25"/>
        <v>22.799999999999805</v>
      </c>
      <c r="E147" s="67">
        <v>15.1</v>
      </c>
      <c r="F147" s="66">
        <v>34</v>
      </c>
      <c r="G147" s="1">
        <f>INDEX(Коэффициенты!D$3:D$39, MATCH(F147,Коэффициенты!C$3:C$39,1))</f>
        <v>0.65</v>
      </c>
      <c r="H147">
        <f t="shared" si="20"/>
        <v>15100</v>
      </c>
      <c r="I147" s="12">
        <f>INDEX(Коэффициенты!B$3:B$74,MATCH(H147,Коэффициенты!A$3:A$74,1))</f>
        <v>0.35</v>
      </c>
      <c r="J147" s="9">
        <f t="shared" si="28"/>
        <v>475.65</v>
      </c>
      <c r="K147" s="2">
        <f t="shared" si="23"/>
        <v>2.6519999999999908</v>
      </c>
      <c r="L147" s="10">
        <f t="shared" si="29"/>
        <v>352.29599999999891</v>
      </c>
      <c r="M147" s="62">
        <f t="shared" si="21"/>
        <v>827.94599999999889</v>
      </c>
      <c r="N147" s="63">
        <f t="shared" si="26"/>
        <v>662.35679999999911</v>
      </c>
      <c r="Q147" s="22"/>
      <c r="R147" s="20"/>
      <c r="S147" s="20"/>
      <c r="T147" s="20"/>
      <c r="U147" s="20"/>
      <c r="V147" s="20"/>
      <c r="W147" s="20"/>
      <c r="X147" s="20"/>
      <c r="Y147" s="20"/>
      <c r="Z147" s="20"/>
      <c r="AA147" s="20"/>
    </row>
    <row r="148" spans="1:27" ht="15.75" thickBot="1" x14ac:dyDescent="0.3">
      <c r="A148">
        <f t="shared" si="24"/>
        <v>15.79999999999996</v>
      </c>
      <c r="B148">
        <f t="shared" si="22"/>
        <v>9.9999999999999645E-2</v>
      </c>
      <c r="C148" s="2">
        <f t="shared" si="27"/>
        <v>15.799999999999962</v>
      </c>
      <c r="D148">
        <f t="shared" si="25"/>
        <v>22.699999999999804</v>
      </c>
      <c r="E148" s="67">
        <v>20.2</v>
      </c>
      <c r="F148" s="66">
        <v>33</v>
      </c>
      <c r="G148" s="1">
        <f>INDEX(Коэффициенты!D$3:D$39, MATCH(F148,Коэффициенты!C$3:C$39,1))</f>
        <v>0.66</v>
      </c>
      <c r="H148">
        <f t="shared" si="20"/>
        <v>20200</v>
      </c>
      <c r="I148" s="12">
        <f>INDEX(Коэффициенты!B$3:B$74,MATCH(H148,Коэффициенты!A$3:A$74,1))</f>
        <v>0.29999999999999899</v>
      </c>
      <c r="J148" s="9">
        <f t="shared" si="28"/>
        <v>545.39999999999816</v>
      </c>
      <c r="K148" s="2">
        <f t="shared" si="23"/>
        <v>2.6135999999999906</v>
      </c>
      <c r="L148" s="10">
        <f t="shared" si="29"/>
        <v>354.90959999999887</v>
      </c>
      <c r="M148" s="62">
        <f t="shared" si="21"/>
        <v>900.30959999999709</v>
      </c>
      <c r="N148" s="63">
        <f t="shared" si="26"/>
        <v>720.24767999999767</v>
      </c>
      <c r="Q148" s="22"/>
      <c r="R148" s="20"/>
      <c r="S148" s="20"/>
      <c r="T148" s="20"/>
      <c r="U148" s="20"/>
      <c r="V148" s="20"/>
      <c r="W148" s="20"/>
      <c r="X148" s="20"/>
      <c r="Y148" s="20"/>
      <c r="Z148" s="20"/>
      <c r="AA148" s="20"/>
    </row>
    <row r="149" spans="1:27" ht="15.75" thickBot="1" x14ac:dyDescent="0.3">
      <c r="A149">
        <f t="shared" si="24"/>
        <v>15.899999999999959</v>
      </c>
      <c r="B149">
        <f t="shared" si="22"/>
        <v>9.9999999999999645E-2</v>
      </c>
      <c r="C149">
        <f t="shared" si="27"/>
        <v>15.899999999999961</v>
      </c>
      <c r="D149">
        <f t="shared" si="25"/>
        <v>22.599999999999802</v>
      </c>
      <c r="E149" s="67">
        <v>17.399999999999999</v>
      </c>
      <c r="F149" s="66">
        <v>35</v>
      </c>
      <c r="G149" s="1">
        <f>INDEX(Коэффициенты!D$3:D$39, MATCH(F149,Коэффициенты!C$3:C$39,1))</f>
        <v>0.64</v>
      </c>
      <c r="H149">
        <f t="shared" si="20"/>
        <v>17400</v>
      </c>
      <c r="I149" s="12">
        <f>INDEX(Коэффициенты!B$3:B$74,MATCH(H149,Коэффициенты!A$3:A$74,1))</f>
        <v>0.32999999999999902</v>
      </c>
      <c r="J149" s="9">
        <f t="shared" si="28"/>
        <v>516.77999999999838</v>
      </c>
      <c r="K149" s="2">
        <f t="shared" si="23"/>
        <v>2.6879999999999904</v>
      </c>
      <c r="L149" s="10">
        <f t="shared" si="29"/>
        <v>357.59759999999886</v>
      </c>
      <c r="M149" s="62">
        <f t="shared" si="21"/>
        <v>874.3775999999973</v>
      </c>
      <c r="N149" s="63">
        <f t="shared" si="26"/>
        <v>699.50207999999782</v>
      </c>
      <c r="Q149" s="22"/>
      <c r="R149" s="20"/>
      <c r="S149" s="20"/>
      <c r="T149" s="20"/>
      <c r="U149" s="20"/>
      <c r="V149" s="20"/>
      <c r="W149" s="20"/>
      <c r="X149" s="20"/>
      <c r="Y149" s="20"/>
      <c r="Z149" s="20"/>
      <c r="AA149" s="20"/>
    </row>
    <row r="150" spans="1:27" ht="15.75" thickBot="1" x14ac:dyDescent="0.3">
      <c r="A150">
        <f t="shared" si="24"/>
        <v>15.999999999999959</v>
      </c>
      <c r="B150">
        <f t="shared" si="22"/>
        <v>9.9999999999999645E-2</v>
      </c>
      <c r="C150" s="2">
        <f t="shared" si="27"/>
        <v>15.999999999999961</v>
      </c>
      <c r="D150">
        <f t="shared" si="25"/>
        <v>22.499999999999801</v>
      </c>
      <c r="E150" s="67">
        <v>15.9</v>
      </c>
      <c r="F150" s="66">
        <v>42</v>
      </c>
      <c r="G150" s="1">
        <f>INDEX(Коэффициенты!D$3:D$39, MATCH(F150,Коэффициенты!C$3:C$39,1))</f>
        <v>0.6</v>
      </c>
      <c r="H150">
        <f t="shared" si="20"/>
        <v>15900</v>
      </c>
      <c r="I150" s="12">
        <f>INDEX(Коэффициенты!B$3:B$74,MATCH(H150,Коэффициенты!A$3:A$74,1))</f>
        <v>0.35</v>
      </c>
      <c r="J150" s="9">
        <f t="shared" si="28"/>
        <v>500.84999999999997</v>
      </c>
      <c r="K150" s="2">
        <f t="shared" si="23"/>
        <v>3.0239999999999894</v>
      </c>
      <c r="L150" s="10">
        <f t="shared" si="29"/>
        <v>360.62159999999886</v>
      </c>
      <c r="M150" s="62">
        <f t="shared" si="21"/>
        <v>861.47159999999883</v>
      </c>
      <c r="N150" s="63">
        <f t="shared" si="26"/>
        <v>689.17727999999909</v>
      </c>
      <c r="Q150" s="22"/>
      <c r="R150" s="20"/>
      <c r="S150" s="20"/>
      <c r="T150" s="20"/>
      <c r="U150" s="20"/>
      <c r="V150" s="20"/>
      <c r="W150" s="20"/>
      <c r="X150" s="20"/>
      <c r="Y150" s="20"/>
      <c r="Z150" s="20"/>
      <c r="AA150" s="20"/>
    </row>
    <row r="151" spans="1:27" ht="15.75" thickBot="1" x14ac:dyDescent="0.3">
      <c r="A151">
        <f t="shared" si="24"/>
        <v>16.099999999999959</v>
      </c>
      <c r="B151">
        <f t="shared" si="22"/>
        <v>9.9999999999999645E-2</v>
      </c>
      <c r="C151" s="2">
        <f t="shared" si="27"/>
        <v>16.099999999999959</v>
      </c>
      <c r="D151">
        <f t="shared" si="25"/>
        <v>22.3999999999998</v>
      </c>
      <c r="E151" s="67">
        <v>19.100000000000001</v>
      </c>
      <c r="F151" s="66">
        <v>54</v>
      </c>
      <c r="G151" s="1">
        <f>INDEX(Коэффициенты!D$3:D$39, MATCH(F151,Коэффициенты!C$3:C$39,1))</f>
        <v>0.56999999999999995</v>
      </c>
      <c r="H151">
        <f t="shared" si="20"/>
        <v>19100</v>
      </c>
      <c r="I151" s="12">
        <f>INDEX(Коэффициенты!B$3:B$74,MATCH(H151,Коэффициенты!A$3:A$74,1))</f>
        <v>0.309999999999999</v>
      </c>
      <c r="J151" s="9">
        <f t="shared" si="28"/>
        <v>532.88999999999828</v>
      </c>
      <c r="K151" s="2">
        <f t="shared" si="23"/>
        <v>3.6935999999999862</v>
      </c>
      <c r="L151" s="10">
        <f t="shared" si="29"/>
        <v>364.31519999999887</v>
      </c>
      <c r="M151" s="62">
        <f t="shared" si="21"/>
        <v>897.20519999999715</v>
      </c>
      <c r="N151" s="63">
        <f t="shared" si="26"/>
        <v>717.76415999999767</v>
      </c>
      <c r="Q151" s="22"/>
      <c r="R151" s="20"/>
      <c r="S151" s="20"/>
      <c r="T151" s="20"/>
      <c r="U151" s="20"/>
      <c r="V151" s="20"/>
      <c r="W151" s="20"/>
      <c r="X151" s="20"/>
      <c r="Y151" s="20"/>
      <c r="Z151" s="20"/>
      <c r="AA151" s="20"/>
    </row>
    <row r="152" spans="1:27" ht="15.75" thickBot="1" x14ac:dyDescent="0.3">
      <c r="A152">
        <f t="shared" si="24"/>
        <v>16.19999999999996</v>
      </c>
      <c r="B152">
        <f t="shared" si="22"/>
        <v>0.10000000000000142</v>
      </c>
      <c r="C152">
        <f t="shared" si="27"/>
        <v>16.19999999999996</v>
      </c>
      <c r="D152">
        <f t="shared" si="25"/>
        <v>22.299999999999798</v>
      </c>
      <c r="E152" s="67">
        <v>20.8</v>
      </c>
      <c r="F152" s="66">
        <v>56</v>
      </c>
      <c r="G152" s="1">
        <f>INDEX(Коэффициенты!D$3:D$39, MATCH(F152,Коэффициенты!C$3:C$39,1))</f>
        <v>0.56000000000000005</v>
      </c>
      <c r="H152">
        <f t="shared" si="20"/>
        <v>20800</v>
      </c>
      <c r="I152" s="12">
        <f>INDEX(Коэффициенты!B$3:B$74,MATCH(H152,Коэффициенты!A$3:A$74,1))</f>
        <v>0.29999999999999899</v>
      </c>
      <c r="J152" s="9">
        <f t="shared" si="28"/>
        <v>561.59999999999809</v>
      </c>
      <c r="K152" s="2">
        <f t="shared" si="23"/>
        <v>3.7632000000000536</v>
      </c>
      <c r="L152" s="10">
        <f t="shared" si="29"/>
        <v>368.07839999999891</v>
      </c>
      <c r="M152" s="62">
        <f t="shared" si="21"/>
        <v>929.67839999999705</v>
      </c>
      <c r="N152" s="63">
        <f t="shared" si="26"/>
        <v>743.74271999999769</v>
      </c>
      <c r="Q152" s="22"/>
      <c r="R152" s="20"/>
      <c r="S152" s="20"/>
      <c r="T152" s="20"/>
      <c r="U152" s="20"/>
      <c r="V152" s="20"/>
      <c r="W152" s="20"/>
      <c r="X152" s="20"/>
      <c r="Y152" s="20"/>
      <c r="Z152" s="20"/>
      <c r="AA152" s="20"/>
    </row>
    <row r="153" spans="1:27" ht="15.75" thickBot="1" x14ac:dyDescent="0.3">
      <c r="A153">
        <f t="shared" si="24"/>
        <v>16.299999999999962</v>
      </c>
      <c r="B153">
        <f t="shared" si="22"/>
        <v>0.10000000000000142</v>
      </c>
      <c r="C153">
        <f t="shared" si="27"/>
        <v>16.299999999999962</v>
      </c>
      <c r="D153">
        <f t="shared" si="25"/>
        <v>22.199999999999797</v>
      </c>
      <c r="E153" s="67">
        <v>22.4</v>
      </c>
      <c r="F153" s="66">
        <v>46</v>
      </c>
      <c r="G153" s="1">
        <f>INDEX(Коэффициенты!D$3:D$39, MATCH(F153,Коэффициенты!C$3:C$39,1))</f>
        <v>0.59</v>
      </c>
      <c r="H153">
        <f t="shared" si="20"/>
        <v>22400</v>
      </c>
      <c r="I153" s="12">
        <f>INDEX(Коэффициенты!B$3:B$74,MATCH(H153,Коэффициенты!A$3:A$74,1))</f>
        <v>0.27999999999999903</v>
      </c>
      <c r="J153" s="9">
        <f t="shared" si="28"/>
        <v>564.47999999999797</v>
      </c>
      <c r="K153" s="2">
        <f t="shared" si="23"/>
        <v>3.2568000000000459</v>
      </c>
      <c r="L153" s="10">
        <f t="shared" si="29"/>
        <v>371.33519999999896</v>
      </c>
      <c r="M153" s="62">
        <f t="shared" si="21"/>
        <v>935.81519999999693</v>
      </c>
      <c r="N153" s="63">
        <f t="shared" si="26"/>
        <v>748.65215999999759</v>
      </c>
      <c r="Q153" s="22"/>
      <c r="R153" s="20"/>
      <c r="S153" s="20"/>
      <c r="T153" s="20"/>
      <c r="U153" s="20"/>
      <c r="V153" s="20"/>
      <c r="W153" s="20"/>
      <c r="X153" s="20"/>
      <c r="Y153" s="20"/>
      <c r="Z153" s="20"/>
      <c r="AA153" s="20"/>
    </row>
    <row r="154" spans="1:27" ht="15.75" thickBot="1" x14ac:dyDescent="0.3">
      <c r="A154">
        <f t="shared" si="24"/>
        <v>16.399999999999963</v>
      </c>
      <c r="B154">
        <f t="shared" si="22"/>
        <v>0.10000000000000142</v>
      </c>
      <c r="C154" s="2">
        <f t="shared" si="27"/>
        <v>16.399999999999963</v>
      </c>
      <c r="D154">
        <f t="shared" si="25"/>
        <v>22.099999999999795</v>
      </c>
      <c r="E154" s="67">
        <v>24.5</v>
      </c>
      <c r="F154" s="66">
        <v>48</v>
      </c>
      <c r="G154" s="1">
        <f>INDEX(Коэффициенты!D$3:D$39, MATCH(F154,Коэффициенты!C$3:C$39,1))</f>
        <v>0.57999999999999996</v>
      </c>
      <c r="H154">
        <f t="shared" si="20"/>
        <v>24500</v>
      </c>
      <c r="I154" s="12">
        <f>INDEX(Коэффициенты!B$3:B$74,MATCH(H154,Коэффициенты!A$3:A$74,1))</f>
        <v>0.25999999999999901</v>
      </c>
      <c r="J154" s="9">
        <f t="shared" si="28"/>
        <v>573.29999999999779</v>
      </c>
      <c r="K154" s="2">
        <f t="shared" si="23"/>
        <v>3.3408000000000473</v>
      </c>
      <c r="L154" s="10">
        <f t="shared" si="29"/>
        <v>374.67599999999902</v>
      </c>
      <c r="M154" s="62">
        <f t="shared" si="21"/>
        <v>947.97599999999682</v>
      </c>
      <c r="N154" s="63">
        <f t="shared" si="26"/>
        <v>758.38079999999741</v>
      </c>
      <c r="Q154" s="22"/>
      <c r="R154" s="20"/>
      <c r="S154" s="20"/>
      <c r="T154" s="20"/>
      <c r="U154" s="20"/>
      <c r="V154" s="20"/>
      <c r="W154" s="20"/>
      <c r="X154" s="20"/>
      <c r="Y154" s="20"/>
      <c r="Z154" s="20"/>
      <c r="AA154" s="20"/>
    </row>
    <row r="155" spans="1:27" ht="15.75" thickBot="1" x14ac:dyDescent="0.3">
      <c r="A155">
        <f t="shared" si="24"/>
        <v>16.499999999999964</v>
      </c>
      <c r="B155">
        <f t="shared" si="22"/>
        <v>0.10000000000000142</v>
      </c>
      <c r="C155">
        <f t="shared" si="27"/>
        <v>16.499999999999964</v>
      </c>
      <c r="D155">
        <f t="shared" si="25"/>
        <v>21.999999999999794</v>
      </c>
      <c r="E155" s="67">
        <v>19.600000000000001</v>
      </c>
      <c r="F155" s="66">
        <v>57</v>
      </c>
      <c r="G155" s="1">
        <f>INDEX(Коэффициенты!D$3:D$39, MATCH(F155,Коэффициенты!C$3:C$39,1))</f>
        <v>0.56000000000000005</v>
      </c>
      <c r="H155">
        <f t="shared" si="20"/>
        <v>19600</v>
      </c>
      <c r="I155" s="12">
        <f>INDEX(Коэффициенты!B$3:B$74,MATCH(H155,Коэффициенты!A$3:A$74,1))</f>
        <v>0.309999999999999</v>
      </c>
      <c r="J155" s="9">
        <f t="shared" si="28"/>
        <v>546.83999999999821</v>
      </c>
      <c r="K155" s="2">
        <f t="shared" si="23"/>
        <v>3.8304000000000542</v>
      </c>
      <c r="L155" s="10">
        <f t="shared" si="29"/>
        <v>378.50639999999908</v>
      </c>
      <c r="M155" s="62">
        <f t="shared" si="21"/>
        <v>925.34639999999729</v>
      </c>
      <c r="N155" s="63">
        <f t="shared" si="26"/>
        <v>740.27711999999781</v>
      </c>
      <c r="Q155" s="22"/>
      <c r="R155" s="20"/>
      <c r="S155" s="20"/>
      <c r="T155" s="20"/>
      <c r="U155" s="20"/>
      <c r="V155" s="20"/>
      <c r="W155" s="20"/>
      <c r="X155" s="20"/>
      <c r="Y155" s="20"/>
      <c r="Z155" s="20"/>
      <c r="AA155" s="20"/>
    </row>
    <row r="156" spans="1:27" ht="15.75" thickBot="1" x14ac:dyDescent="0.3">
      <c r="A156">
        <f t="shared" si="24"/>
        <v>16.599999999999966</v>
      </c>
      <c r="B156">
        <f t="shared" si="22"/>
        <v>0.10000000000000142</v>
      </c>
      <c r="C156" s="2">
        <f t="shared" si="27"/>
        <v>16.599999999999966</v>
      </c>
      <c r="D156">
        <f t="shared" si="25"/>
        <v>21.899999999999793</v>
      </c>
      <c r="E156" s="67">
        <v>13</v>
      </c>
      <c r="F156" s="66">
        <v>51</v>
      </c>
      <c r="G156" s="1">
        <f>INDEX(Коэффициенты!D$3:D$39, MATCH(F156,Коэффициенты!C$3:C$39,1))</f>
        <v>0.57999999999999996</v>
      </c>
      <c r="H156">
        <f t="shared" si="20"/>
        <v>13000</v>
      </c>
      <c r="I156" s="12">
        <f>INDEX(Коэффициенты!B$3:B$74,MATCH(H156,Коэффициенты!A$3:A$74,1))</f>
        <v>0.39</v>
      </c>
      <c r="J156" s="9">
        <f t="shared" si="28"/>
        <v>456.3</v>
      </c>
      <c r="K156" s="2">
        <f t="shared" si="23"/>
        <v>3.54960000000005</v>
      </c>
      <c r="L156" s="10">
        <f t="shared" si="29"/>
        <v>382.05599999999913</v>
      </c>
      <c r="M156" s="62">
        <f t="shared" si="21"/>
        <v>838.35599999999909</v>
      </c>
      <c r="N156" s="63">
        <f t="shared" si="26"/>
        <v>670.68479999999931</v>
      </c>
      <c r="Q156" s="22"/>
      <c r="R156" s="20"/>
      <c r="S156" s="20"/>
      <c r="T156" s="20"/>
      <c r="U156" s="20"/>
      <c r="V156" s="20"/>
      <c r="W156" s="20"/>
      <c r="X156" s="20"/>
      <c r="Y156" s="20"/>
      <c r="Z156" s="20"/>
      <c r="AA156" s="20"/>
    </row>
    <row r="157" spans="1:27" ht="15.75" thickBot="1" x14ac:dyDescent="0.3">
      <c r="A157">
        <f t="shared" si="24"/>
        <v>16.699999999999967</v>
      </c>
      <c r="B157">
        <f t="shared" si="22"/>
        <v>0.10000000000000142</v>
      </c>
      <c r="C157">
        <f t="shared" si="27"/>
        <v>16.699999999999967</v>
      </c>
      <c r="D157">
        <f t="shared" si="25"/>
        <v>21.799999999999791</v>
      </c>
      <c r="E157" s="67">
        <v>12.4</v>
      </c>
      <c r="F157" s="66">
        <v>41</v>
      </c>
      <c r="G157" s="1">
        <f>INDEX(Коэффициенты!D$3:D$39, MATCH(F157,Коэффициенты!C$3:C$39,1))</f>
        <v>0.6</v>
      </c>
      <c r="H157">
        <f t="shared" si="20"/>
        <v>12400</v>
      </c>
      <c r="I157" s="12">
        <f>INDEX(Коэффициенты!B$3:B$74,MATCH(H157,Коэффициенты!A$3:A$74,1))</f>
        <v>0.41</v>
      </c>
      <c r="J157" s="9">
        <f t="shared" si="28"/>
        <v>457.56</v>
      </c>
      <c r="K157" s="2">
        <f t="shared" si="23"/>
        <v>2.9520000000000413</v>
      </c>
      <c r="L157" s="10">
        <f t="shared" si="29"/>
        <v>385.00799999999919</v>
      </c>
      <c r="M157" s="62">
        <f t="shared" si="21"/>
        <v>842.56799999999919</v>
      </c>
      <c r="N157" s="63">
        <f t="shared" si="26"/>
        <v>674.0543999999993</v>
      </c>
      <c r="Q157" s="22"/>
      <c r="R157" s="20"/>
      <c r="S157" s="20"/>
      <c r="T157" s="20"/>
      <c r="U157" s="20"/>
      <c r="V157" s="20"/>
      <c r="W157" s="20"/>
      <c r="X157" s="20"/>
      <c r="Y157" s="20"/>
      <c r="Z157" s="20"/>
      <c r="AA157" s="20"/>
    </row>
    <row r="158" spans="1:27" ht="15.75" thickBot="1" x14ac:dyDescent="0.3">
      <c r="A158">
        <f t="shared" si="24"/>
        <v>16.799999999999969</v>
      </c>
      <c r="B158">
        <f t="shared" si="22"/>
        <v>0.10000000000000142</v>
      </c>
      <c r="C158" s="2">
        <f t="shared" si="27"/>
        <v>16.799999999999969</v>
      </c>
      <c r="D158">
        <f t="shared" si="25"/>
        <v>21.69999999999979</v>
      </c>
      <c r="E158" s="67">
        <v>14.9</v>
      </c>
      <c r="F158" s="66">
        <v>28</v>
      </c>
      <c r="G158" s="1">
        <f>INDEX(Коэффициенты!D$3:D$39, MATCH(F158,Коэффициенты!C$3:C$39,1))</f>
        <v>0.69</v>
      </c>
      <c r="H158">
        <f t="shared" si="20"/>
        <v>14900</v>
      </c>
      <c r="I158" s="12">
        <f>INDEX(Коэффициенты!B$3:B$74,MATCH(H158,Коэффициенты!A$3:A$74,1))</f>
        <v>0.36</v>
      </c>
      <c r="J158" s="9">
        <f t="shared" si="28"/>
        <v>482.76</v>
      </c>
      <c r="K158" s="2">
        <f t="shared" si="23"/>
        <v>2.3184000000000329</v>
      </c>
      <c r="L158" s="10">
        <f t="shared" si="29"/>
        <v>387.32639999999924</v>
      </c>
      <c r="M158" s="62">
        <f t="shared" si="21"/>
        <v>870.08639999999923</v>
      </c>
      <c r="N158" s="63">
        <f t="shared" si="26"/>
        <v>696.06911999999943</v>
      </c>
      <c r="Q158" s="22"/>
      <c r="R158" s="20"/>
      <c r="S158" s="20"/>
      <c r="T158" s="20"/>
      <c r="U158" s="20"/>
      <c r="V158" s="20"/>
      <c r="W158" s="20"/>
      <c r="X158" s="20"/>
      <c r="Y158" s="20"/>
      <c r="Z158" s="20"/>
      <c r="AA158" s="20"/>
    </row>
    <row r="159" spans="1:27" ht="15.75" thickBot="1" x14ac:dyDescent="0.3">
      <c r="A159">
        <f t="shared" si="24"/>
        <v>16.89999999999997</v>
      </c>
      <c r="B159">
        <f t="shared" si="22"/>
        <v>0.10000000000000142</v>
      </c>
      <c r="C159" s="2">
        <f t="shared" si="27"/>
        <v>16.89999999999997</v>
      </c>
      <c r="D159">
        <f t="shared" si="25"/>
        <v>21.599999999999788</v>
      </c>
      <c r="E159" s="67">
        <v>22.3</v>
      </c>
      <c r="F159" s="66">
        <v>31</v>
      </c>
      <c r="G159" s="1">
        <f>INDEX(Коэффициенты!D$3:D$39, MATCH(F159,Коэффициенты!C$3:C$39,1))</f>
        <v>0.67</v>
      </c>
      <c r="H159">
        <f t="shared" si="20"/>
        <v>22300</v>
      </c>
      <c r="I159" s="12">
        <f>INDEX(Коэффициенты!B$3:B$74,MATCH(H159,Коэффициенты!A$3:A$74,1))</f>
        <v>0.27999999999999903</v>
      </c>
      <c r="J159" s="9">
        <f t="shared" si="28"/>
        <v>561.95999999999799</v>
      </c>
      <c r="K159" s="2">
        <f t="shared" si="23"/>
        <v>2.492400000000035</v>
      </c>
      <c r="L159" s="10">
        <f t="shared" si="29"/>
        <v>389.81879999999927</v>
      </c>
      <c r="M159" s="62">
        <f t="shared" si="21"/>
        <v>951.77879999999732</v>
      </c>
      <c r="N159" s="63">
        <f t="shared" si="26"/>
        <v>761.42303999999785</v>
      </c>
      <c r="Q159" s="22"/>
      <c r="R159" s="20"/>
      <c r="S159" s="20"/>
      <c r="T159" s="20"/>
      <c r="U159" s="20"/>
      <c r="V159" s="20"/>
      <c r="W159" s="20"/>
      <c r="X159" s="20"/>
      <c r="Y159" s="20"/>
      <c r="Z159" s="20"/>
      <c r="AA159" s="20"/>
    </row>
    <row r="160" spans="1:27" ht="15.75" thickBot="1" x14ac:dyDescent="0.3">
      <c r="A160">
        <f t="shared" si="24"/>
        <v>16.999999999999972</v>
      </c>
      <c r="B160">
        <f t="shared" si="22"/>
        <v>0.10000000000000142</v>
      </c>
      <c r="C160">
        <f t="shared" si="27"/>
        <v>16.999999999999972</v>
      </c>
      <c r="D160">
        <f t="shared" si="25"/>
        <v>21.499999999999787</v>
      </c>
      <c r="E160" s="67">
        <v>23.1</v>
      </c>
      <c r="F160" s="66">
        <v>33</v>
      </c>
      <c r="G160" s="1">
        <f>INDEX(Коэффициенты!D$3:D$39, MATCH(F160,Коэффициенты!C$3:C$39,1))</f>
        <v>0.66</v>
      </c>
      <c r="H160">
        <f t="shared" si="20"/>
        <v>23100</v>
      </c>
      <c r="I160" s="12">
        <f>INDEX(Коэффициенты!B$3:B$74,MATCH(H160,Коэффициенты!A$3:A$74,1))</f>
        <v>0.26999999999999902</v>
      </c>
      <c r="J160" s="9">
        <f t="shared" si="28"/>
        <v>561.32999999999788</v>
      </c>
      <c r="K160" s="2">
        <f t="shared" si="23"/>
        <v>2.6136000000000372</v>
      </c>
      <c r="L160" s="10">
        <f t="shared" si="29"/>
        <v>392.43239999999929</v>
      </c>
      <c r="M160" s="62">
        <f t="shared" si="21"/>
        <v>953.76239999999711</v>
      </c>
      <c r="N160" s="63">
        <f t="shared" si="26"/>
        <v>763.00991999999769</v>
      </c>
      <c r="Q160" s="22"/>
      <c r="R160" s="20"/>
      <c r="S160" s="20"/>
      <c r="T160" s="20"/>
      <c r="U160" s="20"/>
      <c r="V160" s="20"/>
      <c r="W160" s="20"/>
      <c r="X160" s="20"/>
      <c r="Y160" s="20"/>
      <c r="Z160" s="20"/>
      <c r="AA160" s="20"/>
    </row>
    <row r="161" spans="1:27" ht="15.75" thickBot="1" x14ac:dyDescent="0.3">
      <c r="A161">
        <f t="shared" si="24"/>
        <v>17.099999999999973</v>
      </c>
      <c r="B161">
        <f t="shared" si="22"/>
        <v>0.10000000000000142</v>
      </c>
      <c r="C161">
        <f t="shared" si="27"/>
        <v>17.099999999999973</v>
      </c>
      <c r="D161">
        <f t="shared" si="25"/>
        <v>21.399999999999785</v>
      </c>
      <c r="E161" s="67">
        <v>18.399999999999999</v>
      </c>
      <c r="F161" s="66">
        <v>38</v>
      </c>
      <c r="G161" s="1">
        <f>INDEX(Коэффициенты!D$3:D$39, MATCH(F161,Коэффициенты!C$3:C$39,1))</f>
        <v>0.62</v>
      </c>
      <c r="H161">
        <f t="shared" si="20"/>
        <v>18400</v>
      </c>
      <c r="I161" s="12">
        <f>INDEX(Коэффициенты!B$3:B$74,MATCH(H161,Коэффициенты!A$3:A$74,1))</f>
        <v>0.31999999999999901</v>
      </c>
      <c r="J161" s="9">
        <f t="shared" si="28"/>
        <v>529.91999999999837</v>
      </c>
      <c r="K161" s="2">
        <f t="shared" si="23"/>
        <v>2.8272000000000399</v>
      </c>
      <c r="L161" s="10">
        <f t="shared" si="29"/>
        <v>395.25959999999935</v>
      </c>
      <c r="M161" s="62">
        <f t="shared" si="21"/>
        <v>925.17959999999766</v>
      </c>
      <c r="N161" s="63">
        <f t="shared" si="26"/>
        <v>740.14367999999808</v>
      </c>
      <c r="Q161" s="22"/>
      <c r="R161" s="20"/>
      <c r="S161" s="20"/>
      <c r="T161" s="20"/>
      <c r="U161" s="20"/>
      <c r="V161" s="20"/>
      <c r="W161" s="20"/>
      <c r="X161" s="20"/>
      <c r="Y161" s="20"/>
      <c r="Z161" s="20"/>
      <c r="AA161" s="20"/>
    </row>
    <row r="162" spans="1:27" ht="15.75" thickBot="1" x14ac:dyDescent="0.3">
      <c r="A162">
        <f t="shared" si="24"/>
        <v>17.199999999999974</v>
      </c>
      <c r="B162">
        <f t="shared" si="22"/>
        <v>0.10000000000000142</v>
      </c>
      <c r="C162" s="2">
        <f t="shared" si="27"/>
        <v>17.199999999999974</v>
      </c>
      <c r="D162">
        <f t="shared" si="25"/>
        <v>21.299999999999784</v>
      </c>
      <c r="E162" s="67">
        <v>14.2</v>
      </c>
      <c r="F162" s="66">
        <v>42</v>
      </c>
      <c r="G162" s="1">
        <f>INDEX(Коэффициенты!D$3:D$39, MATCH(F162,Коэффициенты!C$3:C$39,1))</f>
        <v>0.6</v>
      </c>
      <c r="H162">
        <f t="shared" si="20"/>
        <v>14200</v>
      </c>
      <c r="I162" s="12">
        <f>INDEX(Коэффициенты!B$3:B$74,MATCH(H162,Коэффициенты!A$3:A$74,1))</f>
        <v>0.37</v>
      </c>
      <c r="J162" s="9">
        <f t="shared" si="28"/>
        <v>472.85999999999996</v>
      </c>
      <c r="K162" s="2">
        <f t="shared" si="23"/>
        <v>3.0240000000000427</v>
      </c>
      <c r="L162" s="10">
        <f t="shared" si="29"/>
        <v>398.28359999999941</v>
      </c>
      <c r="M162" s="62">
        <f t="shared" si="21"/>
        <v>871.14359999999942</v>
      </c>
      <c r="N162" s="63">
        <f t="shared" si="26"/>
        <v>696.91487999999958</v>
      </c>
      <c r="Q162" s="22"/>
      <c r="R162" s="20"/>
      <c r="S162" s="20"/>
      <c r="T162" s="20"/>
      <c r="U162" s="20"/>
      <c r="V162" s="20"/>
      <c r="W162" s="20"/>
      <c r="X162" s="20"/>
      <c r="Y162" s="20"/>
      <c r="Z162" s="20"/>
      <c r="AA162" s="20"/>
    </row>
    <row r="163" spans="1:27" ht="15.75" thickBot="1" x14ac:dyDescent="0.3">
      <c r="A163">
        <f t="shared" si="24"/>
        <v>17.299999999999976</v>
      </c>
      <c r="B163">
        <f t="shared" si="22"/>
        <v>0.10000000000000142</v>
      </c>
      <c r="C163">
        <f t="shared" si="27"/>
        <v>17.299999999999976</v>
      </c>
      <c r="D163">
        <f t="shared" si="25"/>
        <v>21.199999999999783</v>
      </c>
      <c r="E163" s="67">
        <v>11.2</v>
      </c>
      <c r="F163" s="66">
        <v>31</v>
      </c>
      <c r="G163" s="1">
        <f>INDEX(Коэффициенты!D$3:D$39, MATCH(F163,Коэффициенты!C$3:C$39,1))</f>
        <v>0.67</v>
      </c>
      <c r="H163">
        <f t="shared" si="20"/>
        <v>11200</v>
      </c>
      <c r="I163" s="12">
        <f>INDEX(Коэффициенты!B$3:B$74,MATCH(H163,Коэффициенты!A$3:A$74,1))</f>
        <v>0.43</v>
      </c>
      <c r="J163" s="9">
        <f t="shared" si="28"/>
        <v>433.44</v>
      </c>
      <c r="K163" s="2">
        <f t="shared" si="23"/>
        <v>2.492400000000035</v>
      </c>
      <c r="L163" s="10">
        <f t="shared" si="29"/>
        <v>400.77599999999944</v>
      </c>
      <c r="M163" s="62">
        <f t="shared" si="21"/>
        <v>834.21599999999944</v>
      </c>
      <c r="N163" s="63">
        <f t="shared" si="26"/>
        <v>667.37279999999953</v>
      </c>
      <c r="Q163" s="22"/>
      <c r="R163" s="20"/>
      <c r="S163" s="20"/>
      <c r="T163" s="20"/>
      <c r="U163" s="20"/>
      <c r="V163" s="20"/>
      <c r="W163" s="20"/>
      <c r="X163" s="20"/>
      <c r="Y163" s="20"/>
      <c r="Z163" s="20"/>
      <c r="AA163" s="20"/>
    </row>
    <row r="164" spans="1:27" ht="15.75" thickBot="1" x14ac:dyDescent="0.3">
      <c r="A164">
        <f t="shared" si="24"/>
        <v>17.399999999999977</v>
      </c>
      <c r="B164">
        <f t="shared" si="22"/>
        <v>0.10000000000000142</v>
      </c>
      <c r="C164" s="2">
        <f t="shared" si="27"/>
        <v>17.399999999999977</v>
      </c>
      <c r="D164">
        <f t="shared" si="25"/>
        <v>21.099999999999781</v>
      </c>
      <c r="E164" s="67">
        <v>10</v>
      </c>
      <c r="F164" s="66">
        <v>26</v>
      </c>
      <c r="G164" s="1">
        <f>INDEX(Коэффициенты!D$3:D$39, MATCH(F164,Коэффициенты!C$3:C$39,1))</f>
        <v>0.71</v>
      </c>
      <c r="H164">
        <f t="shared" si="20"/>
        <v>10000</v>
      </c>
      <c r="I164" s="12">
        <f>INDEX(Коэффициенты!B$3:B$74,MATCH(H164,Коэффициенты!A$3:A$74,1))</f>
        <v>0.45</v>
      </c>
      <c r="J164" s="9">
        <f t="shared" si="28"/>
        <v>405</v>
      </c>
      <c r="K164" s="2">
        <f t="shared" si="23"/>
        <v>2.2152000000000314</v>
      </c>
      <c r="L164" s="10">
        <f t="shared" si="29"/>
        <v>402.99119999999948</v>
      </c>
      <c r="M164" s="62">
        <f t="shared" si="21"/>
        <v>807.99119999999948</v>
      </c>
      <c r="N164" s="63">
        <f t="shared" si="26"/>
        <v>646.39295999999956</v>
      </c>
      <c r="Q164" s="22"/>
      <c r="R164" s="20"/>
      <c r="S164" s="20"/>
      <c r="T164" s="20"/>
      <c r="U164" s="20"/>
      <c r="V164" s="20"/>
      <c r="W164" s="20"/>
      <c r="X164" s="20"/>
      <c r="Y164" s="20"/>
      <c r="Z164" s="20"/>
      <c r="AA164" s="20"/>
    </row>
    <row r="165" spans="1:27" ht="15.75" thickBot="1" x14ac:dyDescent="0.3">
      <c r="A165">
        <f t="shared" si="24"/>
        <v>17.499999999999979</v>
      </c>
      <c r="B165">
        <f t="shared" si="22"/>
        <v>0.10000000000000142</v>
      </c>
      <c r="C165">
        <f t="shared" si="27"/>
        <v>17.499999999999979</v>
      </c>
      <c r="D165">
        <f t="shared" si="25"/>
        <v>20.99999999999978</v>
      </c>
      <c r="E165" s="67">
        <v>9.3000000000000007</v>
      </c>
      <c r="F165" s="66">
        <v>27</v>
      </c>
      <c r="G165" s="1">
        <f>INDEX(Коэффициенты!D$3:D$39, MATCH(F165,Коэффициенты!C$3:C$39,1))</f>
        <v>0.7</v>
      </c>
      <c r="H165">
        <f t="shared" si="20"/>
        <v>9300</v>
      </c>
      <c r="I165" s="12">
        <f>INDEX(Коэффициенты!B$3:B$74,MATCH(H165,Коэффициенты!A$3:A$74,1))</f>
        <v>0.48</v>
      </c>
      <c r="J165" s="9">
        <f t="shared" si="28"/>
        <v>401.76</v>
      </c>
      <c r="K165" s="2">
        <f t="shared" si="23"/>
        <v>2.2680000000000322</v>
      </c>
      <c r="L165" s="10">
        <f t="shared" si="29"/>
        <v>405.25919999999951</v>
      </c>
      <c r="M165" s="62">
        <f t="shared" si="21"/>
        <v>807.0191999999995</v>
      </c>
      <c r="N165" s="63">
        <f t="shared" si="26"/>
        <v>645.61535999999955</v>
      </c>
      <c r="Q165" s="22"/>
      <c r="R165" s="20"/>
      <c r="S165" s="20"/>
      <c r="T165" s="20"/>
      <c r="U165" s="20"/>
      <c r="V165" s="20"/>
      <c r="W165" s="20"/>
      <c r="X165" s="20"/>
      <c r="Y165" s="20"/>
      <c r="Z165" s="20"/>
      <c r="AA165" s="20"/>
    </row>
    <row r="166" spans="1:27" ht="15.75" thickBot="1" x14ac:dyDescent="0.3">
      <c r="A166">
        <f t="shared" si="24"/>
        <v>17.59999999999998</v>
      </c>
      <c r="B166">
        <f t="shared" si="22"/>
        <v>0.10000000000000142</v>
      </c>
      <c r="C166" s="2">
        <f t="shared" si="27"/>
        <v>17.59999999999998</v>
      </c>
      <c r="D166">
        <f t="shared" si="25"/>
        <v>20.899999999999778</v>
      </c>
      <c r="E166" s="67">
        <v>9.8000000000000007</v>
      </c>
      <c r="F166" s="66">
        <v>30</v>
      </c>
      <c r="G166" s="1">
        <f>INDEX(Коэффициенты!D$3:D$39, MATCH(F166,Коэффициенты!C$3:C$39,1))</f>
        <v>0.68</v>
      </c>
      <c r="H166">
        <f t="shared" si="20"/>
        <v>9800</v>
      </c>
      <c r="I166" s="12">
        <f>INDEX(Коэффициенты!B$3:B$74,MATCH(H166,Коэффициенты!A$3:A$74,1))</f>
        <v>0.46</v>
      </c>
      <c r="J166" s="9">
        <f t="shared" si="28"/>
        <v>405.71999999999997</v>
      </c>
      <c r="K166" s="2">
        <f t="shared" si="23"/>
        <v>2.448000000000035</v>
      </c>
      <c r="L166" s="10">
        <f t="shared" si="29"/>
        <v>407.70719999999955</v>
      </c>
      <c r="M166" s="62">
        <f t="shared" si="21"/>
        <v>813.42719999999952</v>
      </c>
      <c r="N166" s="63">
        <f t="shared" si="26"/>
        <v>650.74175999999966</v>
      </c>
      <c r="Q166" s="22"/>
      <c r="R166" s="20"/>
      <c r="S166" s="20"/>
      <c r="T166" s="20"/>
      <c r="U166" s="20"/>
      <c r="V166" s="20"/>
      <c r="W166" s="20"/>
      <c r="X166" s="20"/>
      <c r="Y166" s="20"/>
      <c r="Z166" s="20"/>
      <c r="AA166" s="20"/>
    </row>
    <row r="167" spans="1:27" ht="15.75" thickBot="1" x14ac:dyDescent="0.3">
      <c r="A167">
        <f t="shared" si="24"/>
        <v>17.699999999999982</v>
      </c>
      <c r="B167">
        <f t="shared" si="22"/>
        <v>0.10000000000000142</v>
      </c>
      <c r="C167" s="2">
        <f t="shared" si="27"/>
        <v>17.699999999999982</v>
      </c>
      <c r="D167">
        <f t="shared" si="25"/>
        <v>20.799999999999777</v>
      </c>
      <c r="E167" s="67">
        <v>11.9</v>
      </c>
      <c r="F167" s="66">
        <v>32</v>
      </c>
      <c r="G167" s="1">
        <f>INDEX(Коэффициенты!D$3:D$39, MATCH(F167,Коэффициенты!C$3:C$39,1))</f>
        <v>0.66</v>
      </c>
      <c r="H167">
        <f t="shared" si="20"/>
        <v>11900</v>
      </c>
      <c r="I167" s="12">
        <f>INDEX(Коэффициенты!B$3:B$74,MATCH(H167,Коэффициенты!A$3:A$74,1))</f>
        <v>0.42</v>
      </c>
      <c r="J167" s="9">
        <f t="shared" si="28"/>
        <v>449.82</v>
      </c>
      <c r="K167" s="2">
        <f t="shared" si="23"/>
        <v>2.5344000000000362</v>
      </c>
      <c r="L167" s="10">
        <f t="shared" si="29"/>
        <v>410.24159999999961</v>
      </c>
      <c r="M167" s="62">
        <f t="shared" si="21"/>
        <v>860.06159999999954</v>
      </c>
      <c r="N167" s="63">
        <f t="shared" si="26"/>
        <v>688.04927999999961</v>
      </c>
      <c r="Q167" s="22"/>
      <c r="R167" s="20"/>
      <c r="S167" s="20"/>
      <c r="T167" s="20"/>
      <c r="U167" s="20"/>
      <c r="V167" s="20"/>
      <c r="W167" s="20"/>
      <c r="X167" s="20"/>
      <c r="Y167" s="20"/>
      <c r="Z167" s="20"/>
      <c r="AA167" s="20"/>
    </row>
    <row r="168" spans="1:27" ht="15.75" thickBot="1" x14ac:dyDescent="0.3">
      <c r="A168">
        <f t="shared" si="24"/>
        <v>17.799999999999983</v>
      </c>
      <c r="B168">
        <f t="shared" si="22"/>
        <v>0.10000000000000142</v>
      </c>
      <c r="C168">
        <f t="shared" si="27"/>
        <v>17.799999999999983</v>
      </c>
      <c r="D168">
        <f t="shared" si="25"/>
        <v>20.699999999999775</v>
      </c>
      <c r="E168" s="67">
        <v>21.7</v>
      </c>
      <c r="F168" s="66">
        <v>40</v>
      </c>
      <c r="G168" s="1">
        <f>INDEX(Коэффициенты!D$3:D$39, MATCH(F168,Коэффициенты!C$3:C$39,1))</f>
        <v>0.6</v>
      </c>
      <c r="H168">
        <f t="shared" si="20"/>
        <v>21700</v>
      </c>
      <c r="I168" s="12">
        <f>INDEX(Коэффициенты!B$3:B$74,MATCH(H168,Коэффициенты!A$3:A$74,1))</f>
        <v>0.28999999999999898</v>
      </c>
      <c r="J168" s="9">
        <f t="shared" si="28"/>
        <v>566.36999999999796</v>
      </c>
      <c r="K168" s="2">
        <f t="shared" si="23"/>
        <v>2.8800000000000407</v>
      </c>
      <c r="L168" s="10">
        <f t="shared" si="29"/>
        <v>413.12159999999966</v>
      </c>
      <c r="M168" s="62">
        <f t="shared" si="21"/>
        <v>979.49159999999756</v>
      </c>
      <c r="N168" s="63">
        <f t="shared" si="26"/>
        <v>783.593279999998</v>
      </c>
      <c r="Q168" s="22"/>
      <c r="R168" s="20"/>
      <c r="S168" s="20"/>
      <c r="T168" s="20"/>
      <c r="U168" s="20"/>
      <c r="V168" s="20"/>
      <c r="W168" s="20"/>
      <c r="X168" s="20"/>
      <c r="Y168" s="20"/>
      <c r="Z168" s="20"/>
      <c r="AA168" s="20"/>
    </row>
    <row r="169" spans="1:27" ht="15.75" thickBot="1" x14ac:dyDescent="0.3">
      <c r="A169">
        <f t="shared" si="24"/>
        <v>17.899999999999984</v>
      </c>
      <c r="B169">
        <f t="shared" si="22"/>
        <v>0.10000000000000142</v>
      </c>
      <c r="C169">
        <f t="shared" si="27"/>
        <v>17.899999999999984</v>
      </c>
      <c r="D169">
        <f t="shared" si="25"/>
        <v>20.599999999999774</v>
      </c>
      <c r="E169" s="67">
        <v>31</v>
      </c>
      <c r="F169" s="66">
        <v>48</v>
      </c>
      <c r="G169" s="1">
        <f>INDEX(Коэффициенты!D$3:D$39, MATCH(F169,Коэффициенты!C$3:C$39,1))</f>
        <v>0.57999999999999996</v>
      </c>
      <c r="H169">
        <f t="shared" si="20"/>
        <v>31000</v>
      </c>
      <c r="I169" s="12">
        <f>INDEX(Коэффициенты!B$3:B$74,MATCH(H169,Коэффициенты!A$3:A$74,1))</f>
        <v>0.19999999999999901</v>
      </c>
      <c r="J169" s="9">
        <f t="shared" si="28"/>
        <v>557.99999999999716</v>
      </c>
      <c r="K169" s="2">
        <f t="shared" si="23"/>
        <v>3.3408000000000473</v>
      </c>
      <c r="L169" s="10">
        <f t="shared" si="29"/>
        <v>416.46239999999972</v>
      </c>
      <c r="M169" s="62">
        <f t="shared" si="21"/>
        <v>974.46239999999693</v>
      </c>
      <c r="N169" s="63">
        <f t="shared" si="26"/>
        <v>779.56991999999752</v>
      </c>
      <c r="Q169" s="22"/>
      <c r="R169" s="20"/>
      <c r="S169" s="20"/>
      <c r="T169" s="20"/>
      <c r="U169" s="20"/>
      <c r="V169" s="20"/>
      <c r="W169" s="20"/>
      <c r="X169" s="20"/>
      <c r="Y169" s="20"/>
      <c r="Z169" s="20"/>
      <c r="AA169" s="20"/>
    </row>
    <row r="170" spans="1:27" ht="15.75" thickBot="1" x14ac:dyDescent="0.3">
      <c r="C170" s="2"/>
      <c r="E170" s="67"/>
      <c r="F170" s="66"/>
      <c r="G170" s="1"/>
      <c r="I170" s="12"/>
      <c r="J170" s="9"/>
      <c r="K170" s="2"/>
      <c r="L170" s="10"/>
      <c r="M170" s="62"/>
      <c r="N170" s="63"/>
      <c r="Q170" s="22"/>
      <c r="R170" s="20"/>
      <c r="S170" s="20"/>
      <c r="T170" s="20"/>
      <c r="U170" s="20"/>
      <c r="V170" s="20"/>
      <c r="W170" s="20"/>
      <c r="X170" s="20"/>
      <c r="Y170" s="20"/>
      <c r="Z170" s="20"/>
      <c r="AA170" s="20"/>
    </row>
    <row r="171" spans="1:27" ht="15.75" thickBot="1" x14ac:dyDescent="0.3">
      <c r="E171" s="67"/>
      <c r="F171" s="66"/>
      <c r="G171" s="1"/>
      <c r="I171" s="12"/>
      <c r="J171" s="9"/>
      <c r="K171" s="2"/>
      <c r="L171" s="10"/>
      <c r="M171" s="62"/>
      <c r="N171" s="63"/>
      <c r="Q171" s="22"/>
      <c r="R171" s="20"/>
      <c r="S171" s="20"/>
      <c r="T171" s="20"/>
      <c r="U171" s="20"/>
      <c r="V171" s="20"/>
      <c r="W171" s="20"/>
      <c r="X171" s="20"/>
      <c r="Y171" s="20"/>
      <c r="Z171" s="20"/>
      <c r="AA171" s="20"/>
    </row>
    <row r="172" spans="1:27" ht="15.75" thickBot="1" x14ac:dyDescent="0.3">
      <c r="C172" s="2"/>
      <c r="E172" s="67"/>
      <c r="F172" s="66"/>
      <c r="G172" s="1"/>
      <c r="I172" s="12"/>
      <c r="J172" s="9"/>
      <c r="K172" s="2"/>
      <c r="L172" s="10"/>
      <c r="M172" s="62"/>
      <c r="N172" s="63"/>
      <c r="Q172" s="22"/>
      <c r="R172" s="20"/>
      <c r="S172" s="20"/>
      <c r="T172" s="20"/>
      <c r="U172" s="20"/>
      <c r="V172" s="20"/>
      <c r="W172" s="20"/>
      <c r="X172" s="20"/>
      <c r="Y172" s="20"/>
      <c r="Z172" s="20"/>
      <c r="AA172" s="20"/>
    </row>
    <row r="173" spans="1:27" ht="15.75" thickBot="1" x14ac:dyDescent="0.3">
      <c r="C173" s="2"/>
      <c r="E173" s="67"/>
      <c r="F173" s="66"/>
      <c r="G173" s="1"/>
      <c r="I173" s="12"/>
      <c r="J173" s="9"/>
      <c r="K173" s="2"/>
      <c r="L173" s="10"/>
      <c r="M173" s="62"/>
      <c r="N173" s="63"/>
      <c r="Q173" s="22"/>
      <c r="R173" s="20"/>
      <c r="S173" s="20"/>
      <c r="T173" s="20"/>
      <c r="U173" s="20"/>
      <c r="V173" s="20"/>
      <c r="W173" s="20"/>
      <c r="X173" s="20"/>
      <c r="Y173" s="20"/>
      <c r="Z173" s="20"/>
      <c r="AA173" s="20"/>
    </row>
    <row r="174" spans="1:27" ht="15.75" thickBot="1" x14ac:dyDescent="0.3">
      <c r="E174" s="67"/>
      <c r="F174" s="66"/>
      <c r="G174" s="1"/>
      <c r="I174" s="12"/>
      <c r="J174" s="9"/>
      <c r="K174" s="2"/>
      <c r="L174" s="10"/>
      <c r="M174" s="62"/>
      <c r="N174" s="63"/>
      <c r="Q174" s="22"/>
      <c r="R174" s="20"/>
      <c r="S174" s="20"/>
      <c r="T174" s="20"/>
      <c r="U174" s="20"/>
      <c r="V174" s="20"/>
      <c r="W174" s="20"/>
      <c r="X174" s="20"/>
      <c r="Y174" s="20"/>
      <c r="Z174" s="20"/>
      <c r="AA174" s="20"/>
    </row>
    <row r="175" spans="1:27" ht="15.75" thickBot="1" x14ac:dyDescent="0.3">
      <c r="E175" s="67"/>
      <c r="F175" s="66"/>
      <c r="G175" s="1"/>
      <c r="I175" s="12"/>
      <c r="J175" s="9"/>
      <c r="K175" s="2"/>
      <c r="L175" s="10"/>
      <c r="M175" s="62"/>
      <c r="N175" s="63"/>
      <c r="Q175" s="22"/>
      <c r="R175" s="20"/>
      <c r="S175" s="20"/>
      <c r="T175" s="20"/>
      <c r="U175" s="20"/>
      <c r="V175" s="20"/>
      <c r="W175" s="20"/>
      <c r="X175" s="20"/>
      <c r="Y175" s="20"/>
      <c r="Z175" s="20"/>
      <c r="AA175" s="20"/>
    </row>
    <row r="176" spans="1:27" ht="15.75" thickBot="1" x14ac:dyDescent="0.3">
      <c r="C176" s="2"/>
      <c r="E176" s="67"/>
      <c r="F176" s="66"/>
      <c r="G176" s="1"/>
      <c r="I176" s="12"/>
      <c r="J176" s="9"/>
      <c r="K176" s="2"/>
      <c r="L176" s="10"/>
      <c r="M176" s="62"/>
      <c r="N176" s="63"/>
      <c r="Q176" s="22"/>
      <c r="R176" s="20"/>
      <c r="S176" s="20"/>
      <c r="T176" s="20"/>
      <c r="U176" s="20"/>
      <c r="V176" s="20"/>
      <c r="W176" s="20"/>
      <c r="X176" s="20"/>
      <c r="Y176" s="20"/>
      <c r="Z176" s="20"/>
      <c r="AA176" s="20"/>
    </row>
    <row r="177" spans="3:27" ht="15.75" thickBot="1" x14ac:dyDescent="0.3">
      <c r="E177" s="67"/>
      <c r="F177" s="66"/>
      <c r="G177" s="1"/>
      <c r="I177" s="12"/>
      <c r="J177" s="9"/>
      <c r="K177" s="2"/>
      <c r="L177" s="10"/>
      <c r="M177" s="62"/>
      <c r="N177" s="63"/>
      <c r="Q177" s="22"/>
      <c r="R177" s="20"/>
      <c r="S177" s="20"/>
      <c r="T177" s="20"/>
      <c r="U177" s="20"/>
      <c r="V177" s="20"/>
      <c r="W177" s="20"/>
      <c r="X177" s="20"/>
      <c r="Y177" s="20"/>
      <c r="Z177" s="20"/>
      <c r="AA177" s="20"/>
    </row>
    <row r="178" spans="3:27" ht="15.75" thickBot="1" x14ac:dyDescent="0.3">
      <c r="C178" s="2"/>
      <c r="E178" s="67"/>
      <c r="F178" s="66"/>
      <c r="G178" s="1"/>
      <c r="I178" s="12"/>
      <c r="J178" s="9"/>
      <c r="K178" s="2"/>
      <c r="L178" s="10"/>
      <c r="M178" s="62"/>
      <c r="N178" s="63"/>
      <c r="Q178" s="22"/>
      <c r="R178" s="20"/>
      <c r="S178" s="20"/>
      <c r="T178" s="20"/>
      <c r="U178" s="20"/>
      <c r="V178" s="20"/>
      <c r="W178" s="20"/>
      <c r="X178" s="20"/>
      <c r="Y178" s="20"/>
      <c r="Z178" s="20"/>
      <c r="AA178" s="20"/>
    </row>
    <row r="179" spans="3:27" ht="15.75" thickBot="1" x14ac:dyDescent="0.3">
      <c r="C179" s="2"/>
      <c r="E179" s="67"/>
      <c r="F179" s="66"/>
      <c r="G179" s="1"/>
      <c r="I179" s="12"/>
      <c r="J179" s="9"/>
      <c r="K179" s="2"/>
      <c r="L179" s="10"/>
      <c r="M179" s="62"/>
      <c r="N179" s="63"/>
      <c r="Q179" s="22"/>
      <c r="R179" s="20"/>
      <c r="S179" s="20"/>
      <c r="T179" s="20"/>
      <c r="U179" s="20"/>
      <c r="V179" s="20"/>
      <c r="W179" s="20"/>
      <c r="X179" s="20"/>
      <c r="Y179" s="20"/>
      <c r="Z179" s="20"/>
      <c r="AA179" s="20"/>
    </row>
    <row r="180" spans="3:27" ht="15.75" thickBot="1" x14ac:dyDescent="0.3">
      <c r="E180" s="67"/>
      <c r="F180" s="66"/>
      <c r="G180" s="1"/>
      <c r="I180" s="12"/>
      <c r="J180" s="9"/>
      <c r="K180" s="2"/>
      <c r="L180" s="10"/>
      <c r="M180" s="62"/>
      <c r="N180" s="63"/>
      <c r="Q180" s="22"/>
      <c r="R180" s="20"/>
      <c r="S180" s="20"/>
      <c r="T180" s="20"/>
      <c r="U180" s="20"/>
      <c r="V180" s="20"/>
      <c r="W180" s="20"/>
      <c r="X180" s="20"/>
      <c r="Y180" s="20"/>
      <c r="Z180" s="20"/>
      <c r="AA180" s="20"/>
    </row>
    <row r="181" spans="3:27" ht="15.75" thickBot="1" x14ac:dyDescent="0.3">
      <c r="E181" s="67"/>
      <c r="F181" s="66"/>
      <c r="G181" s="1"/>
      <c r="I181" s="12"/>
      <c r="J181" s="9"/>
      <c r="K181" s="2"/>
      <c r="L181" s="10"/>
      <c r="M181" s="62"/>
      <c r="N181" s="63"/>
      <c r="Q181" s="22"/>
      <c r="R181" s="20"/>
      <c r="S181" s="20"/>
      <c r="T181" s="20"/>
      <c r="U181" s="20"/>
      <c r="V181" s="20"/>
      <c r="W181" s="20"/>
      <c r="X181" s="20"/>
      <c r="Y181" s="20"/>
      <c r="Z181" s="20"/>
      <c r="AA181" s="20"/>
    </row>
    <row r="182" spans="3:27" ht="15.75" thickBot="1" x14ac:dyDescent="0.3">
      <c r="C182" s="2"/>
      <c r="E182" s="67"/>
      <c r="F182" s="66"/>
      <c r="G182" s="1"/>
      <c r="I182" s="12"/>
      <c r="J182" s="9"/>
      <c r="K182" s="2"/>
      <c r="L182" s="10"/>
      <c r="M182" s="62"/>
      <c r="N182" s="63"/>
      <c r="Q182" s="22"/>
      <c r="R182" s="20"/>
      <c r="S182" s="20"/>
      <c r="T182" s="20"/>
      <c r="U182" s="20"/>
      <c r="V182" s="20"/>
      <c r="W182" s="20"/>
      <c r="X182" s="20"/>
      <c r="Y182" s="20"/>
      <c r="Z182" s="20"/>
      <c r="AA182" s="20"/>
    </row>
    <row r="183" spans="3:27" ht="15.75" thickBot="1" x14ac:dyDescent="0.3">
      <c r="E183" s="67"/>
      <c r="F183" s="66"/>
      <c r="G183" s="1"/>
      <c r="I183" s="12"/>
      <c r="J183" s="9"/>
      <c r="K183" s="2"/>
      <c r="L183" s="10"/>
      <c r="M183" s="62"/>
      <c r="N183" s="63"/>
      <c r="Q183" s="22"/>
      <c r="R183" s="20"/>
      <c r="S183" s="20"/>
      <c r="T183" s="20"/>
      <c r="U183" s="20"/>
      <c r="V183" s="20"/>
      <c r="W183" s="20"/>
      <c r="X183" s="20"/>
      <c r="Y183" s="20"/>
      <c r="Z183" s="20"/>
      <c r="AA183" s="20"/>
    </row>
    <row r="184" spans="3:27" ht="15.75" thickBot="1" x14ac:dyDescent="0.3">
      <c r="C184" s="2"/>
      <c r="E184" s="67"/>
      <c r="F184" s="66"/>
      <c r="G184" s="1"/>
      <c r="I184" s="12"/>
      <c r="J184" s="9"/>
      <c r="K184" s="2"/>
      <c r="L184" s="10"/>
      <c r="M184" s="62"/>
      <c r="N184" s="63"/>
      <c r="Q184" s="22"/>
      <c r="R184" s="20"/>
      <c r="S184" s="20"/>
      <c r="T184" s="20"/>
      <c r="U184" s="20"/>
      <c r="V184" s="20"/>
      <c r="W184" s="20"/>
      <c r="X184" s="20"/>
      <c r="Y184" s="20"/>
      <c r="Z184" s="20"/>
      <c r="AA184" s="20"/>
    </row>
    <row r="185" spans="3:27" ht="15.75" thickBot="1" x14ac:dyDescent="0.3">
      <c r="C185" s="2"/>
      <c r="E185" s="67"/>
      <c r="F185" s="66"/>
      <c r="G185" s="1"/>
      <c r="I185" s="12"/>
      <c r="J185" s="9"/>
      <c r="K185" s="2"/>
      <c r="L185" s="10"/>
      <c r="M185" s="62"/>
      <c r="N185" s="63"/>
      <c r="Q185" s="22"/>
      <c r="R185" s="20"/>
      <c r="S185" s="20"/>
      <c r="T185" s="20"/>
      <c r="U185" s="20"/>
      <c r="V185" s="20"/>
      <c r="W185" s="20"/>
      <c r="X185" s="20"/>
      <c r="Y185" s="20"/>
      <c r="Z185" s="20"/>
      <c r="AA185" s="20"/>
    </row>
    <row r="186" spans="3:27" ht="15.75" thickBot="1" x14ac:dyDescent="0.3">
      <c r="E186" s="67"/>
      <c r="F186" s="66"/>
      <c r="G186" s="1"/>
      <c r="I186" s="12"/>
      <c r="J186" s="9"/>
      <c r="K186" s="2"/>
      <c r="L186" s="10"/>
      <c r="M186" s="62"/>
      <c r="N186" s="63"/>
      <c r="Q186" s="22"/>
      <c r="R186" s="20"/>
      <c r="S186" s="20"/>
      <c r="T186" s="20"/>
      <c r="U186" s="20"/>
      <c r="V186" s="20"/>
      <c r="W186" s="20"/>
      <c r="X186" s="20"/>
      <c r="Y186" s="20"/>
      <c r="Z186" s="20"/>
      <c r="AA186" s="20"/>
    </row>
    <row r="187" spans="3:27" ht="15.75" thickBot="1" x14ac:dyDescent="0.3">
      <c r="E187" s="67"/>
      <c r="F187" s="66"/>
      <c r="G187" s="1"/>
      <c r="I187" s="12"/>
      <c r="J187" s="9"/>
      <c r="K187" s="2"/>
      <c r="L187" s="10"/>
      <c r="M187" s="62"/>
      <c r="N187" s="63"/>
      <c r="Q187" s="22"/>
      <c r="R187" s="20"/>
      <c r="S187" s="20"/>
      <c r="T187" s="20"/>
      <c r="U187" s="20"/>
      <c r="V187" s="20"/>
      <c r="W187" s="20"/>
      <c r="X187" s="20"/>
      <c r="Y187" s="20"/>
      <c r="Z187" s="20"/>
      <c r="AA187" s="20"/>
    </row>
    <row r="188" spans="3:27" ht="15.75" thickBot="1" x14ac:dyDescent="0.3">
      <c r="C188" s="2"/>
      <c r="E188" s="67"/>
      <c r="F188" s="66"/>
      <c r="G188" s="1"/>
      <c r="I188" s="12"/>
      <c r="J188" s="9"/>
      <c r="K188" s="2"/>
      <c r="L188" s="10"/>
      <c r="M188" s="62"/>
      <c r="N188" s="63"/>
      <c r="Q188" s="22"/>
      <c r="R188" s="20"/>
      <c r="S188" s="20"/>
      <c r="T188" s="20"/>
      <c r="U188" s="20"/>
      <c r="V188" s="20"/>
      <c r="W188" s="20"/>
      <c r="X188" s="20"/>
      <c r="Y188" s="20"/>
      <c r="Z188" s="20"/>
      <c r="AA188" s="20"/>
    </row>
    <row r="189" spans="3:27" ht="15.75" thickBot="1" x14ac:dyDescent="0.3">
      <c r="E189" s="67"/>
      <c r="F189" s="66"/>
      <c r="G189" s="1"/>
      <c r="I189" s="12"/>
      <c r="J189" s="9"/>
      <c r="K189" s="2"/>
      <c r="L189" s="10"/>
      <c r="M189" s="62"/>
      <c r="N189" s="63"/>
      <c r="Q189" s="22"/>
      <c r="R189" s="20"/>
      <c r="S189" s="20"/>
      <c r="T189" s="20"/>
      <c r="U189" s="20"/>
      <c r="V189" s="20"/>
      <c r="W189" s="20"/>
      <c r="X189" s="20"/>
      <c r="Y189" s="20"/>
      <c r="Z189" s="20"/>
      <c r="AA189" s="20"/>
    </row>
    <row r="190" spans="3:27" ht="15.75" thickBot="1" x14ac:dyDescent="0.3">
      <c r="C190" s="2"/>
      <c r="E190" s="67"/>
      <c r="F190" s="66"/>
      <c r="G190" s="1"/>
      <c r="I190" s="12"/>
      <c r="J190" s="9"/>
      <c r="K190" s="2"/>
      <c r="L190" s="10"/>
      <c r="M190" s="62"/>
      <c r="N190" s="63"/>
      <c r="Q190" s="22"/>
      <c r="R190" s="20"/>
      <c r="S190" s="20"/>
      <c r="T190" s="20"/>
      <c r="U190" s="20"/>
      <c r="V190" s="20"/>
      <c r="W190" s="20"/>
      <c r="X190" s="20"/>
      <c r="Y190" s="20"/>
      <c r="Z190" s="20"/>
      <c r="AA190" s="20"/>
    </row>
    <row r="191" spans="3:27" ht="15.75" thickBot="1" x14ac:dyDescent="0.3">
      <c r="C191" s="2"/>
      <c r="E191" s="67"/>
      <c r="F191" s="66"/>
      <c r="G191" s="1"/>
      <c r="I191" s="12"/>
      <c r="J191" s="9"/>
      <c r="K191" s="2"/>
      <c r="L191" s="10"/>
      <c r="M191" s="62"/>
      <c r="N191" s="63"/>
      <c r="Q191" s="22"/>
      <c r="R191" s="20"/>
      <c r="S191" s="20"/>
      <c r="T191" s="20"/>
      <c r="U191" s="20"/>
      <c r="V191" s="20"/>
      <c r="W191" s="20"/>
      <c r="X191" s="20"/>
      <c r="Y191" s="20"/>
      <c r="Z191" s="20"/>
      <c r="AA191" s="20"/>
    </row>
    <row r="192" spans="3:27" ht="15.75" thickBot="1" x14ac:dyDescent="0.3">
      <c r="E192" s="67"/>
      <c r="F192" s="66"/>
      <c r="G192" s="1"/>
      <c r="I192" s="12"/>
      <c r="J192" s="9"/>
      <c r="K192" s="2"/>
      <c r="L192" s="10"/>
      <c r="M192" s="62"/>
      <c r="N192" s="63"/>
      <c r="Q192" s="22"/>
      <c r="R192" s="20"/>
      <c r="S192" s="20"/>
      <c r="T192" s="20"/>
      <c r="U192" s="20"/>
      <c r="V192" s="20"/>
      <c r="W192" s="20"/>
      <c r="X192" s="20"/>
      <c r="Y192" s="20"/>
      <c r="Z192" s="20"/>
      <c r="AA192" s="20"/>
    </row>
    <row r="193" spans="1:27" ht="15.75" thickBot="1" x14ac:dyDescent="0.3">
      <c r="E193" s="67"/>
      <c r="F193" s="66"/>
      <c r="G193" s="1"/>
      <c r="I193" s="12"/>
      <c r="J193" s="9"/>
      <c r="K193" s="2"/>
      <c r="L193" s="10"/>
      <c r="M193" s="62"/>
      <c r="N193" s="63"/>
      <c r="Q193" s="22"/>
      <c r="R193" s="20"/>
      <c r="S193" s="20"/>
      <c r="T193" s="20"/>
      <c r="U193" s="20"/>
      <c r="V193" s="20"/>
      <c r="W193" s="20"/>
      <c r="X193" s="20"/>
      <c r="Y193" s="20"/>
      <c r="Z193" s="20"/>
      <c r="AA193" s="20"/>
    </row>
    <row r="194" spans="1:27" ht="15.75" thickBot="1" x14ac:dyDescent="0.3">
      <c r="C194" s="2"/>
      <c r="E194" s="67"/>
      <c r="F194" s="66"/>
      <c r="G194" s="1"/>
      <c r="I194" s="12"/>
      <c r="J194" s="9"/>
      <c r="K194" s="2"/>
      <c r="L194" s="10"/>
      <c r="M194" s="62"/>
      <c r="N194" s="63"/>
      <c r="Q194" s="22"/>
      <c r="R194" s="20"/>
      <c r="S194" s="20"/>
      <c r="T194" s="20"/>
      <c r="U194" s="20"/>
      <c r="V194" s="20"/>
      <c r="W194" s="20"/>
      <c r="X194" s="20"/>
      <c r="Y194" s="20"/>
      <c r="Z194" s="20"/>
      <c r="AA194" s="20"/>
    </row>
    <row r="195" spans="1:27" ht="15.75" thickBot="1" x14ac:dyDescent="0.3">
      <c r="E195" s="67"/>
      <c r="F195" s="66"/>
      <c r="G195" s="1"/>
      <c r="I195" s="12"/>
      <c r="J195" s="9"/>
      <c r="K195" s="2"/>
      <c r="L195" s="10"/>
      <c r="M195" s="62"/>
      <c r="N195" s="63"/>
      <c r="Q195" s="22"/>
      <c r="R195" s="20"/>
      <c r="S195" s="20"/>
      <c r="T195" s="20"/>
      <c r="U195" s="20"/>
      <c r="V195" s="20"/>
      <c r="W195" s="20"/>
      <c r="X195" s="20"/>
      <c r="Y195" s="20"/>
      <c r="Z195" s="20"/>
      <c r="AA195" s="20"/>
    </row>
    <row r="196" spans="1:27" ht="15.75" thickBot="1" x14ac:dyDescent="0.3">
      <c r="C196" s="2"/>
      <c r="E196" s="67"/>
      <c r="F196" s="66"/>
      <c r="G196" s="1"/>
      <c r="I196" s="12"/>
      <c r="J196" s="9"/>
      <c r="K196" s="2"/>
      <c r="L196" s="10"/>
      <c r="M196" s="62"/>
      <c r="N196" s="63"/>
      <c r="Q196" s="22"/>
      <c r="R196" s="20"/>
      <c r="S196" s="20"/>
      <c r="T196" s="20"/>
      <c r="U196" s="20"/>
      <c r="V196" s="20"/>
      <c r="W196" s="20"/>
      <c r="X196" s="20"/>
      <c r="Y196" s="20"/>
      <c r="Z196" s="20"/>
      <c r="AA196" s="20"/>
    </row>
    <row r="197" spans="1:27" ht="15.75" thickBot="1" x14ac:dyDescent="0.3">
      <c r="C197" s="2"/>
      <c r="E197" s="67"/>
      <c r="F197" s="66"/>
      <c r="G197" s="1"/>
      <c r="I197" s="12"/>
      <c r="J197" s="9"/>
      <c r="K197" s="2"/>
      <c r="L197" s="10"/>
      <c r="M197" s="62"/>
      <c r="N197" s="63"/>
    </row>
    <row r="198" spans="1:27" ht="15.75" thickBot="1" x14ac:dyDescent="0.3">
      <c r="C198" s="2"/>
      <c r="E198" s="67"/>
      <c r="F198" s="66"/>
      <c r="G198" s="1"/>
      <c r="I198" s="12"/>
      <c r="J198" s="9"/>
      <c r="K198" s="2"/>
      <c r="L198" s="10"/>
      <c r="M198" s="62"/>
      <c r="N198" s="63"/>
    </row>
    <row r="199" spans="1:27" ht="15.75" thickBot="1" x14ac:dyDescent="0.3">
      <c r="C199" s="2"/>
      <c r="E199" s="67"/>
      <c r="F199" s="66"/>
      <c r="G199" s="1"/>
      <c r="I199" s="12"/>
      <c r="J199" s="9"/>
      <c r="K199" s="2"/>
      <c r="L199" s="10"/>
      <c r="M199" s="62"/>
      <c r="N199" s="63"/>
    </row>
    <row r="200" spans="1:27" ht="15.75" thickBot="1" x14ac:dyDescent="0.3">
      <c r="C200" s="2"/>
      <c r="E200" s="67"/>
      <c r="F200" s="66"/>
      <c r="G200" s="1"/>
      <c r="I200" s="12"/>
      <c r="J200" s="9"/>
      <c r="K200" s="2"/>
      <c r="L200" s="10"/>
      <c r="M200" s="62"/>
      <c r="N200" s="63"/>
    </row>
    <row r="201" spans="1:27" ht="15.75" thickBot="1" x14ac:dyDescent="0.3">
      <c r="C201" s="2"/>
      <c r="E201" s="67"/>
      <c r="F201" s="66"/>
      <c r="G201" s="1"/>
      <c r="I201" s="12"/>
      <c r="J201" s="9"/>
      <c r="K201" s="2"/>
      <c r="L201" s="10"/>
      <c r="M201" s="62"/>
      <c r="N201" s="63"/>
    </row>
    <row r="202" spans="1:27" ht="15.75" thickBot="1" x14ac:dyDescent="0.3">
      <c r="C202" s="2"/>
      <c r="E202" s="67"/>
      <c r="F202" s="66"/>
      <c r="G202" s="1"/>
      <c r="I202" s="12"/>
      <c r="J202" s="9"/>
      <c r="K202" s="2"/>
      <c r="L202" s="10"/>
      <c r="M202" s="62"/>
      <c r="N202" s="63"/>
    </row>
    <row r="203" spans="1:27" ht="15.75" thickBot="1" x14ac:dyDescent="0.3">
      <c r="C203" s="2"/>
      <c r="E203" s="67"/>
      <c r="F203" s="66"/>
      <c r="G203" s="1"/>
      <c r="I203" s="12"/>
      <c r="J203" s="9"/>
      <c r="K203" s="2"/>
      <c r="L203" s="10"/>
      <c r="M203" s="62"/>
      <c r="N203" s="63"/>
    </row>
    <row r="204" spans="1:27" ht="15.75" thickBot="1" x14ac:dyDescent="0.3">
      <c r="C204" s="2"/>
      <c r="E204" s="67"/>
      <c r="F204" s="66"/>
      <c r="G204" s="1"/>
      <c r="I204" s="12"/>
      <c r="J204" s="9"/>
      <c r="K204" s="2"/>
      <c r="L204" s="10"/>
      <c r="M204" s="62"/>
      <c r="N204" s="63"/>
    </row>
    <row r="205" spans="1:27" x14ac:dyDescent="0.25">
      <c r="A205">
        <f t="shared" ref="A205:A222" si="30">A204+0.1</f>
        <v>0.1</v>
      </c>
    </row>
    <row r="206" spans="1:27" x14ac:dyDescent="0.25">
      <c r="A206">
        <f t="shared" si="30"/>
        <v>0.2</v>
      </c>
    </row>
    <row r="207" spans="1:27" x14ac:dyDescent="0.25">
      <c r="A207">
        <f t="shared" si="30"/>
        <v>0.30000000000000004</v>
      </c>
    </row>
    <row r="208" spans="1:27" x14ac:dyDescent="0.25">
      <c r="A208">
        <f t="shared" si="30"/>
        <v>0.4</v>
      </c>
    </row>
    <row r="209" spans="1:1" x14ac:dyDescent="0.25">
      <c r="A209">
        <f t="shared" si="30"/>
        <v>0.5</v>
      </c>
    </row>
    <row r="210" spans="1:1" x14ac:dyDescent="0.25">
      <c r="A210">
        <f t="shared" si="30"/>
        <v>0.6</v>
      </c>
    </row>
    <row r="211" spans="1:1" x14ac:dyDescent="0.25">
      <c r="A211">
        <f t="shared" si="30"/>
        <v>0.7</v>
      </c>
    </row>
    <row r="212" spans="1:1" x14ac:dyDescent="0.25">
      <c r="A212">
        <f t="shared" si="30"/>
        <v>0.79999999999999993</v>
      </c>
    </row>
    <row r="213" spans="1:1" x14ac:dyDescent="0.25">
      <c r="A213">
        <f t="shared" si="30"/>
        <v>0.89999999999999991</v>
      </c>
    </row>
    <row r="214" spans="1:1" x14ac:dyDescent="0.25">
      <c r="A214">
        <f t="shared" si="30"/>
        <v>0.99999999999999989</v>
      </c>
    </row>
    <row r="215" spans="1:1" x14ac:dyDescent="0.25">
      <c r="A215">
        <f t="shared" si="30"/>
        <v>1.0999999999999999</v>
      </c>
    </row>
    <row r="216" spans="1:1" x14ac:dyDescent="0.25">
      <c r="A216">
        <f t="shared" si="30"/>
        <v>1.2</v>
      </c>
    </row>
    <row r="217" spans="1:1" x14ac:dyDescent="0.25">
      <c r="A217">
        <f t="shared" si="30"/>
        <v>1.3</v>
      </c>
    </row>
    <row r="218" spans="1:1" x14ac:dyDescent="0.25">
      <c r="A218">
        <f t="shared" si="30"/>
        <v>1.4000000000000001</v>
      </c>
    </row>
    <row r="219" spans="1:1" x14ac:dyDescent="0.25">
      <c r="A219">
        <f t="shared" si="30"/>
        <v>1.5000000000000002</v>
      </c>
    </row>
    <row r="220" spans="1:1" x14ac:dyDescent="0.25">
      <c r="A220">
        <f t="shared" si="30"/>
        <v>1.6000000000000003</v>
      </c>
    </row>
    <row r="221" spans="1:1" x14ac:dyDescent="0.25">
      <c r="A221">
        <f t="shared" si="30"/>
        <v>1.7000000000000004</v>
      </c>
    </row>
    <row r="222" spans="1:1" x14ac:dyDescent="0.25">
      <c r="A222">
        <f t="shared" si="30"/>
        <v>1.8000000000000005</v>
      </c>
    </row>
  </sheetData>
  <mergeCells count="2">
    <mergeCell ref="A1:B1"/>
    <mergeCell ref="H3:K3"/>
  </mergeCells>
  <pageMargins left="0.23622047244094491" right="0.23622047244094491" top="0.19685039370078741" bottom="0.15748031496062992" header="0.31496062992125984" footer="0.31496062992125984"/>
  <pageSetup paperSize="9" scale="45" orientation="landscape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22"/>
  <sheetViews>
    <sheetView zoomScale="80" zoomScaleNormal="80" workbookViewId="0">
      <selection activeCell="A11" sqref="A11:A56"/>
    </sheetView>
  </sheetViews>
  <sheetFormatPr defaultRowHeight="15" x14ac:dyDescent="0.25"/>
  <cols>
    <col min="2" max="2" width="7.28515625" customWidth="1"/>
    <col min="3" max="4" width="12.140625" customWidth="1"/>
    <col min="5" max="6" width="9.140625" style="11"/>
    <col min="11" max="11" width="15.28515625" customWidth="1"/>
    <col min="12" max="12" width="18.5703125" customWidth="1"/>
    <col min="13" max="13" width="12.28515625" customWidth="1"/>
    <col min="14" max="14" width="13.7109375" customWidth="1"/>
  </cols>
  <sheetData>
    <row r="1" spans="1:27" x14ac:dyDescent="0.25">
      <c r="A1" s="79" t="s">
        <v>29</v>
      </c>
      <c r="B1" s="79"/>
      <c r="Q1" s="19"/>
      <c r="R1" s="19"/>
      <c r="S1" s="20"/>
      <c r="T1" s="19"/>
      <c r="U1" s="19"/>
      <c r="V1" s="20"/>
      <c r="W1" s="19"/>
      <c r="X1" s="19"/>
      <c r="Y1" s="20"/>
      <c r="Z1" s="20"/>
      <c r="AA1" s="20"/>
    </row>
    <row r="2" spans="1:27" ht="15.75" thickBot="1" x14ac:dyDescent="0.3">
      <c r="A2" t="s">
        <v>6</v>
      </c>
      <c r="Q2" s="20"/>
      <c r="R2" s="20"/>
      <c r="S2" s="20"/>
      <c r="T2" s="21"/>
      <c r="U2" s="20"/>
      <c r="V2" s="20"/>
      <c r="W2" s="20"/>
      <c r="X2" s="20"/>
      <c r="Y2" s="20"/>
      <c r="Z2" s="20"/>
      <c r="AA2" s="20"/>
    </row>
    <row r="3" spans="1:27" ht="24" thickBot="1" x14ac:dyDescent="0.3">
      <c r="A3" t="s">
        <v>2</v>
      </c>
      <c r="E3" s="64">
        <v>0.3</v>
      </c>
      <c r="H3" s="80" t="s">
        <v>25</v>
      </c>
      <c r="I3" s="81"/>
      <c r="J3" s="81"/>
      <c r="K3" s="82"/>
      <c r="Q3" s="20"/>
      <c r="R3" s="20"/>
      <c r="S3" s="20"/>
      <c r="T3" s="21"/>
      <c r="U3" s="20"/>
      <c r="V3" s="20"/>
      <c r="W3" s="20"/>
      <c r="X3" s="20"/>
      <c r="Y3" s="20"/>
      <c r="Z3" s="20"/>
      <c r="AA3" s="20"/>
    </row>
    <row r="4" spans="1:27" x14ac:dyDescent="0.25">
      <c r="A4" t="s">
        <v>3</v>
      </c>
      <c r="E4" s="11">
        <f>E3*4</f>
        <v>1.2</v>
      </c>
      <c r="Q4" s="20"/>
      <c r="R4" s="20"/>
      <c r="S4" s="20"/>
      <c r="T4" s="21"/>
      <c r="U4" s="20"/>
      <c r="V4" s="20"/>
      <c r="W4" s="20"/>
      <c r="X4" s="20"/>
      <c r="Y4" s="20"/>
      <c r="Z4" s="20"/>
      <c r="AA4" s="20"/>
    </row>
    <row r="5" spans="1:27" x14ac:dyDescent="0.25">
      <c r="A5" t="s">
        <v>4</v>
      </c>
      <c r="E5" s="11">
        <f>E3*E3</f>
        <v>0.09</v>
      </c>
      <c r="Q5" s="20"/>
      <c r="R5" s="20"/>
      <c r="S5" s="20"/>
      <c r="T5" s="21"/>
      <c r="U5" s="20"/>
      <c r="V5" s="20"/>
      <c r="W5" s="20"/>
      <c r="X5" s="20"/>
      <c r="Y5" s="20"/>
      <c r="Z5" s="20"/>
      <c r="AA5" s="20"/>
    </row>
    <row r="6" spans="1:27" ht="15.75" thickBot="1" x14ac:dyDescent="0.3">
      <c r="A6" s="58" t="s">
        <v>23</v>
      </c>
      <c r="B6" s="58"/>
      <c r="C6" s="58"/>
      <c r="D6" s="58"/>
      <c r="E6" s="59">
        <v>38.200000000000003</v>
      </c>
      <c r="Q6" s="20"/>
      <c r="R6" s="20"/>
      <c r="S6" s="20"/>
      <c r="T6" s="21"/>
      <c r="U6" s="20"/>
      <c r="V6" s="20"/>
      <c r="W6" s="20"/>
      <c r="X6" s="20"/>
      <c r="Y6" s="20"/>
      <c r="Z6" s="20"/>
      <c r="AA6" s="20"/>
    </row>
    <row r="7" spans="1:27" ht="15.75" thickBot="1" x14ac:dyDescent="0.3">
      <c r="A7" s="58" t="s">
        <v>20</v>
      </c>
      <c r="B7" s="58"/>
      <c r="C7" s="58"/>
      <c r="D7" s="58"/>
      <c r="E7" s="59">
        <v>38.5</v>
      </c>
      <c r="Q7" s="20"/>
      <c r="R7" s="20"/>
      <c r="S7" s="20"/>
      <c r="T7" s="21"/>
      <c r="U7" s="20"/>
      <c r="V7" s="20"/>
      <c r="W7" s="20"/>
      <c r="X7" s="20"/>
      <c r="Y7" s="20"/>
      <c r="Z7" s="20"/>
      <c r="AA7" s="20"/>
    </row>
    <row r="8" spans="1:27" ht="18.75" x14ac:dyDescent="0.3">
      <c r="A8" s="56" t="s">
        <v>19</v>
      </c>
      <c r="B8" s="56"/>
      <c r="C8" s="56"/>
      <c r="D8" s="56"/>
      <c r="E8" s="57">
        <f>E6-A11</f>
        <v>36.400000000000006</v>
      </c>
      <c r="Q8" s="20"/>
      <c r="R8" s="20"/>
      <c r="S8" s="61" t="s">
        <v>14</v>
      </c>
      <c r="T8" s="21"/>
      <c r="U8" s="20"/>
      <c r="V8" s="20"/>
      <c r="W8" s="20"/>
      <c r="X8" s="20"/>
      <c r="Y8" s="20"/>
      <c r="Z8" s="61" t="s">
        <v>21</v>
      </c>
      <c r="AA8" s="61"/>
    </row>
    <row r="9" spans="1:27" x14ac:dyDescent="0.25">
      <c r="B9" s="6" t="s">
        <v>9</v>
      </c>
      <c r="C9" s="5" t="s">
        <v>12</v>
      </c>
      <c r="D9" s="5" t="s">
        <v>22</v>
      </c>
      <c r="E9" s="60" t="s">
        <v>1</v>
      </c>
      <c r="F9" s="60" t="s">
        <v>0</v>
      </c>
      <c r="G9" s="6" t="s">
        <v>7</v>
      </c>
      <c r="H9" s="5" t="s">
        <v>8</v>
      </c>
      <c r="I9" s="6" t="s">
        <v>5</v>
      </c>
      <c r="J9" s="6" t="s">
        <v>11</v>
      </c>
      <c r="K9" s="7" t="s">
        <v>13</v>
      </c>
      <c r="L9" s="8" t="s">
        <v>10</v>
      </c>
      <c r="M9" s="5" t="s">
        <v>14</v>
      </c>
      <c r="N9" s="5" t="s">
        <v>21</v>
      </c>
      <c r="Q9" s="20"/>
      <c r="R9" s="20"/>
      <c r="S9" s="20"/>
      <c r="T9" s="21"/>
      <c r="U9" s="20"/>
      <c r="V9" s="20"/>
      <c r="W9" s="20"/>
      <c r="X9" s="20"/>
      <c r="Y9" s="20"/>
      <c r="Z9" s="20"/>
      <c r="AA9" s="20"/>
    </row>
    <row r="10" spans="1:27" ht="15.75" thickBot="1" x14ac:dyDescent="0.3">
      <c r="G10" s="5"/>
      <c r="I10" s="4"/>
      <c r="J10" s="9"/>
      <c r="K10" s="2"/>
      <c r="L10" s="10"/>
      <c r="M10" s="2"/>
      <c r="N10" s="3"/>
      <c r="Q10" s="20"/>
      <c r="R10" s="20"/>
      <c r="S10" s="20"/>
      <c r="T10" s="21"/>
      <c r="U10" s="20"/>
      <c r="V10" s="20"/>
      <c r="W10" s="20"/>
      <c r="X10" s="20"/>
      <c r="Y10" s="20"/>
      <c r="Z10" s="20"/>
      <c r="AA10" s="20"/>
    </row>
    <row r="11" spans="1:27" ht="15.75" thickBot="1" x14ac:dyDescent="0.3">
      <c r="A11" s="1">
        <v>1.8</v>
      </c>
      <c r="B11">
        <v>0</v>
      </c>
      <c r="C11">
        <f>E7-E8</f>
        <v>2.0999999999999943</v>
      </c>
      <c r="D11">
        <f>E8</f>
        <v>36.400000000000006</v>
      </c>
      <c r="E11" s="68">
        <v>11.8</v>
      </c>
      <c r="F11" s="65">
        <v>17</v>
      </c>
      <c r="G11" s="1">
        <f>INDEX(Коэффициенты!D$3:D$39, MATCH(F11,Коэффициенты!C$3:C$39,1))</f>
        <v>0.75</v>
      </c>
      <c r="H11">
        <f t="shared" ref="H11:H74" si="0">E11*1000</f>
        <v>11800</v>
      </c>
      <c r="I11" s="12">
        <f>INDEX(Коэффициенты!B$3:B$74,MATCH(H11,Коэффициенты!A$3:A$74,1))</f>
        <v>0.42</v>
      </c>
      <c r="J11" s="9">
        <f>I11*H11*$E$5</f>
        <v>446.03999999999996</v>
      </c>
      <c r="K11" s="2">
        <v>0</v>
      </c>
      <c r="L11" s="10">
        <f>L10+K11</f>
        <v>0</v>
      </c>
      <c r="M11" s="62">
        <f>L11+J11</f>
        <v>446.03999999999996</v>
      </c>
      <c r="N11" s="63">
        <f>M11/(1.25)</f>
        <v>356.83199999999999</v>
      </c>
      <c r="Q11" s="20"/>
      <c r="R11" s="20"/>
      <c r="S11" s="20"/>
      <c r="T11" s="21"/>
      <c r="U11" s="20"/>
      <c r="V11" s="20"/>
      <c r="W11" s="20"/>
      <c r="X11" s="20"/>
      <c r="Y11" s="20"/>
      <c r="Z11" s="20"/>
      <c r="AA11" s="20"/>
    </row>
    <row r="12" spans="1:27" ht="15.75" thickBot="1" x14ac:dyDescent="0.3">
      <c r="A12">
        <f>A11+0.1</f>
        <v>1.9000000000000001</v>
      </c>
      <c r="B12">
        <f t="shared" ref="B12:B75" si="1">A12-A11</f>
        <v>0.10000000000000009</v>
      </c>
      <c r="C12">
        <f>B12+C11</f>
        <v>2.1999999999999944</v>
      </c>
      <c r="D12">
        <f>D11-B12</f>
        <v>36.300000000000004</v>
      </c>
      <c r="E12" s="67">
        <v>9.8000000000000007</v>
      </c>
      <c r="F12" s="66">
        <v>42</v>
      </c>
      <c r="G12" s="1">
        <f>INDEX(Коэффициенты!D$3:D$39, MATCH(F12,Коэффициенты!C$3:C$39,1))</f>
        <v>0.6</v>
      </c>
      <c r="H12">
        <f t="shared" si="0"/>
        <v>9800</v>
      </c>
      <c r="I12" s="12">
        <f>INDEX(Коэффициенты!B$3:B$74,MATCH(H12,Коэффициенты!A$3:A$74,1))</f>
        <v>0.46</v>
      </c>
      <c r="J12" s="9">
        <f>I12*H12*$E$5</f>
        <v>405.71999999999997</v>
      </c>
      <c r="K12" s="2">
        <f t="shared" ref="K12:K75" si="2">G12*F12*B12*$E$4</f>
        <v>3.0240000000000027</v>
      </c>
      <c r="L12" s="10">
        <f>L11+K12</f>
        <v>3.0240000000000027</v>
      </c>
      <c r="M12" s="62">
        <f t="shared" ref="M12:M74" si="3">L12+J12</f>
        <v>408.74399999999997</v>
      </c>
      <c r="N12" s="63">
        <f>M12/(1.25)</f>
        <v>326.99519999999995</v>
      </c>
      <c r="Q12" s="20"/>
      <c r="R12" s="20"/>
      <c r="S12" s="20"/>
      <c r="T12" s="21"/>
      <c r="U12" s="20"/>
      <c r="V12" s="20"/>
      <c r="W12" s="20"/>
      <c r="X12" s="20"/>
      <c r="Y12" s="20"/>
      <c r="Z12" s="20"/>
      <c r="AA12" s="20"/>
    </row>
    <row r="13" spans="1:27" ht="15.75" thickBot="1" x14ac:dyDescent="0.3">
      <c r="A13">
        <f t="shared" ref="A13:A76" si="4">A12+0.1</f>
        <v>2</v>
      </c>
      <c r="B13">
        <f>A13-A12</f>
        <v>9.9999999999999867E-2</v>
      </c>
      <c r="C13">
        <f>B13+C12</f>
        <v>2.2999999999999945</v>
      </c>
      <c r="D13">
        <f t="shared" ref="D13:D76" si="5">D12-B13</f>
        <v>36.200000000000003</v>
      </c>
      <c r="E13" s="67">
        <v>11</v>
      </c>
      <c r="F13" s="66">
        <v>54</v>
      </c>
      <c r="G13" s="1">
        <f>INDEX(Коэффициенты!D$3:D$39, MATCH(F13,Коэффициенты!C$3:C$39,1))</f>
        <v>0.56999999999999995</v>
      </c>
      <c r="H13">
        <f t="shared" si="0"/>
        <v>11000</v>
      </c>
      <c r="I13" s="12">
        <f>INDEX(Коэффициенты!B$3:B$74,MATCH(H13,Коэффициенты!A$3:A$74,1))</f>
        <v>0.43</v>
      </c>
      <c r="J13" s="9">
        <f>I13*H13*$E$5</f>
        <v>425.7</v>
      </c>
      <c r="K13" s="2">
        <f t="shared" si="2"/>
        <v>3.6935999999999947</v>
      </c>
      <c r="L13" s="10">
        <f>L12+K13</f>
        <v>6.7175999999999974</v>
      </c>
      <c r="M13" s="62">
        <f t="shared" si="3"/>
        <v>432.41759999999999</v>
      </c>
      <c r="N13" s="63">
        <f t="shared" ref="N13:N76" si="6">M13/(1.25)</f>
        <v>345.93407999999999</v>
      </c>
      <c r="Q13" s="19"/>
      <c r="R13" s="19"/>
      <c r="S13" s="20"/>
      <c r="T13" s="21"/>
      <c r="U13" s="20"/>
      <c r="V13" s="20"/>
      <c r="W13" s="20"/>
      <c r="X13" s="20"/>
      <c r="Y13" s="20"/>
      <c r="Z13" s="20"/>
      <c r="AA13" s="20"/>
    </row>
    <row r="14" spans="1:27" ht="15.75" thickBot="1" x14ac:dyDescent="0.3">
      <c r="A14">
        <f t="shared" si="4"/>
        <v>2.1</v>
      </c>
      <c r="B14">
        <f t="shared" si="1"/>
        <v>0.10000000000000009</v>
      </c>
      <c r="C14" s="2">
        <f t="shared" ref="C14:C77" si="7">B14+C13</f>
        <v>2.3999999999999946</v>
      </c>
      <c r="D14">
        <f t="shared" si="5"/>
        <v>36.1</v>
      </c>
      <c r="E14" s="67">
        <v>9.8000000000000007</v>
      </c>
      <c r="F14" s="66">
        <v>58</v>
      </c>
      <c r="G14" s="1">
        <f>INDEX(Коэффициенты!D$3:D$39, MATCH(F14,Коэффициенты!C$3:C$39,1))</f>
        <v>0.56000000000000005</v>
      </c>
      <c r="H14">
        <f t="shared" si="0"/>
        <v>9800</v>
      </c>
      <c r="I14" s="12">
        <f>INDEX(Коэффициенты!B$3:B$74,MATCH(H14,Коэффициенты!A$3:A$74,1))</f>
        <v>0.46</v>
      </c>
      <c r="J14" s="9">
        <f t="shared" ref="J14:J77" si="8">I14*H14*$E$5</f>
        <v>405.71999999999997</v>
      </c>
      <c r="K14" s="2">
        <f t="shared" si="2"/>
        <v>3.8976000000000037</v>
      </c>
      <c r="L14" s="10">
        <f t="shared" ref="L14:L77" si="9">L13+K14</f>
        <v>10.615200000000002</v>
      </c>
      <c r="M14" s="62">
        <f t="shared" si="3"/>
        <v>416.33519999999999</v>
      </c>
      <c r="N14" s="63">
        <f t="shared" si="6"/>
        <v>333.06815999999998</v>
      </c>
      <c r="Q14" s="22"/>
      <c r="R14" s="20"/>
      <c r="S14" s="20"/>
      <c r="T14" s="21"/>
      <c r="U14" s="20"/>
      <c r="V14" s="20"/>
      <c r="W14" s="20"/>
      <c r="X14" s="20"/>
      <c r="Y14" s="20"/>
      <c r="Z14" s="20"/>
      <c r="AA14" s="20"/>
    </row>
    <row r="15" spans="1:27" ht="15.75" thickBot="1" x14ac:dyDescent="0.3">
      <c r="A15">
        <f t="shared" si="4"/>
        <v>2.2000000000000002</v>
      </c>
      <c r="B15">
        <f t="shared" si="1"/>
        <v>0.10000000000000009</v>
      </c>
      <c r="C15">
        <f t="shared" si="7"/>
        <v>2.4999999999999947</v>
      </c>
      <c r="D15">
        <f t="shared" si="5"/>
        <v>36</v>
      </c>
      <c r="E15" s="67">
        <v>5.8</v>
      </c>
      <c r="F15" s="66">
        <v>60</v>
      </c>
      <c r="G15" s="1">
        <f>INDEX(Коэффициенты!D$3:D$39, MATCH(F15,Коэффициенты!C$3:C$39,1))</f>
        <v>0.55000000000000004</v>
      </c>
      <c r="H15">
        <f t="shared" si="0"/>
        <v>5800</v>
      </c>
      <c r="I15" s="12">
        <f>INDEX(Коэффициенты!B$3:B$74,MATCH(H15,Коэффициенты!A$3:A$74,1))</f>
        <v>0.62</v>
      </c>
      <c r="J15" s="9">
        <f t="shared" si="8"/>
        <v>323.64</v>
      </c>
      <c r="K15" s="2">
        <f t="shared" si="2"/>
        <v>3.9600000000000035</v>
      </c>
      <c r="L15" s="10">
        <f t="shared" si="9"/>
        <v>14.575200000000006</v>
      </c>
      <c r="M15" s="62">
        <f t="shared" si="3"/>
        <v>338.21519999999998</v>
      </c>
      <c r="N15" s="63">
        <f t="shared" si="6"/>
        <v>270.57216</v>
      </c>
      <c r="Q15" s="20"/>
      <c r="R15" s="20"/>
      <c r="S15" s="20"/>
      <c r="T15" s="21"/>
      <c r="U15" s="20"/>
      <c r="V15" s="20"/>
      <c r="W15" s="20"/>
      <c r="X15" s="20"/>
      <c r="Y15" s="20"/>
      <c r="Z15" s="20"/>
      <c r="AA15" s="20"/>
    </row>
    <row r="16" spans="1:27" ht="15.75" thickBot="1" x14ac:dyDescent="0.3">
      <c r="A16">
        <f t="shared" si="4"/>
        <v>2.3000000000000003</v>
      </c>
      <c r="B16">
        <f t="shared" si="1"/>
        <v>0.10000000000000009</v>
      </c>
      <c r="C16">
        <f t="shared" si="7"/>
        <v>2.5999999999999948</v>
      </c>
      <c r="D16">
        <f t="shared" si="5"/>
        <v>35.9</v>
      </c>
      <c r="E16" s="67">
        <v>3.8</v>
      </c>
      <c r="F16" s="66">
        <v>50</v>
      </c>
      <c r="G16" s="1">
        <f>INDEX(Коэффициенты!D$3:D$39, MATCH(F16,Коэффициенты!C$3:C$39,1))</f>
        <v>0.57999999999999996</v>
      </c>
      <c r="H16">
        <f t="shared" si="0"/>
        <v>3800</v>
      </c>
      <c r="I16" s="12">
        <f>INDEX(Коэффициенты!B$3:B$74,MATCH(H16,Коэффициенты!A$3:A$74,1))</f>
        <v>0.73</v>
      </c>
      <c r="J16" s="9">
        <f t="shared" si="8"/>
        <v>249.66</v>
      </c>
      <c r="K16" s="2">
        <f t="shared" si="2"/>
        <v>3.4800000000000026</v>
      </c>
      <c r="L16" s="10">
        <f t="shared" si="9"/>
        <v>18.05520000000001</v>
      </c>
      <c r="M16" s="62">
        <f>L16+J16</f>
        <v>267.71519999999998</v>
      </c>
      <c r="N16" s="63">
        <f t="shared" si="6"/>
        <v>214.17215999999999</v>
      </c>
      <c r="Q16" s="19"/>
      <c r="R16" s="19"/>
      <c r="S16" s="20"/>
      <c r="T16" s="21"/>
      <c r="U16" s="20"/>
      <c r="V16" s="20"/>
      <c r="W16" s="20"/>
      <c r="X16" s="20"/>
      <c r="Y16" s="20"/>
      <c r="Z16" s="20"/>
      <c r="AA16" s="20"/>
    </row>
    <row r="17" spans="1:27" ht="15.75" thickBot="1" x14ac:dyDescent="0.3">
      <c r="A17">
        <f t="shared" si="4"/>
        <v>2.4000000000000004</v>
      </c>
      <c r="B17">
        <f t="shared" si="1"/>
        <v>0.10000000000000009</v>
      </c>
      <c r="C17" s="2">
        <f t="shared" si="7"/>
        <v>2.6999999999999948</v>
      </c>
      <c r="D17">
        <f t="shared" si="5"/>
        <v>35.799999999999997</v>
      </c>
      <c r="E17" s="67">
        <v>3.3</v>
      </c>
      <c r="F17" s="66">
        <v>25</v>
      </c>
      <c r="G17" s="1">
        <f>INDEX(Коэффициенты!D$3:D$39, MATCH(F17,Коэффициенты!C$3:C$39,1))</f>
        <v>0.72</v>
      </c>
      <c r="H17">
        <f t="shared" si="0"/>
        <v>3300</v>
      </c>
      <c r="I17" s="12">
        <f>INDEX(Коэффициенты!B$3:B$74,MATCH(H17,Коэффициенты!A$3:A$74,1))</f>
        <v>0.76</v>
      </c>
      <c r="J17" s="9">
        <f t="shared" si="8"/>
        <v>225.72</v>
      </c>
      <c r="K17" s="2">
        <f t="shared" si="2"/>
        <v>2.1600000000000019</v>
      </c>
      <c r="L17" s="10">
        <f t="shared" si="9"/>
        <v>20.21520000000001</v>
      </c>
      <c r="M17" s="62">
        <f t="shared" si="3"/>
        <v>245.93520000000001</v>
      </c>
      <c r="N17" s="63">
        <f t="shared" si="6"/>
        <v>196.74816000000001</v>
      </c>
      <c r="Q17" s="22"/>
      <c r="R17" s="20"/>
      <c r="S17" s="20"/>
      <c r="T17" s="21"/>
      <c r="U17" s="20"/>
      <c r="V17" s="20"/>
      <c r="W17" s="20"/>
      <c r="X17" s="20"/>
      <c r="Y17" s="20"/>
      <c r="Z17" s="20"/>
      <c r="AA17" s="20"/>
    </row>
    <row r="18" spans="1:27" ht="15.75" thickBot="1" x14ac:dyDescent="0.3">
      <c r="A18">
        <f t="shared" si="4"/>
        <v>2.5000000000000004</v>
      </c>
      <c r="B18">
        <f t="shared" si="1"/>
        <v>0.10000000000000009</v>
      </c>
      <c r="C18">
        <f t="shared" si="7"/>
        <v>2.7999999999999949</v>
      </c>
      <c r="D18">
        <f t="shared" si="5"/>
        <v>35.699999999999996</v>
      </c>
      <c r="E18" s="67">
        <v>3</v>
      </c>
      <c r="F18" s="66">
        <v>20</v>
      </c>
      <c r="G18" s="1">
        <f>INDEX(Коэффициенты!D$3:D$39, MATCH(F18,Коэффициенты!C$3:C$39,1))</f>
        <v>0.75</v>
      </c>
      <c r="H18">
        <f t="shared" si="0"/>
        <v>3000</v>
      </c>
      <c r="I18" s="12">
        <f>INDEX(Коэффициенты!B$3:B$74,MATCH(H18,Коэффициенты!A$3:A$74,1))</f>
        <v>0.78</v>
      </c>
      <c r="J18" s="9">
        <f t="shared" si="8"/>
        <v>210.6</v>
      </c>
      <c r="K18" s="2">
        <f t="shared" si="2"/>
        <v>1.8000000000000016</v>
      </c>
      <c r="L18" s="10">
        <f t="shared" si="9"/>
        <v>22.015200000000011</v>
      </c>
      <c r="M18" s="62">
        <f t="shared" si="3"/>
        <v>232.61520000000002</v>
      </c>
      <c r="N18" s="63">
        <f t="shared" si="6"/>
        <v>186.09216000000001</v>
      </c>
      <c r="Q18" s="20"/>
      <c r="R18" s="20"/>
      <c r="S18" s="20"/>
      <c r="T18" s="21"/>
      <c r="U18" s="20"/>
      <c r="V18" s="20"/>
      <c r="W18" s="20"/>
      <c r="X18" s="20"/>
      <c r="Y18" s="20"/>
      <c r="Z18" s="20"/>
      <c r="AA18" s="20"/>
    </row>
    <row r="19" spans="1:27" ht="15.75" thickBot="1" x14ac:dyDescent="0.3">
      <c r="A19">
        <f t="shared" si="4"/>
        <v>2.6000000000000005</v>
      </c>
      <c r="B19">
        <f t="shared" si="1"/>
        <v>0.10000000000000009</v>
      </c>
      <c r="C19">
        <f t="shared" si="7"/>
        <v>2.899999999999995</v>
      </c>
      <c r="D19">
        <f t="shared" si="5"/>
        <v>35.599999999999994</v>
      </c>
      <c r="E19" s="67">
        <v>2.5</v>
      </c>
      <c r="F19" s="66">
        <v>18</v>
      </c>
      <c r="G19" s="1">
        <f>INDEX(Коэффициенты!D$3:D$39, MATCH(F19,Коэффициенты!C$3:C$39,1))</f>
        <v>0.75</v>
      </c>
      <c r="H19">
        <f>E19*1000</f>
        <v>2500</v>
      </c>
      <c r="I19" s="12">
        <f>INDEX(Коэффициенты!B$3:B$74,MATCH(H19,Коэффициенты!A$3:A$74,1))</f>
        <v>0.8</v>
      </c>
      <c r="J19" s="9">
        <f>I19*H19*$E$5</f>
        <v>180</v>
      </c>
      <c r="K19" s="2">
        <f t="shared" si="2"/>
        <v>1.6200000000000014</v>
      </c>
      <c r="L19" s="10">
        <f t="shared" si="9"/>
        <v>23.635200000000012</v>
      </c>
      <c r="M19" s="62">
        <f t="shared" si="3"/>
        <v>203.6352</v>
      </c>
      <c r="N19" s="63">
        <f t="shared" si="6"/>
        <v>162.90816000000001</v>
      </c>
      <c r="Q19" s="19"/>
      <c r="R19" s="19"/>
      <c r="S19" s="20"/>
      <c r="T19" s="21"/>
      <c r="U19" s="20"/>
      <c r="V19" s="20"/>
      <c r="W19" s="20"/>
      <c r="X19" s="20"/>
      <c r="Y19" s="20"/>
      <c r="Z19" s="20"/>
      <c r="AA19" s="20"/>
    </row>
    <row r="20" spans="1:27" ht="15.75" thickBot="1" x14ac:dyDescent="0.3">
      <c r="A20">
        <f t="shared" si="4"/>
        <v>2.7000000000000006</v>
      </c>
      <c r="B20">
        <f t="shared" si="1"/>
        <v>0.10000000000000009</v>
      </c>
      <c r="C20" s="2">
        <f t="shared" si="7"/>
        <v>2.9999999999999951</v>
      </c>
      <c r="D20">
        <f t="shared" si="5"/>
        <v>35.499999999999993</v>
      </c>
      <c r="E20" s="67">
        <v>2.5</v>
      </c>
      <c r="F20" s="66">
        <v>18</v>
      </c>
      <c r="G20" s="1">
        <f>INDEX(Коэффициенты!D$3:D$39, MATCH(F20,Коэффициенты!C$3:C$39,1))</f>
        <v>0.75</v>
      </c>
      <c r="H20">
        <f t="shared" si="0"/>
        <v>2500</v>
      </c>
      <c r="I20" s="12">
        <f>INDEX(Коэффициенты!B$3:B$74,MATCH(H20,Коэффициенты!A$3:A$74,1))</f>
        <v>0.8</v>
      </c>
      <c r="J20" s="9">
        <f t="shared" si="8"/>
        <v>180</v>
      </c>
      <c r="K20" s="2">
        <f t="shared" si="2"/>
        <v>1.6200000000000014</v>
      </c>
      <c r="L20" s="10">
        <f t="shared" si="9"/>
        <v>25.255200000000013</v>
      </c>
      <c r="M20" s="62">
        <f t="shared" si="3"/>
        <v>205.2552</v>
      </c>
      <c r="N20" s="63">
        <f t="shared" si="6"/>
        <v>164.20416</v>
      </c>
      <c r="Q20" s="22"/>
      <c r="R20" s="20"/>
      <c r="S20" s="20"/>
      <c r="T20" s="21"/>
      <c r="U20" s="20"/>
      <c r="V20" s="20"/>
      <c r="W20" s="20"/>
      <c r="X20" s="20"/>
      <c r="Y20" s="20"/>
      <c r="Z20" s="20"/>
      <c r="AA20" s="20"/>
    </row>
    <row r="21" spans="1:27" ht="15.75" thickBot="1" x14ac:dyDescent="0.3">
      <c r="A21">
        <f t="shared" si="4"/>
        <v>2.8000000000000007</v>
      </c>
      <c r="B21">
        <f t="shared" si="1"/>
        <v>0.10000000000000009</v>
      </c>
      <c r="C21">
        <f t="shared" si="7"/>
        <v>3.0999999999999952</v>
      </c>
      <c r="D21">
        <f t="shared" si="5"/>
        <v>35.399999999999991</v>
      </c>
      <c r="E21" s="67">
        <v>2.6</v>
      </c>
      <c r="F21" s="66">
        <v>18</v>
      </c>
      <c r="G21" s="1">
        <f>INDEX(Коэффициенты!D$3:D$39, MATCH(F21,Коэффициенты!C$3:C$39,1))</f>
        <v>0.75</v>
      </c>
      <c r="H21">
        <f t="shared" si="0"/>
        <v>2600</v>
      </c>
      <c r="I21" s="12">
        <f>INDEX(Коэффициенты!B$3:B$74,MATCH(H21,Коэффициенты!A$3:A$74,1))</f>
        <v>0.8</v>
      </c>
      <c r="J21" s="9">
        <f t="shared" si="8"/>
        <v>187.2</v>
      </c>
      <c r="K21" s="2">
        <f t="shared" si="2"/>
        <v>1.6200000000000014</v>
      </c>
      <c r="L21" s="10">
        <f t="shared" si="9"/>
        <v>26.875200000000014</v>
      </c>
      <c r="M21" s="62">
        <f t="shared" si="3"/>
        <v>214.0752</v>
      </c>
      <c r="N21" s="63">
        <f t="shared" si="6"/>
        <v>171.26015999999998</v>
      </c>
      <c r="Q21" s="20"/>
      <c r="R21" s="20"/>
      <c r="S21" s="20"/>
      <c r="T21" s="21"/>
      <c r="U21" s="20"/>
      <c r="V21" s="20"/>
      <c r="W21" s="20"/>
      <c r="X21" s="20"/>
      <c r="Y21" s="20"/>
      <c r="Z21" s="20"/>
      <c r="AA21" s="20"/>
    </row>
    <row r="22" spans="1:27" ht="15.75" thickBot="1" x14ac:dyDescent="0.3">
      <c r="A22">
        <f t="shared" si="4"/>
        <v>2.9000000000000008</v>
      </c>
      <c r="B22">
        <f t="shared" si="1"/>
        <v>0.10000000000000009</v>
      </c>
      <c r="C22">
        <f t="shared" si="7"/>
        <v>3.1999999999999953</v>
      </c>
      <c r="D22">
        <f t="shared" si="5"/>
        <v>35.29999999999999</v>
      </c>
      <c r="E22" s="67">
        <v>2.8</v>
      </c>
      <c r="F22" s="66">
        <v>15</v>
      </c>
      <c r="G22" s="1">
        <f>INDEX(Коэффициенты!D$3:D$39, MATCH(F22,Коэффициенты!C$3:C$39,1))</f>
        <v>0.75</v>
      </c>
      <c r="H22">
        <f t="shared" si="0"/>
        <v>2800</v>
      </c>
      <c r="I22" s="12">
        <f>INDEX(Коэффициенты!B$3:B$74,MATCH(H22,Коэффициенты!A$3:A$74,1))</f>
        <v>0.79</v>
      </c>
      <c r="J22" s="9">
        <f t="shared" si="8"/>
        <v>199.07999999999998</v>
      </c>
      <c r="K22" s="2">
        <f t="shared" si="2"/>
        <v>1.350000000000001</v>
      </c>
      <c r="L22" s="10">
        <f t="shared" si="9"/>
        <v>28.225200000000015</v>
      </c>
      <c r="M22" s="62">
        <f t="shared" si="3"/>
        <v>227.30520000000001</v>
      </c>
      <c r="N22" s="63">
        <f t="shared" si="6"/>
        <v>181.84416000000002</v>
      </c>
      <c r="Q22" s="19"/>
      <c r="R22" s="19"/>
      <c r="S22" s="20"/>
      <c r="T22" s="21"/>
      <c r="U22" s="20"/>
      <c r="V22" s="20"/>
      <c r="W22" s="20"/>
      <c r="X22" s="20"/>
      <c r="Y22" s="20"/>
      <c r="Z22" s="20"/>
      <c r="AA22" s="20"/>
    </row>
    <row r="23" spans="1:27" ht="15.75" thickBot="1" x14ac:dyDescent="0.3">
      <c r="A23">
        <f t="shared" si="4"/>
        <v>3.0000000000000009</v>
      </c>
      <c r="B23">
        <f t="shared" si="1"/>
        <v>0.10000000000000009</v>
      </c>
      <c r="C23" s="2">
        <f t="shared" si="7"/>
        <v>3.2999999999999954</v>
      </c>
      <c r="D23">
        <f t="shared" si="5"/>
        <v>35.199999999999989</v>
      </c>
      <c r="E23" s="67">
        <v>2.8</v>
      </c>
      <c r="F23" s="66">
        <v>14</v>
      </c>
      <c r="G23" s="1">
        <f>INDEX(Коэффициенты!D$3:D$39, MATCH(F23,Коэффициенты!C$3:C$39,1))</f>
        <v>0.75</v>
      </c>
      <c r="H23">
        <f t="shared" si="0"/>
        <v>2800</v>
      </c>
      <c r="I23" s="12">
        <f>INDEX(Коэффициенты!B$3:B$74,MATCH(H23,Коэффициенты!A$3:A$74,1))</f>
        <v>0.79</v>
      </c>
      <c r="J23" s="9">
        <f t="shared" si="8"/>
        <v>199.07999999999998</v>
      </c>
      <c r="K23" s="2">
        <f t="shared" si="2"/>
        <v>1.2600000000000011</v>
      </c>
      <c r="L23" s="10">
        <f t="shared" si="9"/>
        <v>29.485200000000017</v>
      </c>
      <c r="M23" s="62">
        <f t="shared" si="3"/>
        <v>228.5652</v>
      </c>
      <c r="N23" s="63">
        <f t="shared" si="6"/>
        <v>182.85216</v>
      </c>
      <c r="Q23" s="22"/>
      <c r="R23" s="20"/>
      <c r="S23" s="20"/>
      <c r="T23" s="21"/>
      <c r="U23" s="20"/>
      <c r="V23" s="20"/>
      <c r="W23" s="20"/>
      <c r="X23" s="20"/>
      <c r="Y23" s="20"/>
      <c r="Z23" s="20"/>
      <c r="AA23" s="20"/>
    </row>
    <row r="24" spans="1:27" ht="15.75" thickBot="1" x14ac:dyDescent="0.3">
      <c r="A24">
        <f t="shared" si="4"/>
        <v>3.100000000000001</v>
      </c>
      <c r="B24">
        <f t="shared" si="1"/>
        <v>0.10000000000000009</v>
      </c>
      <c r="C24">
        <f t="shared" si="7"/>
        <v>3.3999999999999955</v>
      </c>
      <c r="D24">
        <f t="shared" si="5"/>
        <v>35.099999999999987</v>
      </c>
      <c r="E24" s="67">
        <v>3.7</v>
      </c>
      <c r="F24" s="66">
        <v>15</v>
      </c>
      <c r="G24" s="1">
        <f>INDEX(Коэффициенты!D$3:D$39, MATCH(F24,Коэффициенты!C$3:C$39,1))</f>
        <v>0.75</v>
      </c>
      <c r="H24">
        <f t="shared" si="0"/>
        <v>3700</v>
      </c>
      <c r="I24" s="12">
        <f>INDEX(Коэффициенты!B$3:B$74,MATCH(H24,Коэффициенты!A$3:A$74,1))</f>
        <v>0.73</v>
      </c>
      <c r="J24" s="9">
        <f t="shared" si="8"/>
        <v>243.09</v>
      </c>
      <c r="K24" s="2">
        <f t="shared" si="2"/>
        <v>1.350000000000001</v>
      </c>
      <c r="L24" s="10">
        <f t="shared" si="9"/>
        <v>30.835200000000018</v>
      </c>
      <c r="M24" s="62">
        <f t="shared" si="3"/>
        <v>273.92520000000002</v>
      </c>
      <c r="N24" s="63">
        <f t="shared" si="6"/>
        <v>219.14016000000001</v>
      </c>
      <c r="Q24" s="20"/>
      <c r="R24" s="20"/>
      <c r="S24" s="20"/>
      <c r="T24" s="21"/>
      <c r="U24" s="20"/>
      <c r="V24" s="20"/>
      <c r="W24" s="20"/>
      <c r="X24" s="20"/>
      <c r="Y24" s="20"/>
      <c r="Z24" s="20"/>
      <c r="AA24" s="20"/>
    </row>
    <row r="25" spans="1:27" ht="15.75" thickBot="1" x14ac:dyDescent="0.3">
      <c r="A25">
        <f t="shared" si="4"/>
        <v>3.2000000000000011</v>
      </c>
      <c r="B25">
        <f t="shared" si="1"/>
        <v>0.10000000000000009</v>
      </c>
      <c r="C25">
        <f t="shared" si="7"/>
        <v>3.4999999999999956</v>
      </c>
      <c r="D25">
        <f t="shared" si="5"/>
        <v>34.999999999999986</v>
      </c>
      <c r="E25" s="67">
        <v>3.3</v>
      </c>
      <c r="F25" s="66">
        <v>17</v>
      </c>
      <c r="G25" s="1">
        <f>INDEX(Коэффициенты!D$3:D$39, MATCH(F25,Коэффициенты!C$3:C$39,1))</f>
        <v>0.75</v>
      </c>
      <c r="H25">
        <f t="shared" si="0"/>
        <v>3300</v>
      </c>
      <c r="I25" s="12">
        <f>INDEX(Коэффициенты!B$3:B$74,MATCH(H25,Коэффициенты!A$3:A$74,1))</f>
        <v>0.76</v>
      </c>
      <c r="J25" s="9">
        <f t="shared" si="8"/>
        <v>225.72</v>
      </c>
      <c r="K25" s="2">
        <f t="shared" si="2"/>
        <v>1.5300000000000014</v>
      </c>
      <c r="L25" s="10">
        <f t="shared" si="9"/>
        <v>32.365200000000023</v>
      </c>
      <c r="M25" s="62">
        <f t="shared" si="3"/>
        <v>258.08520000000004</v>
      </c>
      <c r="N25" s="63">
        <f t="shared" si="6"/>
        <v>206.46816000000004</v>
      </c>
      <c r="Q25" s="19"/>
      <c r="R25" s="19"/>
      <c r="S25" s="20"/>
      <c r="T25" s="21"/>
      <c r="U25" s="20"/>
      <c r="V25" s="20"/>
      <c r="W25" s="20"/>
      <c r="X25" s="20"/>
      <c r="Y25" s="20"/>
      <c r="Z25" s="20"/>
      <c r="AA25" s="20"/>
    </row>
    <row r="26" spans="1:27" ht="15.75" thickBot="1" x14ac:dyDescent="0.3">
      <c r="A26">
        <f t="shared" si="4"/>
        <v>3.3000000000000012</v>
      </c>
      <c r="B26">
        <f t="shared" si="1"/>
        <v>0.10000000000000009</v>
      </c>
      <c r="C26" s="2">
        <f t="shared" si="7"/>
        <v>3.5999999999999956</v>
      </c>
      <c r="D26">
        <f t="shared" si="5"/>
        <v>34.899999999999984</v>
      </c>
      <c r="E26" s="67">
        <v>2.8</v>
      </c>
      <c r="F26" s="66">
        <v>17</v>
      </c>
      <c r="G26" s="1">
        <f>INDEX(Коэффициенты!D$3:D$39, MATCH(F26,Коэффициенты!C$3:C$39,1))</f>
        <v>0.75</v>
      </c>
      <c r="H26">
        <f t="shared" si="0"/>
        <v>2800</v>
      </c>
      <c r="I26" s="12">
        <f>INDEX(Коэффициенты!B$3:B$74,MATCH(H26,Коэффициенты!A$3:A$74,1))</f>
        <v>0.79</v>
      </c>
      <c r="J26" s="9">
        <f t="shared" si="8"/>
        <v>199.07999999999998</v>
      </c>
      <c r="K26" s="2">
        <f t="shared" si="2"/>
        <v>1.5300000000000014</v>
      </c>
      <c r="L26" s="10">
        <f t="shared" si="9"/>
        <v>33.895200000000024</v>
      </c>
      <c r="M26" s="62">
        <f t="shared" si="3"/>
        <v>232.9752</v>
      </c>
      <c r="N26" s="63">
        <f t="shared" si="6"/>
        <v>186.38015999999999</v>
      </c>
      <c r="Q26" s="22"/>
      <c r="R26" s="20"/>
      <c r="S26" s="20"/>
      <c r="T26" s="21"/>
      <c r="U26" s="20"/>
      <c r="V26" s="20"/>
      <c r="W26" s="20"/>
      <c r="X26" s="20"/>
      <c r="Y26" s="20"/>
      <c r="Z26" s="20"/>
      <c r="AA26" s="20"/>
    </row>
    <row r="27" spans="1:27" ht="15.75" thickBot="1" x14ac:dyDescent="0.3">
      <c r="A27">
        <f t="shared" si="4"/>
        <v>3.4000000000000012</v>
      </c>
      <c r="B27">
        <f t="shared" si="1"/>
        <v>0.10000000000000009</v>
      </c>
      <c r="C27">
        <f t="shared" si="7"/>
        <v>3.6999999999999957</v>
      </c>
      <c r="D27">
        <f t="shared" si="5"/>
        <v>34.799999999999983</v>
      </c>
      <c r="E27" s="67">
        <v>2.8</v>
      </c>
      <c r="F27" s="66">
        <v>15</v>
      </c>
      <c r="G27" s="1">
        <f>INDEX(Коэффициенты!D$3:D$39, MATCH(F27,Коэффициенты!C$3:C$39,1))</f>
        <v>0.75</v>
      </c>
      <c r="H27">
        <f t="shared" si="0"/>
        <v>2800</v>
      </c>
      <c r="I27" s="12">
        <f>INDEX(Коэффициенты!B$3:B$74,MATCH(H27,Коэффициенты!A$3:A$74,1))</f>
        <v>0.79</v>
      </c>
      <c r="J27" s="9">
        <f t="shared" si="8"/>
        <v>199.07999999999998</v>
      </c>
      <c r="K27" s="2">
        <f t="shared" si="2"/>
        <v>1.350000000000001</v>
      </c>
      <c r="L27" s="10">
        <f t="shared" si="9"/>
        <v>35.245200000000025</v>
      </c>
      <c r="M27" s="62">
        <f t="shared" si="3"/>
        <v>234.3252</v>
      </c>
      <c r="N27" s="63">
        <f t="shared" si="6"/>
        <v>187.46016</v>
      </c>
      <c r="Q27" s="20"/>
      <c r="R27" s="20"/>
      <c r="S27" s="20"/>
      <c r="T27" s="21"/>
      <c r="U27" s="20"/>
      <c r="V27" s="20"/>
      <c r="W27" s="20"/>
      <c r="X27" s="20"/>
      <c r="Y27" s="20"/>
      <c r="Z27" s="20"/>
      <c r="AA27" s="20"/>
    </row>
    <row r="28" spans="1:27" ht="15.75" thickBot="1" x14ac:dyDescent="0.3">
      <c r="A28">
        <f t="shared" si="4"/>
        <v>3.5000000000000013</v>
      </c>
      <c r="B28">
        <f t="shared" si="1"/>
        <v>0.10000000000000009</v>
      </c>
      <c r="C28">
        <f t="shared" si="7"/>
        <v>3.7999999999999958</v>
      </c>
      <c r="D28">
        <f t="shared" si="5"/>
        <v>34.699999999999982</v>
      </c>
      <c r="E28" s="67">
        <v>5.7</v>
      </c>
      <c r="F28" s="66">
        <v>16</v>
      </c>
      <c r="G28" s="1">
        <f>INDEX(Коэффициенты!D$3:D$39, MATCH(F28,Коэффициенты!C$3:C$39,1))</f>
        <v>0.75</v>
      </c>
      <c r="H28">
        <f t="shared" si="0"/>
        <v>5700</v>
      </c>
      <c r="I28" s="12">
        <f>INDEX(Коэффициенты!B$3:B$74,MATCH(H28,Коэффициенты!A$3:A$74,1))</f>
        <v>0.63</v>
      </c>
      <c r="J28" s="9">
        <f t="shared" si="8"/>
        <v>323.19</v>
      </c>
      <c r="K28" s="2">
        <f t="shared" si="2"/>
        <v>1.4400000000000013</v>
      </c>
      <c r="L28" s="10">
        <f t="shared" si="9"/>
        <v>36.685200000000023</v>
      </c>
      <c r="M28" s="62">
        <f t="shared" si="3"/>
        <v>359.87520000000001</v>
      </c>
      <c r="N28" s="63">
        <f t="shared" si="6"/>
        <v>287.90016000000003</v>
      </c>
      <c r="Q28" s="19"/>
      <c r="R28" s="19"/>
      <c r="S28" s="20"/>
      <c r="T28" s="21"/>
      <c r="U28" s="20"/>
      <c r="V28" s="20"/>
      <c r="W28" s="20"/>
      <c r="X28" s="20"/>
      <c r="Y28" s="20"/>
      <c r="Z28" s="20"/>
      <c r="AA28" s="20"/>
    </row>
    <row r="29" spans="1:27" ht="15.75" thickBot="1" x14ac:dyDescent="0.3">
      <c r="A29">
        <f t="shared" si="4"/>
        <v>3.6000000000000014</v>
      </c>
      <c r="B29">
        <f t="shared" si="1"/>
        <v>0.10000000000000009</v>
      </c>
      <c r="C29" s="2">
        <f t="shared" si="7"/>
        <v>3.8999999999999959</v>
      </c>
      <c r="D29">
        <f t="shared" si="5"/>
        <v>34.59999999999998</v>
      </c>
      <c r="E29" s="67">
        <v>12.1</v>
      </c>
      <c r="F29" s="66">
        <v>18</v>
      </c>
      <c r="G29" s="1">
        <f>INDEX(Коэффициенты!D$3:D$39, MATCH(F29,Коэффициенты!C$3:C$39,1))</f>
        <v>0.75</v>
      </c>
      <c r="H29">
        <f t="shared" si="0"/>
        <v>12100</v>
      </c>
      <c r="I29" s="12">
        <f>INDEX(Коэффициенты!B$3:B$74,MATCH(H29,Коэффициенты!A$3:A$74,1))</f>
        <v>0.41</v>
      </c>
      <c r="J29" s="9">
        <f t="shared" si="8"/>
        <v>446.49</v>
      </c>
      <c r="K29" s="2">
        <f t="shared" si="2"/>
        <v>1.6200000000000014</v>
      </c>
      <c r="L29" s="10">
        <f t="shared" si="9"/>
        <v>38.305200000000028</v>
      </c>
      <c r="M29" s="62">
        <f t="shared" si="3"/>
        <v>484.79520000000002</v>
      </c>
      <c r="N29" s="63">
        <f t="shared" si="6"/>
        <v>387.83616000000001</v>
      </c>
      <c r="Q29" s="22"/>
      <c r="R29" s="20"/>
      <c r="S29" s="20"/>
      <c r="T29" s="21"/>
      <c r="U29" s="20"/>
      <c r="V29" s="20"/>
      <c r="W29" s="20"/>
      <c r="X29" s="20"/>
      <c r="Y29" s="20"/>
      <c r="Z29" s="20"/>
      <c r="AA29" s="20"/>
    </row>
    <row r="30" spans="1:27" ht="15.75" thickBot="1" x14ac:dyDescent="0.3">
      <c r="A30">
        <f t="shared" si="4"/>
        <v>3.7000000000000015</v>
      </c>
      <c r="B30">
        <f t="shared" si="1"/>
        <v>0.10000000000000009</v>
      </c>
      <c r="C30">
        <f t="shared" si="7"/>
        <v>3.999999999999996</v>
      </c>
      <c r="D30">
        <f t="shared" si="5"/>
        <v>34.499999999999979</v>
      </c>
      <c r="E30" s="67">
        <v>12.3</v>
      </c>
      <c r="F30" s="66">
        <v>29</v>
      </c>
      <c r="G30" s="1">
        <f>INDEX(Коэффициенты!D$3:D$39, MATCH(F30,Коэффициенты!C$3:C$39,1))</f>
        <v>0.69</v>
      </c>
      <c r="H30">
        <f t="shared" si="0"/>
        <v>12300</v>
      </c>
      <c r="I30" s="12">
        <f>INDEX(Коэффициенты!B$3:B$74,MATCH(H30,Коэффициенты!A$3:A$74,1))</f>
        <v>0.41</v>
      </c>
      <c r="J30" s="9">
        <f t="shared" si="8"/>
        <v>453.87</v>
      </c>
      <c r="K30" s="2">
        <f t="shared" si="2"/>
        <v>2.401200000000002</v>
      </c>
      <c r="L30" s="10">
        <f t="shared" si="9"/>
        <v>40.706400000000031</v>
      </c>
      <c r="M30" s="62">
        <f t="shared" si="3"/>
        <v>494.57640000000004</v>
      </c>
      <c r="N30" s="63">
        <f t="shared" si="6"/>
        <v>395.66112000000004</v>
      </c>
      <c r="Q30" s="20"/>
      <c r="R30" s="20"/>
      <c r="S30" s="20"/>
      <c r="T30" s="21"/>
      <c r="U30" s="20"/>
      <c r="V30" s="20"/>
      <c r="W30" s="20"/>
      <c r="X30" s="20"/>
      <c r="Y30" s="20"/>
      <c r="Z30" s="20"/>
      <c r="AA30" s="20"/>
    </row>
    <row r="31" spans="1:27" ht="15.75" thickBot="1" x14ac:dyDescent="0.3">
      <c r="A31">
        <f t="shared" si="4"/>
        <v>3.8000000000000016</v>
      </c>
      <c r="B31">
        <f t="shared" si="1"/>
        <v>0.10000000000000009</v>
      </c>
      <c r="C31">
        <f t="shared" si="7"/>
        <v>4.0999999999999961</v>
      </c>
      <c r="D31">
        <f t="shared" si="5"/>
        <v>34.399999999999977</v>
      </c>
      <c r="E31" s="67">
        <v>9.6</v>
      </c>
      <c r="F31" s="66">
        <v>28</v>
      </c>
      <c r="G31" s="1">
        <f>INDEX(Коэффициенты!D$3:D$39, MATCH(F31,Коэффициенты!C$3:C$39,1))</f>
        <v>0.69</v>
      </c>
      <c r="H31">
        <f t="shared" si="0"/>
        <v>9600</v>
      </c>
      <c r="I31" s="12">
        <f>INDEX(Коэффициенты!B$3:B$74,MATCH(H31,Коэффициенты!A$3:A$74,1))</f>
        <v>0.47</v>
      </c>
      <c r="J31" s="9">
        <f t="shared" si="8"/>
        <v>406.08</v>
      </c>
      <c r="K31" s="2">
        <f t="shared" si="2"/>
        <v>2.3184000000000018</v>
      </c>
      <c r="L31" s="10">
        <f t="shared" si="9"/>
        <v>43.024800000000035</v>
      </c>
      <c r="M31" s="62">
        <f t="shared" si="3"/>
        <v>449.10480000000001</v>
      </c>
      <c r="N31" s="63">
        <f t="shared" si="6"/>
        <v>359.28384</v>
      </c>
      <c r="Q31" s="19"/>
      <c r="R31" s="19"/>
      <c r="S31" s="20"/>
      <c r="T31" s="21"/>
      <c r="U31" s="20"/>
      <c r="V31" s="20"/>
      <c r="W31" s="20"/>
      <c r="X31" s="20"/>
      <c r="Y31" s="20"/>
      <c r="Z31" s="20"/>
      <c r="AA31" s="20"/>
    </row>
    <row r="32" spans="1:27" ht="15.75" thickBot="1" x14ac:dyDescent="0.3">
      <c r="A32">
        <f t="shared" si="4"/>
        <v>3.9000000000000017</v>
      </c>
      <c r="B32">
        <f t="shared" si="1"/>
        <v>0.10000000000000009</v>
      </c>
      <c r="C32" s="2">
        <f t="shared" si="7"/>
        <v>4.1999999999999957</v>
      </c>
      <c r="D32">
        <f t="shared" si="5"/>
        <v>34.299999999999976</v>
      </c>
      <c r="E32" s="67">
        <v>7.5</v>
      </c>
      <c r="F32" s="66">
        <v>25</v>
      </c>
      <c r="G32" s="1">
        <f>INDEX(Коэффициенты!D$3:D$39, MATCH(F32,Коэффициенты!C$3:C$39,1))</f>
        <v>0.72</v>
      </c>
      <c r="H32">
        <f t="shared" si="0"/>
        <v>7500</v>
      </c>
      <c r="I32" s="12">
        <f>INDEX(Коэффициенты!B$3:B$74,MATCH(H32,Коэффициенты!A$3:A$74,1))</f>
        <v>0.55000000000000004</v>
      </c>
      <c r="J32" s="9">
        <f t="shared" si="8"/>
        <v>371.25</v>
      </c>
      <c r="K32" s="2">
        <f t="shared" si="2"/>
        <v>2.1600000000000019</v>
      </c>
      <c r="L32" s="10">
        <f t="shared" si="9"/>
        <v>45.184800000000038</v>
      </c>
      <c r="M32" s="62">
        <f t="shared" si="3"/>
        <v>416.43480000000005</v>
      </c>
      <c r="N32" s="63">
        <f t="shared" si="6"/>
        <v>333.14784000000003</v>
      </c>
      <c r="Q32" s="22"/>
      <c r="R32" s="20"/>
      <c r="S32" s="20"/>
      <c r="T32" s="21"/>
      <c r="U32" s="20"/>
      <c r="V32" s="20"/>
      <c r="W32" s="20"/>
      <c r="X32" s="20"/>
      <c r="Y32" s="20"/>
      <c r="Z32" s="20"/>
      <c r="AA32" s="20"/>
    </row>
    <row r="33" spans="1:27" ht="15.75" thickBot="1" x14ac:dyDescent="0.3">
      <c r="A33">
        <f t="shared" si="4"/>
        <v>4.0000000000000018</v>
      </c>
      <c r="B33">
        <f t="shared" si="1"/>
        <v>0.10000000000000009</v>
      </c>
      <c r="C33">
        <f t="shared" si="7"/>
        <v>4.2999999999999954</v>
      </c>
      <c r="D33">
        <f t="shared" si="5"/>
        <v>34.199999999999974</v>
      </c>
      <c r="E33" s="67">
        <v>7.9</v>
      </c>
      <c r="F33" s="66">
        <v>21</v>
      </c>
      <c r="G33" s="1">
        <f>INDEX(Коэффициенты!D$3:D$39, MATCH(F33,Коэффициенты!C$3:C$39,1))</f>
        <v>0.75</v>
      </c>
      <c r="H33">
        <f t="shared" si="0"/>
        <v>7900</v>
      </c>
      <c r="I33" s="12">
        <f>INDEX(Коэффициенты!B$3:B$74,MATCH(H33,Коэффициенты!A$3:A$74,1))</f>
        <v>0.54</v>
      </c>
      <c r="J33" s="9">
        <f t="shared" si="8"/>
        <v>383.94</v>
      </c>
      <c r="K33" s="2">
        <f t="shared" si="2"/>
        <v>1.8900000000000017</v>
      </c>
      <c r="L33" s="10">
        <f t="shared" si="9"/>
        <v>47.074800000000039</v>
      </c>
      <c r="M33" s="62">
        <f t="shared" si="3"/>
        <v>431.01480000000004</v>
      </c>
      <c r="N33" s="63">
        <f t="shared" si="6"/>
        <v>344.81184000000002</v>
      </c>
      <c r="Q33" s="20"/>
      <c r="R33" s="20"/>
      <c r="S33" s="20"/>
      <c r="T33" s="21"/>
      <c r="U33" s="20"/>
      <c r="V33" s="20"/>
      <c r="W33" s="20"/>
      <c r="X33" s="20"/>
      <c r="Y33" s="20"/>
      <c r="Z33" s="20"/>
      <c r="AA33" s="20"/>
    </row>
    <row r="34" spans="1:27" ht="15.75" thickBot="1" x14ac:dyDescent="0.3">
      <c r="A34">
        <f t="shared" si="4"/>
        <v>4.1000000000000014</v>
      </c>
      <c r="B34">
        <f t="shared" si="1"/>
        <v>9.9999999999999645E-2</v>
      </c>
      <c r="C34">
        <f t="shared" si="7"/>
        <v>4.399999999999995</v>
      </c>
      <c r="D34">
        <f t="shared" si="5"/>
        <v>34.099999999999973</v>
      </c>
      <c r="E34" s="67">
        <v>7</v>
      </c>
      <c r="F34" s="66">
        <v>17</v>
      </c>
      <c r="G34" s="1">
        <f>INDEX(Коэффициенты!D$3:D$39, MATCH(F34,Коэффициенты!C$3:C$39,1))</f>
        <v>0.75</v>
      </c>
      <c r="H34">
        <f t="shared" si="0"/>
        <v>7000</v>
      </c>
      <c r="I34" s="12">
        <f>INDEX(Коэффициенты!B$3:B$74,MATCH(H34,Коэффициенты!A$3:A$74,1))</f>
        <v>0.56999999999999995</v>
      </c>
      <c r="J34" s="9">
        <f t="shared" si="8"/>
        <v>359.09999999999997</v>
      </c>
      <c r="K34" s="2">
        <f t="shared" si="2"/>
        <v>1.5299999999999945</v>
      </c>
      <c r="L34" s="10">
        <f t="shared" si="9"/>
        <v>48.604800000000033</v>
      </c>
      <c r="M34" s="62">
        <f t="shared" si="3"/>
        <v>407.70479999999998</v>
      </c>
      <c r="N34" s="63">
        <f t="shared" si="6"/>
        <v>326.16383999999999</v>
      </c>
      <c r="Q34" s="19"/>
      <c r="R34" s="19"/>
      <c r="S34" s="20"/>
      <c r="T34" s="21"/>
      <c r="U34" s="20"/>
      <c r="V34" s="20"/>
      <c r="W34" s="20"/>
      <c r="X34" s="20"/>
      <c r="Y34" s="20"/>
      <c r="Z34" s="20"/>
      <c r="AA34" s="20"/>
    </row>
    <row r="35" spans="1:27" ht="15.75" thickBot="1" x14ac:dyDescent="0.3">
      <c r="A35">
        <f t="shared" si="4"/>
        <v>4.2000000000000011</v>
      </c>
      <c r="B35">
        <f t="shared" si="1"/>
        <v>9.9999999999999645E-2</v>
      </c>
      <c r="C35" s="2">
        <f t="shared" si="7"/>
        <v>4.4999999999999947</v>
      </c>
      <c r="D35">
        <f t="shared" si="5"/>
        <v>33.999999999999972</v>
      </c>
      <c r="E35" s="67">
        <v>4.5</v>
      </c>
      <c r="F35" s="66">
        <v>25</v>
      </c>
      <c r="G35" s="1">
        <f>INDEX(Коэффициенты!D$3:D$39, MATCH(F35,Коэффициенты!C$3:C$39,1))</f>
        <v>0.72</v>
      </c>
      <c r="H35">
        <f t="shared" si="0"/>
        <v>4500</v>
      </c>
      <c r="I35" s="12">
        <f>INDEX(Коэффициенты!B$3:B$74,MATCH(H35,Коэффициенты!A$3:A$74,1))</f>
        <v>0.69</v>
      </c>
      <c r="J35" s="9">
        <f t="shared" si="8"/>
        <v>279.44999999999993</v>
      </c>
      <c r="K35" s="2">
        <f t="shared" si="2"/>
        <v>2.1599999999999921</v>
      </c>
      <c r="L35" s="10">
        <f t="shared" si="9"/>
        <v>50.764800000000022</v>
      </c>
      <c r="M35" s="62">
        <f t="shared" si="3"/>
        <v>330.21479999999997</v>
      </c>
      <c r="N35" s="63">
        <f t="shared" si="6"/>
        <v>264.17183999999997</v>
      </c>
      <c r="Q35" s="22"/>
      <c r="R35" s="20"/>
      <c r="S35" s="20"/>
      <c r="T35" s="21"/>
      <c r="U35" s="20"/>
      <c r="V35" s="20"/>
      <c r="W35" s="20"/>
      <c r="X35" s="20"/>
      <c r="Y35" s="20"/>
      <c r="Z35" s="20"/>
      <c r="AA35" s="20"/>
    </row>
    <row r="36" spans="1:27" ht="15.75" thickBot="1" x14ac:dyDescent="0.3">
      <c r="A36">
        <f t="shared" si="4"/>
        <v>4.3000000000000007</v>
      </c>
      <c r="B36">
        <f t="shared" si="1"/>
        <v>9.9999999999999645E-2</v>
      </c>
      <c r="C36">
        <f t="shared" si="7"/>
        <v>4.5999999999999943</v>
      </c>
      <c r="D36">
        <f t="shared" si="5"/>
        <v>33.89999999999997</v>
      </c>
      <c r="E36" s="67">
        <v>3</v>
      </c>
      <c r="F36" s="66">
        <v>46</v>
      </c>
      <c r="G36" s="1">
        <f>INDEX(Коэффициенты!D$3:D$39, MATCH(F36,Коэффициенты!C$3:C$39,1))</f>
        <v>0.59</v>
      </c>
      <c r="H36">
        <f t="shared" si="0"/>
        <v>3000</v>
      </c>
      <c r="I36" s="12">
        <f>INDEX(Коэффициенты!B$3:B$74,MATCH(H36,Коэффициенты!A$3:A$74,1))</f>
        <v>0.78</v>
      </c>
      <c r="J36" s="9">
        <f t="shared" si="8"/>
        <v>210.6</v>
      </c>
      <c r="K36" s="2">
        <f t="shared" si="2"/>
        <v>3.2567999999999881</v>
      </c>
      <c r="L36" s="10">
        <f t="shared" si="9"/>
        <v>54.021600000000014</v>
      </c>
      <c r="M36" s="62">
        <f t="shared" si="3"/>
        <v>264.6216</v>
      </c>
      <c r="N36" s="63">
        <f t="shared" si="6"/>
        <v>211.69728000000001</v>
      </c>
      <c r="Q36" s="20"/>
      <c r="R36" s="20"/>
      <c r="S36" s="20"/>
      <c r="T36" s="21"/>
      <c r="U36" s="20"/>
      <c r="V36" s="20"/>
      <c r="W36" s="20"/>
      <c r="X36" s="20"/>
      <c r="Y36" s="20"/>
      <c r="Z36" s="20"/>
      <c r="AA36" s="20"/>
    </row>
    <row r="37" spans="1:27" ht="15.75" thickBot="1" x14ac:dyDescent="0.3">
      <c r="A37">
        <f t="shared" si="4"/>
        <v>4.4000000000000004</v>
      </c>
      <c r="B37">
        <f t="shared" si="1"/>
        <v>9.9999999999999645E-2</v>
      </c>
      <c r="C37">
        <f t="shared" si="7"/>
        <v>4.699999999999994</v>
      </c>
      <c r="D37">
        <f t="shared" si="5"/>
        <v>33.799999999999969</v>
      </c>
      <c r="E37" s="67">
        <v>2</v>
      </c>
      <c r="F37" s="66">
        <v>58</v>
      </c>
      <c r="G37" s="5">
        <f>INDEX(Коэффициенты!F$3:F$74, MATCH(F37,Коэффициенты!E$3:E$74,1))</f>
        <v>0.62</v>
      </c>
      <c r="H37">
        <f t="shared" si="0"/>
        <v>2000</v>
      </c>
      <c r="I37" s="12">
        <f>INDEX(Коэффициенты!B$3:B$74,MATCH(H37,Коэффициенты!A$3:A$74,1))</f>
        <v>0.84</v>
      </c>
      <c r="J37" s="9">
        <f t="shared" si="8"/>
        <v>151.19999999999999</v>
      </c>
      <c r="K37" s="2">
        <f t="shared" si="2"/>
        <v>4.3151999999999848</v>
      </c>
      <c r="L37" s="10">
        <f t="shared" si="9"/>
        <v>58.336799999999997</v>
      </c>
      <c r="M37" s="62">
        <f t="shared" si="3"/>
        <v>209.53679999999997</v>
      </c>
      <c r="N37" s="63">
        <f t="shared" si="6"/>
        <v>167.62943999999999</v>
      </c>
      <c r="Q37" s="19"/>
      <c r="R37" s="19"/>
      <c r="S37" s="20"/>
      <c r="T37" s="21"/>
      <c r="U37" s="20"/>
      <c r="V37" s="20"/>
      <c r="W37" s="20"/>
      <c r="X37" s="20"/>
      <c r="Y37" s="20"/>
      <c r="Z37" s="20"/>
      <c r="AA37" s="20"/>
    </row>
    <row r="38" spans="1:27" ht="15.75" thickBot="1" x14ac:dyDescent="0.3">
      <c r="A38">
        <f t="shared" si="4"/>
        <v>4.5</v>
      </c>
      <c r="B38">
        <f t="shared" si="1"/>
        <v>9.9999999999999645E-2</v>
      </c>
      <c r="C38" s="2">
        <f t="shared" si="7"/>
        <v>4.7999999999999936</v>
      </c>
      <c r="D38">
        <f t="shared" si="5"/>
        <v>33.699999999999967</v>
      </c>
      <c r="E38" s="67">
        <v>1.5</v>
      </c>
      <c r="F38" s="66">
        <v>68</v>
      </c>
      <c r="G38" s="5">
        <f>INDEX(Коэффициенты!F$3:F$74, MATCH(F38,Коэффициенты!E$3:E$74,1))</f>
        <v>0.54</v>
      </c>
      <c r="H38">
        <f t="shared" si="0"/>
        <v>1500</v>
      </c>
      <c r="I38" s="12">
        <f>INDEX(Коэффициенты!B$3:B$74,MATCH(H38,Коэффициенты!A$3:A$74,1))</f>
        <v>0.87</v>
      </c>
      <c r="J38" s="9">
        <f t="shared" si="8"/>
        <v>117.44999999999999</v>
      </c>
      <c r="K38" s="2">
        <f t="shared" si="2"/>
        <v>4.4063999999999837</v>
      </c>
      <c r="L38" s="10">
        <f t="shared" si="9"/>
        <v>62.74319999999998</v>
      </c>
      <c r="M38" s="62">
        <f t="shared" si="3"/>
        <v>180.19319999999996</v>
      </c>
      <c r="N38" s="63">
        <f t="shared" si="6"/>
        <v>144.15455999999998</v>
      </c>
      <c r="Q38" s="22"/>
      <c r="R38" s="20"/>
      <c r="S38" s="20"/>
      <c r="T38" s="21"/>
      <c r="U38" s="20"/>
      <c r="V38" s="20"/>
      <c r="W38" s="20"/>
      <c r="X38" s="20"/>
      <c r="Y38" s="20"/>
      <c r="Z38" s="20"/>
      <c r="AA38" s="20"/>
    </row>
    <row r="39" spans="1:27" ht="15.75" thickBot="1" x14ac:dyDescent="0.3">
      <c r="A39">
        <f t="shared" si="4"/>
        <v>4.5999999999999996</v>
      </c>
      <c r="B39">
        <f t="shared" si="1"/>
        <v>9.9999999999999645E-2</v>
      </c>
      <c r="C39">
        <f t="shared" si="7"/>
        <v>4.8999999999999932</v>
      </c>
      <c r="D39">
        <f t="shared" si="5"/>
        <v>33.599999999999966</v>
      </c>
      <c r="E39" s="67">
        <v>1</v>
      </c>
      <c r="F39" s="66">
        <v>64</v>
      </c>
      <c r="G39" s="5">
        <f>INDEX(Коэффициенты!F$3:F$74, MATCH(F39,Коэффициенты!E$3:E$74,1))</f>
        <v>0.56999999999999995</v>
      </c>
      <c r="H39">
        <f t="shared" si="0"/>
        <v>1000</v>
      </c>
      <c r="I39" s="12">
        <f>INDEX(Коэффициенты!B$3:B$74,MATCH(H39,Коэффициенты!A$3:A$74,1))</f>
        <v>0.9</v>
      </c>
      <c r="J39" s="9">
        <f t="shared" si="8"/>
        <v>81</v>
      </c>
      <c r="K39" s="2">
        <f t="shared" si="2"/>
        <v>4.3775999999999842</v>
      </c>
      <c r="L39" s="10">
        <f t="shared" si="9"/>
        <v>67.12079999999996</v>
      </c>
      <c r="M39" s="62">
        <f t="shared" si="3"/>
        <v>148.12079999999997</v>
      </c>
      <c r="N39" s="63">
        <f t="shared" si="6"/>
        <v>118.49663999999999</v>
      </c>
      <c r="Q39" s="20"/>
      <c r="R39" s="20"/>
      <c r="S39" s="20"/>
      <c r="T39" s="21"/>
      <c r="U39" s="20"/>
      <c r="V39" s="20"/>
      <c r="W39" s="20"/>
      <c r="X39" s="20"/>
      <c r="Y39" s="20"/>
      <c r="Z39" s="20"/>
      <c r="AA39" s="20"/>
    </row>
    <row r="40" spans="1:27" ht="15.75" thickBot="1" x14ac:dyDescent="0.3">
      <c r="A40">
        <f t="shared" si="4"/>
        <v>4.6999999999999993</v>
      </c>
      <c r="B40">
        <f t="shared" si="1"/>
        <v>9.9999999999999645E-2</v>
      </c>
      <c r="C40">
        <f t="shared" si="7"/>
        <v>4.9999999999999929</v>
      </c>
      <c r="D40">
        <f t="shared" si="5"/>
        <v>33.499999999999964</v>
      </c>
      <c r="E40" s="67">
        <v>0.7</v>
      </c>
      <c r="F40" s="66">
        <v>50</v>
      </c>
      <c r="G40" s="5">
        <f>INDEX(Коэффициенты!F$3:F$74, MATCH(F40,Коэффициенты!E$3:E$74,1))</f>
        <v>0.68</v>
      </c>
      <c r="H40">
        <f t="shared" si="0"/>
        <v>700</v>
      </c>
      <c r="I40" s="12">
        <f>INDEX(Коэффициенты!B$3:B$74,MATCH(H40,Коэффициенты!A$3:A$74,1))</f>
        <v>0.9</v>
      </c>
      <c r="J40" s="9">
        <f t="shared" si="8"/>
        <v>56.699999999999996</v>
      </c>
      <c r="K40" s="2">
        <f t="shared" si="2"/>
        <v>4.079999999999985</v>
      </c>
      <c r="L40" s="10">
        <f t="shared" si="9"/>
        <v>71.200799999999944</v>
      </c>
      <c r="M40" s="62">
        <f t="shared" si="3"/>
        <v>127.90079999999995</v>
      </c>
      <c r="N40" s="63">
        <f t="shared" si="6"/>
        <v>102.32063999999995</v>
      </c>
      <c r="Q40" s="19"/>
      <c r="R40" s="19"/>
      <c r="S40" s="20"/>
      <c r="T40" s="21"/>
      <c r="U40" s="20"/>
      <c r="V40" s="20"/>
      <c r="W40" s="20"/>
      <c r="X40" s="20"/>
      <c r="Y40" s="20"/>
      <c r="Z40" s="20"/>
      <c r="AA40" s="20"/>
    </row>
    <row r="41" spans="1:27" ht="15.75" thickBot="1" x14ac:dyDescent="0.3">
      <c r="A41">
        <f t="shared" si="4"/>
        <v>4.7999999999999989</v>
      </c>
      <c r="B41">
        <f t="shared" si="1"/>
        <v>9.9999999999999645E-2</v>
      </c>
      <c r="C41" s="2">
        <f t="shared" si="7"/>
        <v>5.0999999999999925</v>
      </c>
      <c r="D41">
        <f t="shared" si="5"/>
        <v>33.399999999999963</v>
      </c>
      <c r="E41" s="67">
        <v>0.6</v>
      </c>
      <c r="F41" s="66">
        <v>32</v>
      </c>
      <c r="G41" s="5">
        <f>INDEX(Коэффициенты!F$3:F$74, MATCH(F41,Коэффициенты!E$3:E$74,1))</f>
        <v>0.86</v>
      </c>
      <c r="H41">
        <f t="shared" si="0"/>
        <v>600</v>
      </c>
      <c r="I41" s="12">
        <f>INDEX(Коэффициенты!B$3:B$74,MATCH(H41,Коэффициенты!A$3:A$74,1))</f>
        <v>0.9</v>
      </c>
      <c r="J41" s="9">
        <f t="shared" si="8"/>
        <v>48.6</v>
      </c>
      <c r="K41" s="2">
        <f t="shared" si="2"/>
        <v>3.302399999999988</v>
      </c>
      <c r="L41" s="10">
        <f t="shared" si="9"/>
        <v>74.503199999999936</v>
      </c>
      <c r="M41" s="62">
        <f t="shared" si="3"/>
        <v>123.10319999999993</v>
      </c>
      <c r="N41" s="63">
        <f t="shared" si="6"/>
        <v>98.48255999999995</v>
      </c>
      <c r="Q41" s="22"/>
      <c r="R41" s="20"/>
      <c r="S41" s="20"/>
      <c r="T41" s="21"/>
      <c r="U41" s="20"/>
      <c r="V41" s="20"/>
      <c r="W41" s="20"/>
      <c r="X41" s="20"/>
      <c r="Y41" s="20"/>
      <c r="Z41" s="20"/>
      <c r="AA41" s="20"/>
    </row>
    <row r="42" spans="1:27" ht="15.75" thickBot="1" x14ac:dyDescent="0.3">
      <c r="A42">
        <f t="shared" si="4"/>
        <v>4.8999999999999986</v>
      </c>
      <c r="B42">
        <f t="shared" si="1"/>
        <v>9.9999999999999645E-2</v>
      </c>
      <c r="C42">
        <f t="shared" si="7"/>
        <v>5.1999999999999922</v>
      </c>
      <c r="D42">
        <f t="shared" si="5"/>
        <v>33.299999999999962</v>
      </c>
      <c r="E42" s="67">
        <v>0.5</v>
      </c>
      <c r="F42" s="66">
        <v>20</v>
      </c>
      <c r="G42" s="5">
        <f>INDEX(Коэффициенты!F$3:F$74, MATCH(F42,Коэффициенты!E$3:E$74,1))</f>
        <v>1</v>
      </c>
      <c r="H42">
        <f t="shared" si="0"/>
        <v>500</v>
      </c>
      <c r="I42" s="12">
        <f>INDEX(Коэффициенты!B$3:B$74,MATCH(H42,Коэффициенты!A$3:A$74,1))</f>
        <v>0.9</v>
      </c>
      <c r="J42" s="9">
        <f t="shared" si="8"/>
        <v>40.5</v>
      </c>
      <c r="K42" s="2">
        <f t="shared" si="2"/>
        <v>2.3999999999999915</v>
      </c>
      <c r="L42" s="10">
        <f t="shared" si="9"/>
        <v>76.903199999999927</v>
      </c>
      <c r="M42" s="62">
        <f t="shared" si="3"/>
        <v>117.40319999999993</v>
      </c>
      <c r="N42" s="63">
        <f t="shared" si="6"/>
        <v>93.922559999999947</v>
      </c>
      <c r="Q42" s="20"/>
      <c r="R42" s="20"/>
      <c r="S42" s="20"/>
      <c r="T42" s="21"/>
      <c r="U42" s="20"/>
      <c r="V42" s="20"/>
      <c r="W42" s="20"/>
      <c r="X42" s="20"/>
      <c r="Y42" s="20"/>
      <c r="Z42" s="20"/>
      <c r="AA42" s="20"/>
    </row>
    <row r="43" spans="1:27" ht="15.75" thickBot="1" x14ac:dyDescent="0.3">
      <c r="A43">
        <f t="shared" si="4"/>
        <v>4.9999999999999982</v>
      </c>
      <c r="B43">
        <f t="shared" si="1"/>
        <v>9.9999999999999645E-2</v>
      </c>
      <c r="C43">
        <f t="shared" si="7"/>
        <v>5.2999999999999918</v>
      </c>
      <c r="D43">
        <f t="shared" si="5"/>
        <v>33.19999999999996</v>
      </c>
      <c r="E43" s="67">
        <v>0.5</v>
      </c>
      <c r="F43" s="66">
        <v>14</v>
      </c>
      <c r="G43" s="5">
        <f>INDEX(Коэффициенты!F$3:F$74, MATCH(F43,Коэффициенты!E$3:E$74,1))</f>
        <v>1</v>
      </c>
      <c r="H43">
        <f t="shared" si="0"/>
        <v>500</v>
      </c>
      <c r="I43" s="12">
        <f>INDEX(Коэффициенты!B$3:B$74,MATCH(H43,Коэффициенты!A$3:A$74,1))</f>
        <v>0.9</v>
      </c>
      <c r="J43" s="9">
        <f t="shared" si="8"/>
        <v>40.5</v>
      </c>
      <c r="K43" s="2">
        <f t="shared" si="2"/>
        <v>1.6799999999999939</v>
      </c>
      <c r="L43" s="10">
        <f t="shared" si="9"/>
        <v>78.58319999999992</v>
      </c>
      <c r="M43" s="62">
        <f t="shared" si="3"/>
        <v>119.08319999999992</v>
      </c>
      <c r="N43" s="63">
        <f t="shared" si="6"/>
        <v>95.266559999999942</v>
      </c>
      <c r="Q43" s="19"/>
      <c r="R43" s="19"/>
      <c r="S43" s="20"/>
      <c r="T43" s="21"/>
      <c r="U43" s="20"/>
      <c r="V43" s="20"/>
      <c r="W43" s="20"/>
      <c r="X43" s="20"/>
      <c r="Y43" s="20"/>
      <c r="Z43" s="20"/>
      <c r="AA43" s="20"/>
    </row>
    <row r="44" spans="1:27" ht="15.75" thickBot="1" x14ac:dyDescent="0.3">
      <c r="A44">
        <f t="shared" si="4"/>
        <v>5.0999999999999979</v>
      </c>
      <c r="B44">
        <f t="shared" si="1"/>
        <v>9.9999999999999645E-2</v>
      </c>
      <c r="C44" s="2">
        <f t="shared" si="7"/>
        <v>5.3999999999999915</v>
      </c>
      <c r="D44">
        <f t="shared" si="5"/>
        <v>33.099999999999959</v>
      </c>
      <c r="E44" s="67">
        <v>0.6</v>
      </c>
      <c r="F44" s="66">
        <v>13</v>
      </c>
      <c r="G44" s="5">
        <f>INDEX(Коэффициенты!F$3:F$74, MATCH(F44,Коэффициенты!E$3:E$74,1))</f>
        <v>1</v>
      </c>
      <c r="H44">
        <f t="shared" si="0"/>
        <v>600</v>
      </c>
      <c r="I44" s="12">
        <f>INDEX(Коэффициенты!B$3:B$74,MATCH(H44,Коэффициенты!A$3:A$74,1))</f>
        <v>0.9</v>
      </c>
      <c r="J44" s="9">
        <f t="shared" si="8"/>
        <v>48.6</v>
      </c>
      <c r="K44" s="2">
        <f t="shared" si="2"/>
        <v>1.5599999999999945</v>
      </c>
      <c r="L44" s="10">
        <f t="shared" si="9"/>
        <v>80.143199999999908</v>
      </c>
      <c r="M44" s="62">
        <f t="shared" si="3"/>
        <v>128.74319999999992</v>
      </c>
      <c r="N44" s="63">
        <f t="shared" si="6"/>
        <v>102.99455999999994</v>
      </c>
      <c r="Q44" s="22"/>
      <c r="R44" s="20"/>
      <c r="S44" s="20"/>
      <c r="T44" s="21"/>
      <c r="U44" s="20"/>
      <c r="V44" s="20"/>
      <c r="W44" s="20"/>
      <c r="X44" s="20"/>
      <c r="Y44" s="20"/>
      <c r="Z44" s="20"/>
      <c r="AA44" s="20"/>
    </row>
    <row r="45" spans="1:27" ht="15.75" thickBot="1" x14ac:dyDescent="0.3">
      <c r="A45">
        <f t="shared" si="4"/>
        <v>5.1999999999999975</v>
      </c>
      <c r="B45">
        <f t="shared" si="1"/>
        <v>9.9999999999999645E-2</v>
      </c>
      <c r="C45">
        <f t="shared" si="7"/>
        <v>5.4999999999999911</v>
      </c>
      <c r="D45">
        <f t="shared" si="5"/>
        <v>32.999999999999957</v>
      </c>
      <c r="E45" s="67">
        <v>0.6</v>
      </c>
      <c r="F45" s="66">
        <v>13</v>
      </c>
      <c r="G45" s="5">
        <f>INDEX(Коэффициенты!F$3:F$74, MATCH(F45,Коэффициенты!E$3:E$74,1))</f>
        <v>1</v>
      </c>
      <c r="H45">
        <f t="shared" si="0"/>
        <v>600</v>
      </c>
      <c r="I45" s="12">
        <f>INDEX(Коэффициенты!B$3:B$74,MATCH(H45,Коэффициенты!A$3:A$74,1))</f>
        <v>0.9</v>
      </c>
      <c r="J45" s="9">
        <f t="shared" si="8"/>
        <v>48.6</v>
      </c>
      <c r="K45" s="2">
        <f t="shared" si="2"/>
        <v>1.5599999999999945</v>
      </c>
      <c r="L45" s="10">
        <f t="shared" si="9"/>
        <v>81.703199999999896</v>
      </c>
      <c r="M45" s="62">
        <f t="shared" si="3"/>
        <v>130.30319999999989</v>
      </c>
      <c r="N45" s="63">
        <f t="shared" si="6"/>
        <v>104.24255999999991</v>
      </c>
      <c r="Q45" s="20"/>
      <c r="R45" s="20"/>
      <c r="S45" s="20"/>
      <c r="T45" s="21"/>
      <c r="U45" s="20"/>
      <c r="V45" s="20"/>
      <c r="W45" s="20"/>
      <c r="X45" s="20"/>
      <c r="Y45" s="20"/>
      <c r="Z45" s="20"/>
      <c r="AA45" s="20"/>
    </row>
    <row r="46" spans="1:27" ht="15.75" thickBot="1" x14ac:dyDescent="0.3">
      <c r="A46">
        <f t="shared" si="4"/>
        <v>5.2999999999999972</v>
      </c>
      <c r="B46">
        <f t="shared" si="1"/>
        <v>9.9999999999999645E-2</v>
      </c>
      <c r="C46">
        <f t="shared" si="7"/>
        <v>5.5999999999999908</v>
      </c>
      <c r="D46">
        <f t="shared" si="5"/>
        <v>32.899999999999956</v>
      </c>
      <c r="E46" s="67">
        <v>0.6</v>
      </c>
      <c r="F46" s="66">
        <v>14</v>
      </c>
      <c r="G46" s="5">
        <f>INDEX(Коэффициенты!F$3:F$74, MATCH(F46,Коэффициенты!E$3:E$74,1))</f>
        <v>1</v>
      </c>
      <c r="H46">
        <f t="shared" si="0"/>
        <v>600</v>
      </c>
      <c r="I46" s="12">
        <f>INDEX(Коэффициенты!B$3:B$74,MATCH(H46,Коэффициенты!A$3:A$74,1))</f>
        <v>0.9</v>
      </c>
      <c r="J46" s="9">
        <f t="shared" si="8"/>
        <v>48.6</v>
      </c>
      <c r="K46" s="2">
        <f t="shared" si="2"/>
        <v>1.6799999999999939</v>
      </c>
      <c r="L46" s="10">
        <f t="shared" si="9"/>
        <v>83.383199999999889</v>
      </c>
      <c r="M46" s="62">
        <f t="shared" si="3"/>
        <v>131.9831999999999</v>
      </c>
      <c r="N46" s="63">
        <f t="shared" si="6"/>
        <v>105.58655999999992</v>
      </c>
      <c r="Q46" s="19"/>
      <c r="R46" s="19"/>
      <c r="S46" s="20"/>
      <c r="T46" s="21"/>
      <c r="U46" s="20"/>
      <c r="V46" s="20"/>
      <c r="W46" s="20"/>
      <c r="X46" s="20"/>
      <c r="Y46" s="20"/>
      <c r="Z46" s="20"/>
      <c r="AA46" s="20"/>
    </row>
    <row r="47" spans="1:27" ht="15.75" thickBot="1" x14ac:dyDescent="0.3">
      <c r="A47">
        <f t="shared" si="4"/>
        <v>5.3999999999999968</v>
      </c>
      <c r="B47">
        <f t="shared" si="1"/>
        <v>9.9999999999999645E-2</v>
      </c>
      <c r="C47" s="2">
        <f t="shared" si="7"/>
        <v>5.6999999999999904</v>
      </c>
      <c r="D47">
        <f t="shared" si="5"/>
        <v>32.799999999999955</v>
      </c>
      <c r="E47" s="67">
        <v>0.7</v>
      </c>
      <c r="F47" s="66">
        <v>12</v>
      </c>
      <c r="G47" s="5">
        <f>INDEX(Коэффициенты!F$3:F$74, MATCH(F47,Коэффициенты!E$3:E$74,1))</f>
        <v>1</v>
      </c>
      <c r="H47">
        <f t="shared" si="0"/>
        <v>700</v>
      </c>
      <c r="I47" s="12">
        <f>INDEX(Коэффициенты!B$3:B$74,MATCH(H47,Коэффициенты!A$3:A$74,1))</f>
        <v>0.9</v>
      </c>
      <c r="J47" s="9">
        <f t="shared" si="8"/>
        <v>56.699999999999996</v>
      </c>
      <c r="K47" s="2">
        <f t="shared" si="2"/>
        <v>1.4399999999999948</v>
      </c>
      <c r="L47" s="10">
        <f t="shared" si="9"/>
        <v>84.823199999999886</v>
      </c>
      <c r="M47" s="62">
        <f t="shared" si="3"/>
        <v>141.52319999999989</v>
      </c>
      <c r="N47" s="63">
        <f t="shared" si="6"/>
        <v>113.21855999999991</v>
      </c>
      <c r="Q47" s="22"/>
      <c r="R47" s="20"/>
      <c r="S47" s="20"/>
      <c r="T47" s="21"/>
      <c r="U47" s="20"/>
      <c r="V47" s="20"/>
      <c r="W47" s="20"/>
      <c r="X47" s="20"/>
      <c r="Y47" s="20"/>
      <c r="Z47" s="20"/>
      <c r="AA47" s="20"/>
    </row>
    <row r="48" spans="1:27" ht="15.75" thickBot="1" x14ac:dyDescent="0.3">
      <c r="A48">
        <f t="shared" si="4"/>
        <v>5.4999999999999964</v>
      </c>
      <c r="B48">
        <f t="shared" si="1"/>
        <v>9.9999999999999645E-2</v>
      </c>
      <c r="C48">
        <f t="shared" si="7"/>
        <v>5.7999999999999901</v>
      </c>
      <c r="D48">
        <f t="shared" si="5"/>
        <v>32.699999999999953</v>
      </c>
      <c r="E48" s="67">
        <v>0.6</v>
      </c>
      <c r="F48" s="66">
        <v>11</v>
      </c>
      <c r="G48" s="5">
        <f>INDEX(Коэффициенты!F$3:F$74, MATCH(F48,Коэффициенты!E$3:E$74,1))</f>
        <v>1</v>
      </c>
      <c r="H48">
        <f t="shared" si="0"/>
        <v>600</v>
      </c>
      <c r="I48" s="12">
        <f>INDEX(Коэффициенты!B$3:B$74,MATCH(H48,Коэффициенты!A$3:A$74,1))</f>
        <v>0.9</v>
      </c>
      <c r="J48" s="9">
        <f t="shared" si="8"/>
        <v>48.6</v>
      </c>
      <c r="K48" s="2">
        <f t="shared" si="2"/>
        <v>1.3199999999999952</v>
      </c>
      <c r="L48" s="10">
        <f t="shared" si="9"/>
        <v>86.143199999999879</v>
      </c>
      <c r="M48" s="62">
        <f t="shared" si="3"/>
        <v>134.74319999999989</v>
      </c>
      <c r="N48" s="63">
        <f t="shared" si="6"/>
        <v>107.7945599999999</v>
      </c>
      <c r="Q48" s="20"/>
      <c r="R48" s="20"/>
      <c r="S48" s="20"/>
      <c r="T48" s="21"/>
      <c r="U48" s="20"/>
      <c r="V48" s="20"/>
      <c r="W48" s="20"/>
      <c r="X48" s="20"/>
      <c r="Y48" s="20"/>
      <c r="Z48" s="20"/>
      <c r="AA48" s="20"/>
    </row>
    <row r="49" spans="1:27" ht="15.75" thickBot="1" x14ac:dyDescent="0.3">
      <c r="A49">
        <f t="shared" si="4"/>
        <v>5.5999999999999961</v>
      </c>
      <c r="B49">
        <f t="shared" si="1"/>
        <v>9.9999999999999645E-2</v>
      </c>
      <c r="C49">
        <f t="shared" si="7"/>
        <v>5.8999999999999897</v>
      </c>
      <c r="D49">
        <f t="shared" si="5"/>
        <v>32.599999999999952</v>
      </c>
      <c r="E49" s="67">
        <v>0.6</v>
      </c>
      <c r="F49" s="66">
        <v>11</v>
      </c>
      <c r="G49" s="5">
        <f>INDEX(Коэффициенты!F$3:F$74, MATCH(F49,Коэффициенты!E$3:E$74,1))</f>
        <v>1</v>
      </c>
      <c r="H49">
        <f t="shared" si="0"/>
        <v>600</v>
      </c>
      <c r="I49" s="12">
        <f>INDEX(Коэффициенты!B$3:B$74,MATCH(H49,Коэффициенты!A$3:A$74,1))</f>
        <v>0.9</v>
      </c>
      <c r="J49" s="9">
        <f t="shared" si="8"/>
        <v>48.6</v>
      </c>
      <c r="K49" s="2">
        <f t="shared" si="2"/>
        <v>1.3199999999999952</v>
      </c>
      <c r="L49" s="10">
        <f t="shared" si="9"/>
        <v>87.463199999999873</v>
      </c>
      <c r="M49" s="62">
        <f t="shared" si="3"/>
        <v>136.06319999999988</v>
      </c>
      <c r="N49" s="63">
        <f t="shared" si="6"/>
        <v>108.8505599999999</v>
      </c>
      <c r="Q49" s="19"/>
      <c r="R49" s="19"/>
      <c r="S49" s="20"/>
      <c r="T49" s="21"/>
      <c r="U49" s="20"/>
      <c r="V49" s="20"/>
      <c r="W49" s="20"/>
      <c r="X49" s="20"/>
      <c r="Y49" s="20"/>
      <c r="Z49" s="20"/>
      <c r="AA49" s="20"/>
    </row>
    <row r="50" spans="1:27" ht="15.75" thickBot="1" x14ac:dyDescent="0.3">
      <c r="A50">
        <f t="shared" si="4"/>
        <v>5.6999999999999957</v>
      </c>
      <c r="B50">
        <f t="shared" si="1"/>
        <v>9.9999999999999645E-2</v>
      </c>
      <c r="C50" s="2">
        <f t="shared" si="7"/>
        <v>5.9999999999999893</v>
      </c>
      <c r="D50">
        <f t="shared" si="5"/>
        <v>32.49999999999995</v>
      </c>
      <c r="E50" s="67">
        <v>0.6</v>
      </c>
      <c r="F50" s="66">
        <v>10</v>
      </c>
      <c r="G50" s="5">
        <f>INDEX(Коэффициенты!F$3:F$74, MATCH(F50,Коэффициенты!E$3:E$74,1))</f>
        <v>1</v>
      </c>
      <c r="H50">
        <f t="shared" si="0"/>
        <v>600</v>
      </c>
      <c r="I50" s="12">
        <f>INDEX(Коэффициенты!B$3:B$74,MATCH(H50,Коэффициенты!A$3:A$74,1))</f>
        <v>0.9</v>
      </c>
      <c r="J50" s="9">
        <f t="shared" si="8"/>
        <v>48.6</v>
      </c>
      <c r="K50" s="2">
        <f t="shared" si="2"/>
        <v>1.1999999999999957</v>
      </c>
      <c r="L50" s="10">
        <f t="shared" si="9"/>
        <v>88.663199999999875</v>
      </c>
      <c r="M50" s="62">
        <f t="shared" si="3"/>
        <v>137.26319999999987</v>
      </c>
      <c r="N50" s="63">
        <f t="shared" si="6"/>
        <v>109.8105599999999</v>
      </c>
      <c r="Q50" s="22"/>
      <c r="R50" s="20"/>
      <c r="S50" s="20"/>
      <c r="T50" s="21"/>
      <c r="U50" s="20"/>
      <c r="V50" s="20"/>
      <c r="W50" s="20"/>
      <c r="X50" s="20"/>
      <c r="Y50" s="20"/>
      <c r="Z50" s="20"/>
      <c r="AA50" s="20"/>
    </row>
    <row r="51" spans="1:27" ht="15.75" thickBot="1" x14ac:dyDescent="0.3">
      <c r="A51">
        <f t="shared" si="4"/>
        <v>5.7999999999999954</v>
      </c>
      <c r="B51">
        <f t="shared" si="1"/>
        <v>9.9999999999999645E-2</v>
      </c>
      <c r="C51">
        <f t="shared" si="7"/>
        <v>6.099999999999989</v>
      </c>
      <c r="D51">
        <f t="shared" si="5"/>
        <v>32.399999999999949</v>
      </c>
      <c r="E51" s="67">
        <v>0.8</v>
      </c>
      <c r="F51" s="66">
        <v>10</v>
      </c>
      <c r="G51" s="5">
        <f>INDEX(Коэффициенты!F$3:F$74, MATCH(F51,Коэффициенты!E$3:E$74,1))</f>
        <v>1</v>
      </c>
      <c r="H51">
        <f t="shared" si="0"/>
        <v>800</v>
      </c>
      <c r="I51" s="12">
        <f>INDEX(Коэффициенты!B$3:B$74,MATCH(H51,Коэффициенты!A$3:A$74,1))</f>
        <v>0.9</v>
      </c>
      <c r="J51" s="9">
        <f t="shared" si="8"/>
        <v>64.8</v>
      </c>
      <c r="K51" s="2">
        <f t="shared" si="2"/>
        <v>1.1999999999999957</v>
      </c>
      <c r="L51" s="10">
        <f t="shared" si="9"/>
        <v>89.863199999999864</v>
      </c>
      <c r="M51" s="62">
        <f t="shared" si="3"/>
        <v>154.66319999999985</v>
      </c>
      <c r="N51" s="63">
        <f t="shared" si="6"/>
        <v>123.73055999999988</v>
      </c>
      <c r="Q51" s="20"/>
      <c r="R51" s="20"/>
      <c r="S51" s="20"/>
      <c r="T51" s="21"/>
      <c r="U51" s="20"/>
      <c r="V51" s="20"/>
      <c r="W51" s="20"/>
      <c r="X51" s="20"/>
      <c r="Y51" s="20"/>
      <c r="Z51" s="20"/>
      <c r="AA51" s="20"/>
    </row>
    <row r="52" spans="1:27" ht="15.75" thickBot="1" x14ac:dyDescent="0.3">
      <c r="A52">
        <f t="shared" si="4"/>
        <v>5.899999999999995</v>
      </c>
      <c r="B52">
        <f t="shared" si="1"/>
        <v>9.9999999999999645E-2</v>
      </c>
      <c r="C52">
        <f t="shared" si="7"/>
        <v>6.1999999999999886</v>
      </c>
      <c r="D52">
        <f t="shared" si="5"/>
        <v>32.299999999999947</v>
      </c>
      <c r="E52" s="67">
        <v>0.8</v>
      </c>
      <c r="F52" s="66">
        <v>10</v>
      </c>
      <c r="G52" s="5">
        <f>INDEX(Коэффициенты!F$3:F$74, MATCH(F52,Коэффициенты!E$3:E$74,1))</f>
        <v>1</v>
      </c>
      <c r="H52">
        <f t="shared" si="0"/>
        <v>800</v>
      </c>
      <c r="I52" s="12">
        <f>INDEX(Коэффициенты!B$3:B$74,MATCH(H52,Коэффициенты!A$3:A$74,1))</f>
        <v>0.9</v>
      </c>
      <c r="J52" s="9">
        <f t="shared" si="8"/>
        <v>64.8</v>
      </c>
      <c r="K52" s="2">
        <f t="shared" si="2"/>
        <v>1.1999999999999957</v>
      </c>
      <c r="L52" s="10">
        <f t="shared" si="9"/>
        <v>91.063199999999853</v>
      </c>
      <c r="M52" s="62">
        <f t="shared" si="3"/>
        <v>155.86319999999984</v>
      </c>
      <c r="N52" s="63">
        <f t="shared" si="6"/>
        <v>124.69055999999986</v>
      </c>
      <c r="Q52" s="19"/>
      <c r="R52" s="19"/>
      <c r="S52" s="20"/>
      <c r="T52" s="21"/>
      <c r="U52" s="20"/>
      <c r="V52" s="20"/>
      <c r="W52" s="20"/>
      <c r="X52" s="20"/>
      <c r="Y52" s="20"/>
      <c r="Z52" s="20"/>
      <c r="AA52" s="20"/>
    </row>
    <row r="53" spans="1:27" ht="15.75" thickBot="1" x14ac:dyDescent="0.3">
      <c r="A53">
        <f t="shared" si="4"/>
        <v>5.9999999999999947</v>
      </c>
      <c r="B53">
        <f t="shared" si="1"/>
        <v>9.9999999999999645E-2</v>
      </c>
      <c r="C53" s="2">
        <f t="shared" si="7"/>
        <v>6.2999999999999883</v>
      </c>
      <c r="D53">
        <f t="shared" si="5"/>
        <v>32.199999999999946</v>
      </c>
      <c r="E53" s="67">
        <v>0.7</v>
      </c>
      <c r="F53" s="66">
        <v>11</v>
      </c>
      <c r="G53" s="5">
        <f>INDEX(Коэффициенты!F$3:F$74, MATCH(F53,Коэффициенты!E$3:E$74,1))</f>
        <v>1</v>
      </c>
      <c r="H53">
        <f t="shared" si="0"/>
        <v>700</v>
      </c>
      <c r="I53" s="12">
        <f>INDEX(Коэффициенты!B$3:B$74,MATCH(H53,Коэффициенты!A$3:A$74,1))</f>
        <v>0.9</v>
      </c>
      <c r="J53" s="9">
        <f t="shared" si="8"/>
        <v>56.699999999999996</v>
      </c>
      <c r="K53" s="2">
        <f t="shared" si="2"/>
        <v>1.3199999999999952</v>
      </c>
      <c r="L53" s="10">
        <f t="shared" si="9"/>
        <v>92.383199999999846</v>
      </c>
      <c r="M53" s="62">
        <f t="shared" si="3"/>
        <v>149.08319999999983</v>
      </c>
      <c r="N53" s="63">
        <f t="shared" si="6"/>
        <v>119.26655999999987</v>
      </c>
      <c r="Q53" s="22"/>
      <c r="R53" s="20"/>
      <c r="S53" s="20"/>
      <c r="T53" s="21"/>
      <c r="U53" s="20"/>
      <c r="V53" s="20"/>
      <c r="W53" s="20"/>
      <c r="X53" s="20"/>
      <c r="Y53" s="20"/>
      <c r="Z53" s="20"/>
      <c r="AA53" s="20"/>
    </row>
    <row r="54" spans="1:27" ht="15.75" thickBot="1" x14ac:dyDescent="0.3">
      <c r="A54">
        <f t="shared" si="4"/>
        <v>6.0999999999999943</v>
      </c>
      <c r="B54">
        <f t="shared" si="1"/>
        <v>9.9999999999999645E-2</v>
      </c>
      <c r="C54">
        <f t="shared" si="7"/>
        <v>6.3999999999999879</v>
      </c>
      <c r="D54">
        <f t="shared" si="5"/>
        <v>32.099999999999945</v>
      </c>
      <c r="E54" s="67">
        <v>0.7</v>
      </c>
      <c r="F54" s="66">
        <v>11</v>
      </c>
      <c r="G54" s="5">
        <f>INDEX(Коэффициенты!F$3:F$74, MATCH(F54,Коэффициенты!E$3:E$74,1))</f>
        <v>1</v>
      </c>
      <c r="H54">
        <f t="shared" si="0"/>
        <v>700</v>
      </c>
      <c r="I54" s="12">
        <f>INDEX(Коэффициенты!B$3:B$74,MATCH(H54,Коэффициенты!A$3:A$74,1))</f>
        <v>0.9</v>
      </c>
      <c r="J54" s="9">
        <f t="shared" si="8"/>
        <v>56.699999999999996</v>
      </c>
      <c r="K54" s="2">
        <f t="shared" si="2"/>
        <v>1.3199999999999952</v>
      </c>
      <c r="L54" s="10">
        <f t="shared" si="9"/>
        <v>93.703199999999839</v>
      </c>
      <c r="M54" s="62">
        <f t="shared" si="3"/>
        <v>150.40319999999983</v>
      </c>
      <c r="N54" s="63">
        <f t="shared" si="6"/>
        <v>120.32255999999987</v>
      </c>
      <c r="Q54" s="20"/>
      <c r="R54" s="20"/>
      <c r="S54" s="20"/>
      <c r="T54" s="21"/>
      <c r="U54" s="20"/>
      <c r="V54" s="20"/>
      <c r="W54" s="20"/>
      <c r="X54" s="20"/>
      <c r="Y54" s="20"/>
      <c r="Z54" s="20"/>
      <c r="AA54" s="20"/>
    </row>
    <row r="55" spans="1:27" ht="15.75" thickBot="1" x14ac:dyDescent="0.3">
      <c r="A55">
        <f t="shared" si="4"/>
        <v>6.199999999999994</v>
      </c>
      <c r="B55">
        <f t="shared" si="1"/>
        <v>9.9999999999999645E-2</v>
      </c>
      <c r="C55">
        <f t="shared" si="7"/>
        <v>6.4999999999999876</v>
      </c>
      <c r="D55">
        <f t="shared" si="5"/>
        <v>31.999999999999943</v>
      </c>
      <c r="E55" s="67">
        <v>0.7</v>
      </c>
      <c r="F55" s="66">
        <v>12</v>
      </c>
      <c r="G55" s="5">
        <f>INDEX(Коэффициенты!F$3:F$74, MATCH(F55,Коэффициенты!E$3:E$74,1))</f>
        <v>1</v>
      </c>
      <c r="H55">
        <f t="shared" si="0"/>
        <v>700</v>
      </c>
      <c r="I55" s="12">
        <f>INDEX(Коэффициенты!B$3:B$74,MATCH(H55,Коэффициенты!A$3:A$74,1))</f>
        <v>0.9</v>
      </c>
      <c r="J55" s="9">
        <f t="shared" si="8"/>
        <v>56.699999999999996</v>
      </c>
      <c r="K55" s="2">
        <f t="shared" si="2"/>
        <v>1.4399999999999948</v>
      </c>
      <c r="L55" s="10">
        <f t="shared" si="9"/>
        <v>95.143199999999837</v>
      </c>
      <c r="M55" s="62">
        <f t="shared" si="3"/>
        <v>151.84319999999983</v>
      </c>
      <c r="N55" s="63">
        <f t="shared" si="6"/>
        <v>121.47455999999985</v>
      </c>
      <c r="Q55" s="19"/>
      <c r="R55" s="19"/>
      <c r="S55" s="20"/>
      <c r="T55" s="21"/>
      <c r="U55" s="20"/>
      <c r="V55" s="20"/>
      <c r="W55" s="20"/>
      <c r="X55" s="20"/>
      <c r="Y55" s="20"/>
      <c r="Z55" s="20"/>
      <c r="AA55" s="20"/>
    </row>
    <row r="56" spans="1:27" ht="15.75" thickBot="1" x14ac:dyDescent="0.3">
      <c r="A56">
        <f t="shared" si="4"/>
        <v>6.2999999999999936</v>
      </c>
      <c r="B56">
        <f t="shared" si="1"/>
        <v>9.9999999999999645E-2</v>
      </c>
      <c r="C56" s="2">
        <f t="shared" si="7"/>
        <v>6.5999999999999872</v>
      </c>
      <c r="D56">
        <f t="shared" si="5"/>
        <v>31.899999999999942</v>
      </c>
      <c r="E56" s="67">
        <v>0.8</v>
      </c>
      <c r="F56" s="66">
        <v>11</v>
      </c>
      <c r="G56" s="5">
        <f>INDEX(Коэффициенты!F$3:F$74, MATCH(F56,Коэффициенты!E$3:E$74,1))</f>
        <v>1</v>
      </c>
      <c r="H56">
        <f t="shared" si="0"/>
        <v>800</v>
      </c>
      <c r="I56" s="12">
        <f>INDEX(Коэффициенты!B$3:B$74,MATCH(H56,Коэффициенты!A$3:A$74,1))</f>
        <v>0.9</v>
      </c>
      <c r="J56" s="9">
        <f t="shared" si="8"/>
        <v>64.8</v>
      </c>
      <c r="K56" s="2">
        <f t="shared" si="2"/>
        <v>1.3199999999999952</v>
      </c>
      <c r="L56" s="10">
        <f t="shared" si="9"/>
        <v>96.46319999999983</v>
      </c>
      <c r="M56" s="62">
        <f t="shared" si="3"/>
        <v>161.26319999999981</v>
      </c>
      <c r="N56" s="63">
        <f t="shared" si="6"/>
        <v>129.01055999999986</v>
      </c>
      <c r="Q56" s="22"/>
      <c r="R56" s="20"/>
      <c r="S56" s="20"/>
      <c r="T56" s="21"/>
      <c r="U56" s="20"/>
      <c r="V56" s="20"/>
      <c r="W56" s="20"/>
      <c r="X56" s="20"/>
      <c r="Y56" s="20"/>
      <c r="Z56" s="20"/>
      <c r="AA56" s="20"/>
    </row>
    <row r="57" spans="1:27" ht="15.75" thickBot="1" x14ac:dyDescent="0.3">
      <c r="A57">
        <f t="shared" si="4"/>
        <v>6.3999999999999932</v>
      </c>
      <c r="B57">
        <f t="shared" si="1"/>
        <v>9.9999999999999645E-2</v>
      </c>
      <c r="C57">
        <f t="shared" si="7"/>
        <v>6.6999999999999869</v>
      </c>
      <c r="D57">
        <f t="shared" si="5"/>
        <v>31.79999999999994</v>
      </c>
      <c r="E57" s="67">
        <v>0.9</v>
      </c>
      <c r="F57" s="66">
        <v>13</v>
      </c>
      <c r="G57" s="5">
        <f>INDEX(Коэффициенты!F$3:F$74, MATCH(F57,Коэффициенты!E$3:E$74,1))</f>
        <v>1</v>
      </c>
      <c r="H57">
        <f t="shared" si="0"/>
        <v>900</v>
      </c>
      <c r="I57" s="12">
        <f>INDEX(Коэффициенты!B$3:B$74,MATCH(H57,Коэффициенты!A$3:A$74,1))</f>
        <v>0.9</v>
      </c>
      <c r="J57" s="9">
        <f t="shared" si="8"/>
        <v>72.899999999999991</v>
      </c>
      <c r="K57" s="2">
        <f t="shared" si="2"/>
        <v>1.5599999999999945</v>
      </c>
      <c r="L57" s="10">
        <f t="shared" si="9"/>
        <v>98.023199999999818</v>
      </c>
      <c r="M57" s="62">
        <f t="shared" si="3"/>
        <v>170.92319999999981</v>
      </c>
      <c r="N57" s="63">
        <f t="shared" si="6"/>
        <v>136.73855999999984</v>
      </c>
      <c r="Q57" s="20"/>
      <c r="R57" s="20"/>
      <c r="S57" s="20"/>
      <c r="T57" s="21"/>
      <c r="U57" s="20"/>
      <c r="V57" s="20"/>
      <c r="W57" s="20"/>
      <c r="X57" s="20"/>
      <c r="Y57" s="20"/>
      <c r="Z57" s="20"/>
      <c r="AA57" s="20"/>
    </row>
    <row r="58" spans="1:27" ht="15.75" thickBot="1" x14ac:dyDescent="0.3">
      <c r="A58">
        <f t="shared" si="4"/>
        <v>6.4999999999999929</v>
      </c>
      <c r="B58">
        <f t="shared" si="1"/>
        <v>9.9999999999999645E-2</v>
      </c>
      <c r="C58">
        <f t="shared" si="7"/>
        <v>6.7999999999999865</v>
      </c>
      <c r="D58">
        <f t="shared" si="5"/>
        <v>31.699999999999939</v>
      </c>
      <c r="E58" s="67">
        <v>1</v>
      </c>
      <c r="F58" s="66">
        <v>11</v>
      </c>
      <c r="G58" s="5">
        <f>INDEX(Коэффициенты!F$3:F$74, MATCH(F58,Коэффициенты!E$3:E$74,1))</f>
        <v>1</v>
      </c>
      <c r="H58">
        <f t="shared" si="0"/>
        <v>1000</v>
      </c>
      <c r="I58" s="12">
        <f>INDEX(Коэффициенты!B$3:B$74,MATCH(H58,Коэффициенты!A$3:A$74,1))</f>
        <v>0.9</v>
      </c>
      <c r="J58" s="9">
        <f t="shared" si="8"/>
        <v>81</v>
      </c>
      <c r="K58" s="2">
        <f t="shared" si="2"/>
        <v>1.3199999999999952</v>
      </c>
      <c r="L58" s="10">
        <f t="shared" si="9"/>
        <v>99.343199999999811</v>
      </c>
      <c r="M58" s="62">
        <f t="shared" si="3"/>
        <v>180.3431999999998</v>
      </c>
      <c r="N58" s="63">
        <f t="shared" si="6"/>
        <v>144.27455999999984</v>
      </c>
      <c r="Q58" s="19"/>
      <c r="R58" s="19"/>
      <c r="S58" s="20"/>
      <c r="T58" s="21"/>
      <c r="U58" s="20"/>
      <c r="V58" s="20"/>
      <c r="W58" s="20"/>
      <c r="X58" s="20"/>
      <c r="Y58" s="20"/>
      <c r="Z58" s="20"/>
      <c r="AA58" s="20"/>
    </row>
    <row r="59" spans="1:27" ht="15.75" thickBot="1" x14ac:dyDescent="0.3">
      <c r="A59">
        <f t="shared" si="4"/>
        <v>6.5999999999999925</v>
      </c>
      <c r="B59">
        <f t="shared" si="1"/>
        <v>9.9999999999999645E-2</v>
      </c>
      <c r="C59" s="2">
        <f t="shared" si="7"/>
        <v>6.8999999999999861</v>
      </c>
      <c r="D59">
        <f t="shared" si="5"/>
        <v>31.599999999999937</v>
      </c>
      <c r="E59" s="67">
        <v>0.9</v>
      </c>
      <c r="F59" s="66">
        <v>11</v>
      </c>
      <c r="G59" s="5">
        <f>INDEX(Коэффициенты!F$3:F$74, MATCH(F59,Коэффициенты!E$3:E$74,1))</f>
        <v>1</v>
      </c>
      <c r="H59">
        <f t="shared" si="0"/>
        <v>900</v>
      </c>
      <c r="I59" s="12">
        <f>INDEX(Коэффициенты!B$3:B$74,MATCH(H59,Коэффициенты!A$3:A$74,1))</f>
        <v>0.9</v>
      </c>
      <c r="J59" s="9">
        <f t="shared" si="8"/>
        <v>72.899999999999991</v>
      </c>
      <c r="K59" s="2">
        <f t="shared" si="2"/>
        <v>1.3199999999999952</v>
      </c>
      <c r="L59" s="10">
        <f t="shared" si="9"/>
        <v>100.6631999999998</v>
      </c>
      <c r="M59" s="62">
        <f t="shared" si="3"/>
        <v>173.5631999999998</v>
      </c>
      <c r="N59" s="63">
        <f t="shared" si="6"/>
        <v>138.85055999999983</v>
      </c>
      <c r="Q59" s="22"/>
      <c r="R59" s="20"/>
      <c r="S59" s="20"/>
      <c r="T59" s="21"/>
      <c r="U59" s="20"/>
      <c r="V59" s="20"/>
      <c r="W59" s="20"/>
      <c r="X59" s="20"/>
      <c r="Y59" s="20"/>
      <c r="Z59" s="20"/>
      <c r="AA59" s="20"/>
    </row>
    <row r="60" spans="1:27" ht="15.75" thickBot="1" x14ac:dyDescent="0.3">
      <c r="A60">
        <f t="shared" si="4"/>
        <v>6.6999999999999922</v>
      </c>
      <c r="B60">
        <f t="shared" si="1"/>
        <v>9.9999999999999645E-2</v>
      </c>
      <c r="C60">
        <f t="shared" si="7"/>
        <v>6.9999999999999858</v>
      </c>
      <c r="D60">
        <f t="shared" si="5"/>
        <v>31.499999999999936</v>
      </c>
      <c r="E60" s="67">
        <v>0.8</v>
      </c>
      <c r="F60" s="66">
        <v>10</v>
      </c>
      <c r="G60" s="5">
        <f>INDEX(Коэффициенты!F$3:F$74, MATCH(F60,Коэффициенты!E$3:E$74,1))</f>
        <v>1</v>
      </c>
      <c r="H60">
        <f t="shared" si="0"/>
        <v>800</v>
      </c>
      <c r="I60" s="12">
        <f>INDEX(Коэффициенты!B$3:B$74,MATCH(H60,Коэффициенты!A$3:A$74,1))</f>
        <v>0.9</v>
      </c>
      <c r="J60" s="9">
        <f t="shared" si="8"/>
        <v>64.8</v>
      </c>
      <c r="K60" s="2">
        <f t="shared" si="2"/>
        <v>1.1999999999999957</v>
      </c>
      <c r="L60" s="10">
        <f t="shared" si="9"/>
        <v>101.86319999999981</v>
      </c>
      <c r="M60" s="62">
        <f t="shared" si="3"/>
        <v>166.66319999999979</v>
      </c>
      <c r="N60" s="63">
        <f t="shared" si="6"/>
        <v>133.33055999999982</v>
      </c>
      <c r="Q60" s="20"/>
      <c r="R60" s="20"/>
      <c r="S60" s="20"/>
      <c r="T60" s="21"/>
      <c r="U60" s="20"/>
      <c r="V60" s="20"/>
      <c r="W60" s="20"/>
      <c r="X60" s="20"/>
      <c r="Y60" s="20"/>
      <c r="Z60" s="20"/>
      <c r="AA60" s="20"/>
    </row>
    <row r="61" spans="1:27" ht="15.75" thickBot="1" x14ac:dyDescent="0.3">
      <c r="A61">
        <f t="shared" si="4"/>
        <v>6.7999999999999918</v>
      </c>
      <c r="B61">
        <f t="shared" si="1"/>
        <v>9.9999999999999645E-2</v>
      </c>
      <c r="C61">
        <f t="shared" si="7"/>
        <v>7.0999999999999854</v>
      </c>
      <c r="D61">
        <f t="shared" si="5"/>
        <v>31.399999999999935</v>
      </c>
      <c r="E61" s="67">
        <v>0.8</v>
      </c>
      <c r="F61" s="66">
        <v>8</v>
      </c>
      <c r="G61" s="1">
        <f>INDEX(Коэффициенты!D$3:D$39, MATCH(F61,Коэффициенты!C$3:C$39,1))</f>
        <v>0.75</v>
      </c>
      <c r="H61">
        <f t="shared" si="0"/>
        <v>800</v>
      </c>
      <c r="I61" s="12">
        <f>INDEX(Коэффициенты!B$3:B$74,MATCH(H61,Коэффициенты!A$3:A$74,1))</f>
        <v>0.9</v>
      </c>
      <c r="J61" s="9">
        <f t="shared" si="8"/>
        <v>64.8</v>
      </c>
      <c r="K61" s="2">
        <f t="shared" si="2"/>
        <v>0.71999999999999742</v>
      </c>
      <c r="L61" s="10">
        <f t="shared" si="9"/>
        <v>102.58319999999981</v>
      </c>
      <c r="M61" s="62">
        <f t="shared" si="3"/>
        <v>167.38319999999982</v>
      </c>
      <c r="N61" s="63">
        <f t="shared" si="6"/>
        <v>133.90655999999984</v>
      </c>
      <c r="Q61" s="19"/>
      <c r="R61" s="19"/>
      <c r="S61" s="20"/>
      <c r="T61" s="21"/>
      <c r="U61" s="20"/>
      <c r="V61" s="20"/>
      <c r="W61" s="20"/>
      <c r="X61" s="20"/>
      <c r="Y61" s="20"/>
      <c r="Z61" s="20"/>
      <c r="AA61" s="20"/>
    </row>
    <row r="62" spans="1:27" ht="15.75" thickBot="1" x14ac:dyDescent="0.3">
      <c r="A62">
        <f t="shared" si="4"/>
        <v>6.8999999999999915</v>
      </c>
      <c r="B62">
        <f t="shared" si="1"/>
        <v>9.9999999999999645E-2</v>
      </c>
      <c r="C62" s="2">
        <f t="shared" si="7"/>
        <v>7.1999999999999851</v>
      </c>
      <c r="D62">
        <f t="shared" si="5"/>
        <v>31.299999999999933</v>
      </c>
      <c r="E62" s="67">
        <v>0.8</v>
      </c>
      <c r="F62" s="66">
        <v>8</v>
      </c>
      <c r="G62" s="1">
        <f>INDEX(Коэффициенты!D$3:D$39, MATCH(F62,Коэффициенты!C$3:C$39,1))</f>
        <v>0.75</v>
      </c>
      <c r="H62">
        <f t="shared" si="0"/>
        <v>800</v>
      </c>
      <c r="I62" s="12">
        <f>INDEX(Коэффициенты!B$3:B$74,MATCH(H62,Коэффициенты!A$3:A$74,1))</f>
        <v>0.9</v>
      </c>
      <c r="J62" s="9">
        <f t="shared" si="8"/>
        <v>64.8</v>
      </c>
      <c r="K62" s="2">
        <f t="shared" si="2"/>
        <v>0.71999999999999742</v>
      </c>
      <c r="L62" s="10">
        <f t="shared" si="9"/>
        <v>103.3031999999998</v>
      </c>
      <c r="M62" s="62">
        <f t="shared" si="3"/>
        <v>168.10319999999979</v>
      </c>
      <c r="N62" s="63">
        <f t="shared" si="6"/>
        <v>134.48255999999984</v>
      </c>
      <c r="Q62" s="22"/>
      <c r="R62" s="20"/>
      <c r="S62" s="20"/>
      <c r="T62" s="21"/>
      <c r="U62" s="20"/>
      <c r="V62" s="20"/>
      <c r="W62" s="20"/>
      <c r="X62" s="20"/>
      <c r="Y62" s="20"/>
      <c r="Z62" s="20"/>
      <c r="AA62" s="20"/>
    </row>
    <row r="63" spans="1:27" ht="15.75" thickBot="1" x14ac:dyDescent="0.3">
      <c r="A63">
        <f t="shared" si="4"/>
        <v>6.9999999999999911</v>
      </c>
      <c r="B63">
        <f t="shared" si="1"/>
        <v>9.9999999999999645E-2</v>
      </c>
      <c r="C63">
        <f t="shared" si="7"/>
        <v>7.2999999999999847</v>
      </c>
      <c r="D63">
        <f t="shared" si="5"/>
        <v>31.199999999999932</v>
      </c>
      <c r="E63" s="67">
        <v>0.9</v>
      </c>
      <c r="F63" s="66">
        <v>8</v>
      </c>
      <c r="G63" s="1">
        <f>INDEX(Коэффициенты!D$3:D$39, MATCH(F63,Коэффициенты!C$3:C$39,1))</f>
        <v>0.75</v>
      </c>
      <c r="H63">
        <f t="shared" si="0"/>
        <v>900</v>
      </c>
      <c r="I63" s="12">
        <f>INDEX(Коэффициенты!B$3:B$74,MATCH(H63,Коэффициенты!A$3:A$74,1))</f>
        <v>0.9</v>
      </c>
      <c r="J63" s="9">
        <f t="shared" si="8"/>
        <v>72.899999999999991</v>
      </c>
      <c r="K63" s="2">
        <f t="shared" si="2"/>
        <v>0.71999999999999742</v>
      </c>
      <c r="L63" s="10">
        <f t="shared" si="9"/>
        <v>104.0231999999998</v>
      </c>
      <c r="M63" s="62">
        <f t="shared" si="3"/>
        <v>176.92319999999978</v>
      </c>
      <c r="N63" s="63">
        <f t="shared" si="6"/>
        <v>141.53855999999982</v>
      </c>
      <c r="Q63" s="20"/>
      <c r="R63" s="20"/>
      <c r="S63" s="20"/>
      <c r="T63" s="21"/>
      <c r="U63" s="20"/>
      <c r="V63" s="20"/>
      <c r="W63" s="20"/>
      <c r="X63" s="20"/>
      <c r="Y63" s="20"/>
      <c r="Z63" s="20"/>
      <c r="AA63" s="20"/>
    </row>
    <row r="64" spans="1:27" ht="15.75" thickBot="1" x14ac:dyDescent="0.3">
      <c r="A64">
        <f t="shared" si="4"/>
        <v>7.0999999999999908</v>
      </c>
      <c r="B64">
        <f t="shared" si="1"/>
        <v>9.9999999999999645E-2</v>
      </c>
      <c r="C64">
        <f t="shared" si="7"/>
        <v>7.3999999999999844</v>
      </c>
      <c r="D64">
        <f t="shared" si="5"/>
        <v>31.09999999999993</v>
      </c>
      <c r="E64" s="67">
        <v>1.4</v>
      </c>
      <c r="F64" s="66">
        <v>9</v>
      </c>
      <c r="G64" s="1">
        <f>INDEX(Коэффициенты!D$3:D$39, MATCH(F64,Коэффициенты!C$3:C$39,1))</f>
        <v>0.75</v>
      </c>
      <c r="H64">
        <f t="shared" si="0"/>
        <v>1400</v>
      </c>
      <c r="I64" s="12">
        <f>INDEX(Коэффициенты!B$3:B$74,MATCH(H64,Коэффициенты!A$3:A$74,1))</f>
        <v>0.88</v>
      </c>
      <c r="J64" s="9">
        <f t="shared" si="8"/>
        <v>110.88</v>
      </c>
      <c r="K64" s="2">
        <f t="shared" si="2"/>
        <v>0.80999999999999706</v>
      </c>
      <c r="L64" s="10">
        <f t="shared" si="9"/>
        <v>104.83319999999981</v>
      </c>
      <c r="M64" s="62">
        <f t="shared" si="3"/>
        <v>215.7131999999998</v>
      </c>
      <c r="N64" s="63">
        <f t="shared" si="6"/>
        <v>172.57055999999983</v>
      </c>
      <c r="Q64" s="19"/>
      <c r="R64" s="19"/>
      <c r="S64" s="20"/>
      <c r="T64" s="21"/>
      <c r="U64" s="20"/>
      <c r="V64" s="20"/>
      <c r="W64" s="20"/>
      <c r="X64" s="20"/>
      <c r="Y64" s="20"/>
      <c r="Z64" s="20"/>
      <c r="AA64" s="20"/>
    </row>
    <row r="65" spans="1:27" ht="15.75" thickBot="1" x14ac:dyDescent="0.3">
      <c r="A65">
        <f t="shared" si="4"/>
        <v>7.1999999999999904</v>
      </c>
      <c r="B65">
        <f t="shared" si="1"/>
        <v>9.9999999999999645E-2</v>
      </c>
      <c r="C65" s="2">
        <f t="shared" si="7"/>
        <v>7.499999999999984</v>
      </c>
      <c r="D65">
        <f t="shared" si="5"/>
        <v>30.999999999999929</v>
      </c>
      <c r="E65" s="67">
        <v>1.5</v>
      </c>
      <c r="F65" s="66">
        <v>13</v>
      </c>
      <c r="G65" s="1">
        <f>INDEX(Коэффициенты!D$3:D$39, MATCH(F65,Коэффициенты!C$3:C$39,1))</f>
        <v>0.75</v>
      </c>
      <c r="H65">
        <f t="shared" si="0"/>
        <v>1500</v>
      </c>
      <c r="I65" s="12">
        <f>INDEX(Коэффициенты!B$3:B$74,MATCH(H65,Коэффициенты!A$3:A$74,1))</f>
        <v>0.87</v>
      </c>
      <c r="J65" s="9">
        <f t="shared" si="8"/>
        <v>117.44999999999999</v>
      </c>
      <c r="K65" s="2">
        <f t="shared" si="2"/>
        <v>1.1699999999999957</v>
      </c>
      <c r="L65" s="10">
        <f t="shared" si="9"/>
        <v>106.00319999999981</v>
      </c>
      <c r="M65" s="62">
        <f t="shared" si="3"/>
        <v>223.45319999999981</v>
      </c>
      <c r="N65" s="63">
        <f t="shared" si="6"/>
        <v>178.76255999999984</v>
      </c>
      <c r="Q65" s="22"/>
      <c r="R65" s="20"/>
      <c r="S65" s="20"/>
      <c r="T65" s="21"/>
      <c r="U65" s="20"/>
      <c r="V65" s="20"/>
      <c r="W65" s="20"/>
      <c r="X65" s="20"/>
      <c r="Y65" s="20"/>
      <c r="Z65" s="20"/>
      <c r="AA65" s="20"/>
    </row>
    <row r="66" spans="1:27" ht="15.75" thickBot="1" x14ac:dyDescent="0.3">
      <c r="A66">
        <f t="shared" si="4"/>
        <v>7.2999999999999901</v>
      </c>
      <c r="B66">
        <f t="shared" si="1"/>
        <v>9.9999999999999645E-2</v>
      </c>
      <c r="C66">
        <f t="shared" si="7"/>
        <v>7.5999999999999837</v>
      </c>
      <c r="D66">
        <f t="shared" si="5"/>
        <v>30.899999999999928</v>
      </c>
      <c r="E66" s="67">
        <v>3.9</v>
      </c>
      <c r="F66" s="66">
        <v>21</v>
      </c>
      <c r="G66" s="1">
        <f>INDEX(Коэффициенты!D$3:D$39, MATCH(F66,Коэффициенты!C$3:C$39,1))</f>
        <v>0.75</v>
      </c>
      <c r="H66">
        <f t="shared" si="0"/>
        <v>3900</v>
      </c>
      <c r="I66" s="12">
        <f>INDEX(Коэффициенты!B$3:B$74,MATCH(H66,Коэффициенты!A$3:A$74,1))</f>
        <v>0.72</v>
      </c>
      <c r="J66" s="9">
        <f t="shared" si="8"/>
        <v>252.72</v>
      </c>
      <c r="K66" s="2">
        <f t="shared" si="2"/>
        <v>1.8899999999999932</v>
      </c>
      <c r="L66" s="10">
        <f t="shared" si="9"/>
        <v>107.89319999999979</v>
      </c>
      <c r="M66" s="62">
        <f t="shared" si="3"/>
        <v>360.61319999999978</v>
      </c>
      <c r="N66" s="63">
        <f t="shared" si="6"/>
        <v>288.49055999999985</v>
      </c>
      <c r="Q66" s="20"/>
      <c r="R66" s="20"/>
      <c r="S66" s="20"/>
      <c r="T66" s="21"/>
      <c r="U66" s="20"/>
      <c r="V66" s="20"/>
      <c r="W66" s="20"/>
      <c r="X66" s="20"/>
      <c r="Y66" s="20"/>
      <c r="Z66" s="20"/>
      <c r="AA66" s="20"/>
    </row>
    <row r="67" spans="1:27" ht="15.75" thickBot="1" x14ac:dyDescent="0.3">
      <c r="A67">
        <f t="shared" si="4"/>
        <v>7.3999999999999897</v>
      </c>
      <c r="B67">
        <f t="shared" si="1"/>
        <v>9.9999999999999645E-2</v>
      </c>
      <c r="C67">
        <f t="shared" si="7"/>
        <v>7.6999999999999833</v>
      </c>
      <c r="D67">
        <f t="shared" si="5"/>
        <v>30.799999999999926</v>
      </c>
      <c r="E67" s="67">
        <v>5.6</v>
      </c>
      <c r="F67" s="66">
        <v>37</v>
      </c>
      <c r="G67" s="1">
        <f>INDEX(Коэффициенты!D$3:D$39, MATCH(F67,Коэффициенты!C$3:C$39,1))</f>
        <v>0.63</v>
      </c>
      <c r="H67">
        <f t="shared" si="0"/>
        <v>5600</v>
      </c>
      <c r="I67" s="12">
        <f>INDEX(Коэффициенты!B$3:B$74,MATCH(H67,Коэффициенты!A$3:A$74,1))</f>
        <v>0.63</v>
      </c>
      <c r="J67" s="9">
        <f t="shared" si="8"/>
        <v>317.52</v>
      </c>
      <c r="K67" s="2">
        <f t="shared" si="2"/>
        <v>2.7971999999999899</v>
      </c>
      <c r="L67" s="10">
        <f t="shared" si="9"/>
        <v>110.69039999999978</v>
      </c>
      <c r="M67" s="62">
        <f t="shared" si="3"/>
        <v>428.21039999999977</v>
      </c>
      <c r="N67" s="63">
        <f t="shared" si="6"/>
        <v>342.5683199999998</v>
      </c>
      <c r="Q67" s="19"/>
      <c r="R67" s="19"/>
      <c r="S67" s="20"/>
      <c r="T67" s="21"/>
      <c r="U67" s="20"/>
      <c r="V67" s="20"/>
      <c r="W67" s="20"/>
      <c r="X67" s="20"/>
      <c r="Y67" s="20"/>
      <c r="Z67" s="20"/>
      <c r="AA67" s="20"/>
    </row>
    <row r="68" spans="1:27" ht="15.75" thickBot="1" x14ac:dyDescent="0.3">
      <c r="A68">
        <f t="shared" si="4"/>
        <v>7.4999999999999893</v>
      </c>
      <c r="B68">
        <f t="shared" si="1"/>
        <v>9.9999999999999645E-2</v>
      </c>
      <c r="C68" s="2">
        <f t="shared" si="7"/>
        <v>7.7999999999999829</v>
      </c>
      <c r="D68">
        <f t="shared" si="5"/>
        <v>30.699999999999925</v>
      </c>
      <c r="E68" s="68">
        <v>5.7</v>
      </c>
      <c r="F68" s="65">
        <v>45</v>
      </c>
      <c r="G68" s="1">
        <f>INDEX(Коэффициенты!D$3:D$39, MATCH(F68,Коэффициенты!C$3:C$39,1))</f>
        <v>0.59</v>
      </c>
      <c r="H68">
        <f t="shared" si="0"/>
        <v>5700</v>
      </c>
      <c r="I68" s="12">
        <f>INDEX(Коэффициенты!B$3:B$74,MATCH(H68,Коэффициенты!A$3:A$74,1))</f>
        <v>0.63</v>
      </c>
      <c r="J68" s="9">
        <f t="shared" si="8"/>
        <v>323.19</v>
      </c>
      <c r="K68" s="2">
        <f t="shared" si="2"/>
        <v>3.1859999999999884</v>
      </c>
      <c r="L68" s="10">
        <f t="shared" si="9"/>
        <v>113.87639999999978</v>
      </c>
      <c r="M68" s="62">
        <f t="shared" si="3"/>
        <v>437.06639999999976</v>
      </c>
      <c r="N68" s="63">
        <f t="shared" si="6"/>
        <v>349.65311999999983</v>
      </c>
      <c r="Q68" s="22"/>
      <c r="R68" s="20"/>
      <c r="S68" s="20"/>
      <c r="T68" s="21"/>
      <c r="U68" s="20"/>
      <c r="V68" s="20"/>
      <c r="W68" s="20"/>
      <c r="X68" s="20"/>
      <c r="Y68" s="20"/>
      <c r="Z68" s="20"/>
      <c r="AA68" s="20"/>
    </row>
    <row r="69" spans="1:27" ht="15.75" thickBot="1" x14ac:dyDescent="0.3">
      <c r="A69">
        <f t="shared" si="4"/>
        <v>7.599999999999989</v>
      </c>
      <c r="B69">
        <f t="shared" si="1"/>
        <v>9.9999999999999645E-2</v>
      </c>
      <c r="C69" s="2">
        <f t="shared" si="7"/>
        <v>7.8999999999999826</v>
      </c>
      <c r="D69">
        <f t="shared" si="5"/>
        <v>30.599999999999923</v>
      </c>
      <c r="E69" s="67">
        <v>2</v>
      </c>
      <c r="F69" s="66">
        <v>54</v>
      </c>
      <c r="G69" s="1">
        <f>INDEX(Коэффициенты!D$3:D$39, MATCH(F69,Коэффициенты!C$3:C$39,1))</f>
        <v>0.56999999999999995</v>
      </c>
      <c r="H69">
        <f t="shared" si="0"/>
        <v>2000</v>
      </c>
      <c r="I69" s="12">
        <f>INDEX(Коэффициенты!B$3:B$74,MATCH(H69,Коэффициенты!A$3:A$74,1))</f>
        <v>0.84</v>
      </c>
      <c r="J69" s="9">
        <f t="shared" si="8"/>
        <v>151.19999999999999</v>
      </c>
      <c r="K69" s="2">
        <f t="shared" si="2"/>
        <v>3.6935999999999862</v>
      </c>
      <c r="L69" s="10">
        <f t="shared" si="9"/>
        <v>117.56999999999977</v>
      </c>
      <c r="M69" s="62">
        <f t="shared" si="3"/>
        <v>268.76999999999975</v>
      </c>
      <c r="N69" s="63">
        <f t="shared" si="6"/>
        <v>215.01599999999979</v>
      </c>
      <c r="Q69" s="22"/>
      <c r="R69" s="20"/>
      <c r="S69" s="20"/>
      <c r="T69" s="21"/>
      <c r="U69" s="20"/>
      <c r="V69" s="20"/>
      <c r="W69" s="20"/>
      <c r="X69" s="20"/>
      <c r="Y69" s="20"/>
      <c r="Z69" s="20"/>
      <c r="AA69" s="20"/>
    </row>
    <row r="70" spans="1:27" ht="15.75" thickBot="1" x14ac:dyDescent="0.3">
      <c r="A70">
        <f t="shared" si="4"/>
        <v>7.6999999999999886</v>
      </c>
      <c r="B70">
        <f t="shared" si="1"/>
        <v>9.9999999999999645E-2</v>
      </c>
      <c r="C70">
        <f t="shared" si="7"/>
        <v>7.9999999999999822</v>
      </c>
      <c r="D70">
        <f t="shared" si="5"/>
        <v>30.499999999999922</v>
      </c>
      <c r="E70" s="67">
        <v>7.8</v>
      </c>
      <c r="F70" s="66">
        <v>38</v>
      </c>
      <c r="G70" s="1">
        <f>INDEX(Коэффициенты!D$3:D$39, MATCH(F70,Коэффициенты!C$3:C$39,1))</f>
        <v>0.62</v>
      </c>
      <c r="H70">
        <f t="shared" si="0"/>
        <v>7800</v>
      </c>
      <c r="I70" s="12">
        <f>INDEX(Коэффициенты!B$3:B$74,MATCH(H70,Коэффициенты!A$3:A$74,1))</f>
        <v>0.54</v>
      </c>
      <c r="J70" s="9">
        <f t="shared" si="8"/>
        <v>379.08</v>
      </c>
      <c r="K70" s="2">
        <f t="shared" si="2"/>
        <v>2.8271999999999897</v>
      </c>
      <c r="L70" s="10">
        <f t="shared" si="9"/>
        <v>120.39719999999976</v>
      </c>
      <c r="M70" s="62">
        <f t="shared" si="3"/>
        <v>499.47719999999975</v>
      </c>
      <c r="N70" s="63">
        <f t="shared" si="6"/>
        <v>399.5817599999998</v>
      </c>
      <c r="Q70" s="20"/>
      <c r="R70" s="20"/>
      <c r="S70" s="20"/>
      <c r="T70" s="21"/>
      <c r="U70" s="20"/>
      <c r="V70" s="20"/>
      <c r="W70" s="20"/>
      <c r="X70" s="20"/>
      <c r="Y70" s="20"/>
      <c r="Z70" s="20"/>
      <c r="AA70" s="20"/>
    </row>
    <row r="71" spans="1:27" ht="15.75" thickBot="1" x14ac:dyDescent="0.3">
      <c r="A71">
        <f t="shared" si="4"/>
        <v>7.7999999999999883</v>
      </c>
      <c r="B71">
        <f t="shared" si="1"/>
        <v>9.9999999999999645E-2</v>
      </c>
      <c r="C71">
        <f t="shared" si="7"/>
        <v>8.0999999999999819</v>
      </c>
      <c r="D71">
        <f t="shared" si="5"/>
        <v>30.39999999999992</v>
      </c>
      <c r="E71" s="67">
        <v>7.5</v>
      </c>
      <c r="F71" s="66">
        <v>27</v>
      </c>
      <c r="G71" s="1">
        <f>INDEX(Коэффициенты!D$3:D$39, MATCH(F71,Коэффициенты!C$3:C$39,1))</f>
        <v>0.7</v>
      </c>
      <c r="H71">
        <f t="shared" si="0"/>
        <v>7500</v>
      </c>
      <c r="I71" s="12">
        <f>INDEX(Коэффициенты!B$3:B$74,MATCH(H71,Коэффициенты!A$3:A$74,1))</f>
        <v>0.55000000000000004</v>
      </c>
      <c r="J71" s="9">
        <f t="shared" si="8"/>
        <v>371.25</v>
      </c>
      <c r="K71" s="2">
        <f t="shared" si="2"/>
        <v>2.2679999999999918</v>
      </c>
      <c r="L71" s="10">
        <f t="shared" si="9"/>
        <v>122.66519999999974</v>
      </c>
      <c r="M71" s="62">
        <f t="shared" si="3"/>
        <v>493.91519999999974</v>
      </c>
      <c r="N71" s="63">
        <f t="shared" si="6"/>
        <v>395.13215999999977</v>
      </c>
      <c r="Q71" s="19"/>
      <c r="R71" s="19"/>
      <c r="S71" s="20"/>
      <c r="T71" s="21"/>
      <c r="U71" s="20"/>
      <c r="V71" s="20"/>
      <c r="W71" s="20"/>
      <c r="X71" s="20"/>
      <c r="Y71" s="20"/>
      <c r="Z71" s="20"/>
      <c r="AA71" s="20"/>
    </row>
    <row r="72" spans="1:27" ht="15.75" thickBot="1" x14ac:dyDescent="0.3">
      <c r="A72">
        <f t="shared" si="4"/>
        <v>7.8999999999999879</v>
      </c>
      <c r="B72">
        <f t="shared" si="1"/>
        <v>9.9999999999999645E-2</v>
      </c>
      <c r="C72" s="2">
        <f t="shared" si="7"/>
        <v>8.1999999999999815</v>
      </c>
      <c r="D72">
        <f t="shared" si="5"/>
        <v>30.299999999999919</v>
      </c>
      <c r="E72" s="67">
        <v>7.7</v>
      </c>
      <c r="F72" s="66">
        <v>27</v>
      </c>
      <c r="G72" s="1">
        <f>INDEX(Коэффициенты!D$3:D$39, MATCH(F72,Коэффициенты!C$3:C$39,1))</f>
        <v>0.7</v>
      </c>
      <c r="H72">
        <f t="shared" si="0"/>
        <v>7700</v>
      </c>
      <c r="I72" s="12">
        <f>INDEX(Коэффициенты!B$3:B$74,MATCH(H72,Коэффициенты!A$3:A$74,1))</f>
        <v>0.55000000000000004</v>
      </c>
      <c r="J72" s="9">
        <f t="shared" si="8"/>
        <v>381.15</v>
      </c>
      <c r="K72" s="2">
        <f t="shared" si="2"/>
        <v>2.2679999999999918</v>
      </c>
      <c r="L72" s="10">
        <f t="shared" si="9"/>
        <v>124.93319999999973</v>
      </c>
      <c r="M72" s="62">
        <f t="shared" si="3"/>
        <v>506.08319999999969</v>
      </c>
      <c r="N72" s="63">
        <f t="shared" si="6"/>
        <v>404.86655999999977</v>
      </c>
      <c r="Q72" s="22"/>
      <c r="R72" s="20"/>
      <c r="S72" s="20"/>
      <c r="T72" s="21"/>
      <c r="U72" s="20"/>
      <c r="V72" s="20"/>
      <c r="W72" s="20"/>
      <c r="X72" s="20"/>
      <c r="Y72" s="20"/>
      <c r="Z72" s="20"/>
      <c r="AA72" s="20"/>
    </row>
    <row r="73" spans="1:27" ht="15.75" thickBot="1" x14ac:dyDescent="0.3">
      <c r="A73">
        <f t="shared" si="4"/>
        <v>7.9999999999999876</v>
      </c>
      <c r="B73">
        <f t="shared" si="1"/>
        <v>9.9999999999999645E-2</v>
      </c>
      <c r="C73">
        <f t="shared" si="7"/>
        <v>8.2999999999999812</v>
      </c>
      <c r="D73">
        <f t="shared" si="5"/>
        <v>30.199999999999918</v>
      </c>
      <c r="E73" s="67">
        <v>5.5</v>
      </c>
      <c r="F73" s="66">
        <v>20</v>
      </c>
      <c r="G73" s="1">
        <f>INDEX(Коэффициенты!D$3:D$39, MATCH(F73,Коэффициенты!C$3:C$39,1))</f>
        <v>0.75</v>
      </c>
      <c r="H73">
        <f t="shared" si="0"/>
        <v>5500</v>
      </c>
      <c r="I73" s="12">
        <f>INDEX(Коэффициенты!B$3:B$74,MATCH(H73,Коэффициенты!A$3:A$74,1))</f>
        <v>0.63</v>
      </c>
      <c r="J73" s="9">
        <f t="shared" si="8"/>
        <v>311.84999999999997</v>
      </c>
      <c r="K73" s="2">
        <f t="shared" si="2"/>
        <v>1.7999999999999936</v>
      </c>
      <c r="L73" s="10">
        <f t="shared" si="9"/>
        <v>126.73319999999973</v>
      </c>
      <c r="M73" s="62">
        <f t="shared" si="3"/>
        <v>438.58319999999969</v>
      </c>
      <c r="N73" s="63">
        <f t="shared" si="6"/>
        <v>350.86655999999977</v>
      </c>
      <c r="Q73" s="22"/>
      <c r="R73" s="20"/>
      <c r="S73" s="20"/>
      <c r="T73" s="20"/>
      <c r="U73" s="20"/>
      <c r="V73" s="20"/>
      <c r="W73" s="20"/>
      <c r="X73" s="20"/>
      <c r="Y73" s="20"/>
      <c r="Z73" s="20"/>
      <c r="AA73" s="20"/>
    </row>
    <row r="74" spans="1:27" ht="15.75" thickBot="1" x14ac:dyDescent="0.3">
      <c r="A74">
        <f t="shared" si="4"/>
        <v>8.0999999999999872</v>
      </c>
      <c r="B74">
        <f t="shared" si="1"/>
        <v>9.9999999999999645E-2</v>
      </c>
      <c r="C74" s="2">
        <f t="shared" si="7"/>
        <v>8.3999999999999808</v>
      </c>
      <c r="D74">
        <f t="shared" si="5"/>
        <v>30.099999999999916</v>
      </c>
      <c r="E74" s="67">
        <v>2.2999999999999998</v>
      </c>
      <c r="F74" s="66">
        <v>29</v>
      </c>
      <c r="G74" s="1">
        <f>INDEX(Коэффициенты!D$3:D$39, MATCH(F74,Коэффициенты!C$3:C$39,1))</f>
        <v>0.69</v>
      </c>
      <c r="H74">
        <f t="shared" si="0"/>
        <v>2300</v>
      </c>
      <c r="I74" s="12">
        <f>INDEX(Коэффициенты!B$3:B$74,MATCH(H74,Коэффициенты!A$3:A$74,1))</f>
        <v>0.82</v>
      </c>
      <c r="J74" s="9">
        <f t="shared" si="8"/>
        <v>169.73999999999998</v>
      </c>
      <c r="K74" s="2">
        <f t="shared" si="2"/>
        <v>2.4011999999999913</v>
      </c>
      <c r="L74" s="10">
        <f t="shared" si="9"/>
        <v>129.13439999999972</v>
      </c>
      <c r="M74" s="62">
        <f t="shared" si="3"/>
        <v>298.8743999999997</v>
      </c>
      <c r="N74" s="63">
        <f t="shared" si="6"/>
        <v>239.09951999999976</v>
      </c>
      <c r="Q74" s="22"/>
      <c r="R74" s="20"/>
      <c r="S74" s="20"/>
      <c r="T74" s="20"/>
      <c r="U74" s="20"/>
      <c r="V74" s="20"/>
      <c r="W74" s="20"/>
      <c r="X74" s="20"/>
      <c r="Y74" s="20"/>
      <c r="Z74" s="20"/>
      <c r="AA74" s="20"/>
    </row>
    <row r="75" spans="1:27" ht="15.75" thickBot="1" x14ac:dyDescent="0.3">
      <c r="A75">
        <f t="shared" si="4"/>
        <v>8.1999999999999869</v>
      </c>
      <c r="B75">
        <f t="shared" si="1"/>
        <v>9.9999999999999645E-2</v>
      </c>
      <c r="C75" s="2">
        <f t="shared" si="7"/>
        <v>8.4999999999999805</v>
      </c>
      <c r="D75">
        <f t="shared" si="5"/>
        <v>29.999999999999915</v>
      </c>
      <c r="E75" s="67">
        <v>2.7</v>
      </c>
      <c r="F75" s="66">
        <v>26</v>
      </c>
      <c r="G75" s="1">
        <f>INDEX(Коэффициенты!D$3:D$39, MATCH(F75,Коэффициенты!C$3:C$39,1))</f>
        <v>0.71</v>
      </c>
      <c r="H75">
        <f t="shared" ref="H75:H138" si="10">E75*1000</f>
        <v>2700</v>
      </c>
      <c r="I75" s="12">
        <f>INDEX(Коэффициенты!B$3:B$74,MATCH(H75,Коэффициенты!A$3:A$74,1))</f>
        <v>0.79</v>
      </c>
      <c r="J75" s="9">
        <f t="shared" si="8"/>
        <v>191.97</v>
      </c>
      <c r="K75" s="2">
        <f t="shared" si="2"/>
        <v>2.2151999999999918</v>
      </c>
      <c r="L75" s="10">
        <f t="shared" si="9"/>
        <v>131.3495999999997</v>
      </c>
      <c r="M75" s="62">
        <f t="shared" ref="M75:M138" si="11">L75+J75</f>
        <v>323.3195999999997</v>
      </c>
      <c r="N75" s="63">
        <f t="shared" si="6"/>
        <v>258.65567999999973</v>
      </c>
      <c r="Q75" s="22"/>
      <c r="R75" s="20"/>
      <c r="S75" s="20"/>
      <c r="T75" s="19"/>
      <c r="U75" s="19"/>
      <c r="V75" s="20"/>
      <c r="W75" s="20"/>
      <c r="X75" s="20"/>
      <c r="Y75" s="20"/>
      <c r="Z75" s="20"/>
      <c r="AA75" s="20"/>
    </row>
    <row r="76" spans="1:27" ht="15.75" thickBot="1" x14ac:dyDescent="0.3">
      <c r="A76">
        <f t="shared" si="4"/>
        <v>8.2999999999999865</v>
      </c>
      <c r="B76">
        <f t="shared" ref="B76:B139" si="12">A76-A75</f>
        <v>9.9999999999999645E-2</v>
      </c>
      <c r="C76">
        <f t="shared" si="7"/>
        <v>8.5999999999999801</v>
      </c>
      <c r="D76">
        <f t="shared" si="5"/>
        <v>29.899999999999913</v>
      </c>
      <c r="E76" s="67">
        <v>6</v>
      </c>
      <c r="F76" s="66">
        <v>30</v>
      </c>
      <c r="G76" s="1">
        <f>INDEX(Коэффициенты!D$3:D$39, MATCH(F76,Коэффициенты!C$3:C$39,1))</f>
        <v>0.68</v>
      </c>
      <c r="H76">
        <f t="shared" si="10"/>
        <v>6000</v>
      </c>
      <c r="I76" s="12">
        <f>INDEX(Коэффициенты!B$3:B$74,MATCH(H76,Коэффициенты!A$3:A$74,1))</f>
        <v>0.61</v>
      </c>
      <c r="J76" s="9">
        <f t="shared" si="8"/>
        <v>329.4</v>
      </c>
      <c r="K76" s="2">
        <f t="shared" ref="K76:K139" si="13">G76*F76*B76*$E$4</f>
        <v>2.4479999999999915</v>
      </c>
      <c r="L76" s="10">
        <f t="shared" si="9"/>
        <v>133.79759999999968</v>
      </c>
      <c r="M76" s="62">
        <f t="shared" si="11"/>
        <v>463.19759999999962</v>
      </c>
      <c r="N76" s="63">
        <f t="shared" si="6"/>
        <v>370.55807999999968</v>
      </c>
      <c r="Q76" s="22"/>
      <c r="R76" s="20"/>
      <c r="S76" s="20"/>
      <c r="T76" s="20"/>
      <c r="U76" s="20"/>
      <c r="V76" s="20"/>
      <c r="W76" s="20"/>
      <c r="X76" s="20"/>
      <c r="Y76" s="20"/>
      <c r="Z76" s="20"/>
      <c r="AA76" s="20"/>
    </row>
    <row r="77" spans="1:27" ht="15.75" thickBot="1" x14ac:dyDescent="0.3">
      <c r="A77">
        <f t="shared" ref="A77:A140" si="14">A76+0.1</f>
        <v>8.3999999999999861</v>
      </c>
      <c r="B77">
        <f t="shared" si="12"/>
        <v>9.9999999999999645E-2</v>
      </c>
      <c r="C77">
        <f t="shared" si="7"/>
        <v>8.6999999999999797</v>
      </c>
      <c r="D77">
        <f t="shared" ref="D77:D140" si="15">D76-B77</f>
        <v>29.799999999999912</v>
      </c>
      <c r="E77" s="67">
        <v>11.5</v>
      </c>
      <c r="F77" s="66">
        <v>19</v>
      </c>
      <c r="G77" s="1">
        <f>INDEX(Коэффициенты!D$3:D$39, MATCH(F77,Коэффициенты!C$3:C$39,1))</f>
        <v>0.75</v>
      </c>
      <c r="H77">
        <f t="shared" si="10"/>
        <v>11500</v>
      </c>
      <c r="I77" s="12">
        <f>INDEX(Коэффициенты!B$3:B$74,MATCH(H77,Коэффициенты!A$3:A$74,1))</f>
        <v>0.42</v>
      </c>
      <c r="J77" s="9">
        <f t="shared" si="8"/>
        <v>434.7</v>
      </c>
      <c r="K77" s="2">
        <f t="shared" si="13"/>
        <v>1.709999999999994</v>
      </c>
      <c r="L77" s="10">
        <f t="shared" si="9"/>
        <v>135.50759999999968</v>
      </c>
      <c r="M77" s="62">
        <f t="shared" si="11"/>
        <v>570.20759999999973</v>
      </c>
      <c r="N77" s="63">
        <f t="shared" ref="N77:N140" si="16">M77/(1.25)</f>
        <v>456.16607999999979</v>
      </c>
      <c r="Q77" s="22"/>
      <c r="R77" s="20"/>
      <c r="S77" s="20"/>
      <c r="T77" s="20"/>
      <c r="U77" s="20"/>
      <c r="V77" s="20"/>
      <c r="W77" s="20"/>
      <c r="X77" s="20"/>
      <c r="Y77" s="20"/>
      <c r="Z77" s="20"/>
      <c r="AA77" s="20"/>
    </row>
    <row r="78" spans="1:27" ht="15.75" thickBot="1" x14ac:dyDescent="0.3">
      <c r="A78">
        <f t="shared" si="14"/>
        <v>8.4999999999999858</v>
      </c>
      <c r="B78">
        <f t="shared" si="12"/>
        <v>9.9999999999999645E-2</v>
      </c>
      <c r="C78" s="2">
        <f t="shared" ref="C78:C141" si="17">B78+C77</f>
        <v>8.7999999999999794</v>
      </c>
      <c r="D78">
        <f t="shared" si="15"/>
        <v>29.69999999999991</v>
      </c>
      <c r="E78" s="67">
        <v>11.7</v>
      </c>
      <c r="F78" s="66">
        <v>25</v>
      </c>
      <c r="G78" s="1">
        <f>INDEX(Коэффициенты!D$3:D$39, MATCH(F78,Коэффициенты!C$3:C$39,1))</f>
        <v>0.72</v>
      </c>
      <c r="H78">
        <f t="shared" si="10"/>
        <v>11700</v>
      </c>
      <c r="I78" s="12">
        <f>INDEX(Коэффициенты!B$3:B$74,MATCH(H78,Коэффициенты!A$3:A$74,1))</f>
        <v>0.42</v>
      </c>
      <c r="J78" s="9">
        <f t="shared" ref="J78:J141" si="18">I78*H78*$E$5</f>
        <v>442.26</v>
      </c>
      <c r="K78" s="2">
        <f t="shared" si="13"/>
        <v>2.1599999999999921</v>
      </c>
      <c r="L78" s="10">
        <f t="shared" ref="L78:L141" si="19">L77+K78</f>
        <v>137.66759999999968</v>
      </c>
      <c r="M78" s="62">
        <f t="shared" si="11"/>
        <v>579.92759999999964</v>
      </c>
      <c r="N78" s="63">
        <f t="shared" si="16"/>
        <v>463.94207999999969</v>
      </c>
      <c r="Q78" s="22"/>
      <c r="R78" s="20"/>
      <c r="S78" s="20"/>
      <c r="T78" s="20"/>
      <c r="U78" s="20"/>
      <c r="V78" s="20"/>
      <c r="W78" s="20"/>
      <c r="X78" s="20"/>
      <c r="Y78" s="20"/>
      <c r="Z78" s="20"/>
      <c r="AA78" s="20"/>
    </row>
    <row r="79" spans="1:27" ht="15.75" thickBot="1" x14ac:dyDescent="0.3">
      <c r="A79">
        <f t="shared" si="14"/>
        <v>8.5999999999999854</v>
      </c>
      <c r="B79">
        <f t="shared" si="12"/>
        <v>9.9999999999999645E-2</v>
      </c>
      <c r="C79">
        <f t="shared" si="17"/>
        <v>8.899999999999979</v>
      </c>
      <c r="D79">
        <f t="shared" si="15"/>
        <v>29.599999999999909</v>
      </c>
      <c r="E79" s="67">
        <v>12.3</v>
      </c>
      <c r="F79" s="66">
        <v>32</v>
      </c>
      <c r="G79" s="1">
        <f>INDEX(Коэффициенты!D$3:D$39, MATCH(F79,Коэффициенты!C$3:C$39,1))</f>
        <v>0.66</v>
      </c>
      <c r="H79">
        <f t="shared" si="10"/>
        <v>12300</v>
      </c>
      <c r="I79" s="12">
        <f>INDEX(Коэффициенты!B$3:B$74,MATCH(H79,Коэффициенты!A$3:A$74,1))</f>
        <v>0.41</v>
      </c>
      <c r="J79" s="9">
        <f t="shared" si="18"/>
        <v>453.87</v>
      </c>
      <c r="K79" s="2">
        <f t="shared" si="13"/>
        <v>2.5343999999999909</v>
      </c>
      <c r="L79" s="10">
        <f t="shared" si="19"/>
        <v>140.20199999999966</v>
      </c>
      <c r="M79" s="62">
        <f t="shared" si="11"/>
        <v>594.07199999999966</v>
      </c>
      <c r="N79" s="63">
        <f t="shared" si="16"/>
        <v>475.25759999999974</v>
      </c>
      <c r="Q79" s="22"/>
      <c r="R79" s="20"/>
      <c r="S79" s="20"/>
      <c r="T79" s="20"/>
      <c r="U79" s="20"/>
      <c r="V79" s="20"/>
      <c r="W79" s="20"/>
      <c r="X79" s="20"/>
      <c r="Y79" s="20"/>
      <c r="Z79" s="20"/>
      <c r="AA79" s="20"/>
    </row>
    <row r="80" spans="1:27" ht="15.75" thickBot="1" x14ac:dyDescent="0.3">
      <c r="A80">
        <f t="shared" si="14"/>
        <v>8.6999999999999851</v>
      </c>
      <c r="B80">
        <f t="shared" si="12"/>
        <v>9.9999999999999645E-2</v>
      </c>
      <c r="C80" s="2">
        <f t="shared" si="17"/>
        <v>8.9999999999999787</v>
      </c>
      <c r="D80">
        <f t="shared" si="15"/>
        <v>29.499999999999908</v>
      </c>
      <c r="E80" s="67">
        <v>11.5</v>
      </c>
      <c r="F80" s="66">
        <v>39</v>
      </c>
      <c r="G80" s="1">
        <f>INDEX(Коэффициенты!D$3:D$39, MATCH(F80,Коэффициенты!C$3:C$39,1))</f>
        <v>0.61</v>
      </c>
      <c r="H80">
        <f t="shared" si="10"/>
        <v>11500</v>
      </c>
      <c r="I80" s="12">
        <f>INDEX(Коэффициенты!B$3:B$74,MATCH(H80,Коэффициенты!A$3:A$74,1))</f>
        <v>0.42</v>
      </c>
      <c r="J80" s="9">
        <f t="shared" si="18"/>
        <v>434.7</v>
      </c>
      <c r="K80" s="2">
        <f t="shared" si="13"/>
        <v>2.8547999999999898</v>
      </c>
      <c r="L80" s="10">
        <f t="shared" si="19"/>
        <v>143.05679999999964</v>
      </c>
      <c r="M80" s="62">
        <f t="shared" si="11"/>
        <v>577.75679999999966</v>
      </c>
      <c r="N80" s="63">
        <f t="shared" si="16"/>
        <v>462.20543999999973</v>
      </c>
      <c r="Q80" s="22"/>
      <c r="R80" s="20"/>
      <c r="S80" s="20"/>
      <c r="T80" s="20"/>
      <c r="U80" s="20"/>
      <c r="V80" s="20"/>
      <c r="W80" s="20"/>
      <c r="X80" s="20"/>
      <c r="Y80" s="20"/>
      <c r="Z80" s="20"/>
      <c r="AA80" s="20"/>
    </row>
    <row r="81" spans="1:31" ht="15.75" thickBot="1" x14ac:dyDescent="0.3">
      <c r="A81">
        <f t="shared" si="14"/>
        <v>8.7999999999999847</v>
      </c>
      <c r="B81">
        <f t="shared" si="12"/>
        <v>9.9999999999999645E-2</v>
      </c>
      <c r="C81" s="2">
        <f t="shared" si="17"/>
        <v>9.0999999999999783</v>
      </c>
      <c r="D81">
        <f t="shared" si="15"/>
        <v>29.399999999999906</v>
      </c>
      <c r="E81" s="67">
        <v>11.5</v>
      </c>
      <c r="F81" s="66">
        <v>39</v>
      </c>
      <c r="G81" s="1">
        <f>INDEX(Коэффициенты!D$3:D$39, MATCH(F81,Коэффициенты!C$3:C$39,1))</f>
        <v>0.61</v>
      </c>
      <c r="H81">
        <f t="shared" si="10"/>
        <v>11500</v>
      </c>
      <c r="I81" s="12">
        <f>INDEX(Коэффициенты!B$3:B$74,MATCH(H81,Коэффициенты!A$3:A$74,1))</f>
        <v>0.42</v>
      </c>
      <c r="J81" s="9">
        <f t="shared" si="18"/>
        <v>434.7</v>
      </c>
      <c r="K81" s="2">
        <f t="shared" si="13"/>
        <v>2.8547999999999898</v>
      </c>
      <c r="L81" s="10">
        <f t="shared" si="19"/>
        <v>145.91159999999962</v>
      </c>
      <c r="M81" s="62">
        <f t="shared" si="11"/>
        <v>580.61159999999961</v>
      </c>
      <c r="N81" s="63">
        <f t="shared" si="16"/>
        <v>464.48927999999967</v>
      </c>
      <c r="Q81" s="22"/>
      <c r="R81" s="20"/>
      <c r="S81" s="20"/>
      <c r="T81" s="19"/>
      <c r="U81" s="19"/>
      <c r="V81" s="20"/>
      <c r="W81" s="20"/>
      <c r="X81" s="20"/>
      <c r="Y81" s="20"/>
      <c r="Z81" s="20"/>
      <c r="AA81" s="20"/>
    </row>
    <row r="82" spans="1:31" ht="15.75" thickBot="1" x14ac:dyDescent="0.3">
      <c r="A82">
        <f t="shared" si="14"/>
        <v>8.8999999999999844</v>
      </c>
      <c r="B82">
        <f t="shared" si="12"/>
        <v>9.9999999999999645E-2</v>
      </c>
      <c r="C82">
        <f t="shared" si="17"/>
        <v>9.199999999999978</v>
      </c>
      <c r="D82">
        <f t="shared" si="15"/>
        <v>29.299999999999905</v>
      </c>
      <c r="E82" s="67">
        <v>8.8000000000000007</v>
      </c>
      <c r="F82" s="66">
        <v>31</v>
      </c>
      <c r="G82" s="1">
        <f>INDEX(Коэффициенты!D$3:D$39, MATCH(F82,Коэффициенты!C$3:C$39,1))</f>
        <v>0.67</v>
      </c>
      <c r="H82">
        <f t="shared" si="10"/>
        <v>8800</v>
      </c>
      <c r="I82" s="12">
        <f>INDEX(Коэффициенты!B$3:B$74,MATCH(H82,Коэффициенты!A$3:A$74,1))</f>
        <v>0.5</v>
      </c>
      <c r="J82" s="9">
        <f t="shared" si="18"/>
        <v>396</v>
      </c>
      <c r="K82" s="2">
        <f t="shared" si="13"/>
        <v>2.4923999999999906</v>
      </c>
      <c r="L82" s="10">
        <f t="shared" si="19"/>
        <v>148.40399999999963</v>
      </c>
      <c r="M82" s="62">
        <f t="shared" si="11"/>
        <v>544.40399999999966</v>
      </c>
      <c r="N82" s="63">
        <f t="shared" si="16"/>
        <v>435.52319999999975</v>
      </c>
      <c r="Q82" s="22"/>
      <c r="R82" s="20"/>
      <c r="S82" s="20"/>
      <c r="T82" s="20"/>
      <c r="U82" s="20"/>
      <c r="V82" s="20"/>
      <c r="W82" s="20"/>
      <c r="X82" s="20"/>
      <c r="Y82" s="20"/>
      <c r="Z82" s="20"/>
      <c r="AA82" s="20"/>
    </row>
    <row r="83" spans="1:31" ht="15.75" thickBot="1" x14ac:dyDescent="0.3">
      <c r="A83">
        <f t="shared" si="14"/>
        <v>8.999999999999984</v>
      </c>
      <c r="B83">
        <f t="shared" si="12"/>
        <v>9.9999999999999645E-2</v>
      </c>
      <c r="C83">
        <f t="shared" si="17"/>
        <v>9.2999999999999776</v>
      </c>
      <c r="D83">
        <f t="shared" si="15"/>
        <v>29.199999999999903</v>
      </c>
      <c r="E83" s="67">
        <v>9.6</v>
      </c>
      <c r="F83" s="66">
        <v>24</v>
      </c>
      <c r="G83" s="1">
        <f>INDEX(Коэффициенты!D$3:D$39, MATCH(F83,Коэффициенты!C$3:C$39,1))</f>
        <v>0.72</v>
      </c>
      <c r="H83">
        <f t="shared" si="10"/>
        <v>9600</v>
      </c>
      <c r="I83" s="12">
        <f>INDEX(Коэффициенты!B$3:B$74,MATCH(H83,Коэффициенты!A$3:A$74,1))</f>
        <v>0.47</v>
      </c>
      <c r="J83" s="9">
        <f t="shared" si="18"/>
        <v>406.08</v>
      </c>
      <c r="K83" s="2">
        <f t="shared" si="13"/>
        <v>2.0735999999999928</v>
      </c>
      <c r="L83" s="10">
        <f t="shared" si="19"/>
        <v>150.47759999999963</v>
      </c>
      <c r="M83" s="62">
        <f t="shared" si="11"/>
        <v>556.55759999999964</v>
      </c>
      <c r="N83" s="63">
        <f t="shared" si="16"/>
        <v>445.24607999999972</v>
      </c>
      <c r="Q83" s="22"/>
      <c r="R83" s="20"/>
      <c r="S83" s="20"/>
      <c r="T83" s="20"/>
      <c r="U83" s="20"/>
      <c r="V83" s="20"/>
      <c r="W83" s="20"/>
      <c r="X83" s="20"/>
      <c r="Y83" s="20"/>
      <c r="Z83" s="20"/>
      <c r="AA83" s="20"/>
    </row>
    <row r="84" spans="1:31" ht="15.75" thickBot="1" x14ac:dyDescent="0.3">
      <c r="A84">
        <f t="shared" si="14"/>
        <v>9.0999999999999837</v>
      </c>
      <c r="B84">
        <f t="shared" si="12"/>
        <v>9.9999999999999645E-2</v>
      </c>
      <c r="C84" s="2">
        <f t="shared" si="17"/>
        <v>9.3999999999999773</v>
      </c>
      <c r="D84">
        <f t="shared" si="15"/>
        <v>29.099999999999902</v>
      </c>
      <c r="E84" s="67">
        <v>6.9</v>
      </c>
      <c r="F84" s="66">
        <v>22</v>
      </c>
      <c r="G84" s="1">
        <f>INDEX(Коэффициенты!D$3:D$39, MATCH(F84,Коэффициенты!C$3:C$39,1))</f>
        <v>0.74</v>
      </c>
      <c r="H84">
        <f t="shared" si="10"/>
        <v>6900</v>
      </c>
      <c r="I84" s="12">
        <f>INDEX(Коэффициенты!B$3:B$74,MATCH(H84,Коэффициенты!A$3:A$74,1))</f>
        <v>0.57999999999999996</v>
      </c>
      <c r="J84" s="9">
        <f t="shared" si="18"/>
        <v>360.17999999999995</v>
      </c>
      <c r="K84" s="2">
        <f t="shared" si="13"/>
        <v>1.9535999999999931</v>
      </c>
      <c r="L84" s="10">
        <f t="shared" si="19"/>
        <v>152.43119999999962</v>
      </c>
      <c r="M84" s="62">
        <f t="shared" si="11"/>
        <v>512.6111999999996</v>
      </c>
      <c r="N84" s="63">
        <f t="shared" si="16"/>
        <v>410.0889599999997</v>
      </c>
      <c r="Q84" s="22"/>
      <c r="R84" s="20"/>
      <c r="S84" s="20"/>
      <c r="T84" s="20"/>
      <c r="U84" s="20"/>
      <c r="V84" s="20"/>
      <c r="W84" s="20"/>
      <c r="X84" s="20"/>
      <c r="Y84" s="20"/>
      <c r="Z84" s="20"/>
      <c r="AA84" s="20"/>
    </row>
    <row r="85" spans="1:31" ht="15.75" thickBot="1" x14ac:dyDescent="0.3">
      <c r="A85">
        <f t="shared" si="14"/>
        <v>9.1999999999999833</v>
      </c>
      <c r="B85">
        <f t="shared" si="12"/>
        <v>9.9999999999999645E-2</v>
      </c>
      <c r="C85">
        <f t="shared" si="17"/>
        <v>9.4999999999999769</v>
      </c>
      <c r="D85">
        <f t="shared" si="15"/>
        <v>28.999999999999901</v>
      </c>
      <c r="E85" s="67">
        <v>5.3</v>
      </c>
      <c r="F85" s="66">
        <v>19</v>
      </c>
      <c r="G85" s="1">
        <f>INDEX(Коэффициенты!D$3:D$39, MATCH(F85,Коэффициенты!C$3:C$39,1))</f>
        <v>0.75</v>
      </c>
      <c r="H85">
        <f t="shared" si="10"/>
        <v>5300</v>
      </c>
      <c r="I85" s="12">
        <f>INDEX(Коэффициенты!B$3:B$74,MATCH(H85,Коэффициенты!A$3:A$74,1))</f>
        <v>0.64</v>
      </c>
      <c r="J85" s="9">
        <f t="shared" si="18"/>
        <v>305.27999999999997</v>
      </c>
      <c r="K85" s="2">
        <f t="shared" si="13"/>
        <v>1.709999999999994</v>
      </c>
      <c r="L85" s="10">
        <f t="shared" si="19"/>
        <v>154.14119999999963</v>
      </c>
      <c r="M85" s="62">
        <f t="shared" si="11"/>
        <v>459.4211999999996</v>
      </c>
      <c r="N85" s="63">
        <f t="shared" si="16"/>
        <v>367.53695999999968</v>
      </c>
      <c r="Q85" s="22"/>
      <c r="R85" s="20"/>
      <c r="S85" s="20"/>
      <c r="T85" s="20"/>
      <c r="U85" s="20"/>
      <c r="V85" s="20"/>
      <c r="W85" s="20"/>
      <c r="X85" s="20"/>
      <c r="Y85" s="20"/>
      <c r="Z85" s="20"/>
      <c r="AA85" s="20"/>
    </row>
    <row r="86" spans="1:31" ht="15.75" thickBot="1" x14ac:dyDescent="0.3">
      <c r="A86">
        <f t="shared" si="14"/>
        <v>9.2999999999999829</v>
      </c>
      <c r="B86">
        <f t="shared" si="12"/>
        <v>9.9999999999999645E-2</v>
      </c>
      <c r="C86" s="2">
        <f t="shared" si="17"/>
        <v>9.5999999999999766</v>
      </c>
      <c r="D86">
        <f t="shared" si="15"/>
        <v>28.899999999999899</v>
      </c>
      <c r="E86" s="67">
        <v>3.9</v>
      </c>
      <c r="F86" s="66">
        <v>18</v>
      </c>
      <c r="G86" s="1">
        <f>INDEX(Коэффициенты!D$3:D$39, MATCH(F86,Коэффициенты!C$3:C$39,1))</f>
        <v>0.75</v>
      </c>
      <c r="H86">
        <f t="shared" si="10"/>
        <v>3900</v>
      </c>
      <c r="I86" s="12">
        <f>INDEX(Коэффициенты!B$3:B$74,MATCH(H86,Коэффициенты!A$3:A$74,1))</f>
        <v>0.72</v>
      </c>
      <c r="J86" s="9">
        <f t="shared" si="18"/>
        <v>252.72</v>
      </c>
      <c r="K86" s="2">
        <f t="shared" si="13"/>
        <v>1.6199999999999941</v>
      </c>
      <c r="L86" s="10">
        <f t="shared" si="19"/>
        <v>155.76119999999963</v>
      </c>
      <c r="M86" s="62">
        <f t="shared" si="11"/>
        <v>408.4811999999996</v>
      </c>
      <c r="N86" s="63">
        <f t="shared" si="16"/>
        <v>326.78495999999967</v>
      </c>
      <c r="Q86" s="22"/>
      <c r="R86" s="20"/>
      <c r="S86" s="20"/>
      <c r="T86" s="20"/>
      <c r="U86" s="20"/>
      <c r="V86" s="20"/>
      <c r="W86" s="20"/>
      <c r="X86" s="20"/>
      <c r="Y86" s="20"/>
      <c r="Z86" s="20"/>
      <c r="AA86" s="20"/>
    </row>
    <row r="87" spans="1:31" ht="15.75" thickBot="1" x14ac:dyDescent="0.3">
      <c r="A87">
        <f t="shared" si="14"/>
        <v>9.3999999999999826</v>
      </c>
      <c r="B87">
        <f t="shared" si="12"/>
        <v>9.9999999999999645E-2</v>
      </c>
      <c r="C87" s="2">
        <f t="shared" si="17"/>
        <v>9.6999999999999762</v>
      </c>
      <c r="D87">
        <f t="shared" si="15"/>
        <v>28.799999999999898</v>
      </c>
      <c r="E87" s="67">
        <v>3.2</v>
      </c>
      <c r="F87" s="66">
        <v>14</v>
      </c>
      <c r="G87" s="1">
        <f>INDEX(Коэффициенты!D$3:D$39, MATCH(F87,Коэффициенты!C$3:C$39,1))</f>
        <v>0.75</v>
      </c>
      <c r="H87">
        <f t="shared" si="10"/>
        <v>3200</v>
      </c>
      <c r="I87" s="12">
        <f>INDEX(Коэффициенты!B$3:B$74,MATCH(H87,Коэффициенты!A$3:A$74,1))</f>
        <v>0.76</v>
      </c>
      <c r="J87" s="9">
        <f t="shared" si="18"/>
        <v>218.88</v>
      </c>
      <c r="K87" s="2">
        <f t="shared" si="13"/>
        <v>1.2599999999999956</v>
      </c>
      <c r="L87" s="10">
        <f t="shared" si="19"/>
        <v>157.02119999999962</v>
      </c>
      <c r="M87" s="62">
        <f t="shared" si="11"/>
        <v>375.90119999999962</v>
      </c>
      <c r="N87" s="63">
        <f t="shared" si="16"/>
        <v>300.72095999999971</v>
      </c>
      <c r="Q87" s="22"/>
      <c r="R87" s="20"/>
      <c r="S87" s="20"/>
      <c r="T87" s="19"/>
      <c r="U87" s="19"/>
      <c r="V87" s="20"/>
      <c r="W87" s="20"/>
      <c r="X87" s="20"/>
      <c r="Y87" s="20"/>
      <c r="Z87" s="20"/>
      <c r="AA87" s="20"/>
    </row>
    <row r="88" spans="1:31" ht="15.75" thickBot="1" x14ac:dyDescent="0.3">
      <c r="A88">
        <f t="shared" si="14"/>
        <v>9.4999999999999822</v>
      </c>
      <c r="B88">
        <f t="shared" si="12"/>
        <v>9.9999999999999645E-2</v>
      </c>
      <c r="C88">
        <f t="shared" si="17"/>
        <v>9.7999999999999758</v>
      </c>
      <c r="D88">
        <f t="shared" si="15"/>
        <v>28.699999999999896</v>
      </c>
      <c r="E88" s="67">
        <v>2.1</v>
      </c>
      <c r="F88" s="66">
        <v>12</v>
      </c>
      <c r="G88" s="1">
        <f>INDEX(Коэффициенты!D$3:D$39, MATCH(F88,Коэффициенты!C$3:C$39,1))</f>
        <v>0.75</v>
      </c>
      <c r="H88">
        <f t="shared" si="10"/>
        <v>2100</v>
      </c>
      <c r="I88" s="12">
        <f>INDEX(Коэффициенты!B$3:B$74,MATCH(H88,Коэффициенты!A$3:A$74,1))</f>
        <v>0.83</v>
      </c>
      <c r="J88" s="9">
        <f t="shared" si="18"/>
        <v>156.87</v>
      </c>
      <c r="K88" s="2">
        <f t="shared" si="13"/>
        <v>1.0799999999999961</v>
      </c>
      <c r="L88" s="10">
        <f t="shared" si="19"/>
        <v>158.10119999999961</v>
      </c>
      <c r="M88" s="62">
        <f t="shared" si="11"/>
        <v>314.97119999999961</v>
      </c>
      <c r="N88" s="63">
        <f t="shared" si="16"/>
        <v>251.97695999999968</v>
      </c>
      <c r="Q88" s="22"/>
      <c r="R88" s="20"/>
      <c r="S88" s="20"/>
      <c r="T88" s="20"/>
      <c r="U88" s="20"/>
      <c r="V88" s="20"/>
      <c r="W88" s="20"/>
      <c r="X88" s="20"/>
      <c r="Y88" s="20"/>
      <c r="Z88" s="20"/>
      <c r="AA88" s="20"/>
    </row>
    <row r="89" spans="1:31" ht="15.75" thickBot="1" x14ac:dyDescent="0.3">
      <c r="A89">
        <f t="shared" si="14"/>
        <v>9.5999999999999819</v>
      </c>
      <c r="B89">
        <f t="shared" si="12"/>
        <v>9.9999999999999645E-2</v>
      </c>
      <c r="C89">
        <f t="shared" si="17"/>
        <v>9.8999999999999755</v>
      </c>
      <c r="D89">
        <f t="shared" si="15"/>
        <v>28.599999999999895</v>
      </c>
      <c r="E89" s="67">
        <v>1.7</v>
      </c>
      <c r="F89" s="66">
        <v>16</v>
      </c>
      <c r="G89" s="1">
        <f>INDEX(Коэффициенты!D$3:D$39, MATCH(F89,Коэффициенты!C$3:C$39,1))</f>
        <v>0.75</v>
      </c>
      <c r="H89">
        <f t="shared" si="10"/>
        <v>1700</v>
      </c>
      <c r="I89" s="12">
        <f>INDEX(Коэффициенты!B$3:B$74,MATCH(H89,Коэффициенты!A$3:A$74,1))</f>
        <v>0.86</v>
      </c>
      <c r="J89" s="9">
        <f t="shared" si="18"/>
        <v>131.57999999999998</v>
      </c>
      <c r="K89" s="2">
        <f t="shared" si="13"/>
        <v>1.4399999999999948</v>
      </c>
      <c r="L89" s="10">
        <f t="shared" si="19"/>
        <v>159.54119999999961</v>
      </c>
      <c r="M89" s="62">
        <f t="shared" si="11"/>
        <v>291.12119999999959</v>
      </c>
      <c r="N89" s="63">
        <f t="shared" si="16"/>
        <v>232.89695999999967</v>
      </c>
      <c r="Q89" s="22"/>
      <c r="R89" s="20"/>
      <c r="S89" s="20"/>
      <c r="T89" s="20"/>
      <c r="U89" s="20"/>
      <c r="V89" s="20"/>
      <c r="W89" s="20"/>
      <c r="X89" s="20"/>
      <c r="Y89" s="20"/>
      <c r="Z89" s="20"/>
      <c r="AA89" s="20"/>
    </row>
    <row r="90" spans="1:31" ht="15.75" thickBot="1" x14ac:dyDescent="0.3">
      <c r="A90">
        <f t="shared" si="14"/>
        <v>9.6999999999999815</v>
      </c>
      <c r="B90">
        <f t="shared" si="12"/>
        <v>9.9999999999999645E-2</v>
      </c>
      <c r="C90" s="2">
        <f t="shared" si="17"/>
        <v>9.9999999999999751</v>
      </c>
      <c r="D90">
        <f t="shared" si="15"/>
        <v>28.499999999999893</v>
      </c>
      <c r="E90" s="67">
        <v>3.9</v>
      </c>
      <c r="F90" s="66">
        <v>29</v>
      </c>
      <c r="G90" s="1">
        <f>INDEX(Коэффициенты!D$3:D$39, MATCH(F90,Коэффициенты!C$3:C$39,1))</f>
        <v>0.69</v>
      </c>
      <c r="H90">
        <f t="shared" si="10"/>
        <v>3900</v>
      </c>
      <c r="I90" s="12">
        <f>INDEX(Коэффициенты!B$3:B$74,MATCH(H90,Коэффициенты!A$3:A$74,1))</f>
        <v>0.72</v>
      </c>
      <c r="J90" s="9">
        <f t="shared" si="18"/>
        <v>252.72</v>
      </c>
      <c r="K90" s="2">
        <f t="shared" si="13"/>
        <v>2.4011999999999913</v>
      </c>
      <c r="L90" s="10">
        <f t="shared" si="19"/>
        <v>161.94239999999959</v>
      </c>
      <c r="M90" s="62">
        <f t="shared" si="11"/>
        <v>414.66239999999959</v>
      </c>
      <c r="N90" s="63">
        <f t="shared" si="16"/>
        <v>331.72991999999965</v>
      </c>
      <c r="Q90" s="22"/>
      <c r="R90" s="20"/>
      <c r="S90" s="20"/>
      <c r="T90" s="20"/>
      <c r="U90" s="20"/>
      <c r="V90" s="20"/>
      <c r="W90" s="20"/>
      <c r="X90" s="20"/>
      <c r="Y90" s="20"/>
      <c r="Z90" s="20"/>
      <c r="AA90" s="20"/>
    </row>
    <row r="91" spans="1:31" ht="15.75" thickBot="1" x14ac:dyDescent="0.3">
      <c r="A91">
        <f t="shared" si="14"/>
        <v>9.7999999999999812</v>
      </c>
      <c r="B91">
        <f t="shared" si="12"/>
        <v>9.9999999999999645E-2</v>
      </c>
      <c r="C91">
        <f t="shared" si="17"/>
        <v>10.099999999999975</v>
      </c>
      <c r="D91">
        <f t="shared" si="15"/>
        <v>28.399999999999892</v>
      </c>
      <c r="E91" s="67">
        <v>6.1</v>
      </c>
      <c r="F91" s="66">
        <v>27</v>
      </c>
      <c r="G91" s="1">
        <f>INDEX(Коэффициенты!D$3:D$39, MATCH(F91,Коэффициенты!C$3:C$39,1))</f>
        <v>0.7</v>
      </c>
      <c r="H91">
        <f t="shared" si="10"/>
        <v>6100</v>
      </c>
      <c r="I91" s="12">
        <f>INDEX(Коэффициенты!B$3:B$74,MATCH(H91,Коэффициенты!A$3:A$74,1))</f>
        <v>0.61</v>
      </c>
      <c r="J91" s="9">
        <f t="shared" si="18"/>
        <v>334.89</v>
      </c>
      <c r="K91" s="2">
        <f t="shared" si="13"/>
        <v>2.2679999999999918</v>
      </c>
      <c r="L91" s="10">
        <f t="shared" si="19"/>
        <v>164.21039999999959</v>
      </c>
      <c r="M91" s="62">
        <f t="shared" si="11"/>
        <v>499.10039999999958</v>
      </c>
      <c r="N91" s="63">
        <f t="shared" si="16"/>
        <v>399.28031999999968</v>
      </c>
      <c r="Q91" s="22"/>
      <c r="R91" s="20"/>
      <c r="S91" s="20"/>
      <c r="T91" s="20"/>
      <c r="U91" s="20"/>
      <c r="V91" s="20"/>
      <c r="W91" s="20"/>
      <c r="X91" s="20"/>
      <c r="Y91" s="20"/>
      <c r="Z91" s="20"/>
      <c r="AA91" s="20"/>
    </row>
    <row r="92" spans="1:31" ht="15.75" thickBot="1" x14ac:dyDescent="0.3">
      <c r="A92">
        <f t="shared" si="14"/>
        <v>9.8999999999999808</v>
      </c>
      <c r="B92">
        <f t="shared" si="12"/>
        <v>9.9999999999999645E-2</v>
      </c>
      <c r="C92" s="2">
        <f t="shared" si="17"/>
        <v>10.199999999999974</v>
      </c>
      <c r="D92">
        <f t="shared" si="15"/>
        <v>28.299999999999891</v>
      </c>
      <c r="E92" s="67">
        <v>6.3</v>
      </c>
      <c r="F92" s="66">
        <v>26</v>
      </c>
      <c r="G92" s="1">
        <f>INDEX(Коэффициенты!D$3:D$39, MATCH(F92,Коэффициенты!C$3:C$39,1))</f>
        <v>0.71</v>
      </c>
      <c r="H92">
        <f t="shared" si="10"/>
        <v>6300</v>
      </c>
      <c r="I92" s="12">
        <f>INDEX(Коэффициенты!B$3:B$74,MATCH(H92,Коэффициенты!A$3:A$74,1))</f>
        <v>0.6</v>
      </c>
      <c r="J92" s="9">
        <f t="shared" si="18"/>
        <v>340.2</v>
      </c>
      <c r="K92" s="2">
        <f t="shared" si="13"/>
        <v>2.2151999999999918</v>
      </c>
      <c r="L92" s="10">
        <f t="shared" si="19"/>
        <v>166.42559999999958</v>
      </c>
      <c r="M92" s="62">
        <f t="shared" si="11"/>
        <v>506.62559999999957</v>
      </c>
      <c r="N92" s="63">
        <f t="shared" si="16"/>
        <v>405.30047999999965</v>
      </c>
      <c r="Q92" s="22"/>
      <c r="R92" s="20"/>
      <c r="S92" s="20"/>
      <c r="T92" s="20"/>
      <c r="U92" s="20"/>
      <c r="V92" s="20"/>
      <c r="W92" s="20"/>
      <c r="X92" s="20"/>
      <c r="Y92" s="20"/>
      <c r="Z92" s="20"/>
      <c r="AA92" s="20"/>
    </row>
    <row r="93" spans="1:31" ht="15.75" thickBot="1" x14ac:dyDescent="0.3">
      <c r="A93">
        <f t="shared" si="14"/>
        <v>9.9999999999999805</v>
      </c>
      <c r="B93">
        <f t="shared" si="12"/>
        <v>9.9999999999999645E-2</v>
      </c>
      <c r="C93" s="2">
        <f t="shared" si="17"/>
        <v>10.299999999999974</v>
      </c>
      <c r="D93">
        <f t="shared" si="15"/>
        <v>28.199999999999889</v>
      </c>
      <c r="E93" s="67">
        <v>3.9</v>
      </c>
      <c r="F93" s="66">
        <v>24</v>
      </c>
      <c r="G93" s="1">
        <f>INDEX(Коэффициенты!D$3:D$39, MATCH(F93,Коэффициенты!C$3:C$39,1))</f>
        <v>0.72</v>
      </c>
      <c r="H93">
        <f t="shared" si="10"/>
        <v>3900</v>
      </c>
      <c r="I93" s="12">
        <f>INDEX(Коэффициенты!B$3:B$74,MATCH(H93,Коэффициенты!A$3:A$74,1))</f>
        <v>0.72</v>
      </c>
      <c r="J93" s="9">
        <f t="shared" si="18"/>
        <v>252.72</v>
      </c>
      <c r="K93" s="2">
        <f t="shared" si="13"/>
        <v>2.0735999999999928</v>
      </c>
      <c r="L93" s="10">
        <f t="shared" si="19"/>
        <v>168.49919999999958</v>
      </c>
      <c r="M93" s="62">
        <f t="shared" si="11"/>
        <v>421.21919999999955</v>
      </c>
      <c r="N93" s="63">
        <f t="shared" si="16"/>
        <v>336.97535999999963</v>
      </c>
      <c r="Q93" s="22"/>
      <c r="R93" s="20"/>
      <c r="S93" s="20"/>
      <c r="T93" s="19"/>
      <c r="U93" s="19"/>
      <c r="V93" s="20"/>
      <c r="W93" s="20"/>
      <c r="X93" s="20"/>
      <c r="Y93" s="20"/>
      <c r="Z93" s="20"/>
      <c r="AA93" s="20"/>
    </row>
    <row r="94" spans="1:31" ht="15.75" thickBot="1" x14ac:dyDescent="0.3">
      <c r="A94">
        <f t="shared" si="14"/>
        <v>10.09999999999998</v>
      </c>
      <c r="B94">
        <f t="shared" si="12"/>
        <v>9.9999999999999645E-2</v>
      </c>
      <c r="C94">
        <f t="shared" si="17"/>
        <v>10.399999999999974</v>
      </c>
      <c r="D94">
        <f t="shared" si="15"/>
        <v>28.099999999999888</v>
      </c>
      <c r="E94" s="67">
        <v>4.5</v>
      </c>
      <c r="F94" s="66">
        <v>25</v>
      </c>
      <c r="G94" s="1">
        <f>INDEX(Коэффициенты!D$3:D$39, MATCH(F94,Коэффициенты!C$3:C$39,1))</f>
        <v>0.72</v>
      </c>
      <c r="H94">
        <f t="shared" si="10"/>
        <v>4500</v>
      </c>
      <c r="I94" s="12">
        <f>INDEX(Коэффициенты!B$3:B$74,MATCH(H94,Коэффициенты!A$3:A$74,1))</f>
        <v>0.69</v>
      </c>
      <c r="J94" s="9">
        <f t="shared" si="18"/>
        <v>279.44999999999993</v>
      </c>
      <c r="K94" s="2">
        <f t="shared" si="13"/>
        <v>2.1599999999999921</v>
      </c>
      <c r="L94" s="10">
        <f t="shared" si="19"/>
        <v>170.65919999999957</v>
      </c>
      <c r="M94" s="62">
        <f t="shared" si="11"/>
        <v>450.10919999999953</v>
      </c>
      <c r="N94" s="63">
        <f t="shared" si="16"/>
        <v>360.08735999999965</v>
      </c>
      <c r="Q94" s="22"/>
      <c r="R94" s="20"/>
      <c r="S94" s="20"/>
      <c r="T94" s="20"/>
      <c r="U94" s="20"/>
      <c r="V94" s="20"/>
      <c r="W94" s="20"/>
      <c r="X94" s="20"/>
      <c r="Y94" s="20"/>
      <c r="Z94" s="20"/>
      <c r="AA94" s="20"/>
    </row>
    <row r="95" spans="1:31" s="11" customFormat="1" ht="15.75" thickBot="1" x14ac:dyDescent="0.3">
      <c r="A95">
        <f t="shared" si="14"/>
        <v>10.19999999999998</v>
      </c>
      <c r="B95">
        <f t="shared" si="12"/>
        <v>9.9999999999999645E-2</v>
      </c>
      <c r="C95">
        <f t="shared" si="17"/>
        <v>10.499999999999973</v>
      </c>
      <c r="D95">
        <f t="shared" si="15"/>
        <v>27.999999999999886</v>
      </c>
      <c r="E95" s="67">
        <v>5.4</v>
      </c>
      <c r="F95" s="66">
        <v>20</v>
      </c>
      <c r="G95" s="1">
        <f>INDEX(Коэффициенты!D$3:D$39, MATCH(F95,Коэффициенты!C$3:C$39,1))</f>
        <v>0.75</v>
      </c>
      <c r="H95">
        <f t="shared" si="10"/>
        <v>5400</v>
      </c>
      <c r="I95" s="12">
        <f>INDEX(Коэффициенты!B$3:B$74,MATCH(H95,Коэффициенты!A$3:A$74,1))</f>
        <v>0.64</v>
      </c>
      <c r="J95" s="9">
        <f t="shared" si="18"/>
        <v>311.03999999999996</v>
      </c>
      <c r="K95" s="2">
        <f t="shared" si="13"/>
        <v>1.7999999999999936</v>
      </c>
      <c r="L95" s="10">
        <f t="shared" si="19"/>
        <v>172.45919999999956</v>
      </c>
      <c r="M95" s="62">
        <f t="shared" si="11"/>
        <v>483.49919999999952</v>
      </c>
      <c r="N95" s="63">
        <f t="shared" si="16"/>
        <v>386.79935999999964</v>
      </c>
      <c r="O95"/>
      <c r="P95"/>
      <c r="Q95" s="22"/>
      <c r="R95" s="20"/>
      <c r="S95" s="20"/>
      <c r="T95" s="20"/>
      <c r="U95" s="20"/>
      <c r="V95" s="20"/>
      <c r="W95" s="20"/>
      <c r="X95" s="20"/>
      <c r="Y95" s="20"/>
      <c r="Z95" s="20"/>
      <c r="AA95" s="20"/>
      <c r="AB95"/>
      <c r="AC95"/>
      <c r="AD95"/>
      <c r="AE95"/>
    </row>
    <row r="96" spans="1:31" s="11" customFormat="1" ht="15.75" thickBot="1" x14ac:dyDescent="0.3">
      <c r="A96">
        <f t="shared" si="14"/>
        <v>10.299999999999979</v>
      </c>
      <c r="B96">
        <f t="shared" si="12"/>
        <v>9.9999999999999645E-2</v>
      </c>
      <c r="C96" s="2">
        <f t="shared" si="17"/>
        <v>10.599999999999973</v>
      </c>
      <c r="D96">
        <f t="shared" si="15"/>
        <v>27.899999999999885</v>
      </c>
      <c r="E96" s="67">
        <v>4</v>
      </c>
      <c r="F96" s="66">
        <v>12</v>
      </c>
      <c r="G96" s="1">
        <f>INDEX(Коэффициенты!D$3:D$39, MATCH(F96,Коэффициенты!C$3:C$39,1))</f>
        <v>0.75</v>
      </c>
      <c r="H96">
        <f t="shared" si="10"/>
        <v>4000</v>
      </c>
      <c r="I96" s="12">
        <f>INDEX(Коэффициенты!B$3:B$74,MATCH(H96,Коэффициенты!A$3:A$74,1))</f>
        <v>0.72</v>
      </c>
      <c r="J96" s="9">
        <f t="shared" si="18"/>
        <v>259.2</v>
      </c>
      <c r="K96" s="2">
        <f t="shared" si="13"/>
        <v>1.0799999999999961</v>
      </c>
      <c r="L96" s="10">
        <f t="shared" si="19"/>
        <v>173.53919999999954</v>
      </c>
      <c r="M96" s="62">
        <f t="shared" si="11"/>
        <v>432.73919999999953</v>
      </c>
      <c r="N96" s="63">
        <f t="shared" si="16"/>
        <v>346.19135999999963</v>
      </c>
      <c r="O96"/>
      <c r="P96"/>
      <c r="Q96" s="22"/>
      <c r="R96" s="20"/>
      <c r="S96" s="20"/>
      <c r="T96" s="20"/>
      <c r="U96" s="20"/>
      <c r="V96" s="20"/>
      <c r="W96" s="20"/>
      <c r="X96" s="20"/>
      <c r="Y96" s="20"/>
      <c r="Z96" s="20"/>
      <c r="AA96" s="20"/>
      <c r="AB96"/>
      <c r="AC96"/>
      <c r="AD96"/>
      <c r="AE96"/>
    </row>
    <row r="97" spans="1:31" s="11" customFormat="1" ht="15.75" thickBot="1" x14ac:dyDescent="0.3">
      <c r="A97">
        <f t="shared" si="14"/>
        <v>10.399999999999979</v>
      </c>
      <c r="B97">
        <f t="shared" si="12"/>
        <v>9.9999999999999645E-2</v>
      </c>
      <c r="C97">
        <f t="shared" si="17"/>
        <v>10.699999999999973</v>
      </c>
      <c r="D97">
        <f t="shared" si="15"/>
        <v>27.799999999999883</v>
      </c>
      <c r="E97" s="67">
        <v>4.5999999999999996</v>
      </c>
      <c r="F97" s="66">
        <v>8</v>
      </c>
      <c r="G97" s="1">
        <f>INDEX(Коэффициенты!D$3:D$39, MATCH(F97,Коэффициенты!C$3:C$39,1))</f>
        <v>0.75</v>
      </c>
      <c r="H97">
        <f t="shared" si="10"/>
        <v>4600</v>
      </c>
      <c r="I97" s="12">
        <f>INDEX(Коэффициенты!B$3:B$74,MATCH(H97,Коэффициенты!A$3:A$74,1))</f>
        <v>0.68</v>
      </c>
      <c r="J97" s="9">
        <f t="shared" si="18"/>
        <v>281.52</v>
      </c>
      <c r="K97" s="2">
        <f t="shared" si="13"/>
        <v>0.71999999999999742</v>
      </c>
      <c r="L97" s="10">
        <f t="shared" si="19"/>
        <v>174.25919999999954</v>
      </c>
      <c r="M97" s="62">
        <f t="shared" si="11"/>
        <v>455.77919999999949</v>
      </c>
      <c r="N97" s="63">
        <f t="shared" si="16"/>
        <v>364.62335999999959</v>
      </c>
      <c r="O97"/>
      <c r="P97"/>
      <c r="Q97" s="22"/>
      <c r="R97" s="20"/>
      <c r="S97" s="20"/>
      <c r="T97" s="20"/>
      <c r="U97" s="20"/>
      <c r="V97" s="20"/>
      <c r="W97" s="20"/>
      <c r="X97" s="20"/>
      <c r="Y97" s="20"/>
      <c r="Z97" s="20"/>
      <c r="AA97" s="20"/>
      <c r="AB97"/>
      <c r="AC97"/>
      <c r="AD97"/>
      <c r="AE97"/>
    </row>
    <row r="98" spans="1:31" s="11" customFormat="1" ht="15.75" thickBot="1" x14ac:dyDescent="0.3">
      <c r="A98">
        <f t="shared" si="14"/>
        <v>10.499999999999979</v>
      </c>
      <c r="B98">
        <f t="shared" si="12"/>
        <v>9.9999999999999645E-2</v>
      </c>
      <c r="C98" s="2">
        <f t="shared" si="17"/>
        <v>10.799999999999972</v>
      </c>
      <c r="D98">
        <f t="shared" si="15"/>
        <v>27.699999999999882</v>
      </c>
      <c r="E98" s="67">
        <v>4.9000000000000004</v>
      </c>
      <c r="F98" s="66">
        <v>5</v>
      </c>
      <c r="G98" s="1">
        <f>INDEX(Коэффициенты!D$3:D$39, MATCH(F98,Коэффициенты!C$3:C$39,1))</f>
        <v>0.75</v>
      </c>
      <c r="H98">
        <f t="shared" si="10"/>
        <v>4900</v>
      </c>
      <c r="I98" s="12">
        <f>INDEX(Коэффициенты!B$3:B$74,MATCH(H98,Коэффициенты!A$3:A$74,1))</f>
        <v>0.66</v>
      </c>
      <c r="J98" s="9">
        <f t="shared" si="18"/>
        <v>291.06</v>
      </c>
      <c r="K98" s="2">
        <f t="shared" si="13"/>
        <v>0.4499999999999984</v>
      </c>
      <c r="L98" s="10">
        <f t="shared" si="19"/>
        <v>174.70919999999953</v>
      </c>
      <c r="M98" s="62">
        <f t="shared" si="11"/>
        <v>465.7691999999995</v>
      </c>
      <c r="N98" s="63">
        <f t="shared" si="16"/>
        <v>372.61535999999961</v>
      </c>
      <c r="O98"/>
      <c r="P98"/>
      <c r="Q98" s="22"/>
      <c r="R98" s="20"/>
      <c r="S98" s="20"/>
      <c r="T98" s="20"/>
      <c r="U98" s="20"/>
      <c r="V98" s="20"/>
      <c r="W98" s="20"/>
      <c r="X98" s="20"/>
      <c r="Y98" s="20"/>
      <c r="Z98" s="20"/>
      <c r="AA98" s="20"/>
      <c r="AB98"/>
      <c r="AC98"/>
      <c r="AD98"/>
      <c r="AE98"/>
    </row>
    <row r="99" spans="1:31" ht="15.75" thickBot="1" x14ac:dyDescent="0.3">
      <c r="A99">
        <f t="shared" si="14"/>
        <v>10.599999999999978</v>
      </c>
      <c r="B99">
        <f t="shared" si="12"/>
        <v>9.9999999999999645E-2</v>
      </c>
      <c r="C99" s="2">
        <f t="shared" si="17"/>
        <v>10.899999999999972</v>
      </c>
      <c r="D99">
        <f t="shared" si="15"/>
        <v>27.599999999999881</v>
      </c>
      <c r="E99" s="67">
        <v>4.5</v>
      </c>
      <c r="F99" s="66">
        <v>6</v>
      </c>
      <c r="G99" s="1">
        <f>INDEX(Коэффициенты!D$3:D$39, MATCH(F99,Коэффициенты!C$3:C$39,1))</f>
        <v>0.75</v>
      </c>
      <c r="H99">
        <f t="shared" si="10"/>
        <v>4500</v>
      </c>
      <c r="I99" s="12">
        <f>INDEX(Коэффициенты!B$3:B$74,MATCH(H99,Коэффициенты!A$3:A$74,1))</f>
        <v>0.69</v>
      </c>
      <c r="J99" s="9">
        <f t="shared" si="18"/>
        <v>279.44999999999993</v>
      </c>
      <c r="K99" s="2">
        <f t="shared" si="13"/>
        <v>0.53999999999999804</v>
      </c>
      <c r="L99" s="10">
        <f t="shared" si="19"/>
        <v>175.24919999999952</v>
      </c>
      <c r="M99" s="62">
        <f t="shared" si="11"/>
        <v>454.69919999999945</v>
      </c>
      <c r="N99" s="63">
        <f t="shared" si="16"/>
        <v>363.75935999999956</v>
      </c>
      <c r="Q99" s="22"/>
      <c r="R99" s="20"/>
      <c r="S99" s="20"/>
      <c r="T99" s="19"/>
      <c r="U99" s="19"/>
      <c r="V99" s="20"/>
      <c r="W99" s="20"/>
      <c r="X99" s="20"/>
      <c r="Y99" s="20"/>
      <c r="Z99" s="20"/>
      <c r="AA99" s="20"/>
    </row>
    <row r="100" spans="1:31" ht="15.75" thickBot="1" x14ac:dyDescent="0.3">
      <c r="A100">
        <f t="shared" si="14"/>
        <v>10.699999999999978</v>
      </c>
      <c r="B100">
        <f t="shared" si="12"/>
        <v>9.9999999999999645E-2</v>
      </c>
      <c r="C100">
        <f t="shared" si="17"/>
        <v>10.999999999999972</v>
      </c>
      <c r="D100">
        <f t="shared" si="15"/>
        <v>27.499999999999879</v>
      </c>
      <c r="E100" s="67">
        <v>5.2</v>
      </c>
      <c r="F100" s="66">
        <v>7</v>
      </c>
      <c r="G100" s="1">
        <f>INDEX(Коэффициенты!D$3:D$39, MATCH(F100,Коэффициенты!C$3:C$39,1))</f>
        <v>0.75</v>
      </c>
      <c r="H100">
        <f t="shared" si="10"/>
        <v>5200</v>
      </c>
      <c r="I100" s="12">
        <f>INDEX(Коэффициенты!B$3:B$74,MATCH(H100,Коэффициенты!A$3:A$74,1))</f>
        <v>0.65</v>
      </c>
      <c r="J100" s="9">
        <f t="shared" si="18"/>
        <v>304.2</v>
      </c>
      <c r="K100" s="2">
        <f t="shared" si="13"/>
        <v>0.62999999999999778</v>
      </c>
      <c r="L100" s="10">
        <f t="shared" si="19"/>
        <v>175.87919999999951</v>
      </c>
      <c r="M100" s="62">
        <f t="shared" si="11"/>
        <v>480.0791999999995</v>
      </c>
      <c r="N100" s="63">
        <f t="shared" si="16"/>
        <v>384.06335999999959</v>
      </c>
      <c r="Q100" s="22"/>
      <c r="R100" s="20"/>
      <c r="S100" s="20"/>
      <c r="T100" s="20"/>
      <c r="U100" s="20"/>
      <c r="V100" s="20"/>
      <c r="W100" s="20"/>
      <c r="X100" s="20"/>
      <c r="Y100" s="20"/>
      <c r="Z100" s="20"/>
      <c r="AA100" s="20"/>
    </row>
    <row r="101" spans="1:31" ht="15.75" thickBot="1" x14ac:dyDescent="0.3">
      <c r="A101">
        <f t="shared" si="14"/>
        <v>10.799999999999978</v>
      </c>
      <c r="B101">
        <f t="shared" si="12"/>
        <v>9.9999999999999645E-2</v>
      </c>
      <c r="C101">
        <f t="shared" si="17"/>
        <v>11.099999999999971</v>
      </c>
      <c r="D101">
        <f t="shared" si="15"/>
        <v>27.399999999999878</v>
      </c>
      <c r="E101" s="67">
        <v>4.7</v>
      </c>
      <c r="F101" s="66">
        <v>6</v>
      </c>
      <c r="G101" s="1">
        <f>INDEX(Коэффициенты!D$3:D$39, MATCH(F101,Коэффициенты!C$3:C$39,1))</f>
        <v>0.75</v>
      </c>
      <c r="H101">
        <f t="shared" si="10"/>
        <v>4700</v>
      </c>
      <c r="I101" s="12">
        <f>INDEX(Коэффициенты!B$3:B$74,MATCH(H101,Коэффициенты!A$3:A$74,1))</f>
        <v>0.67</v>
      </c>
      <c r="J101" s="9">
        <f t="shared" si="18"/>
        <v>283.40999999999997</v>
      </c>
      <c r="K101" s="2">
        <f t="shared" si="13"/>
        <v>0.53999999999999804</v>
      </c>
      <c r="L101" s="10">
        <f t="shared" si="19"/>
        <v>176.41919999999951</v>
      </c>
      <c r="M101" s="62">
        <f t="shared" si="11"/>
        <v>459.82919999999945</v>
      </c>
      <c r="N101" s="63">
        <f t="shared" si="16"/>
        <v>367.86335999999955</v>
      </c>
      <c r="Q101" s="22"/>
      <c r="R101" s="20"/>
      <c r="S101" s="20"/>
      <c r="T101" s="20"/>
      <c r="U101" s="20"/>
      <c r="V101" s="20"/>
      <c r="W101" s="20"/>
      <c r="X101" s="20"/>
      <c r="Y101" s="20"/>
      <c r="Z101" s="20"/>
      <c r="AA101" s="20"/>
    </row>
    <row r="102" spans="1:31" ht="15.75" thickBot="1" x14ac:dyDescent="0.3">
      <c r="A102">
        <f t="shared" si="14"/>
        <v>10.899999999999977</v>
      </c>
      <c r="B102">
        <f t="shared" si="12"/>
        <v>9.9999999999999645E-2</v>
      </c>
      <c r="C102" s="2">
        <f t="shared" si="17"/>
        <v>11.199999999999971</v>
      </c>
      <c r="D102">
        <f t="shared" si="15"/>
        <v>27.299999999999876</v>
      </c>
      <c r="E102" s="67">
        <v>5.9</v>
      </c>
      <c r="F102" s="66">
        <v>7</v>
      </c>
      <c r="G102" s="1">
        <f>INDEX(Коэффициенты!D$3:D$39, MATCH(F102,Коэффициенты!C$3:C$39,1))</f>
        <v>0.75</v>
      </c>
      <c r="H102">
        <f t="shared" si="10"/>
        <v>5900</v>
      </c>
      <c r="I102" s="12">
        <f>INDEX(Коэффициенты!B$3:B$74,MATCH(H102,Коэффициенты!A$3:A$74,1))</f>
        <v>0.62</v>
      </c>
      <c r="J102" s="9">
        <f t="shared" si="18"/>
        <v>329.21999999999997</v>
      </c>
      <c r="K102" s="2">
        <f t="shared" si="13"/>
        <v>0.62999999999999778</v>
      </c>
      <c r="L102" s="10">
        <f t="shared" si="19"/>
        <v>177.0491999999995</v>
      </c>
      <c r="M102" s="62">
        <f t="shared" si="11"/>
        <v>506.2691999999995</v>
      </c>
      <c r="N102" s="63">
        <f t="shared" si="16"/>
        <v>405.01535999999959</v>
      </c>
      <c r="Q102" s="22"/>
      <c r="R102" s="20"/>
      <c r="S102" s="20"/>
      <c r="T102" s="20"/>
      <c r="U102" s="20"/>
      <c r="V102" s="20"/>
      <c r="W102" s="20"/>
      <c r="X102" s="20"/>
      <c r="Y102" s="20"/>
      <c r="Z102" s="20"/>
      <c r="AA102" s="20"/>
    </row>
    <row r="103" spans="1:31" ht="15.75" thickBot="1" x14ac:dyDescent="0.3">
      <c r="A103">
        <f t="shared" si="14"/>
        <v>10.999999999999977</v>
      </c>
      <c r="B103">
        <f t="shared" si="12"/>
        <v>9.9999999999999645E-2</v>
      </c>
      <c r="C103">
        <f t="shared" si="17"/>
        <v>11.299999999999971</v>
      </c>
      <c r="D103">
        <f t="shared" si="15"/>
        <v>27.199999999999875</v>
      </c>
      <c r="E103" s="67">
        <v>7.4</v>
      </c>
      <c r="F103" s="66">
        <v>8</v>
      </c>
      <c r="G103" s="1">
        <f>INDEX(Коэффициенты!D$3:D$39, MATCH(F103,Коэффициенты!C$3:C$39,1))</f>
        <v>0.75</v>
      </c>
      <c r="H103">
        <f t="shared" si="10"/>
        <v>7400</v>
      </c>
      <c r="I103" s="12">
        <f>INDEX(Коэффициенты!B$3:B$74,MATCH(H103,Коэффициенты!A$3:A$74,1))</f>
        <v>0.56000000000000005</v>
      </c>
      <c r="J103" s="9">
        <f t="shared" si="18"/>
        <v>372.96</v>
      </c>
      <c r="K103" s="2">
        <f t="shared" si="13"/>
        <v>0.71999999999999742</v>
      </c>
      <c r="L103" s="10">
        <f t="shared" si="19"/>
        <v>177.7691999999995</v>
      </c>
      <c r="M103" s="62">
        <f t="shared" si="11"/>
        <v>550.72919999999954</v>
      </c>
      <c r="N103" s="63">
        <f t="shared" si="16"/>
        <v>440.58335999999963</v>
      </c>
      <c r="Q103" s="22"/>
      <c r="R103" s="20"/>
      <c r="S103" s="20"/>
      <c r="T103" s="20"/>
      <c r="U103" s="20"/>
      <c r="V103" s="20"/>
      <c r="W103" s="20"/>
      <c r="X103" s="20"/>
      <c r="Y103" s="20"/>
      <c r="Z103" s="20"/>
      <c r="AA103" s="20"/>
    </row>
    <row r="104" spans="1:31" ht="15.75" thickBot="1" x14ac:dyDescent="0.3">
      <c r="A104">
        <f t="shared" si="14"/>
        <v>11.099999999999977</v>
      </c>
      <c r="B104">
        <f t="shared" si="12"/>
        <v>9.9999999999999645E-2</v>
      </c>
      <c r="C104" s="2">
        <f t="shared" si="17"/>
        <v>11.39999999999997</v>
      </c>
      <c r="D104">
        <f t="shared" si="15"/>
        <v>27.099999999999874</v>
      </c>
      <c r="E104" s="67">
        <v>9</v>
      </c>
      <c r="F104" s="66">
        <v>10</v>
      </c>
      <c r="G104" s="1">
        <f>INDEX(Коэффициенты!D$3:D$39, MATCH(F104,Коэффициенты!C$3:C$39,1))</f>
        <v>0.75</v>
      </c>
      <c r="H104">
        <f t="shared" si="10"/>
        <v>9000</v>
      </c>
      <c r="I104" s="12">
        <f>INDEX(Коэффициенты!B$3:B$74,MATCH(H104,Коэффициенты!A$3:A$74,1))</f>
        <v>0.49</v>
      </c>
      <c r="J104" s="9">
        <f t="shared" si="18"/>
        <v>396.9</v>
      </c>
      <c r="K104" s="2">
        <f t="shared" si="13"/>
        <v>0.8999999999999968</v>
      </c>
      <c r="L104" s="10">
        <f t="shared" si="19"/>
        <v>178.66919999999951</v>
      </c>
      <c r="M104" s="62">
        <f t="shared" si="11"/>
        <v>575.56919999999946</v>
      </c>
      <c r="N104" s="63">
        <f t="shared" si="16"/>
        <v>460.45535999999959</v>
      </c>
      <c r="Q104" s="22"/>
      <c r="R104" s="20"/>
      <c r="S104" s="20"/>
      <c r="T104" s="20"/>
      <c r="U104" s="20"/>
      <c r="V104" s="20"/>
      <c r="W104" s="20"/>
      <c r="X104" s="20"/>
      <c r="Y104" s="20"/>
      <c r="Z104" s="20"/>
      <c r="AA104" s="20"/>
    </row>
    <row r="105" spans="1:31" ht="15.75" thickBot="1" x14ac:dyDescent="0.3">
      <c r="A105">
        <f t="shared" si="14"/>
        <v>11.199999999999976</v>
      </c>
      <c r="B105">
        <f t="shared" si="12"/>
        <v>9.9999999999999645E-2</v>
      </c>
      <c r="C105" s="2">
        <f t="shared" si="17"/>
        <v>11.49999999999997</v>
      </c>
      <c r="D105">
        <f t="shared" si="15"/>
        <v>26.999999999999872</v>
      </c>
      <c r="E105" s="67">
        <v>12.9</v>
      </c>
      <c r="F105" s="66">
        <v>14</v>
      </c>
      <c r="G105" s="1">
        <f>INDEX(Коэффициенты!D$3:D$39, MATCH(F105,Коэффициенты!C$3:C$39,1))</f>
        <v>0.75</v>
      </c>
      <c r="H105">
        <f t="shared" si="10"/>
        <v>12900</v>
      </c>
      <c r="I105" s="12">
        <f>INDEX(Коэффициенты!B$3:B$74,MATCH(H105,Коэффициенты!A$3:A$74,1))</f>
        <v>0.4</v>
      </c>
      <c r="J105" s="9">
        <f t="shared" si="18"/>
        <v>464.4</v>
      </c>
      <c r="K105" s="2">
        <f t="shared" si="13"/>
        <v>1.2599999999999956</v>
      </c>
      <c r="L105" s="10">
        <f t="shared" si="19"/>
        <v>179.9291999999995</v>
      </c>
      <c r="M105" s="62">
        <f t="shared" si="11"/>
        <v>644.32919999999945</v>
      </c>
      <c r="N105" s="63">
        <f t="shared" si="16"/>
        <v>515.46335999999951</v>
      </c>
      <c r="Q105" s="22"/>
      <c r="R105" s="20"/>
      <c r="S105" s="20"/>
      <c r="T105" s="19"/>
      <c r="U105" s="19"/>
      <c r="V105" s="20"/>
      <c r="W105" s="20"/>
      <c r="X105" s="20"/>
      <c r="Y105" s="20"/>
      <c r="Z105" s="20"/>
      <c r="AA105" s="20"/>
    </row>
    <row r="106" spans="1:31" ht="15.75" thickBot="1" x14ac:dyDescent="0.3">
      <c r="A106">
        <f t="shared" si="14"/>
        <v>11.299999999999976</v>
      </c>
      <c r="B106">
        <f t="shared" si="12"/>
        <v>9.9999999999999645E-2</v>
      </c>
      <c r="C106">
        <f t="shared" si="17"/>
        <v>11.599999999999969</v>
      </c>
      <c r="D106">
        <f t="shared" si="15"/>
        <v>26.899999999999871</v>
      </c>
      <c r="E106" s="67">
        <v>15.2</v>
      </c>
      <c r="F106" s="66">
        <v>20</v>
      </c>
      <c r="G106" s="1">
        <f>INDEX(Коэффициенты!D$3:D$39, MATCH(F106,Коэффициенты!C$3:C$39,1))</f>
        <v>0.75</v>
      </c>
      <c r="H106">
        <f t="shared" si="10"/>
        <v>15200</v>
      </c>
      <c r="I106" s="12">
        <f>INDEX(Коэффициенты!B$3:B$74,MATCH(H106,Коэффициенты!A$3:A$74,1))</f>
        <v>0.35</v>
      </c>
      <c r="J106" s="9">
        <f t="shared" si="18"/>
        <v>478.79999999999995</v>
      </c>
      <c r="K106" s="2">
        <f t="shared" si="13"/>
        <v>1.7999999999999936</v>
      </c>
      <c r="L106" s="10">
        <f t="shared" si="19"/>
        <v>181.72919999999948</v>
      </c>
      <c r="M106" s="62">
        <f t="shared" si="11"/>
        <v>660.52919999999949</v>
      </c>
      <c r="N106" s="63">
        <f t="shared" si="16"/>
        <v>528.42335999999955</v>
      </c>
      <c r="Q106" s="22"/>
      <c r="R106" s="20"/>
      <c r="S106" s="20"/>
      <c r="T106" s="20"/>
      <c r="U106" s="20"/>
      <c r="V106" s="20"/>
      <c r="W106" s="20"/>
      <c r="X106" s="20"/>
      <c r="Y106" s="20"/>
      <c r="Z106" s="20"/>
      <c r="AA106" s="20"/>
    </row>
    <row r="107" spans="1:31" ht="15.75" thickBot="1" x14ac:dyDescent="0.3">
      <c r="A107">
        <f t="shared" si="14"/>
        <v>11.399999999999975</v>
      </c>
      <c r="B107">
        <f t="shared" si="12"/>
        <v>9.9999999999999645E-2</v>
      </c>
      <c r="C107">
        <f t="shared" si="17"/>
        <v>11.699999999999969</v>
      </c>
      <c r="D107">
        <f t="shared" si="15"/>
        <v>26.799999999999869</v>
      </c>
      <c r="E107" s="67">
        <v>14.6</v>
      </c>
      <c r="F107" s="66">
        <v>33</v>
      </c>
      <c r="G107" s="1">
        <f>INDEX(Коэффициенты!D$3:D$39, MATCH(F107,Коэффициенты!C$3:C$39,1))</f>
        <v>0.66</v>
      </c>
      <c r="H107">
        <f t="shared" si="10"/>
        <v>14600</v>
      </c>
      <c r="I107" s="12">
        <f>INDEX(Коэффициенты!B$3:B$74,MATCH(H107,Коэффициенты!A$3:A$74,1))</f>
        <v>0.36</v>
      </c>
      <c r="J107" s="9">
        <f t="shared" si="18"/>
        <v>473.03999999999996</v>
      </c>
      <c r="K107" s="2">
        <f t="shared" si="13"/>
        <v>2.6135999999999906</v>
      </c>
      <c r="L107" s="10">
        <f t="shared" si="19"/>
        <v>184.34279999999947</v>
      </c>
      <c r="M107" s="62">
        <f t="shared" si="11"/>
        <v>657.38279999999941</v>
      </c>
      <c r="N107" s="63">
        <f t="shared" si="16"/>
        <v>525.90623999999957</v>
      </c>
      <c r="Q107" s="22"/>
      <c r="R107" s="20"/>
      <c r="S107" s="20"/>
      <c r="T107" s="20"/>
      <c r="U107" s="20"/>
      <c r="V107" s="20"/>
      <c r="W107" s="20"/>
      <c r="X107" s="20"/>
      <c r="Y107" s="20"/>
      <c r="Z107" s="20"/>
      <c r="AA107" s="20"/>
    </row>
    <row r="108" spans="1:31" ht="15.75" thickBot="1" x14ac:dyDescent="0.3">
      <c r="A108">
        <f t="shared" si="14"/>
        <v>11.499999999999975</v>
      </c>
      <c r="B108">
        <f t="shared" si="12"/>
        <v>9.9999999999999645E-2</v>
      </c>
      <c r="C108" s="2">
        <f t="shared" si="17"/>
        <v>11.799999999999969</v>
      </c>
      <c r="D108">
        <f t="shared" si="15"/>
        <v>26.699999999999868</v>
      </c>
      <c r="E108" s="67">
        <v>11.9</v>
      </c>
      <c r="F108" s="66">
        <v>49</v>
      </c>
      <c r="G108" s="1">
        <f>INDEX(Коэффициенты!D$3:D$39, MATCH(F108,Коэффициенты!C$3:C$39,1))</f>
        <v>0.57999999999999996</v>
      </c>
      <c r="H108">
        <f t="shared" si="10"/>
        <v>11900</v>
      </c>
      <c r="I108" s="12">
        <f>INDEX(Коэффициенты!B$3:B$74,MATCH(H108,Коэффициенты!A$3:A$74,1))</f>
        <v>0.42</v>
      </c>
      <c r="J108" s="9">
        <f t="shared" si="18"/>
        <v>449.82</v>
      </c>
      <c r="K108" s="2">
        <f t="shared" si="13"/>
        <v>3.4103999999999877</v>
      </c>
      <c r="L108" s="10">
        <f t="shared" si="19"/>
        <v>187.75319999999945</v>
      </c>
      <c r="M108" s="62">
        <f t="shared" si="11"/>
        <v>637.57319999999947</v>
      </c>
      <c r="N108" s="63">
        <f t="shared" si="16"/>
        <v>510.0585599999996</v>
      </c>
      <c r="Q108" s="22"/>
      <c r="R108" s="20"/>
      <c r="S108" s="20"/>
      <c r="T108" s="20"/>
      <c r="U108" s="20"/>
      <c r="V108" s="20"/>
      <c r="W108" s="20"/>
      <c r="X108" s="20"/>
      <c r="Y108" s="20"/>
      <c r="Z108" s="20"/>
      <c r="AA108" s="20"/>
    </row>
    <row r="109" spans="1:31" ht="15.75" thickBot="1" x14ac:dyDescent="0.3">
      <c r="A109">
        <f t="shared" si="14"/>
        <v>11.599999999999975</v>
      </c>
      <c r="B109">
        <f t="shared" si="12"/>
        <v>9.9999999999999645E-2</v>
      </c>
      <c r="C109">
        <f t="shared" si="17"/>
        <v>11.899999999999968</v>
      </c>
      <c r="D109">
        <f t="shared" si="15"/>
        <v>26.599999999999866</v>
      </c>
      <c r="E109" s="67">
        <v>10.6</v>
      </c>
      <c r="F109" s="66">
        <v>52</v>
      </c>
      <c r="G109" s="1">
        <f>INDEX(Коэффициенты!D$3:D$39, MATCH(F109,Коэффициенты!C$3:C$39,1))</f>
        <v>0.56999999999999995</v>
      </c>
      <c r="H109">
        <f t="shared" si="10"/>
        <v>10600</v>
      </c>
      <c r="I109" s="12">
        <f>INDEX(Коэффициенты!B$3:B$74,MATCH(H109,Коэффициенты!A$3:A$74,1))</f>
        <v>0.44</v>
      </c>
      <c r="J109" s="9">
        <f t="shared" si="18"/>
        <v>419.76</v>
      </c>
      <c r="K109" s="2">
        <f t="shared" si="13"/>
        <v>3.5567999999999871</v>
      </c>
      <c r="L109" s="10">
        <f t="shared" si="19"/>
        <v>191.30999999999943</v>
      </c>
      <c r="M109" s="62">
        <f t="shared" si="11"/>
        <v>611.06999999999948</v>
      </c>
      <c r="N109" s="63">
        <f t="shared" si="16"/>
        <v>488.8559999999996</v>
      </c>
      <c r="Q109" s="22"/>
      <c r="R109" s="20"/>
      <c r="S109" s="20"/>
      <c r="T109" s="20"/>
      <c r="U109" s="20"/>
      <c r="V109" s="20"/>
      <c r="W109" s="20"/>
      <c r="X109" s="20"/>
      <c r="Y109" s="20"/>
      <c r="Z109" s="20"/>
      <c r="AA109" s="20"/>
    </row>
    <row r="110" spans="1:31" ht="15.75" thickBot="1" x14ac:dyDescent="0.3">
      <c r="A110">
        <f t="shared" si="14"/>
        <v>11.699999999999974</v>
      </c>
      <c r="B110">
        <f t="shared" si="12"/>
        <v>9.9999999999999645E-2</v>
      </c>
      <c r="C110" s="2">
        <f t="shared" si="17"/>
        <v>11.999999999999968</v>
      </c>
      <c r="D110">
        <f t="shared" si="15"/>
        <v>26.499999999999865</v>
      </c>
      <c r="E110" s="67">
        <v>10.3</v>
      </c>
      <c r="F110" s="66">
        <v>47</v>
      </c>
      <c r="G110" s="1">
        <f>INDEX(Коэффициенты!D$3:D$39, MATCH(F110,Коэффициенты!C$3:C$39,1))</f>
        <v>0.59</v>
      </c>
      <c r="H110">
        <f t="shared" si="10"/>
        <v>10300</v>
      </c>
      <c r="I110" s="12">
        <f>INDEX(Коэффициенты!B$3:B$74,MATCH(H110,Коэффициенты!A$3:A$74,1))</f>
        <v>0.45</v>
      </c>
      <c r="J110" s="9">
        <f t="shared" si="18"/>
        <v>417.15</v>
      </c>
      <c r="K110" s="2">
        <f t="shared" si="13"/>
        <v>3.3275999999999879</v>
      </c>
      <c r="L110" s="10">
        <f t="shared" si="19"/>
        <v>194.63759999999942</v>
      </c>
      <c r="M110" s="62">
        <f t="shared" si="11"/>
        <v>611.78759999999943</v>
      </c>
      <c r="N110" s="63">
        <f t="shared" si="16"/>
        <v>489.43007999999952</v>
      </c>
      <c r="Q110" s="22"/>
      <c r="R110" s="20"/>
      <c r="S110" s="20"/>
      <c r="T110" s="20"/>
      <c r="U110" s="20"/>
      <c r="V110" s="20"/>
      <c r="W110" s="20"/>
      <c r="X110" s="20"/>
      <c r="Y110" s="20"/>
      <c r="Z110" s="20"/>
      <c r="AA110" s="20"/>
    </row>
    <row r="111" spans="1:31" ht="15.75" thickBot="1" x14ac:dyDescent="0.3">
      <c r="A111">
        <f t="shared" si="14"/>
        <v>11.799999999999974</v>
      </c>
      <c r="B111">
        <f t="shared" si="12"/>
        <v>9.9999999999999645E-2</v>
      </c>
      <c r="C111" s="2">
        <f t="shared" si="17"/>
        <v>12.099999999999968</v>
      </c>
      <c r="D111">
        <f t="shared" si="15"/>
        <v>26.399999999999864</v>
      </c>
      <c r="E111" s="67">
        <v>9.6</v>
      </c>
      <c r="F111" s="66">
        <v>40</v>
      </c>
      <c r="G111" s="1">
        <f>INDEX(Коэффициенты!D$3:D$39, MATCH(F111,Коэффициенты!C$3:C$39,1))</f>
        <v>0.6</v>
      </c>
      <c r="H111">
        <f t="shared" si="10"/>
        <v>9600</v>
      </c>
      <c r="I111" s="12">
        <f>INDEX(Коэффициенты!B$3:B$74,MATCH(H111,Коэффициенты!A$3:A$74,1))</f>
        <v>0.47</v>
      </c>
      <c r="J111" s="9">
        <f t="shared" si="18"/>
        <v>406.08</v>
      </c>
      <c r="K111" s="2">
        <f t="shared" si="13"/>
        <v>2.8799999999999897</v>
      </c>
      <c r="L111" s="10">
        <f t="shared" si="19"/>
        <v>197.51759999999942</v>
      </c>
      <c r="M111" s="62">
        <f t="shared" si="11"/>
        <v>603.59759999999937</v>
      </c>
      <c r="N111" s="63">
        <f t="shared" si="16"/>
        <v>482.8780799999995</v>
      </c>
      <c r="Q111" s="22"/>
      <c r="R111" s="20"/>
      <c r="S111" s="20"/>
      <c r="T111" s="19"/>
      <c r="U111" s="19"/>
      <c r="V111" s="20"/>
      <c r="W111" s="20"/>
      <c r="X111" s="20"/>
      <c r="Y111" s="20"/>
      <c r="Z111" s="20"/>
      <c r="AA111" s="20"/>
    </row>
    <row r="112" spans="1:31" ht="15.75" thickBot="1" x14ac:dyDescent="0.3">
      <c r="A112">
        <f t="shared" si="14"/>
        <v>11.899999999999974</v>
      </c>
      <c r="B112">
        <f t="shared" si="12"/>
        <v>9.9999999999999645E-2</v>
      </c>
      <c r="C112">
        <f t="shared" si="17"/>
        <v>12.199999999999967</v>
      </c>
      <c r="D112">
        <f t="shared" si="15"/>
        <v>26.299999999999862</v>
      </c>
      <c r="E112" s="67">
        <v>10.5</v>
      </c>
      <c r="F112" s="66">
        <v>35</v>
      </c>
      <c r="G112" s="1">
        <f>INDEX(Коэффициенты!D$3:D$39, MATCH(F112,Коэффициенты!C$3:C$39,1))</f>
        <v>0.64</v>
      </c>
      <c r="H112">
        <f t="shared" si="10"/>
        <v>10500</v>
      </c>
      <c r="I112" s="12">
        <f>INDEX(Коэффициенты!B$3:B$74,MATCH(H112,Коэффициенты!A$3:A$74,1))</f>
        <v>0.44</v>
      </c>
      <c r="J112" s="9">
        <f t="shared" si="18"/>
        <v>415.8</v>
      </c>
      <c r="K112" s="2">
        <f t="shared" si="13"/>
        <v>2.6879999999999904</v>
      </c>
      <c r="L112" s="10">
        <f t="shared" si="19"/>
        <v>200.20559999999941</v>
      </c>
      <c r="M112" s="62">
        <f t="shared" si="11"/>
        <v>616.00559999999939</v>
      </c>
      <c r="N112" s="63">
        <f t="shared" si="16"/>
        <v>492.8044799999995</v>
      </c>
      <c r="Q112" s="22"/>
      <c r="R112" s="20"/>
      <c r="S112" s="20"/>
      <c r="T112" s="20"/>
      <c r="U112" s="20"/>
      <c r="V112" s="20"/>
      <c r="W112" s="20"/>
      <c r="X112" s="20"/>
      <c r="Y112" s="20"/>
      <c r="Z112" s="20"/>
      <c r="AA112" s="20"/>
    </row>
    <row r="113" spans="1:27" ht="15.75" thickBot="1" x14ac:dyDescent="0.3">
      <c r="A113">
        <f t="shared" si="14"/>
        <v>11.999999999999973</v>
      </c>
      <c r="B113">
        <f t="shared" si="12"/>
        <v>9.9999999999999645E-2</v>
      </c>
      <c r="C113">
        <f t="shared" si="17"/>
        <v>12.299999999999967</v>
      </c>
      <c r="D113">
        <f t="shared" si="15"/>
        <v>26.199999999999861</v>
      </c>
      <c r="E113" s="67">
        <v>15.1</v>
      </c>
      <c r="F113" s="66">
        <v>34</v>
      </c>
      <c r="G113" s="1">
        <f>INDEX(Коэффициенты!D$3:D$39, MATCH(F113,Коэффициенты!C$3:C$39,1))</f>
        <v>0.65</v>
      </c>
      <c r="H113">
        <f t="shared" si="10"/>
        <v>15100</v>
      </c>
      <c r="I113" s="12">
        <f>INDEX(Коэффициенты!B$3:B$74,MATCH(H113,Коэффициенты!A$3:A$74,1))</f>
        <v>0.35</v>
      </c>
      <c r="J113" s="9">
        <f t="shared" si="18"/>
        <v>475.65</v>
      </c>
      <c r="K113" s="2">
        <f t="shared" si="13"/>
        <v>2.6519999999999908</v>
      </c>
      <c r="L113" s="10">
        <f t="shared" si="19"/>
        <v>202.85759999999939</v>
      </c>
      <c r="M113" s="62">
        <f t="shared" si="11"/>
        <v>678.50759999999934</v>
      </c>
      <c r="N113" s="63">
        <f t="shared" si="16"/>
        <v>542.8060799999995</v>
      </c>
      <c r="Q113" s="22"/>
      <c r="R113" s="20"/>
      <c r="S113" s="20"/>
      <c r="T113" s="20"/>
      <c r="U113" s="20"/>
      <c r="V113" s="20"/>
      <c r="W113" s="20"/>
      <c r="X113" s="20"/>
      <c r="Y113" s="20"/>
      <c r="Z113" s="20"/>
      <c r="AA113" s="20"/>
    </row>
    <row r="114" spans="1:27" ht="15.75" thickBot="1" x14ac:dyDescent="0.3">
      <c r="A114">
        <f t="shared" si="14"/>
        <v>12.099999999999973</v>
      </c>
      <c r="B114">
        <f t="shared" si="12"/>
        <v>9.9999999999999645E-2</v>
      </c>
      <c r="C114" s="2">
        <f t="shared" si="17"/>
        <v>12.399999999999967</v>
      </c>
      <c r="D114">
        <f t="shared" si="15"/>
        <v>26.099999999999859</v>
      </c>
      <c r="E114" s="67">
        <v>14.9</v>
      </c>
      <c r="F114" s="66">
        <v>47</v>
      </c>
      <c r="G114" s="1">
        <f>INDEX(Коэффициенты!D$3:D$39, MATCH(F114,Коэффициенты!C$3:C$39,1))</f>
        <v>0.59</v>
      </c>
      <c r="H114">
        <f t="shared" si="10"/>
        <v>14900</v>
      </c>
      <c r="I114" s="12">
        <f>INDEX(Коэффициенты!B$3:B$74,MATCH(H114,Коэффициенты!A$3:A$74,1))</f>
        <v>0.36</v>
      </c>
      <c r="J114" s="9">
        <f t="shared" si="18"/>
        <v>482.76</v>
      </c>
      <c r="K114" s="2">
        <f t="shared" si="13"/>
        <v>3.3275999999999879</v>
      </c>
      <c r="L114" s="10">
        <f t="shared" si="19"/>
        <v>206.18519999999938</v>
      </c>
      <c r="M114" s="62">
        <f t="shared" si="11"/>
        <v>688.94519999999943</v>
      </c>
      <c r="N114" s="63">
        <f t="shared" si="16"/>
        <v>551.15615999999955</v>
      </c>
      <c r="Q114" s="22"/>
      <c r="R114" s="20"/>
      <c r="S114" s="20"/>
      <c r="T114" s="20"/>
      <c r="U114" s="20"/>
      <c r="V114" s="20"/>
      <c r="W114" s="20"/>
      <c r="X114" s="20"/>
      <c r="Y114" s="20"/>
      <c r="Z114" s="20"/>
      <c r="AA114" s="20"/>
    </row>
    <row r="115" spans="1:27" ht="15.75" thickBot="1" x14ac:dyDescent="0.3">
      <c r="A115">
        <f t="shared" si="14"/>
        <v>12.199999999999973</v>
      </c>
      <c r="B115">
        <f t="shared" si="12"/>
        <v>9.9999999999999645E-2</v>
      </c>
      <c r="C115">
        <f t="shared" si="17"/>
        <v>12.499999999999966</v>
      </c>
      <c r="D115">
        <f t="shared" si="15"/>
        <v>25.999999999999858</v>
      </c>
      <c r="E115" s="67">
        <v>14</v>
      </c>
      <c r="F115" s="66">
        <v>47</v>
      </c>
      <c r="G115" s="1">
        <f>INDEX(Коэффициенты!D$3:D$39, MATCH(F115,Коэффициенты!C$3:C$39,1))</f>
        <v>0.59</v>
      </c>
      <c r="H115">
        <f t="shared" si="10"/>
        <v>14000</v>
      </c>
      <c r="I115" s="12">
        <f>INDEX(Коэффициенты!B$3:B$74,MATCH(H115,Коэффициенты!A$3:A$74,1))</f>
        <v>0.37</v>
      </c>
      <c r="J115" s="9">
        <f t="shared" si="18"/>
        <v>466.2</v>
      </c>
      <c r="K115" s="2">
        <f t="shared" si="13"/>
        <v>3.3275999999999879</v>
      </c>
      <c r="L115" s="10">
        <f t="shared" si="19"/>
        <v>209.51279999999937</v>
      </c>
      <c r="M115" s="62">
        <f t="shared" si="11"/>
        <v>675.71279999999933</v>
      </c>
      <c r="N115" s="63">
        <f t="shared" si="16"/>
        <v>540.57023999999944</v>
      </c>
      <c r="Q115" s="22"/>
      <c r="R115" s="20"/>
      <c r="S115" s="20"/>
      <c r="T115" s="20"/>
      <c r="U115" s="20"/>
      <c r="V115" s="20"/>
      <c r="W115" s="20"/>
      <c r="X115" s="20"/>
      <c r="Y115" s="20"/>
      <c r="Z115" s="20"/>
      <c r="AA115" s="20"/>
    </row>
    <row r="116" spans="1:27" ht="15.75" thickBot="1" x14ac:dyDescent="0.3">
      <c r="A116">
        <f t="shared" si="14"/>
        <v>12.299999999999972</v>
      </c>
      <c r="B116">
        <f t="shared" si="12"/>
        <v>9.9999999999999645E-2</v>
      </c>
      <c r="C116" s="2">
        <f t="shared" si="17"/>
        <v>12.599999999999966</v>
      </c>
      <c r="D116">
        <f t="shared" si="15"/>
        <v>25.899999999999856</v>
      </c>
      <c r="E116" s="67">
        <v>12</v>
      </c>
      <c r="F116" s="66">
        <v>51</v>
      </c>
      <c r="G116" s="1">
        <f>INDEX(Коэффициенты!D$3:D$39, MATCH(F116,Коэффициенты!C$3:C$39,1))</f>
        <v>0.57999999999999996</v>
      </c>
      <c r="H116">
        <f t="shared" si="10"/>
        <v>12000</v>
      </c>
      <c r="I116" s="12">
        <f>INDEX(Коэффициенты!B$3:B$74,MATCH(H116,Коэффициенты!A$3:A$74,1))</f>
        <v>0.41</v>
      </c>
      <c r="J116" s="9">
        <f t="shared" si="18"/>
        <v>442.8</v>
      </c>
      <c r="K116" s="2">
        <f t="shared" si="13"/>
        <v>3.5495999999999874</v>
      </c>
      <c r="L116" s="10">
        <f t="shared" si="19"/>
        <v>213.06239999999937</v>
      </c>
      <c r="M116" s="62">
        <f t="shared" si="11"/>
        <v>655.86239999999941</v>
      </c>
      <c r="N116" s="63">
        <f t="shared" si="16"/>
        <v>524.68991999999957</v>
      </c>
      <c r="Q116" s="22"/>
      <c r="R116" s="20"/>
      <c r="S116" s="20"/>
      <c r="T116" s="20"/>
      <c r="U116" s="20"/>
      <c r="V116" s="20"/>
      <c r="W116" s="20"/>
      <c r="X116" s="20"/>
      <c r="Y116" s="20"/>
      <c r="Z116" s="20"/>
      <c r="AA116" s="20"/>
    </row>
    <row r="117" spans="1:27" ht="15.75" thickBot="1" x14ac:dyDescent="0.3">
      <c r="A117">
        <f t="shared" si="14"/>
        <v>12.399999999999972</v>
      </c>
      <c r="B117">
        <f t="shared" si="12"/>
        <v>9.9999999999999645E-2</v>
      </c>
      <c r="C117">
        <f t="shared" si="17"/>
        <v>12.699999999999966</v>
      </c>
      <c r="D117">
        <f t="shared" si="15"/>
        <v>25.799999999999855</v>
      </c>
      <c r="E117" s="67">
        <v>16</v>
      </c>
      <c r="F117" s="66">
        <v>44</v>
      </c>
      <c r="G117" s="1">
        <f>INDEX(Коэффициенты!D$3:D$39, MATCH(F117,Коэффициенты!C$3:C$39,1))</f>
        <v>0.59</v>
      </c>
      <c r="H117">
        <f t="shared" si="10"/>
        <v>16000</v>
      </c>
      <c r="I117" s="12">
        <f>INDEX(Коэффициенты!B$3:B$74,MATCH(H117,Коэффициенты!A$3:A$74,1))</f>
        <v>0.34</v>
      </c>
      <c r="J117" s="9">
        <f t="shared" si="18"/>
        <v>489.59999999999997</v>
      </c>
      <c r="K117" s="2">
        <f t="shared" si="13"/>
        <v>3.1151999999999882</v>
      </c>
      <c r="L117" s="10">
        <f t="shared" si="19"/>
        <v>216.17759999999936</v>
      </c>
      <c r="M117" s="62">
        <f t="shared" si="11"/>
        <v>705.77759999999932</v>
      </c>
      <c r="N117" s="63">
        <f t="shared" si="16"/>
        <v>564.62207999999941</v>
      </c>
      <c r="Q117" s="22"/>
      <c r="R117" s="20"/>
      <c r="S117" s="20"/>
      <c r="T117" s="20"/>
      <c r="U117" s="20"/>
      <c r="V117" s="20"/>
      <c r="W117" s="20"/>
      <c r="X117" s="20"/>
      <c r="Y117" s="20"/>
      <c r="Z117" s="20"/>
      <c r="AA117" s="20"/>
    </row>
    <row r="118" spans="1:27" ht="15.75" thickBot="1" x14ac:dyDescent="0.3">
      <c r="A118">
        <f t="shared" si="14"/>
        <v>12.499999999999972</v>
      </c>
      <c r="B118">
        <f t="shared" si="12"/>
        <v>9.9999999999999645E-2</v>
      </c>
      <c r="C118" s="2">
        <f t="shared" si="17"/>
        <v>12.799999999999965</v>
      </c>
      <c r="D118">
        <f t="shared" si="15"/>
        <v>25.699999999999854</v>
      </c>
      <c r="E118" s="67">
        <v>17.2</v>
      </c>
      <c r="F118" s="66">
        <v>47</v>
      </c>
      <c r="G118" s="1">
        <f>INDEX(Коэффициенты!D$3:D$39, MATCH(F118,Коэффициенты!C$3:C$39,1))</f>
        <v>0.59</v>
      </c>
      <c r="H118">
        <f t="shared" si="10"/>
        <v>17200</v>
      </c>
      <c r="I118" s="12">
        <f>INDEX(Коэффициенты!B$3:B$74,MATCH(H118,Коэффициенты!A$3:A$74,1))</f>
        <v>0.32999999999999902</v>
      </c>
      <c r="J118" s="9">
        <f t="shared" si="18"/>
        <v>510.83999999999844</v>
      </c>
      <c r="K118" s="2">
        <f t="shared" si="13"/>
        <v>3.3275999999999879</v>
      </c>
      <c r="L118" s="10">
        <f t="shared" si="19"/>
        <v>219.50519999999935</v>
      </c>
      <c r="M118" s="62">
        <f t="shared" si="11"/>
        <v>730.34519999999782</v>
      </c>
      <c r="N118" s="63">
        <f t="shared" si="16"/>
        <v>584.2761599999983</v>
      </c>
      <c r="Q118" s="22"/>
      <c r="R118" s="20"/>
      <c r="S118" s="20"/>
      <c r="T118" s="20"/>
      <c r="U118" s="20"/>
      <c r="V118" s="20"/>
      <c r="W118" s="20"/>
      <c r="X118" s="20"/>
      <c r="Y118" s="20"/>
      <c r="Z118" s="20"/>
      <c r="AA118" s="20"/>
    </row>
    <row r="119" spans="1:27" ht="15.75" thickBot="1" x14ac:dyDescent="0.3">
      <c r="A119">
        <f t="shared" si="14"/>
        <v>12.599999999999971</v>
      </c>
      <c r="B119">
        <f t="shared" si="12"/>
        <v>9.9999999999999645E-2</v>
      </c>
      <c r="C119" s="2">
        <f t="shared" si="17"/>
        <v>12.899999999999965</v>
      </c>
      <c r="D119">
        <f t="shared" si="15"/>
        <v>25.599999999999852</v>
      </c>
      <c r="E119" s="67">
        <v>15</v>
      </c>
      <c r="F119" s="66">
        <v>55</v>
      </c>
      <c r="G119" s="1">
        <f>INDEX(Коэффициенты!D$3:D$39, MATCH(F119,Коэффициенты!C$3:C$39,1))</f>
        <v>0.56999999999999995</v>
      </c>
      <c r="H119">
        <f t="shared" si="10"/>
        <v>15000</v>
      </c>
      <c r="I119" s="12">
        <f>INDEX(Коэффициенты!B$3:B$74,MATCH(H119,Коэффициенты!A$3:A$74,1))</f>
        <v>0.35</v>
      </c>
      <c r="J119" s="9">
        <f t="shared" si="18"/>
        <v>472.5</v>
      </c>
      <c r="K119" s="2">
        <f t="shared" si="13"/>
        <v>3.7619999999999862</v>
      </c>
      <c r="L119" s="10">
        <f t="shared" si="19"/>
        <v>223.26719999999932</v>
      </c>
      <c r="M119" s="62">
        <f t="shared" si="11"/>
        <v>695.76719999999932</v>
      </c>
      <c r="N119" s="63">
        <f t="shared" si="16"/>
        <v>556.6137599999995</v>
      </c>
      <c r="Q119" s="22"/>
      <c r="R119" s="20"/>
      <c r="S119" s="20"/>
      <c r="T119" s="20"/>
      <c r="U119" s="20"/>
      <c r="V119" s="20"/>
      <c r="W119" s="20"/>
      <c r="X119" s="20"/>
      <c r="Y119" s="20"/>
      <c r="Z119" s="20"/>
      <c r="AA119" s="20"/>
    </row>
    <row r="120" spans="1:27" ht="15.75" thickBot="1" x14ac:dyDescent="0.3">
      <c r="A120">
        <f t="shared" si="14"/>
        <v>12.699999999999971</v>
      </c>
      <c r="B120">
        <f t="shared" si="12"/>
        <v>9.9999999999999645E-2</v>
      </c>
      <c r="C120">
        <f t="shared" si="17"/>
        <v>12.999999999999964</v>
      </c>
      <c r="D120">
        <f t="shared" si="15"/>
        <v>25.499999999999851</v>
      </c>
      <c r="E120" s="67">
        <v>13.1</v>
      </c>
      <c r="F120" s="66">
        <v>51</v>
      </c>
      <c r="G120" s="1">
        <f>INDEX(Коэффициенты!D$3:D$39, MATCH(F120,Коэффициенты!C$3:C$39,1))</f>
        <v>0.57999999999999996</v>
      </c>
      <c r="H120">
        <f t="shared" si="10"/>
        <v>13100</v>
      </c>
      <c r="I120" s="12">
        <f>INDEX(Коэффициенты!B$3:B$74,MATCH(H120,Коэффициенты!A$3:A$74,1))</f>
        <v>0.39</v>
      </c>
      <c r="J120" s="9">
        <f t="shared" si="18"/>
        <v>459.81</v>
      </c>
      <c r="K120" s="2">
        <f t="shared" si="13"/>
        <v>3.5495999999999874</v>
      </c>
      <c r="L120" s="10">
        <f t="shared" si="19"/>
        <v>226.81679999999932</v>
      </c>
      <c r="M120" s="62">
        <f t="shared" si="11"/>
        <v>686.62679999999932</v>
      </c>
      <c r="N120" s="63">
        <f t="shared" si="16"/>
        <v>549.3014399999995</v>
      </c>
      <c r="Q120" s="22"/>
      <c r="R120" s="20"/>
      <c r="S120" s="20"/>
      <c r="T120" s="20"/>
      <c r="U120" s="20"/>
      <c r="V120" s="20"/>
      <c r="W120" s="20"/>
      <c r="X120" s="20"/>
      <c r="Y120" s="20"/>
      <c r="Z120" s="20"/>
      <c r="AA120" s="20"/>
    </row>
    <row r="121" spans="1:27" ht="15.75" thickBot="1" x14ac:dyDescent="0.3">
      <c r="A121">
        <f t="shared" si="14"/>
        <v>12.799999999999971</v>
      </c>
      <c r="B121">
        <f t="shared" si="12"/>
        <v>9.9999999999999645E-2</v>
      </c>
      <c r="C121">
        <f t="shared" si="17"/>
        <v>13.099999999999964</v>
      </c>
      <c r="D121">
        <f t="shared" si="15"/>
        <v>25.399999999999849</v>
      </c>
      <c r="E121" s="67">
        <v>17.100000000000001</v>
      </c>
      <c r="F121" s="66">
        <v>34</v>
      </c>
      <c r="G121" s="1">
        <f>INDEX(Коэффициенты!D$3:D$39, MATCH(F121,Коэффициенты!C$3:C$39,1))</f>
        <v>0.65</v>
      </c>
      <c r="H121">
        <f t="shared" si="10"/>
        <v>17100</v>
      </c>
      <c r="I121" s="12">
        <f>INDEX(Коэффициенты!B$3:B$74,MATCH(H121,Коэффициенты!A$3:A$74,1))</f>
        <v>0.32999999999999902</v>
      </c>
      <c r="J121" s="9">
        <f t="shared" si="18"/>
        <v>507.86999999999853</v>
      </c>
      <c r="K121" s="2">
        <f t="shared" si="13"/>
        <v>2.6519999999999908</v>
      </c>
      <c r="L121" s="10">
        <f t="shared" si="19"/>
        <v>229.46879999999931</v>
      </c>
      <c r="M121" s="62">
        <f t="shared" si="11"/>
        <v>737.33879999999783</v>
      </c>
      <c r="N121" s="63">
        <f t="shared" si="16"/>
        <v>589.87103999999829</v>
      </c>
      <c r="Q121" s="22"/>
      <c r="R121" s="20"/>
      <c r="S121" s="20"/>
      <c r="T121" s="20"/>
      <c r="U121" s="20"/>
      <c r="V121" s="20"/>
      <c r="W121" s="20"/>
      <c r="X121" s="20"/>
      <c r="Y121" s="20"/>
      <c r="Z121" s="20"/>
      <c r="AA121" s="20"/>
    </row>
    <row r="122" spans="1:27" ht="15.75" thickBot="1" x14ac:dyDescent="0.3">
      <c r="A122">
        <f t="shared" si="14"/>
        <v>12.89999999999997</v>
      </c>
      <c r="B122">
        <f t="shared" si="12"/>
        <v>9.9999999999999645E-2</v>
      </c>
      <c r="C122" s="2">
        <f t="shared" si="17"/>
        <v>13.199999999999964</v>
      </c>
      <c r="D122">
        <f t="shared" si="15"/>
        <v>25.299999999999848</v>
      </c>
      <c r="E122" s="67">
        <v>15.5</v>
      </c>
      <c r="F122" s="66">
        <v>38</v>
      </c>
      <c r="G122" s="1">
        <f>INDEX(Коэффициенты!D$3:D$39, MATCH(F122,Коэффициенты!C$3:C$39,1))</f>
        <v>0.62</v>
      </c>
      <c r="H122">
        <f t="shared" si="10"/>
        <v>15500</v>
      </c>
      <c r="I122" s="12">
        <f>INDEX(Коэффициенты!B$3:B$74,MATCH(H122,Коэффициенты!A$3:A$74,1))</f>
        <v>0.35</v>
      </c>
      <c r="J122" s="9">
        <f t="shared" si="18"/>
        <v>488.25</v>
      </c>
      <c r="K122" s="2">
        <f t="shared" si="13"/>
        <v>2.8271999999999897</v>
      </c>
      <c r="L122" s="10">
        <f t="shared" si="19"/>
        <v>232.29599999999928</v>
      </c>
      <c r="M122" s="62">
        <f t="shared" si="11"/>
        <v>720.54599999999925</v>
      </c>
      <c r="N122" s="63">
        <f t="shared" si="16"/>
        <v>576.43679999999938</v>
      </c>
      <c r="Q122" s="22"/>
      <c r="R122" s="20"/>
      <c r="S122" s="20"/>
      <c r="T122" s="20"/>
      <c r="U122" s="20"/>
      <c r="V122" s="20"/>
      <c r="W122" s="20"/>
      <c r="X122" s="20"/>
      <c r="Y122" s="20"/>
      <c r="Z122" s="20"/>
      <c r="AA122" s="20"/>
    </row>
    <row r="123" spans="1:27" ht="15.75" thickBot="1" x14ac:dyDescent="0.3">
      <c r="A123">
        <f t="shared" si="14"/>
        <v>12.99999999999997</v>
      </c>
      <c r="B123">
        <f t="shared" si="12"/>
        <v>9.9999999999999645E-2</v>
      </c>
      <c r="C123">
        <f t="shared" si="17"/>
        <v>13.299999999999963</v>
      </c>
      <c r="D123">
        <f t="shared" si="15"/>
        <v>25.199999999999847</v>
      </c>
      <c r="E123" s="67">
        <v>14.5</v>
      </c>
      <c r="F123" s="66">
        <v>46</v>
      </c>
      <c r="G123" s="1">
        <f>INDEX(Коэффициенты!D$3:D$39, MATCH(F123,Коэффициенты!C$3:C$39,1))</f>
        <v>0.59</v>
      </c>
      <c r="H123">
        <f t="shared" si="10"/>
        <v>14500</v>
      </c>
      <c r="I123" s="12">
        <f>INDEX(Коэффициенты!B$3:B$74,MATCH(H123,Коэффициенты!A$3:A$74,1))</f>
        <v>0.36</v>
      </c>
      <c r="J123" s="9">
        <f t="shared" si="18"/>
        <v>469.79999999999995</v>
      </c>
      <c r="K123" s="2">
        <f t="shared" si="13"/>
        <v>3.2567999999999881</v>
      </c>
      <c r="L123" s="10">
        <f t="shared" si="19"/>
        <v>235.55279999999928</v>
      </c>
      <c r="M123" s="62">
        <f t="shared" si="11"/>
        <v>705.35279999999921</v>
      </c>
      <c r="N123" s="63">
        <f t="shared" si="16"/>
        <v>564.28223999999932</v>
      </c>
      <c r="Q123" s="22"/>
      <c r="R123" s="20"/>
      <c r="S123" s="20"/>
      <c r="T123" s="20"/>
      <c r="U123" s="20"/>
      <c r="V123" s="20"/>
      <c r="W123" s="20"/>
      <c r="X123" s="20"/>
      <c r="Y123" s="20"/>
      <c r="Z123" s="20"/>
      <c r="AA123" s="20"/>
    </row>
    <row r="124" spans="1:27" ht="15.75" thickBot="1" x14ac:dyDescent="0.3">
      <c r="A124">
        <f t="shared" si="14"/>
        <v>13.099999999999969</v>
      </c>
      <c r="B124">
        <f t="shared" si="12"/>
        <v>9.9999999999999645E-2</v>
      </c>
      <c r="C124" s="2">
        <f t="shared" si="17"/>
        <v>13.399999999999963</v>
      </c>
      <c r="D124">
        <f t="shared" si="15"/>
        <v>25.099999999999845</v>
      </c>
      <c r="E124" s="67">
        <v>16.7</v>
      </c>
      <c r="F124" s="66">
        <v>53</v>
      </c>
      <c r="G124" s="1">
        <f>INDEX(Коэффициенты!D$3:D$39, MATCH(F124,Коэффициенты!C$3:C$39,1))</f>
        <v>0.56999999999999995</v>
      </c>
      <c r="H124">
        <f t="shared" si="10"/>
        <v>16700</v>
      </c>
      <c r="I124" s="12">
        <f>INDEX(Коэффициенты!B$3:B$74,MATCH(H124,Коэффициенты!A$3:A$74,1))</f>
        <v>0.34</v>
      </c>
      <c r="J124" s="9">
        <f t="shared" si="18"/>
        <v>511.02</v>
      </c>
      <c r="K124" s="2">
        <f t="shared" si="13"/>
        <v>3.6251999999999862</v>
      </c>
      <c r="L124" s="10">
        <f t="shared" si="19"/>
        <v>239.17799999999926</v>
      </c>
      <c r="M124" s="62">
        <f t="shared" si="11"/>
        <v>750.19799999999918</v>
      </c>
      <c r="N124" s="63">
        <f t="shared" si="16"/>
        <v>600.15839999999935</v>
      </c>
      <c r="Q124" s="22"/>
      <c r="R124" s="20"/>
      <c r="S124" s="20"/>
      <c r="T124" s="20"/>
      <c r="U124" s="20"/>
      <c r="V124" s="20"/>
      <c r="W124" s="20"/>
      <c r="X124" s="20"/>
      <c r="Y124" s="20"/>
      <c r="Z124" s="20"/>
      <c r="AA124" s="20"/>
    </row>
    <row r="125" spans="1:27" ht="15.75" thickBot="1" x14ac:dyDescent="0.3">
      <c r="A125">
        <f t="shared" si="14"/>
        <v>13.199999999999969</v>
      </c>
      <c r="B125">
        <f t="shared" si="12"/>
        <v>9.9999999999999645E-2</v>
      </c>
      <c r="C125">
        <f t="shared" si="17"/>
        <v>13.499999999999963</v>
      </c>
      <c r="D125">
        <f t="shared" si="15"/>
        <v>24.999999999999844</v>
      </c>
      <c r="E125" s="68">
        <v>14.6</v>
      </c>
      <c r="F125" s="65">
        <v>53</v>
      </c>
      <c r="G125" s="1">
        <f>INDEX(Коэффициенты!D$3:D$39, MATCH(F125,Коэффициенты!C$3:C$39,1))</f>
        <v>0.56999999999999995</v>
      </c>
      <c r="H125">
        <f t="shared" si="10"/>
        <v>14600</v>
      </c>
      <c r="I125" s="12">
        <f>INDEX(Коэффициенты!B$3:B$74,MATCH(H125,Коэффициенты!A$3:A$74,1))</f>
        <v>0.36</v>
      </c>
      <c r="J125" s="9">
        <f t="shared" si="18"/>
        <v>473.03999999999996</v>
      </c>
      <c r="K125" s="2">
        <f t="shared" si="13"/>
        <v>3.6251999999999862</v>
      </c>
      <c r="L125" s="10">
        <f t="shared" si="19"/>
        <v>242.80319999999924</v>
      </c>
      <c r="M125" s="62">
        <f t="shared" si="11"/>
        <v>715.84319999999923</v>
      </c>
      <c r="N125" s="63">
        <f t="shared" si="16"/>
        <v>572.67455999999936</v>
      </c>
      <c r="Q125" s="22"/>
      <c r="R125" s="20"/>
      <c r="S125" s="20"/>
      <c r="T125" s="20"/>
      <c r="U125" s="20"/>
      <c r="V125" s="20"/>
      <c r="W125" s="20"/>
      <c r="X125" s="20"/>
      <c r="Y125" s="20"/>
      <c r="Z125" s="20"/>
      <c r="AA125" s="20"/>
    </row>
    <row r="126" spans="1:27" ht="15.75" thickBot="1" x14ac:dyDescent="0.3">
      <c r="A126">
        <f t="shared" si="14"/>
        <v>13.299999999999969</v>
      </c>
      <c r="B126">
        <f t="shared" si="12"/>
        <v>9.9999999999999645E-2</v>
      </c>
      <c r="C126" s="2">
        <f t="shared" si="17"/>
        <v>13.599999999999962</v>
      </c>
      <c r="D126">
        <f t="shared" si="15"/>
        <v>24.899999999999842</v>
      </c>
      <c r="E126" s="67">
        <v>14</v>
      </c>
      <c r="F126" s="66">
        <v>57</v>
      </c>
      <c r="G126" s="1">
        <f>INDEX(Коэффициенты!D$3:D$39, MATCH(F126,Коэффициенты!C$3:C$39,1))</f>
        <v>0.56000000000000005</v>
      </c>
      <c r="H126">
        <f t="shared" si="10"/>
        <v>14000</v>
      </c>
      <c r="I126" s="12">
        <f>INDEX(Коэффициенты!B$3:B$74,MATCH(H126,Коэффициенты!A$3:A$74,1))</f>
        <v>0.37</v>
      </c>
      <c r="J126" s="9">
        <f t="shared" si="18"/>
        <v>466.2</v>
      </c>
      <c r="K126" s="2">
        <f t="shared" si="13"/>
        <v>3.8303999999999863</v>
      </c>
      <c r="L126" s="10">
        <f t="shared" si="19"/>
        <v>246.63359999999923</v>
      </c>
      <c r="M126" s="62">
        <f t="shared" si="11"/>
        <v>712.83359999999925</v>
      </c>
      <c r="N126" s="63">
        <f t="shared" si="16"/>
        <v>570.26687999999945</v>
      </c>
      <c r="Q126" s="22"/>
      <c r="R126" s="20"/>
      <c r="S126" s="20"/>
      <c r="T126" s="20"/>
      <c r="U126" s="20"/>
      <c r="V126" s="20"/>
      <c r="W126" s="20"/>
      <c r="X126" s="20"/>
      <c r="Y126" s="20"/>
      <c r="Z126" s="20"/>
      <c r="AA126" s="20"/>
    </row>
    <row r="127" spans="1:27" ht="15.75" thickBot="1" x14ac:dyDescent="0.3">
      <c r="A127">
        <f t="shared" si="14"/>
        <v>13.399999999999968</v>
      </c>
      <c r="B127">
        <f t="shared" si="12"/>
        <v>9.9999999999999645E-2</v>
      </c>
      <c r="C127" s="2">
        <f t="shared" si="17"/>
        <v>13.699999999999962</v>
      </c>
      <c r="D127">
        <f t="shared" si="15"/>
        <v>24.799999999999841</v>
      </c>
      <c r="E127" s="67">
        <v>12.2</v>
      </c>
      <c r="F127" s="66">
        <v>41</v>
      </c>
      <c r="G127" s="1">
        <f>INDEX(Коэффициенты!D$3:D$39, MATCH(F127,Коэффициенты!C$3:C$39,1))</f>
        <v>0.6</v>
      </c>
      <c r="H127">
        <f t="shared" si="10"/>
        <v>12200</v>
      </c>
      <c r="I127" s="12">
        <f>INDEX(Коэффициенты!B$3:B$74,MATCH(H127,Коэффициенты!A$3:A$74,1))</f>
        <v>0.41</v>
      </c>
      <c r="J127" s="9">
        <f t="shared" si="18"/>
        <v>450.18</v>
      </c>
      <c r="K127" s="2">
        <f t="shared" si="13"/>
        <v>2.9519999999999893</v>
      </c>
      <c r="L127" s="10">
        <f t="shared" si="19"/>
        <v>249.58559999999923</v>
      </c>
      <c r="M127" s="62">
        <f t="shared" si="11"/>
        <v>699.76559999999927</v>
      </c>
      <c r="N127" s="63">
        <f t="shared" si="16"/>
        <v>559.81247999999937</v>
      </c>
      <c r="Q127" s="22"/>
      <c r="R127" s="20"/>
      <c r="S127" s="20"/>
      <c r="T127" s="20"/>
      <c r="U127" s="20"/>
      <c r="V127" s="20"/>
      <c r="W127" s="20"/>
      <c r="X127" s="20"/>
      <c r="Y127" s="20"/>
      <c r="Z127" s="20"/>
      <c r="AA127" s="20"/>
    </row>
    <row r="128" spans="1:27" ht="15.75" thickBot="1" x14ac:dyDescent="0.3">
      <c r="A128">
        <f t="shared" si="14"/>
        <v>13.499999999999968</v>
      </c>
      <c r="B128">
        <f t="shared" si="12"/>
        <v>9.9999999999999645E-2</v>
      </c>
      <c r="C128">
        <f t="shared" si="17"/>
        <v>13.799999999999962</v>
      </c>
      <c r="D128">
        <f t="shared" si="15"/>
        <v>24.699999999999839</v>
      </c>
      <c r="E128" s="67">
        <v>11.3</v>
      </c>
      <c r="F128" s="66">
        <v>32</v>
      </c>
      <c r="G128" s="1">
        <f>INDEX(Коэффициенты!D$3:D$39, MATCH(F128,Коэффициенты!C$3:C$39,1))</f>
        <v>0.66</v>
      </c>
      <c r="H128">
        <f t="shared" si="10"/>
        <v>11300</v>
      </c>
      <c r="I128" s="12">
        <f>INDEX(Коэффициенты!B$3:B$74,MATCH(H128,Коэффициенты!A$3:A$74,1))</f>
        <v>0.43</v>
      </c>
      <c r="J128" s="9">
        <f t="shared" si="18"/>
        <v>437.31</v>
      </c>
      <c r="K128" s="2">
        <f t="shared" si="13"/>
        <v>2.5343999999999909</v>
      </c>
      <c r="L128" s="10">
        <f t="shared" si="19"/>
        <v>252.11999999999921</v>
      </c>
      <c r="M128" s="62">
        <f t="shared" si="11"/>
        <v>689.42999999999915</v>
      </c>
      <c r="N128" s="63">
        <f t="shared" si="16"/>
        <v>551.5439999999993</v>
      </c>
      <c r="Q128" s="22"/>
      <c r="R128" s="20"/>
      <c r="S128" s="20"/>
      <c r="T128" s="20"/>
      <c r="U128" s="20"/>
      <c r="V128" s="20"/>
      <c r="W128" s="20"/>
      <c r="X128" s="20"/>
      <c r="Y128" s="20"/>
      <c r="Z128" s="20"/>
      <c r="AA128" s="20"/>
    </row>
    <row r="129" spans="1:27" ht="15.75" thickBot="1" x14ac:dyDescent="0.3">
      <c r="A129">
        <f t="shared" si="14"/>
        <v>13.599999999999968</v>
      </c>
      <c r="B129">
        <f t="shared" si="12"/>
        <v>9.9999999999999645E-2</v>
      </c>
      <c r="C129">
        <f t="shared" si="17"/>
        <v>13.899999999999961</v>
      </c>
      <c r="D129">
        <f t="shared" si="15"/>
        <v>24.599999999999838</v>
      </c>
      <c r="E129" s="67">
        <v>11</v>
      </c>
      <c r="F129" s="66">
        <v>34</v>
      </c>
      <c r="G129" s="1">
        <f>INDEX(Коэффициенты!D$3:D$39, MATCH(F129,Коэффициенты!C$3:C$39,1))</f>
        <v>0.65</v>
      </c>
      <c r="H129">
        <f t="shared" si="10"/>
        <v>11000</v>
      </c>
      <c r="I129" s="12">
        <f>INDEX(Коэффициенты!B$3:B$74,MATCH(H129,Коэффициенты!A$3:A$74,1))</f>
        <v>0.43</v>
      </c>
      <c r="J129" s="9">
        <f t="shared" si="18"/>
        <v>425.7</v>
      </c>
      <c r="K129" s="2">
        <f t="shared" si="13"/>
        <v>2.6519999999999908</v>
      </c>
      <c r="L129" s="10">
        <f t="shared" si="19"/>
        <v>254.7719999999992</v>
      </c>
      <c r="M129" s="62">
        <f t="shared" si="11"/>
        <v>680.47199999999918</v>
      </c>
      <c r="N129" s="63">
        <f t="shared" si="16"/>
        <v>544.37759999999935</v>
      </c>
      <c r="Q129" s="22"/>
      <c r="R129" s="20"/>
      <c r="S129" s="20"/>
      <c r="T129" s="20"/>
      <c r="U129" s="20"/>
      <c r="V129" s="20"/>
      <c r="W129" s="20"/>
      <c r="X129" s="20"/>
      <c r="Y129" s="20"/>
      <c r="Z129" s="20"/>
      <c r="AA129" s="20"/>
    </row>
    <row r="130" spans="1:27" ht="15.75" thickBot="1" x14ac:dyDescent="0.3">
      <c r="A130">
        <f t="shared" si="14"/>
        <v>13.699999999999967</v>
      </c>
      <c r="B130">
        <f t="shared" si="12"/>
        <v>9.9999999999999645E-2</v>
      </c>
      <c r="C130" s="2">
        <f t="shared" si="17"/>
        <v>13.999999999999961</v>
      </c>
      <c r="D130">
        <f t="shared" si="15"/>
        <v>24.499999999999837</v>
      </c>
      <c r="E130" s="67">
        <v>10.6</v>
      </c>
      <c r="F130" s="66">
        <v>38</v>
      </c>
      <c r="G130" s="1">
        <f>INDEX(Коэффициенты!D$3:D$39, MATCH(F130,Коэффициенты!C$3:C$39,1))</f>
        <v>0.62</v>
      </c>
      <c r="H130">
        <f t="shared" si="10"/>
        <v>10600</v>
      </c>
      <c r="I130" s="12">
        <f>INDEX(Коэффициенты!B$3:B$74,MATCH(H130,Коэффициенты!A$3:A$74,1))</f>
        <v>0.44</v>
      </c>
      <c r="J130" s="9">
        <f t="shared" si="18"/>
        <v>419.76</v>
      </c>
      <c r="K130" s="2">
        <f t="shared" si="13"/>
        <v>2.8271999999999897</v>
      </c>
      <c r="L130" s="10">
        <f t="shared" si="19"/>
        <v>257.5991999999992</v>
      </c>
      <c r="M130" s="62">
        <f t="shared" si="11"/>
        <v>677.35919999999919</v>
      </c>
      <c r="N130" s="63">
        <f t="shared" si="16"/>
        <v>541.88735999999938</v>
      </c>
      <c r="Q130" s="22"/>
      <c r="R130" s="20"/>
      <c r="S130" s="20"/>
      <c r="T130" s="20"/>
      <c r="U130" s="20"/>
      <c r="V130" s="20"/>
      <c r="W130" s="20"/>
      <c r="X130" s="20"/>
      <c r="Y130" s="20"/>
      <c r="Z130" s="20"/>
      <c r="AA130" s="20"/>
    </row>
    <row r="131" spans="1:27" ht="15.75" thickBot="1" x14ac:dyDescent="0.3">
      <c r="A131">
        <f t="shared" si="14"/>
        <v>13.799999999999967</v>
      </c>
      <c r="B131">
        <f t="shared" si="12"/>
        <v>9.9999999999999645E-2</v>
      </c>
      <c r="C131">
        <f t="shared" si="17"/>
        <v>14.099999999999961</v>
      </c>
      <c r="D131">
        <f t="shared" si="15"/>
        <v>24.399999999999835</v>
      </c>
      <c r="E131" s="67">
        <v>9.9</v>
      </c>
      <c r="F131" s="66">
        <v>40</v>
      </c>
      <c r="G131" s="1">
        <f>INDEX(Коэффициенты!D$3:D$39, MATCH(F131,Коэффициенты!C$3:C$39,1))</f>
        <v>0.6</v>
      </c>
      <c r="H131">
        <f t="shared" si="10"/>
        <v>9900</v>
      </c>
      <c r="I131" s="12">
        <f>INDEX(Коэффициенты!B$3:B$74,MATCH(H131,Коэффициенты!A$3:A$74,1))</f>
        <v>0.46</v>
      </c>
      <c r="J131" s="9">
        <f t="shared" si="18"/>
        <v>409.85999999999996</v>
      </c>
      <c r="K131" s="2">
        <f t="shared" si="13"/>
        <v>2.8799999999999897</v>
      </c>
      <c r="L131" s="10">
        <f t="shared" si="19"/>
        <v>260.4791999999992</v>
      </c>
      <c r="M131" s="62">
        <f t="shared" si="11"/>
        <v>670.33919999999921</v>
      </c>
      <c r="N131" s="63">
        <f t="shared" si="16"/>
        <v>536.27135999999939</v>
      </c>
      <c r="Q131" s="22"/>
      <c r="R131" s="20"/>
      <c r="S131" s="20"/>
      <c r="T131" s="20"/>
      <c r="U131" s="20"/>
      <c r="V131" s="20"/>
      <c r="W131" s="20"/>
      <c r="X131" s="20"/>
      <c r="Y131" s="20"/>
      <c r="Z131" s="20"/>
      <c r="AA131" s="20"/>
    </row>
    <row r="132" spans="1:27" ht="15.75" thickBot="1" x14ac:dyDescent="0.3">
      <c r="A132">
        <f t="shared" si="14"/>
        <v>13.899999999999967</v>
      </c>
      <c r="B132">
        <f t="shared" si="12"/>
        <v>9.9999999999999645E-2</v>
      </c>
      <c r="C132" s="2">
        <f t="shared" si="17"/>
        <v>14.19999999999996</v>
      </c>
      <c r="D132">
        <f t="shared" si="15"/>
        <v>24.299999999999834</v>
      </c>
      <c r="E132" s="67">
        <v>9.5</v>
      </c>
      <c r="F132" s="66">
        <v>37</v>
      </c>
      <c r="G132" s="1">
        <f>INDEX(Коэффициенты!D$3:D$39, MATCH(F132,Коэффициенты!C$3:C$39,1))</f>
        <v>0.63</v>
      </c>
      <c r="H132">
        <f t="shared" si="10"/>
        <v>9500</v>
      </c>
      <c r="I132" s="12">
        <f>INDEX(Коэффициенты!B$3:B$74,MATCH(H132,Коэффициенты!A$3:A$74,1))</f>
        <v>0.47</v>
      </c>
      <c r="J132" s="9">
        <f t="shared" si="18"/>
        <v>401.84999999999997</v>
      </c>
      <c r="K132" s="2">
        <f t="shared" si="13"/>
        <v>2.7971999999999899</v>
      </c>
      <c r="L132" s="10">
        <f t="shared" si="19"/>
        <v>263.27639999999917</v>
      </c>
      <c r="M132" s="62">
        <f t="shared" si="11"/>
        <v>665.12639999999919</v>
      </c>
      <c r="N132" s="63">
        <f t="shared" si="16"/>
        <v>532.10111999999936</v>
      </c>
      <c r="Q132" s="22"/>
      <c r="R132" s="20"/>
      <c r="S132" s="20"/>
      <c r="T132" s="20"/>
      <c r="U132" s="20"/>
      <c r="V132" s="20"/>
      <c r="W132" s="20"/>
      <c r="X132" s="20"/>
      <c r="Y132" s="20"/>
      <c r="Z132" s="20"/>
      <c r="AA132" s="20"/>
    </row>
    <row r="133" spans="1:27" ht="15.75" thickBot="1" x14ac:dyDescent="0.3">
      <c r="A133">
        <f t="shared" si="14"/>
        <v>13.999999999999966</v>
      </c>
      <c r="B133">
        <f t="shared" si="12"/>
        <v>9.9999999999999645E-2</v>
      </c>
      <c r="C133">
        <f t="shared" si="17"/>
        <v>14.29999999999996</v>
      </c>
      <c r="D133">
        <f t="shared" si="15"/>
        <v>24.199999999999832</v>
      </c>
      <c r="E133" s="67">
        <v>9.1999999999999993</v>
      </c>
      <c r="F133" s="66">
        <v>35</v>
      </c>
      <c r="G133" s="1">
        <f>INDEX(Коэффициенты!D$3:D$39, MATCH(F133,Коэффициенты!C$3:C$39,1))</f>
        <v>0.64</v>
      </c>
      <c r="H133">
        <f t="shared" si="10"/>
        <v>9200</v>
      </c>
      <c r="I133" s="12">
        <f>INDEX(Коэффициенты!B$3:B$74,MATCH(H133,Коэффициенты!A$3:A$74,1))</f>
        <v>0.49</v>
      </c>
      <c r="J133" s="9">
        <f t="shared" si="18"/>
        <v>405.71999999999997</v>
      </c>
      <c r="K133" s="2">
        <f t="shared" si="13"/>
        <v>2.6879999999999904</v>
      </c>
      <c r="L133" s="10">
        <f t="shared" si="19"/>
        <v>265.96439999999916</v>
      </c>
      <c r="M133" s="62">
        <f t="shared" si="11"/>
        <v>671.68439999999919</v>
      </c>
      <c r="N133" s="63">
        <f t="shared" si="16"/>
        <v>537.34751999999935</v>
      </c>
      <c r="Q133" s="22"/>
      <c r="R133" s="20"/>
      <c r="S133" s="20"/>
      <c r="T133" s="20"/>
      <c r="U133" s="20"/>
      <c r="V133" s="20"/>
      <c r="W133" s="20"/>
      <c r="X133" s="20"/>
      <c r="Y133" s="20"/>
      <c r="Z133" s="20"/>
      <c r="AA133" s="20"/>
    </row>
    <row r="134" spans="1:27" ht="15.75" thickBot="1" x14ac:dyDescent="0.3">
      <c r="A134">
        <f t="shared" si="14"/>
        <v>14.099999999999966</v>
      </c>
      <c r="B134">
        <f t="shared" si="12"/>
        <v>9.9999999999999645E-2</v>
      </c>
      <c r="C134" s="2">
        <f t="shared" si="17"/>
        <v>14.399999999999959</v>
      </c>
      <c r="D134">
        <f t="shared" si="15"/>
        <v>24.099999999999831</v>
      </c>
      <c r="E134" s="67">
        <v>9.1</v>
      </c>
      <c r="F134" s="66">
        <v>34</v>
      </c>
      <c r="G134" s="1">
        <f>INDEX(Коэффициенты!D$3:D$39, MATCH(F134,Коэффициенты!C$3:C$39,1))</f>
        <v>0.65</v>
      </c>
      <c r="H134">
        <f t="shared" si="10"/>
        <v>9100</v>
      </c>
      <c r="I134" s="12">
        <f>INDEX(Коэффициенты!B$3:B$74,MATCH(H134,Коэффициенты!A$3:A$74,1))</f>
        <v>0.49</v>
      </c>
      <c r="J134" s="9">
        <f t="shared" si="18"/>
        <v>401.31</v>
      </c>
      <c r="K134" s="2">
        <f t="shared" si="13"/>
        <v>2.6519999999999908</v>
      </c>
      <c r="L134" s="10">
        <f t="shared" si="19"/>
        <v>268.61639999999915</v>
      </c>
      <c r="M134" s="62">
        <f t="shared" si="11"/>
        <v>669.92639999999915</v>
      </c>
      <c r="N134" s="63">
        <f t="shared" si="16"/>
        <v>535.94111999999927</v>
      </c>
      <c r="Q134" s="22"/>
      <c r="R134" s="20"/>
      <c r="S134" s="20"/>
      <c r="T134" s="20"/>
      <c r="U134" s="20"/>
      <c r="V134" s="20"/>
      <c r="W134" s="20"/>
      <c r="X134" s="20"/>
      <c r="Y134" s="20"/>
      <c r="Z134" s="20"/>
      <c r="AA134" s="20"/>
    </row>
    <row r="135" spans="1:27" ht="15.75" thickBot="1" x14ac:dyDescent="0.3">
      <c r="A135">
        <f t="shared" si="14"/>
        <v>14.199999999999966</v>
      </c>
      <c r="B135">
        <f t="shared" si="12"/>
        <v>9.9999999999999645E-2</v>
      </c>
      <c r="C135" s="2">
        <f t="shared" si="17"/>
        <v>14.499999999999959</v>
      </c>
      <c r="D135">
        <f t="shared" si="15"/>
        <v>23.999999999999829</v>
      </c>
      <c r="E135" s="67">
        <v>9.1</v>
      </c>
      <c r="F135" s="66">
        <v>33</v>
      </c>
      <c r="G135" s="1">
        <f>INDEX(Коэффициенты!D$3:D$39, MATCH(F135,Коэффициенты!C$3:C$39,1))</f>
        <v>0.66</v>
      </c>
      <c r="H135">
        <f t="shared" si="10"/>
        <v>9100</v>
      </c>
      <c r="I135" s="12">
        <f>INDEX(Коэффициенты!B$3:B$74,MATCH(H135,Коэффициенты!A$3:A$74,1))</f>
        <v>0.49</v>
      </c>
      <c r="J135" s="9">
        <f t="shared" si="18"/>
        <v>401.31</v>
      </c>
      <c r="K135" s="2">
        <f t="shared" si="13"/>
        <v>2.6135999999999906</v>
      </c>
      <c r="L135" s="10">
        <f t="shared" si="19"/>
        <v>271.22999999999911</v>
      </c>
      <c r="M135" s="62">
        <f t="shared" si="11"/>
        <v>672.53999999999905</v>
      </c>
      <c r="N135" s="63">
        <f t="shared" si="16"/>
        <v>538.03199999999924</v>
      </c>
      <c r="Q135" s="22"/>
      <c r="R135" s="20"/>
      <c r="S135" s="20"/>
      <c r="T135" s="20"/>
      <c r="U135" s="20"/>
      <c r="V135" s="20"/>
      <c r="W135" s="20"/>
      <c r="X135" s="20"/>
      <c r="Y135" s="20"/>
      <c r="Z135" s="20"/>
      <c r="AA135" s="20"/>
    </row>
    <row r="136" spans="1:27" ht="15.75" thickBot="1" x14ac:dyDescent="0.3">
      <c r="A136">
        <f t="shared" si="14"/>
        <v>14.299999999999965</v>
      </c>
      <c r="B136">
        <f t="shared" si="12"/>
        <v>9.9999999999999645E-2</v>
      </c>
      <c r="C136">
        <f t="shared" si="17"/>
        <v>14.599999999999959</v>
      </c>
      <c r="D136">
        <f t="shared" si="15"/>
        <v>23.899999999999828</v>
      </c>
      <c r="E136" s="67">
        <v>10.1</v>
      </c>
      <c r="F136" s="66">
        <v>32</v>
      </c>
      <c r="G136" s="1">
        <f>INDEX(Коэффициенты!D$3:D$39, MATCH(F136,Коэффициенты!C$3:C$39,1))</f>
        <v>0.66</v>
      </c>
      <c r="H136">
        <f t="shared" si="10"/>
        <v>10100</v>
      </c>
      <c r="I136" s="12">
        <f>INDEX(Коэффициенты!B$3:B$74,MATCH(H136,Коэффициенты!A$3:A$74,1))</f>
        <v>0.45</v>
      </c>
      <c r="J136" s="9">
        <f t="shared" si="18"/>
        <v>409.05</v>
      </c>
      <c r="K136" s="2">
        <f t="shared" si="13"/>
        <v>2.5343999999999909</v>
      </c>
      <c r="L136" s="10">
        <f t="shared" si="19"/>
        <v>273.76439999999911</v>
      </c>
      <c r="M136" s="62">
        <f t="shared" si="11"/>
        <v>682.81439999999907</v>
      </c>
      <c r="N136" s="63">
        <f t="shared" si="16"/>
        <v>546.25151999999923</v>
      </c>
      <c r="Q136" s="22"/>
      <c r="R136" s="20"/>
      <c r="S136" s="20"/>
      <c r="T136" s="20"/>
      <c r="U136" s="20"/>
      <c r="V136" s="20"/>
      <c r="W136" s="20"/>
      <c r="X136" s="20"/>
      <c r="Y136" s="20"/>
      <c r="Z136" s="20"/>
      <c r="AA136" s="20"/>
    </row>
    <row r="137" spans="1:27" ht="15.75" thickBot="1" x14ac:dyDescent="0.3">
      <c r="A137">
        <f t="shared" si="14"/>
        <v>14.399999999999965</v>
      </c>
      <c r="B137">
        <f t="shared" si="12"/>
        <v>9.9999999999999645E-2</v>
      </c>
      <c r="C137">
        <f t="shared" si="17"/>
        <v>14.699999999999958</v>
      </c>
      <c r="D137">
        <f t="shared" si="15"/>
        <v>23.799999999999827</v>
      </c>
      <c r="E137" s="67">
        <v>12</v>
      </c>
      <c r="F137" s="66">
        <v>32</v>
      </c>
      <c r="G137" s="1">
        <f>INDEX(Коэффициенты!D$3:D$39, MATCH(F137,Коэффициенты!C$3:C$39,1))</f>
        <v>0.66</v>
      </c>
      <c r="H137">
        <f t="shared" si="10"/>
        <v>12000</v>
      </c>
      <c r="I137" s="12">
        <f>INDEX(Коэффициенты!B$3:B$74,MATCH(H137,Коэффициенты!A$3:A$74,1))</f>
        <v>0.41</v>
      </c>
      <c r="J137" s="9">
        <f t="shared" si="18"/>
        <v>442.8</v>
      </c>
      <c r="K137" s="2">
        <f t="shared" si="13"/>
        <v>2.5343999999999909</v>
      </c>
      <c r="L137" s="10">
        <f t="shared" si="19"/>
        <v>276.29879999999912</v>
      </c>
      <c r="M137" s="62">
        <f t="shared" si="11"/>
        <v>719.09879999999907</v>
      </c>
      <c r="N137" s="63">
        <f t="shared" si="16"/>
        <v>575.27903999999921</v>
      </c>
      <c r="Q137" s="22"/>
      <c r="R137" s="20"/>
      <c r="S137" s="20"/>
      <c r="T137" s="20"/>
      <c r="U137" s="20"/>
      <c r="V137" s="20"/>
      <c r="W137" s="20"/>
      <c r="X137" s="20"/>
      <c r="Y137" s="20"/>
      <c r="Z137" s="20"/>
      <c r="AA137" s="20"/>
    </row>
    <row r="138" spans="1:27" ht="15.75" thickBot="1" x14ac:dyDescent="0.3">
      <c r="A138">
        <f t="shared" si="14"/>
        <v>14.499999999999964</v>
      </c>
      <c r="B138">
        <f t="shared" si="12"/>
        <v>9.9999999999999645E-2</v>
      </c>
      <c r="C138" s="2">
        <f t="shared" si="17"/>
        <v>14.799999999999958</v>
      </c>
      <c r="D138">
        <f t="shared" si="15"/>
        <v>23.699999999999825</v>
      </c>
      <c r="E138" s="67">
        <v>10.8</v>
      </c>
      <c r="F138" s="66">
        <v>37</v>
      </c>
      <c r="G138" s="1">
        <f>INDEX(Коэффициенты!D$3:D$39, MATCH(F138,Коэффициенты!C$3:C$39,1))</f>
        <v>0.63</v>
      </c>
      <c r="H138">
        <f t="shared" si="10"/>
        <v>10800</v>
      </c>
      <c r="I138" s="12">
        <f>INDEX(Коэффициенты!B$3:B$74,MATCH(H138,Коэффициенты!A$3:A$74,1))</f>
        <v>0.44</v>
      </c>
      <c r="J138" s="9">
        <f t="shared" si="18"/>
        <v>427.68</v>
      </c>
      <c r="K138" s="2">
        <f t="shared" si="13"/>
        <v>2.7971999999999899</v>
      </c>
      <c r="L138" s="10">
        <f t="shared" si="19"/>
        <v>279.09599999999909</v>
      </c>
      <c r="M138" s="62">
        <f t="shared" si="11"/>
        <v>706.77599999999916</v>
      </c>
      <c r="N138" s="63">
        <f t="shared" si="16"/>
        <v>565.4207999999993</v>
      </c>
      <c r="Q138" s="22"/>
      <c r="R138" s="20"/>
      <c r="S138" s="20"/>
      <c r="T138" s="20"/>
      <c r="U138" s="20"/>
      <c r="V138" s="20"/>
      <c r="W138" s="20"/>
      <c r="X138" s="20"/>
      <c r="Y138" s="20"/>
      <c r="Z138" s="20"/>
      <c r="AA138" s="20"/>
    </row>
    <row r="139" spans="1:27" ht="15.75" thickBot="1" x14ac:dyDescent="0.3">
      <c r="A139">
        <f t="shared" si="14"/>
        <v>14.599999999999964</v>
      </c>
      <c r="B139">
        <f t="shared" si="12"/>
        <v>9.9999999999999645E-2</v>
      </c>
      <c r="C139">
        <f t="shared" si="17"/>
        <v>14.899999999999958</v>
      </c>
      <c r="D139">
        <f t="shared" si="15"/>
        <v>23.599999999999824</v>
      </c>
      <c r="E139" s="67">
        <v>8.9</v>
      </c>
      <c r="F139" s="66">
        <v>40</v>
      </c>
      <c r="G139" s="1">
        <f>INDEX(Коэффициенты!D$3:D$39, MATCH(F139,Коэффициенты!C$3:C$39,1))</f>
        <v>0.6</v>
      </c>
      <c r="H139">
        <f t="shared" ref="H139:H179" si="20">E139*1000</f>
        <v>8900</v>
      </c>
      <c r="I139" s="12">
        <f>INDEX(Коэффициенты!B$3:B$74,MATCH(H139,Коэффициенты!A$3:A$74,1))</f>
        <v>0.5</v>
      </c>
      <c r="J139" s="9">
        <f t="shared" si="18"/>
        <v>400.5</v>
      </c>
      <c r="K139" s="2">
        <f t="shared" si="13"/>
        <v>2.8799999999999897</v>
      </c>
      <c r="L139" s="10">
        <f t="shared" si="19"/>
        <v>281.97599999999909</v>
      </c>
      <c r="M139" s="62">
        <f t="shared" ref="M139:M179" si="21">L139+J139</f>
        <v>682.47599999999909</v>
      </c>
      <c r="N139" s="63">
        <f t="shared" si="16"/>
        <v>545.98079999999925</v>
      </c>
      <c r="Q139" s="22"/>
      <c r="R139" s="20"/>
      <c r="S139" s="20"/>
      <c r="T139" s="20"/>
      <c r="U139" s="20"/>
      <c r="V139" s="20"/>
      <c r="W139" s="20"/>
      <c r="X139" s="20"/>
      <c r="Y139" s="20"/>
      <c r="Z139" s="20"/>
      <c r="AA139" s="20"/>
    </row>
    <row r="140" spans="1:27" ht="15.75" thickBot="1" x14ac:dyDescent="0.3">
      <c r="A140">
        <f t="shared" si="14"/>
        <v>14.699999999999964</v>
      </c>
      <c r="B140">
        <f t="shared" ref="B140:B179" si="22">A140-A139</f>
        <v>9.9999999999999645E-2</v>
      </c>
      <c r="C140" s="2">
        <f t="shared" si="17"/>
        <v>14.999999999999957</v>
      </c>
      <c r="D140">
        <f t="shared" si="15"/>
        <v>23.499999999999822</v>
      </c>
      <c r="E140" s="67">
        <v>8.1999999999999993</v>
      </c>
      <c r="F140" s="66">
        <v>39</v>
      </c>
      <c r="G140" s="1">
        <f>INDEX(Коэффициенты!D$3:D$39, MATCH(F140,Коэффициенты!C$3:C$39,1))</f>
        <v>0.61</v>
      </c>
      <c r="H140">
        <f t="shared" si="20"/>
        <v>8200</v>
      </c>
      <c r="I140" s="12">
        <f>INDEX(Коэффициенты!B$3:B$74,MATCH(H140,Коэффициенты!A$3:A$74,1))</f>
        <v>0.53</v>
      </c>
      <c r="J140" s="9">
        <f t="shared" si="18"/>
        <v>391.14</v>
      </c>
      <c r="K140" s="2">
        <f t="shared" ref="K140:K179" si="23">G140*F140*B140*$E$4</f>
        <v>2.8547999999999898</v>
      </c>
      <c r="L140" s="10">
        <f t="shared" si="19"/>
        <v>284.8307999999991</v>
      </c>
      <c r="M140" s="62">
        <f t="shared" si="21"/>
        <v>675.97079999999914</v>
      </c>
      <c r="N140" s="63">
        <f t="shared" si="16"/>
        <v>540.77663999999936</v>
      </c>
      <c r="Q140" s="22"/>
      <c r="R140" s="20"/>
      <c r="S140" s="20"/>
      <c r="T140" s="20"/>
      <c r="U140" s="20"/>
      <c r="V140" s="20"/>
      <c r="W140" s="20"/>
      <c r="X140" s="20"/>
      <c r="Y140" s="20"/>
      <c r="Z140" s="20"/>
      <c r="AA140" s="20"/>
    </row>
    <row r="141" spans="1:27" ht="15.75" thickBot="1" x14ac:dyDescent="0.3">
      <c r="A141">
        <f t="shared" ref="A141:A179" si="24">A140+0.1</f>
        <v>14.799999999999963</v>
      </c>
      <c r="B141">
        <f t="shared" si="22"/>
        <v>9.9999999999999645E-2</v>
      </c>
      <c r="C141">
        <f t="shared" si="17"/>
        <v>15.099999999999957</v>
      </c>
      <c r="D141">
        <f t="shared" ref="D141:D179" si="25">D140-B141</f>
        <v>23.399999999999821</v>
      </c>
      <c r="E141" s="67">
        <v>7.8</v>
      </c>
      <c r="F141" s="66">
        <v>35</v>
      </c>
      <c r="G141" s="1">
        <f>INDEX(Коэффициенты!D$3:D$39, MATCH(F141,Коэффициенты!C$3:C$39,1))</f>
        <v>0.64</v>
      </c>
      <c r="H141">
        <f t="shared" si="20"/>
        <v>7800</v>
      </c>
      <c r="I141" s="12">
        <f>INDEX(Коэффициенты!B$3:B$74,MATCH(H141,Коэффициенты!A$3:A$74,1))</f>
        <v>0.54</v>
      </c>
      <c r="J141" s="9">
        <f t="shared" si="18"/>
        <v>379.08</v>
      </c>
      <c r="K141" s="2">
        <f t="shared" si="23"/>
        <v>2.6879999999999904</v>
      </c>
      <c r="L141" s="10">
        <f t="shared" si="19"/>
        <v>287.51879999999909</v>
      </c>
      <c r="M141" s="62">
        <f t="shared" si="21"/>
        <v>666.59879999999907</v>
      </c>
      <c r="N141" s="63">
        <f t="shared" ref="N141:N179" si="26">M141/(1.25)</f>
        <v>533.27903999999921</v>
      </c>
      <c r="Q141" s="22"/>
      <c r="R141" s="20"/>
      <c r="S141" s="20"/>
      <c r="T141" s="20"/>
      <c r="U141" s="20"/>
      <c r="V141" s="20"/>
      <c r="W141" s="20"/>
      <c r="X141" s="20"/>
      <c r="Y141" s="20"/>
      <c r="Z141" s="20"/>
      <c r="AA141" s="20"/>
    </row>
    <row r="142" spans="1:27" ht="15.75" thickBot="1" x14ac:dyDescent="0.3">
      <c r="A142">
        <f t="shared" si="24"/>
        <v>14.899999999999963</v>
      </c>
      <c r="B142">
        <f t="shared" si="22"/>
        <v>9.9999999999999645E-2</v>
      </c>
      <c r="C142" s="2">
        <f t="shared" ref="C142:C179" si="27">B142+C141</f>
        <v>15.199999999999957</v>
      </c>
      <c r="D142">
        <f t="shared" si="25"/>
        <v>23.29999999999982</v>
      </c>
      <c r="E142" s="67">
        <v>7.5</v>
      </c>
      <c r="F142" s="66">
        <v>34</v>
      </c>
      <c r="G142" s="1">
        <f>INDEX(Коэффициенты!D$3:D$39, MATCH(F142,Коэффициенты!C$3:C$39,1))</f>
        <v>0.65</v>
      </c>
      <c r="H142">
        <f t="shared" si="20"/>
        <v>7500</v>
      </c>
      <c r="I142" s="12">
        <f>INDEX(Коэффициенты!B$3:B$74,MATCH(H142,Коэффициенты!A$3:A$74,1))</f>
        <v>0.55000000000000004</v>
      </c>
      <c r="J142" s="9">
        <f t="shared" ref="J142:J179" si="28">I142*H142*$E$5</f>
        <v>371.25</v>
      </c>
      <c r="K142" s="2">
        <f t="shared" si="23"/>
        <v>2.6519999999999908</v>
      </c>
      <c r="L142" s="10">
        <f t="shared" ref="L142:L179" si="29">L141+K142</f>
        <v>290.17079999999908</v>
      </c>
      <c r="M142" s="62">
        <f t="shared" si="21"/>
        <v>661.42079999999908</v>
      </c>
      <c r="N142" s="63">
        <f t="shared" si="26"/>
        <v>529.13663999999926</v>
      </c>
      <c r="Q142" s="22"/>
      <c r="R142" s="20"/>
      <c r="S142" s="20"/>
      <c r="T142" s="20"/>
      <c r="U142" s="20"/>
      <c r="V142" s="20"/>
      <c r="W142" s="20"/>
      <c r="X142" s="20"/>
      <c r="Y142" s="20"/>
      <c r="Z142" s="20"/>
      <c r="AA142" s="20"/>
    </row>
    <row r="143" spans="1:27" ht="15.75" thickBot="1" x14ac:dyDescent="0.3">
      <c r="A143">
        <f t="shared" si="24"/>
        <v>14.999999999999963</v>
      </c>
      <c r="B143">
        <f t="shared" si="22"/>
        <v>9.9999999999999645E-2</v>
      </c>
      <c r="C143" s="2">
        <f t="shared" si="27"/>
        <v>15.299999999999956</v>
      </c>
      <c r="D143">
        <f t="shared" si="25"/>
        <v>23.199999999999818</v>
      </c>
      <c r="E143" s="67">
        <v>7.9</v>
      </c>
      <c r="F143" s="66">
        <v>31</v>
      </c>
      <c r="G143" s="1">
        <f>INDEX(Коэффициенты!D$3:D$39, MATCH(F143,Коэффициенты!C$3:C$39,1))</f>
        <v>0.67</v>
      </c>
      <c r="H143">
        <f t="shared" si="20"/>
        <v>7900</v>
      </c>
      <c r="I143" s="12">
        <f>INDEX(Коэффициенты!B$3:B$74,MATCH(H143,Коэффициенты!A$3:A$74,1))</f>
        <v>0.54</v>
      </c>
      <c r="J143" s="9">
        <f t="shared" si="28"/>
        <v>383.94</v>
      </c>
      <c r="K143" s="2">
        <f t="shared" si="23"/>
        <v>2.4923999999999906</v>
      </c>
      <c r="L143" s="10">
        <f t="shared" si="29"/>
        <v>292.66319999999905</v>
      </c>
      <c r="M143" s="62">
        <f t="shared" si="21"/>
        <v>676.60319999999911</v>
      </c>
      <c r="N143" s="63">
        <f t="shared" si="26"/>
        <v>541.28255999999931</v>
      </c>
      <c r="Q143" s="22"/>
      <c r="R143" s="20"/>
      <c r="S143" s="20"/>
      <c r="T143" s="20"/>
      <c r="U143" s="20"/>
      <c r="V143" s="20"/>
      <c r="W143" s="20"/>
      <c r="X143" s="20"/>
      <c r="Y143" s="20"/>
      <c r="Z143" s="20"/>
      <c r="AA143" s="20"/>
    </row>
    <row r="144" spans="1:27" ht="15.75" thickBot="1" x14ac:dyDescent="0.3">
      <c r="A144">
        <f t="shared" si="24"/>
        <v>15.099999999999962</v>
      </c>
      <c r="B144">
        <f t="shared" si="22"/>
        <v>9.9999999999999645E-2</v>
      </c>
      <c r="C144">
        <f t="shared" si="27"/>
        <v>15.399999999999956</v>
      </c>
      <c r="D144">
        <f t="shared" si="25"/>
        <v>23.099999999999817</v>
      </c>
      <c r="E144" s="67">
        <v>11.1</v>
      </c>
      <c r="F144" s="66">
        <v>31</v>
      </c>
      <c r="G144" s="1">
        <f>INDEX(Коэффициенты!D$3:D$39, MATCH(F144,Коэффициенты!C$3:C$39,1))</f>
        <v>0.67</v>
      </c>
      <c r="H144">
        <f t="shared" si="20"/>
        <v>11100</v>
      </c>
      <c r="I144" s="12">
        <f>INDEX(Коэффициенты!B$3:B$74,MATCH(H144,Коэффициенты!A$3:A$74,1))</f>
        <v>0.43</v>
      </c>
      <c r="J144" s="9">
        <f t="shared" si="28"/>
        <v>429.57</v>
      </c>
      <c r="K144" s="2">
        <f t="shared" si="23"/>
        <v>2.4923999999999906</v>
      </c>
      <c r="L144" s="10">
        <f t="shared" si="29"/>
        <v>295.15559999999903</v>
      </c>
      <c r="M144" s="62">
        <f t="shared" si="21"/>
        <v>724.72559999999908</v>
      </c>
      <c r="N144" s="63">
        <f t="shared" si="26"/>
        <v>579.78047999999922</v>
      </c>
      <c r="Q144" s="22"/>
      <c r="R144" s="20"/>
      <c r="S144" s="20"/>
      <c r="T144" s="20"/>
      <c r="U144" s="20"/>
      <c r="V144" s="20"/>
      <c r="W144" s="20"/>
      <c r="X144" s="20"/>
      <c r="Y144" s="20"/>
      <c r="Z144" s="20"/>
      <c r="AA144" s="20"/>
    </row>
    <row r="145" spans="1:27" ht="15.75" thickBot="1" x14ac:dyDescent="0.3">
      <c r="A145">
        <f t="shared" si="24"/>
        <v>15.199999999999962</v>
      </c>
      <c r="B145">
        <f t="shared" si="22"/>
        <v>9.9999999999999645E-2</v>
      </c>
      <c r="C145">
        <f t="shared" si="27"/>
        <v>15.499999999999956</v>
      </c>
      <c r="D145">
        <f t="shared" si="25"/>
        <v>22.999999999999815</v>
      </c>
      <c r="E145" s="67">
        <v>12.1</v>
      </c>
      <c r="F145" s="66">
        <v>39</v>
      </c>
      <c r="G145" s="1">
        <f>INDEX(Коэффициенты!D$3:D$39, MATCH(F145,Коэффициенты!C$3:C$39,1))</f>
        <v>0.61</v>
      </c>
      <c r="H145">
        <f t="shared" si="20"/>
        <v>12100</v>
      </c>
      <c r="I145" s="12">
        <f>INDEX(Коэффициенты!B$3:B$74,MATCH(H145,Коэффициенты!A$3:A$74,1))</f>
        <v>0.41</v>
      </c>
      <c r="J145" s="9">
        <f t="shared" si="28"/>
        <v>446.49</v>
      </c>
      <c r="K145" s="2">
        <f t="shared" si="23"/>
        <v>2.8547999999999898</v>
      </c>
      <c r="L145" s="10">
        <f t="shared" si="29"/>
        <v>298.01039999999904</v>
      </c>
      <c r="M145" s="62">
        <f t="shared" si="21"/>
        <v>744.50039999999899</v>
      </c>
      <c r="N145" s="63">
        <f t="shared" si="26"/>
        <v>595.60031999999921</v>
      </c>
      <c r="Q145" s="22"/>
      <c r="R145" s="20"/>
      <c r="S145" s="20"/>
      <c r="T145" s="20"/>
      <c r="U145" s="20"/>
      <c r="V145" s="20"/>
      <c r="W145" s="20"/>
      <c r="X145" s="20"/>
      <c r="Y145" s="20"/>
      <c r="Z145" s="20"/>
      <c r="AA145" s="20"/>
    </row>
    <row r="146" spans="1:27" ht="15.75" thickBot="1" x14ac:dyDescent="0.3">
      <c r="A146">
        <f t="shared" si="24"/>
        <v>15.299999999999962</v>
      </c>
      <c r="B146">
        <f t="shared" si="22"/>
        <v>9.9999999999999645E-2</v>
      </c>
      <c r="C146" s="2">
        <f t="shared" si="27"/>
        <v>15.599999999999955</v>
      </c>
      <c r="D146">
        <f t="shared" si="25"/>
        <v>22.899999999999814</v>
      </c>
      <c r="E146" s="67">
        <v>9.6</v>
      </c>
      <c r="F146" s="66">
        <v>47</v>
      </c>
      <c r="G146" s="1">
        <f>INDEX(Коэффициенты!D$3:D$39, MATCH(F146,Коэффициенты!C$3:C$39,1))</f>
        <v>0.59</v>
      </c>
      <c r="H146">
        <f t="shared" si="20"/>
        <v>9600</v>
      </c>
      <c r="I146" s="12">
        <f>INDEX(Коэффициенты!B$3:B$74,MATCH(H146,Коэффициенты!A$3:A$74,1))</f>
        <v>0.47</v>
      </c>
      <c r="J146" s="9">
        <f t="shared" si="28"/>
        <v>406.08</v>
      </c>
      <c r="K146" s="2">
        <f t="shared" si="23"/>
        <v>3.3275999999999879</v>
      </c>
      <c r="L146" s="10">
        <f t="shared" si="29"/>
        <v>301.337999999999</v>
      </c>
      <c r="M146" s="62">
        <f t="shared" si="21"/>
        <v>707.41799999999898</v>
      </c>
      <c r="N146" s="63">
        <f t="shared" si="26"/>
        <v>565.93439999999919</v>
      </c>
      <c r="Q146" s="22"/>
      <c r="R146" s="20"/>
      <c r="S146" s="20"/>
      <c r="T146" s="20"/>
      <c r="U146" s="20"/>
      <c r="V146" s="20"/>
      <c r="W146" s="20"/>
      <c r="X146" s="20"/>
      <c r="Y146" s="20"/>
      <c r="Z146" s="20"/>
      <c r="AA146" s="20"/>
    </row>
    <row r="147" spans="1:27" ht="15.75" thickBot="1" x14ac:dyDescent="0.3">
      <c r="A147">
        <f t="shared" si="24"/>
        <v>15.399999999999961</v>
      </c>
      <c r="B147">
        <f t="shared" si="22"/>
        <v>9.9999999999999645E-2</v>
      </c>
      <c r="C147">
        <f t="shared" si="27"/>
        <v>15.699999999999955</v>
      </c>
      <c r="D147">
        <f t="shared" si="25"/>
        <v>22.799999999999812</v>
      </c>
      <c r="E147" s="67">
        <v>8.6</v>
      </c>
      <c r="F147" s="66">
        <v>47</v>
      </c>
      <c r="G147" s="1">
        <f>INDEX(Коэффициенты!D$3:D$39, MATCH(F147,Коэффициенты!C$3:C$39,1))</f>
        <v>0.59</v>
      </c>
      <c r="H147">
        <f t="shared" si="20"/>
        <v>8600</v>
      </c>
      <c r="I147" s="12">
        <f>INDEX(Коэффициенты!B$3:B$74,MATCH(H147,Коэффициенты!A$3:A$74,1))</f>
        <v>0.51</v>
      </c>
      <c r="J147" s="9">
        <f t="shared" si="28"/>
        <v>394.74</v>
      </c>
      <c r="K147" s="2">
        <f t="shared" si="23"/>
        <v>3.3275999999999879</v>
      </c>
      <c r="L147" s="10">
        <f t="shared" si="29"/>
        <v>304.66559999999896</v>
      </c>
      <c r="M147" s="62">
        <f t="shared" si="21"/>
        <v>699.40559999999891</v>
      </c>
      <c r="N147" s="63">
        <f t="shared" si="26"/>
        <v>559.52447999999913</v>
      </c>
      <c r="Q147" s="22"/>
      <c r="R147" s="20"/>
      <c r="S147" s="20"/>
      <c r="T147" s="20"/>
      <c r="U147" s="20"/>
      <c r="V147" s="20"/>
      <c r="W147" s="20"/>
      <c r="X147" s="20"/>
      <c r="Y147" s="20"/>
      <c r="Z147" s="20"/>
      <c r="AA147" s="20"/>
    </row>
    <row r="148" spans="1:27" ht="15.75" thickBot="1" x14ac:dyDescent="0.3">
      <c r="A148">
        <f t="shared" si="24"/>
        <v>15.499999999999961</v>
      </c>
      <c r="B148">
        <f t="shared" si="22"/>
        <v>9.9999999999999645E-2</v>
      </c>
      <c r="C148" s="2">
        <f t="shared" si="27"/>
        <v>15.799999999999955</v>
      </c>
      <c r="D148">
        <f t="shared" si="25"/>
        <v>22.699999999999811</v>
      </c>
      <c r="E148" s="67">
        <v>10</v>
      </c>
      <c r="F148" s="66">
        <v>39</v>
      </c>
      <c r="G148" s="1">
        <f>INDEX(Коэффициенты!D$3:D$39, MATCH(F148,Коэффициенты!C$3:C$39,1))</f>
        <v>0.61</v>
      </c>
      <c r="H148">
        <f t="shared" si="20"/>
        <v>10000</v>
      </c>
      <c r="I148" s="12">
        <f>INDEX(Коэффициенты!B$3:B$74,MATCH(H148,Коэффициенты!A$3:A$74,1))</f>
        <v>0.45</v>
      </c>
      <c r="J148" s="9">
        <f t="shared" si="28"/>
        <v>405</v>
      </c>
      <c r="K148" s="2">
        <f t="shared" si="23"/>
        <v>2.8547999999999898</v>
      </c>
      <c r="L148" s="10">
        <f t="shared" si="29"/>
        <v>307.52039999999897</v>
      </c>
      <c r="M148" s="62">
        <f t="shared" si="21"/>
        <v>712.52039999999897</v>
      </c>
      <c r="N148" s="63">
        <f t="shared" si="26"/>
        <v>570.01631999999915</v>
      </c>
      <c r="Q148" s="22"/>
      <c r="R148" s="20"/>
      <c r="S148" s="20"/>
      <c r="T148" s="20"/>
      <c r="U148" s="20"/>
      <c r="V148" s="20"/>
      <c r="W148" s="20"/>
      <c r="X148" s="20"/>
      <c r="Y148" s="20"/>
      <c r="Z148" s="20"/>
      <c r="AA148" s="20"/>
    </row>
    <row r="149" spans="1:27" ht="15.75" thickBot="1" x14ac:dyDescent="0.3">
      <c r="A149">
        <f t="shared" si="24"/>
        <v>15.599999999999961</v>
      </c>
      <c r="B149">
        <f t="shared" si="22"/>
        <v>9.9999999999999645E-2</v>
      </c>
      <c r="C149">
        <f t="shared" si="27"/>
        <v>15.899999999999954</v>
      </c>
      <c r="D149">
        <f t="shared" si="25"/>
        <v>22.59999999999981</v>
      </c>
      <c r="E149" s="67">
        <v>16</v>
      </c>
      <c r="F149" s="66">
        <v>33</v>
      </c>
      <c r="G149" s="1">
        <f>INDEX(Коэффициенты!D$3:D$39, MATCH(F149,Коэффициенты!C$3:C$39,1))</f>
        <v>0.66</v>
      </c>
      <c r="H149">
        <f t="shared" si="20"/>
        <v>16000</v>
      </c>
      <c r="I149" s="12">
        <f>INDEX(Коэффициенты!B$3:B$74,MATCH(H149,Коэффициенты!A$3:A$74,1))</f>
        <v>0.34</v>
      </c>
      <c r="J149" s="9">
        <f t="shared" si="28"/>
        <v>489.59999999999997</v>
      </c>
      <c r="K149" s="2">
        <f t="shared" si="23"/>
        <v>2.6135999999999906</v>
      </c>
      <c r="L149" s="10">
        <f t="shared" si="29"/>
        <v>310.13399999999893</v>
      </c>
      <c r="M149" s="62">
        <f t="shared" si="21"/>
        <v>799.7339999999989</v>
      </c>
      <c r="N149" s="63">
        <f t="shared" si="26"/>
        <v>639.78719999999907</v>
      </c>
      <c r="Q149" s="22"/>
      <c r="R149" s="20"/>
      <c r="S149" s="20"/>
      <c r="T149" s="20"/>
      <c r="U149" s="20"/>
      <c r="V149" s="20"/>
      <c r="W149" s="20"/>
      <c r="X149" s="20"/>
      <c r="Y149" s="20"/>
      <c r="Z149" s="20"/>
      <c r="AA149" s="20"/>
    </row>
    <row r="150" spans="1:27" ht="15.75" thickBot="1" x14ac:dyDescent="0.3">
      <c r="A150">
        <f t="shared" si="24"/>
        <v>15.69999999999996</v>
      </c>
      <c r="B150">
        <f t="shared" si="22"/>
        <v>9.9999999999999645E-2</v>
      </c>
      <c r="C150" s="2">
        <f t="shared" si="27"/>
        <v>15.999999999999954</v>
      </c>
      <c r="D150">
        <f t="shared" si="25"/>
        <v>22.499999999999808</v>
      </c>
      <c r="E150" s="67">
        <v>18</v>
      </c>
      <c r="F150" s="66">
        <v>51</v>
      </c>
      <c r="G150" s="1">
        <f>INDEX(Коэффициенты!D$3:D$39, MATCH(F150,Коэффициенты!C$3:C$39,1))</f>
        <v>0.57999999999999996</v>
      </c>
      <c r="H150">
        <f t="shared" si="20"/>
        <v>18000</v>
      </c>
      <c r="I150" s="12">
        <f>INDEX(Коэффициенты!B$3:B$74,MATCH(H150,Коэффициенты!A$3:A$74,1))</f>
        <v>0.31999999999999901</v>
      </c>
      <c r="J150" s="9">
        <f t="shared" si="28"/>
        <v>518.39999999999839</v>
      </c>
      <c r="K150" s="2">
        <f t="shared" si="23"/>
        <v>3.5495999999999874</v>
      </c>
      <c r="L150" s="10">
        <f t="shared" si="29"/>
        <v>313.68359999999893</v>
      </c>
      <c r="M150" s="62">
        <f t="shared" si="21"/>
        <v>832.08359999999732</v>
      </c>
      <c r="N150" s="63">
        <f t="shared" si="26"/>
        <v>665.66687999999783</v>
      </c>
      <c r="Q150" s="22"/>
      <c r="R150" s="20"/>
      <c r="S150" s="20"/>
      <c r="T150" s="20"/>
      <c r="U150" s="20"/>
      <c r="V150" s="20"/>
      <c r="W150" s="20"/>
      <c r="X150" s="20"/>
      <c r="Y150" s="20"/>
      <c r="Z150" s="20"/>
      <c r="AA150" s="20"/>
    </row>
    <row r="151" spans="1:27" ht="15.75" thickBot="1" x14ac:dyDescent="0.3">
      <c r="A151">
        <f t="shared" si="24"/>
        <v>15.79999999999996</v>
      </c>
      <c r="B151">
        <f t="shared" si="22"/>
        <v>9.9999999999999645E-2</v>
      </c>
      <c r="C151" s="2">
        <f t="shared" si="27"/>
        <v>16.099999999999952</v>
      </c>
      <c r="D151">
        <f t="shared" si="25"/>
        <v>22.399999999999807</v>
      </c>
      <c r="E151" s="67">
        <v>17.899999999999999</v>
      </c>
      <c r="F151" s="66">
        <v>64</v>
      </c>
      <c r="G151" s="1">
        <f>INDEX(Коэффициенты!D$3:D$39, MATCH(F151,Коэффициенты!C$3:C$39,1))</f>
        <v>0.54</v>
      </c>
      <c r="H151">
        <f t="shared" si="20"/>
        <v>17900</v>
      </c>
      <c r="I151" s="12">
        <f>INDEX(Коэффициенты!B$3:B$74,MATCH(H151,Коэффициенты!A$3:A$74,1))</f>
        <v>0.32999999999999902</v>
      </c>
      <c r="J151" s="9">
        <f t="shared" si="28"/>
        <v>531.6299999999984</v>
      </c>
      <c r="K151" s="2">
        <f t="shared" si="23"/>
        <v>4.1471999999999856</v>
      </c>
      <c r="L151" s="10">
        <f t="shared" si="29"/>
        <v>317.83079999999893</v>
      </c>
      <c r="M151" s="62">
        <f t="shared" si="21"/>
        <v>849.46079999999733</v>
      </c>
      <c r="N151" s="63">
        <f t="shared" si="26"/>
        <v>679.56863999999791</v>
      </c>
      <c r="Q151" s="22"/>
      <c r="R151" s="20"/>
      <c r="S151" s="20"/>
      <c r="T151" s="20"/>
      <c r="U151" s="20"/>
      <c r="V151" s="20"/>
      <c r="W151" s="20"/>
      <c r="X151" s="20"/>
      <c r="Y151" s="20"/>
      <c r="Z151" s="20"/>
      <c r="AA151" s="20"/>
    </row>
    <row r="152" spans="1:27" ht="15.75" thickBot="1" x14ac:dyDescent="0.3">
      <c r="A152">
        <f t="shared" si="24"/>
        <v>15.899999999999959</v>
      </c>
      <c r="B152">
        <f t="shared" si="22"/>
        <v>9.9999999999999645E-2</v>
      </c>
      <c r="C152">
        <f t="shared" si="27"/>
        <v>16.199999999999953</v>
      </c>
      <c r="D152">
        <f t="shared" si="25"/>
        <v>22.299999999999805</v>
      </c>
      <c r="E152" s="67">
        <v>13.3</v>
      </c>
      <c r="F152" s="66">
        <v>77</v>
      </c>
      <c r="G152" s="1">
        <f>INDEX(Коэффициенты!D$3:D$39, MATCH(F152,Коэффициенты!C$3:C$39,1))</f>
        <v>0.51</v>
      </c>
      <c r="H152">
        <f t="shared" si="20"/>
        <v>13300</v>
      </c>
      <c r="I152" s="12">
        <f>INDEX(Коэффициенты!B$3:B$74,MATCH(H152,Коэффициенты!A$3:A$74,1))</f>
        <v>0.39</v>
      </c>
      <c r="J152" s="9">
        <f t="shared" si="28"/>
        <v>466.83</v>
      </c>
      <c r="K152" s="2">
        <f t="shared" si="23"/>
        <v>4.7123999999999837</v>
      </c>
      <c r="L152" s="10">
        <f t="shared" si="29"/>
        <v>322.54319999999893</v>
      </c>
      <c r="M152" s="62">
        <f t="shared" si="21"/>
        <v>789.37319999999886</v>
      </c>
      <c r="N152" s="63">
        <f t="shared" si="26"/>
        <v>631.49855999999909</v>
      </c>
      <c r="Q152" s="22"/>
      <c r="R152" s="20"/>
      <c r="S152" s="20"/>
      <c r="T152" s="20"/>
      <c r="U152" s="20"/>
      <c r="V152" s="20"/>
      <c r="W152" s="20"/>
      <c r="X152" s="20"/>
      <c r="Y152" s="20"/>
      <c r="Z152" s="20"/>
      <c r="AA152" s="20"/>
    </row>
    <row r="153" spans="1:27" ht="15.75" thickBot="1" x14ac:dyDescent="0.3">
      <c r="A153">
        <f t="shared" si="24"/>
        <v>15.999999999999959</v>
      </c>
      <c r="B153">
        <f t="shared" si="22"/>
        <v>9.9999999999999645E-2</v>
      </c>
      <c r="C153">
        <f t="shared" si="27"/>
        <v>16.299999999999955</v>
      </c>
      <c r="D153">
        <f t="shared" si="25"/>
        <v>22.199999999999804</v>
      </c>
      <c r="E153" s="67">
        <v>11.6</v>
      </c>
      <c r="F153" s="66">
        <v>65</v>
      </c>
      <c r="G153" s="1">
        <f>INDEX(Коэффициенты!D$3:D$39, MATCH(F153,Коэффициенты!C$3:C$39,1))</f>
        <v>0.54</v>
      </c>
      <c r="H153">
        <f t="shared" si="20"/>
        <v>11600</v>
      </c>
      <c r="I153" s="12">
        <f>INDEX(Коэффициенты!B$3:B$74,MATCH(H153,Коэффициенты!A$3:A$74,1))</f>
        <v>0.42</v>
      </c>
      <c r="J153" s="9">
        <f t="shared" si="28"/>
        <v>438.47999999999996</v>
      </c>
      <c r="K153" s="2">
        <f t="shared" si="23"/>
        <v>4.2119999999999855</v>
      </c>
      <c r="L153" s="10">
        <f t="shared" si="29"/>
        <v>326.75519999999892</v>
      </c>
      <c r="M153" s="62">
        <f t="shared" si="21"/>
        <v>765.23519999999894</v>
      </c>
      <c r="N153" s="63">
        <f t="shared" si="26"/>
        <v>612.18815999999913</v>
      </c>
      <c r="Q153" s="22"/>
      <c r="R153" s="20"/>
      <c r="S153" s="20"/>
      <c r="T153" s="20"/>
      <c r="U153" s="20"/>
      <c r="V153" s="20"/>
      <c r="W153" s="20"/>
      <c r="X153" s="20"/>
      <c r="Y153" s="20"/>
      <c r="Z153" s="20"/>
      <c r="AA153" s="20"/>
    </row>
    <row r="154" spans="1:27" ht="15.75" thickBot="1" x14ac:dyDescent="0.3">
      <c r="A154">
        <f t="shared" si="24"/>
        <v>16.099999999999959</v>
      </c>
      <c r="B154">
        <f t="shared" si="22"/>
        <v>9.9999999999999645E-2</v>
      </c>
      <c r="C154" s="2">
        <f t="shared" si="27"/>
        <v>16.399999999999956</v>
      </c>
      <c r="D154">
        <f t="shared" si="25"/>
        <v>22.099999999999802</v>
      </c>
      <c r="E154" s="67">
        <v>11.8</v>
      </c>
      <c r="F154" s="66">
        <v>50</v>
      </c>
      <c r="G154" s="1">
        <f>INDEX(Коэффициенты!D$3:D$39, MATCH(F154,Коэффициенты!C$3:C$39,1))</f>
        <v>0.57999999999999996</v>
      </c>
      <c r="H154">
        <f t="shared" si="20"/>
        <v>11800</v>
      </c>
      <c r="I154" s="12">
        <f>INDEX(Коэффициенты!B$3:B$74,MATCH(H154,Коэффициенты!A$3:A$74,1))</f>
        <v>0.42</v>
      </c>
      <c r="J154" s="9">
        <f t="shared" si="28"/>
        <v>446.03999999999996</v>
      </c>
      <c r="K154" s="2">
        <f t="shared" si="23"/>
        <v>3.4799999999999871</v>
      </c>
      <c r="L154" s="10">
        <f t="shared" si="29"/>
        <v>330.23519999999888</v>
      </c>
      <c r="M154" s="62">
        <f t="shared" si="21"/>
        <v>776.2751999999989</v>
      </c>
      <c r="N154" s="63">
        <f t="shared" si="26"/>
        <v>621.02015999999912</v>
      </c>
      <c r="Q154" s="22"/>
      <c r="R154" s="20"/>
      <c r="S154" s="20"/>
      <c r="T154" s="20"/>
      <c r="U154" s="20"/>
      <c r="V154" s="20"/>
      <c r="W154" s="20"/>
      <c r="X154" s="20"/>
      <c r="Y154" s="20"/>
      <c r="Z154" s="20"/>
      <c r="AA154" s="20"/>
    </row>
    <row r="155" spans="1:27" ht="15.75" thickBot="1" x14ac:dyDescent="0.3">
      <c r="A155">
        <f t="shared" si="24"/>
        <v>16.19999999999996</v>
      </c>
      <c r="B155">
        <f t="shared" si="22"/>
        <v>0.10000000000000142</v>
      </c>
      <c r="C155">
        <f t="shared" si="27"/>
        <v>16.499999999999957</v>
      </c>
      <c r="D155">
        <f t="shared" si="25"/>
        <v>21.999999999999801</v>
      </c>
      <c r="E155" s="67">
        <v>14.3</v>
      </c>
      <c r="F155" s="66">
        <v>42</v>
      </c>
      <c r="G155" s="1">
        <f>INDEX(Коэффициенты!D$3:D$39, MATCH(F155,Коэффициенты!C$3:C$39,1))</f>
        <v>0.6</v>
      </c>
      <c r="H155">
        <f t="shared" si="20"/>
        <v>14300</v>
      </c>
      <c r="I155" s="12">
        <f>INDEX(Коэффициенты!B$3:B$74,MATCH(H155,Коэффициенты!A$3:A$74,1))</f>
        <v>0.37</v>
      </c>
      <c r="J155" s="9">
        <f t="shared" si="28"/>
        <v>476.19</v>
      </c>
      <c r="K155" s="2">
        <f t="shared" si="23"/>
        <v>3.0240000000000427</v>
      </c>
      <c r="L155" s="10">
        <f t="shared" si="29"/>
        <v>333.25919999999894</v>
      </c>
      <c r="M155" s="62">
        <f t="shared" si="21"/>
        <v>809.44919999999888</v>
      </c>
      <c r="N155" s="63">
        <f t="shared" si="26"/>
        <v>647.55935999999906</v>
      </c>
      <c r="Q155" s="22"/>
      <c r="R155" s="20"/>
      <c r="S155" s="20"/>
      <c r="T155" s="20"/>
      <c r="U155" s="20"/>
      <c r="V155" s="20"/>
      <c r="W155" s="20"/>
      <c r="X155" s="20"/>
      <c r="Y155" s="20"/>
      <c r="Z155" s="20"/>
      <c r="AA155" s="20"/>
    </row>
    <row r="156" spans="1:27" ht="15.75" thickBot="1" x14ac:dyDescent="0.3">
      <c r="A156">
        <f t="shared" si="24"/>
        <v>16.299999999999962</v>
      </c>
      <c r="B156">
        <f t="shared" si="22"/>
        <v>0.10000000000000142</v>
      </c>
      <c r="C156" s="2">
        <f t="shared" si="27"/>
        <v>16.599999999999959</v>
      </c>
      <c r="D156">
        <f t="shared" si="25"/>
        <v>21.8999999999998</v>
      </c>
      <c r="E156" s="67">
        <v>17.2</v>
      </c>
      <c r="F156" s="66">
        <v>40</v>
      </c>
      <c r="G156" s="1">
        <f>INDEX(Коэффициенты!D$3:D$39, MATCH(F156,Коэффициенты!C$3:C$39,1))</f>
        <v>0.6</v>
      </c>
      <c r="H156">
        <f t="shared" si="20"/>
        <v>17200</v>
      </c>
      <c r="I156" s="12">
        <f>INDEX(Коэффициенты!B$3:B$74,MATCH(H156,Коэффициенты!A$3:A$74,1))</f>
        <v>0.32999999999999902</v>
      </c>
      <c r="J156" s="9">
        <f t="shared" si="28"/>
        <v>510.83999999999844</v>
      </c>
      <c r="K156" s="2">
        <f t="shared" si="23"/>
        <v>2.8800000000000407</v>
      </c>
      <c r="L156" s="10">
        <f t="shared" si="29"/>
        <v>336.13919999999899</v>
      </c>
      <c r="M156" s="62">
        <f t="shared" si="21"/>
        <v>846.97919999999749</v>
      </c>
      <c r="N156" s="63">
        <f t="shared" si="26"/>
        <v>677.58335999999804</v>
      </c>
      <c r="Q156" s="22"/>
      <c r="R156" s="20"/>
      <c r="S156" s="20"/>
      <c r="T156" s="20"/>
      <c r="U156" s="20"/>
      <c r="V156" s="20"/>
      <c r="W156" s="20"/>
      <c r="X156" s="20"/>
      <c r="Y156" s="20"/>
      <c r="Z156" s="20"/>
      <c r="AA156" s="20"/>
    </row>
    <row r="157" spans="1:27" ht="15.75" thickBot="1" x14ac:dyDescent="0.3">
      <c r="A157">
        <f t="shared" si="24"/>
        <v>16.399999999999963</v>
      </c>
      <c r="B157">
        <f t="shared" si="22"/>
        <v>0.10000000000000142</v>
      </c>
      <c r="C157">
        <f t="shared" si="27"/>
        <v>16.69999999999996</v>
      </c>
      <c r="D157">
        <f t="shared" si="25"/>
        <v>21.799999999999798</v>
      </c>
      <c r="E157" s="67">
        <v>15.4</v>
      </c>
      <c r="F157" s="66">
        <v>42</v>
      </c>
      <c r="G157" s="1">
        <f>INDEX(Коэффициенты!D$3:D$39, MATCH(F157,Коэффициенты!C$3:C$39,1))</f>
        <v>0.6</v>
      </c>
      <c r="H157">
        <f t="shared" si="20"/>
        <v>15400</v>
      </c>
      <c r="I157" s="12">
        <f>INDEX(Коэффициенты!B$3:B$74,MATCH(H157,Коэффициенты!A$3:A$74,1))</f>
        <v>0.35</v>
      </c>
      <c r="J157" s="9">
        <f t="shared" si="28"/>
        <v>485.09999999999997</v>
      </c>
      <c r="K157" s="2">
        <f t="shared" si="23"/>
        <v>3.0240000000000427</v>
      </c>
      <c r="L157" s="10">
        <f t="shared" si="29"/>
        <v>339.16319999999905</v>
      </c>
      <c r="M157" s="62">
        <f t="shared" si="21"/>
        <v>824.26319999999896</v>
      </c>
      <c r="N157" s="63">
        <f t="shared" si="26"/>
        <v>659.41055999999912</v>
      </c>
      <c r="Q157" s="22"/>
      <c r="R157" s="20"/>
      <c r="S157" s="20"/>
      <c r="T157" s="20"/>
      <c r="U157" s="20"/>
      <c r="V157" s="20"/>
      <c r="W157" s="20"/>
      <c r="X157" s="20"/>
      <c r="Y157" s="20"/>
      <c r="Z157" s="20"/>
      <c r="AA157" s="20"/>
    </row>
    <row r="158" spans="1:27" ht="15.75" thickBot="1" x14ac:dyDescent="0.3">
      <c r="A158">
        <f t="shared" si="24"/>
        <v>16.499999999999964</v>
      </c>
      <c r="B158">
        <f t="shared" si="22"/>
        <v>0.10000000000000142</v>
      </c>
      <c r="C158" s="2">
        <f t="shared" si="27"/>
        <v>16.799999999999962</v>
      </c>
      <c r="D158">
        <f t="shared" si="25"/>
        <v>21.699999999999797</v>
      </c>
      <c r="E158" s="67">
        <v>16</v>
      </c>
      <c r="F158" s="66">
        <v>42</v>
      </c>
      <c r="G158" s="1">
        <f>INDEX(Коэффициенты!D$3:D$39, MATCH(F158,Коэффициенты!C$3:C$39,1))</f>
        <v>0.6</v>
      </c>
      <c r="H158">
        <f t="shared" si="20"/>
        <v>16000</v>
      </c>
      <c r="I158" s="12">
        <f>INDEX(Коэффициенты!B$3:B$74,MATCH(H158,Коэффициенты!A$3:A$74,1))</f>
        <v>0.34</v>
      </c>
      <c r="J158" s="9">
        <f t="shared" si="28"/>
        <v>489.59999999999997</v>
      </c>
      <c r="K158" s="2">
        <f t="shared" si="23"/>
        <v>3.0240000000000427</v>
      </c>
      <c r="L158" s="10">
        <f t="shared" si="29"/>
        <v>342.18719999999911</v>
      </c>
      <c r="M158" s="62">
        <f t="shared" si="21"/>
        <v>831.78719999999907</v>
      </c>
      <c r="N158" s="63">
        <f t="shared" si="26"/>
        <v>665.42975999999931</v>
      </c>
      <c r="Q158" s="22"/>
      <c r="R158" s="20"/>
      <c r="S158" s="20"/>
      <c r="T158" s="20"/>
      <c r="U158" s="20"/>
      <c r="V158" s="20"/>
      <c r="W158" s="20"/>
      <c r="X158" s="20"/>
      <c r="Y158" s="20"/>
      <c r="Z158" s="20"/>
      <c r="AA158" s="20"/>
    </row>
    <row r="159" spans="1:27" ht="15.75" thickBot="1" x14ac:dyDescent="0.3">
      <c r="A159">
        <f t="shared" si="24"/>
        <v>16.599999999999966</v>
      </c>
      <c r="B159">
        <f t="shared" si="22"/>
        <v>0.10000000000000142</v>
      </c>
      <c r="C159" s="2">
        <f t="shared" si="27"/>
        <v>16.899999999999963</v>
      </c>
      <c r="D159">
        <f t="shared" si="25"/>
        <v>21.599999999999795</v>
      </c>
      <c r="E159" s="67">
        <v>12.5</v>
      </c>
      <c r="F159" s="66">
        <v>34</v>
      </c>
      <c r="G159" s="1">
        <f>INDEX(Коэффициенты!D$3:D$39, MATCH(F159,Коэффициенты!C$3:C$39,1))</f>
        <v>0.65</v>
      </c>
      <c r="H159">
        <f t="shared" si="20"/>
        <v>12500</v>
      </c>
      <c r="I159" s="12">
        <f>INDEX(Коэффициенты!B$3:B$74,MATCH(H159,Коэффициенты!A$3:A$74,1))</f>
        <v>0.4</v>
      </c>
      <c r="J159" s="9">
        <f t="shared" si="28"/>
        <v>450</v>
      </c>
      <c r="K159" s="2">
        <f t="shared" si="23"/>
        <v>2.6520000000000379</v>
      </c>
      <c r="L159" s="10">
        <f t="shared" si="29"/>
        <v>344.83919999999915</v>
      </c>
      <c r="M159" s="62">
        <f t="shared" si="21"/>
        <v>794.83919999999921</v>
      </c>
      <c r="N159" s="63">
        <f t="shared" si="26"/>
        <v>635.87135999999941</v>
      </c>
      <c r="Q159" s="22"/>
      <c r="R159" s="20"/>
      <c r="S159" s="20"/>
      <c r="T159" s="20"/>
      <c r="U159" s="20"/>
      <c r="V159" s="20"/>
      <c r="W159" s="20"/>
      <c r="X159" s="20"/>
      <c r="Y159" s="20"/>
      <c r="Z159" s="20"/>
      <c r="AA159" s="20"/>
    </row>
    <row r="160" spans="1:27" ht="15.75" thickBot="1" x14ac:dyDescent="0.3">
      <c r="A160">
        <f t="shared" si="24"/>
        <v>16.699999999999967</v>
      </c>
      <c r="B160">
        <f t="shared" si="22"/>
        <v>0.10000000000000142</v>
      </c>
      <c r="C160">
        <f t="shared" si="27"/>
        <v>16.999999999999964</v>
      </c>
      <c r="D160">
        <f t="shared" si="25"/>
        <v>21.499999999999794</v>
      </c>
      <c r="E160" s="67">
        <v>12.7</v>
      </c>
      <c r="F160" s="66">
        <v>26</v>
      </c>
      <c r="G160" s="1">
        <f>INDEX(Коэффициенты!D$3:D$39, MATCH(F160,Коэффициенты!C$3:C$39,1))</f>
        <v>0.71</v>
      </c>
      <c r="H160">
        <f t="shared" si="20"/>
        <v>12700</v>
      </c>
      <c r="I160" s="12">
        <f>INDEX(Коэффициенты!B$3:B$74,MATCH(H160,Коэффициенты!A$3:A$74,1))</f>
        <v>0.4</v>
      </c>
      <c r="J160" s="9">
        <f t="shared" si="28"/>
        <v>457.2</v>
      </c>
      <c r="K160" s="2">
        <f t="shared" si="23"/>
        <v>2.2152000000000314</v>
      </c>
      <c r="L160" s="10">
        <f t="shared" si="29"/>
        <v>347.05439999999919</v>
      </c>
      <c r="M160" s="62">
        <f t="shared" si="21"/>
        <v>804.25439999999912</v>
      </c>
      <c r="N160" s="63">
        <f t="shared" si="26"/>
        <v>643.40351999999928</v>
      </c>
      <c r="Q160" s="22"/>
      <c r="R160" s="20"/>
      <c r="S160" s="20"/>
      <c r="T160" s="20"/>
      <c r="U160" s="20"/>
      <c r="V160" s="20"/>
      <c r="W160" s="20"/>
      <c r="X160" s="20"/>
      <c r="Y160" s="20"/>
      <c r="Z160" s="20"/>
      <c r="AA160" s="20"/>
    </row>
    <row r="161" spans="1:27" ht="15.75" thickBot="1" x14ac:dyDescent="0.3">
      <c r="A161">
        <f t="shared" si="24"/>
        <v>16.799999999999969</v>
      </c>
      <c r="B161">
        <f t="shared" si="22"/>
        <v>0.10000000000000142</v>
      </c>
      <c r="C161">
        <f t="shared" si="27"/>
        <v>17.099999999999966</v>
      </c>
      <c r="D161">
        <f t="shared" si="25"/>
        <v>21.399999999999793</v>
      </c>
      <c r="E161" s="67">
        <v>17</v>
      </c>
      <c r="F161" s="66">
        <v>21</v>
      </c>
      <c r="G161" s="1">
        <f>INDEX(Коэффициенты!D$3:D$39, MATCH(F161,Коэффициенты!C$3:C$39,1))</f>
        <v>0.75</v>
      </c>
      <c r="H161">
        <f t="shared" si="20"/>
        <v>17000</v>
      </c>
      <c r="I161" s="12">
        <f>INDEX(Коэффициенты!B$3:B$74,MATCH(H161,Коэффициенты!A$3:A$74,1))</f>
        <v>0.32999999999999902</v>
      </c>
      <c r="J161" s="9">
        <f t="shared" si="28"/>
        <v>504.8999999999985</v>
      </c>
      <c r="K161" s="2">
        <f t="shared" si="23"/>
        <v>1.8900000000000268</v>
      </c>
      <c r="L161" s="10">
        <f t="shared" si="29"/>
        <v>348.94439999999923</v>
      </c>
      <c r="M161" s="62">
        <f t="shared" si="21"/>
        <v>853.84439999999768</v>
      </c>
      <c r="N161" s="63">
        <f t="shared" si="26"/>
        <v>683.07551999999816</v>
      </c>
      <c r="Q161" s="22"/>
      <c r="R161" s="20"/>
      <c r="S161" s="20"/>
      <c r="T161" s="20"/>
      <c r="U161" s="20"/>
      <c r="V161" s="20"/>
      <c r="W161" s="20"/>
      <c r="X161" s="20"/>
      <c r="Y161" s="20"/>
      <c r="Z161" s="20"/>
      <c r="AA161" s="20"/>
    </row>
    <row r="162" spans="1:27" ht="15.75" thickBot="1" x14ac:dyDescent="0.3">
      <c r="A162">
        <f t="shared" si="24"/>
        <v>16.89999999999997</v>
      </c>
      <c r="B162">
        <f t="shared" si="22"/>
        <v>0.10000000000000142</v>
      </c>
      <c r="C162" s="2">
        <f t="shared" si="27"/>
        <v>17.199999999999967</v>
      </c>
      <c r="D162">
        <f t="shared" si="25"/>
        <v>21.299999999999791</v>
      </c>
      <c r="E162" s="67">
        <v>13.5</v>
      </c>
      <c r="F162" s="66">
        <v>18</v>
      </c>
      <c r="G162" s="1">
        <f>INDEX(Коэффициенты!D$3:D$39, MATCH(F162,Коэффициенты!C$3:C$39,1))</f>
        <v>0.75</v>
      </c>
      <c r="H162">
        <f t="shared" si="20"/>
        <v>13500</v>
      </c>
      <c r="I162" s="12">
        <f>INDEX(Коэффициенты!B$3:B$74,MATCH(H162,Коэффициенты!A$3:A$74,1))</f>
        <v>0.38</v>
      </c>
      <c r="J162" s="9">
        <f t="shared" si="28"/>
        <v>461.7</v>
      </c>
      <c r="K162" s="2">
        <f t="shared" si="23"/>
        <v>1.620000000000023</v>
      </c>
      <c r="L162" s="10">
        <f t="shared" si="29"/>
        <v>350.56439999999924</v>
      </c>
      <c r="M162" s="62">
        <f t="shared" si="21"/>
        <v>812.26439999999923</v>
      </c>
      <c r="N162" s="63">
        <f t="shared" si="26"/>
        <v>649.8115199999994</v>
      </c>
      <c r="Q162" s="22"/>
      <c r="R162" s="20"/>
      <c r="S162" s="20"/>
      <c r="T162" s="20"/>
      <c r="U162" s="20"/>
      <c r="V162" s="20"/>
      <c r="W162" s="20"/>
      <c r="X162" s="20"/>
      <c r="Y162" s="20"/>
      <c r="Z162" s="20"/>
      <c r="AA162" s="20"/>
    </row>
    <row r="163" spans="1:27" ht="15.75" thickBot="1" x14ac:dyDescent="0.3">
      <c r="A163">
        <f t="shared" si="24"/>
        <v>16.999999999999972</v>
      </c>
      <c r="B163">
        <f t="shared" si="22"/>
        <v>0.10000000000000142</v>
      </c>
      <c r="C163">
        <f t="shared" si="27"/>
        <v>17.299999999999969</v>
      </c>
      <c r="D163">
        <f t="shared" si="25"/>
        <v>21.19999999999979</v>
      </c>
      <c r="E163" s="67">
        <v>12.5</v>
      </c>
      <c r="F163" s="66">
        <v>21</v>
      </c>
      <c r="G163" s="1">
        <f>INDEX(Коэффициенты!D$3:D$39, MATCH(F163,Коэффициенты!C$3:C$39,1))</f>
        <v>0.75</v>
      </c>
      <c r="H163">
        <f t="shared" si="20"/>
        <v>12500</v>
      </c>
      <c r="I163" s="12">
        <f>INDEX(Коэффициенты!B$3:B$74,MATCH(H163,Коэффициенты!A$3:A$74,1))</f>
        <v>0.4</v>
      </c>
      <c r="J163" s="9">
        <f t="shared" si="28"/>
        <v>450</v>
      </c>
      <c r="K163" s="2">
        <f t="shared" si="23"/>
        <v>1.8900000000000268</v>
      </c>
      <c r="L163" s="10">
        <f t="shared" si="29"/>
        <v>352.45439999999928</v>
      </c>
      <c r="M163" s="62">
        <f t="shared" si="21"/>
        <v>802.45439999999928</v>
      </c>
      <c r="N163" s="63">
        <f t="shared" si="26"/>
        <v>641.96351999999945</v>
      </c>
      <c r="Q163" s="22"/>
      <c r="R163" s="20"/>
      <c r="S163" s="20"/>
      <c r="T163" s="20"/>
      <c r="U163" s="20"/>
      <c r="V163" s="20"/>
      <c r="W163" s="20"/>
      <c r="X163" s="20"/>
      <c r="Y163" s="20"/>
      <c r="Z163" s="20"/>
      <c r="AA163" s="20"/>
    </row>
    <row r="164" spans="1:27" ht="15.75" thickBot="1" x14ac:dyDescent="0.3">
      <c r="A164">
        <f t="shared" si="24"/>
        <v>17.099999999999973</v>
      </c>
      <c r="B164">
        <f t="shared" si="22"/>
        <v>0.10000000000000142</v>
      </c>
      <c r="C164" s="2">
        <f t="shared" si="27"/>
        <v>17.39999999999997</v>
      </c>
      <c r="D164">
        <f t="shared" si="25"/>
        <v>21.099999999999788</v>
      </c>
      <c r="E164" s="67">
        <v>14.5</v>
      </c>
      <c r="F164" s="66">
        <v>30</v>
      </c>
      <c r="G164" s="1">
        <f>INDEX(Коэффициенты!D$3:D$39, MATCH(F164,Коэффициенты!C$3:C$39,1))</f>
        <v>0.68</v>
      </c>
      <c r="H164">
        <f t="shared" si="20"/>
        <v>14500</v>
      </c>
      <c r="I164" s="12">
        <f>INDEX(Коэффициенты!B$3:B$74,MATCH(H164,Коэффициенты!A$3:A$74,1))</f>
        <v>0.36</v>
      </c>
      <c r="J164" s="9">
        <f t="shared" si="28"/>
        <v>469.79999999999995</v>
      </c>
      <c r="K164" s="2">
        <f t="shared" si="23"/>
        <v>2.448000000000035</v>
      </c>
      <c r="L164" s="10">
        <f t="shared" si="29"/>
        <v>354.90239999999932</v>
      </c>
      <c r="M164" s="62">
        <f t="shared" si="21"/>
        <v>824.70239999999922</v>
      </c>
      <c r="N164" s="63">
        <f t="shared" si="26"/>
        <v>659.76191999999935</v>
      </c>
      <c r="Q164" s="22"/>
      <c r="R164" s="20"/>
      <c r="S164" s="20"/>
      <c r="T164" s="20"/>
      <c r="U164" s="20"/>
      <c r="V164" s="20"/>
      <c r="W164" s="20"/>
      <c r="X164" s="20"/>
      <c r="Y164" s="20"/>
      <c r="Z164" s="20"/>
      <c r="AA164" s="20"/>
    </row>
    <row r="165" spans="1:27" ht="15.75" thickBot="1" x14ac:dyDescent="0.3">
      <c r="A165">
        <f t="shared" si="24"/>
        <v>17.199999999999974</v>
      </c>
      <c r="B165">
        <f t="shared" si="22"/>
        <v>0.10000000000000142</v>
      </c>
      <c r="C165">
        <f t="shared" si="27"/>
        <v>17.499999999999972</v>
      </c>
      <c r="D165">
        <f t="shared" si="25"/>
        <v>20.999999999999787</v>
      </c>
      <c r="E165" s="67">
        <v>13.5</v>
      </c>
      <c r="F165" s="66">
        <v>29</v>
      </c>
      <c r="G165" s="1">
        <f>INDEX(Коэффициенты!D$3:D$39, MATCH(F165,Коэффициенты!C$3:C$39,1))</f>
        <v>0.69</v>
      </c>
      <c r="H165">
        <f t="shared" si="20"/>
        <v>13500</v>
      </c>
      <c r="I165" s="12">
        <f>INDEX(Коэффициенты!B$3:B$74,MATCH(H165,Коэффициенты!A$3:A$74,1))</f>
        <v>0.38</v>
      </c>
      <c r="J165" s="9">
        <f t="shared" si="28"/>
        <v>461.7</v>
      </c>
      <c r="K165" s="2">
        <f t="shared" si="23"/>
        <v>2.401200000000034</v>
      </c>
      <c r="L165" s="10">
        <f t="shared" si="29"/>
        <v>357.30359999999934</v>
      </c>
      <c r="M165" s="62">
        <f t="shared" si="21"/>
        <v>819.00359999999932</v>
      </c>
      <c r="N165" s="63">
        <f t="shared" si="26"/>
        <v>655.20287999999948</v>
      </c>
      <c r="Q165" s="22"/>
      <c r="R165" s="20"/>
      <c r="S165" s="20"/>
      <c r="T165" s="20"/>
      <c r="U165" s="20"/>
      <c r="V165" s="20"/>
      <c r="W165" s="20"/>
      <c r="X165" s="20"/>
      <c r="Y165" s="20"/>
      <c r="Z165" s="20"/>
      <c r="AA165" s="20"/>
    </row>
    <row r="166" spans="1:27" ht="15.75" thickBot="1" x14ac:dyDescent="0.3">
      <c r="A166">
        <f t="shared" si="24"/>
        <v>17.299999999999976</v>
      </c>
      <c r="B166">
        <f t="shared" si="22"/>
        <v>0.10000000000000142</v>
      </c>
      <c r="C166" s="2">
        <f t="shared" si="27"/>
        <v>17.599999999999973</v>
      </c>
      <c r="D166">
        <f t="shared" si="25"/>
        <v>20.899999999999785</v>
      </c>
      <c r="E166" s="67">
        <v>8.6999999999999993</v>
      </c>
      <c r="F166" s="66">
        <v>21</v>
      </c>
      <c r="G166" s="1">
        <f>INDEX(Коэффициенты!D$3:D$39, MATCH(F166,Коэффициенты!C$3:C$39,1))</f>
        <v>0.75</v>
      </c>
      <c r="H166">
        <f t="shared" si="20"/>
        <v>8700</v>
      </c>
      <c r="I166" s="12">
        <f>INDEX(Коэффициенты!B$3:B$74,MATCH(H166,Коэффициенты!A$3:A$74,1))</f>
        <v>0.51</v>
      </c>
      <c r="J166" s="9">
        <f t="shared" si="28"/>
        <v>399.33</v>
      </c>
      <c r="K166" s="2">
        <f t="shared" si="23"/>
        <v>1.8900000000000268</v>
      </c>
      <c r="L166" s="10">
        <f t="shared" si="29"/>
        <v>359.19359999999938</v>
      </c>
      <c r="M166" s="62">
        <f t="shared" si="21"/>
        <v>758.52359999999931</v>
      </c>
      <c r="N166" s="63">
        <f t="shared" si="26"/>
        <v>606.81887999999947</v>
      </c>
      <c r="Q166" s="22"/>
      <c r="R166" s="20"/>
      <c r="S166" s="20"/>
      <c r="T166" s="20"/>
      <c r="U166" s="20"/>
      <c r="V166" s="20"/>
      <c r="W166" s="20"/>
      <c r="X166" s="20"/>
      <c r="Y166" s="20"/>
      <c r="Z166" s="20"/>
      <c r="AA166" s="20"/>
    </row>
    <row r="167" spans="1:27" ht="15.75" thickBot="1" x14ac:dyDescent="0.3">
      <c r="A167">
        <f t="shared" si="24"/>
        <v>17.399999999999977</v>
      </c>
      <c r="B167">
        <f t="shared" si="22"/>
        <v>0.10000000000000142</v>
      </c>
      <c r="C167" s="2">
        <f t="shared" si="27"/>
        <v>17.699999999999974</v>
      </c>
      <c r="D167">
        <f t="shared" si="25"/>
        <v>20.799999999999784</v>
      </c>
      <c r="E167" s="67">
        <v>9.6</v>
      </c>
      <c r="F167" s="66">
        <v>18</v>
      </c>
      <c r="G167" s="1">
        <f>INDEX(Коэффициенты!D$3:D$39, MATCH(F167,Коэффициенты!C$3:C$39,1))</f>
        <v>0.75</v>
      </c>
      <c r="H167">
        <f t="shared" si="20"/>
        <v>9600</v>
      </c>
      <c r="I167" s="12">
        <f>INDEX(Коэффициенты!B$3:B$74,MATCH(H167,Коэффициенты!A$3:A$74,1))</f>
        <v>0.47</v>
      </c>
      <c r="J167" s="9">
        <f t="shared" si="28"/>
        <v>406.08</v>
      </c>
      <c r="K167" s="2">
        <f t="shared" si="23"/>
        <v>1.620000000000023</v>
      </c>
      <c r="L167" s="10">
        <f t="shared" si="29"/>
        <v>360.81359999999938</v>
      </c>
      <c r="M167" s="62">
        <f t="shared" si="21"/>
        <v>766.89359999999942</v>
      </c>
      <c r="N167" s="63">
        <f t="shared" si="26"/>
        <v>613.51487999999949</v>
      </c>
      <c r="Q167" s="22"/>
      <c r="R167" s="20"/>
      <c r="S167" s="20"/>
      <c r="T167" s="20"/>
      <c r="U167" s="20"/>
      <c r="V167" s="20"/>
      <c r="W167" s="20"/>
      <c r="X167" s="20"/>
      <c r="Y167" s="20"/>
      <c r="Z167" s="20"/>
      <c r="AA167" s="20"/>
    </row>
    <row r="168" spans="1:27" ht="15.75" thickBot="1" x14ac:dyDescent="0.3">
      <c r="A168">
        <f t="shared" si="24"/>
        <v>17.499999999999979</v>
      </c>
      <c r="B168">
        <f t="shared" si="22"/>
        <v>0.10000000000000142</v>
      </c>
      <c r="C168">
        <f t="shared" si="27"/>
        <v>17.799999999999976</v>
      </c>
      <c r="D168">
        <f t="shared" si="25"/>
        <v>20.699999999999783</v>
      </c>
      <c r="E168" s="67">
        <v>14.7</v>
      </c>
      <c r="F168" s="66">
        <v>15</v>
      </c>
      <c r="G168" s="1">
        <f>INDEX(Коэффициенты!D$3:D$39, MATCH(F168,Коэффициенты!C$3:C$39,1))</f>
        <v>0.75</v>
      </c>
      <c r="H168">
        <f t="shared" si="20"/>
        <v>14700</v>
      </c>
      <c r="I168" s="12">
        <f>INDEX(Коэффициенты!B$3:B$74,MATCH(H168,Коэффициенты!A$3:A$74,1))</f>
        <v>0.36</v>
      </c>
      <c r="J168" s="9">
        <f t="shared" si="28"/>
        <v>476.28</v>
      </c>
      <c r="K168" s="2">
        <f t="shared" si="23"/>
        <v>1.3500000000000192</v>
      </c>
      <c r="L168" s="10">
        <f t="shared" si="29"/>
        <v>362.16359999999941</v>
      </c>
      <c r="M168" s="62">
        <f t="shared" si="21"/>
        <v>838.44359999999938</v>
      </c>
      <c r="N168" s="63">
        <f t="shared" si="26"/>
        <v>670.7548799999995</v>
      </c>
      <c r="Q168" s="22"/>
      <c r="R168" s="20"/>
      <c r="S168" s="20"/>
      <c r="T168" s="20"/>
      <c r="U168" s="20"/>
      <c r="V168" s="20"/>
      <c r="W168" s="20"/>
      <c r="X168" s="20"/>
      <c r="Y168" s="20"/>
      <c r="Z168" s="20"/>
      <c r="AA168" s="20"/>
    </row>
    <row r="169" spans="1:27" ht="15.75" thickBot="1" x14ac:dyDescent="0.3">
      <c r="A169">
        <f t="shared" si="24"/>
        <v>17.59999999999998</v>
      </c>
      <c r="B169">
        <f t="shared" si="22"/>
        <v>0.10000000000000142</v>
      </c>
      <c r="C169">
        <f t="shared" si="27"/>
        <v>17.899999999999977</v>
      </c>
      <c r="D169">
        <f t="shared" si="25"/>
        <v>20.599999999999781</v>
      </c>
      <c r="E169" s="67">
        <v>17.600000000000001</v>
      </c>
      <c r="F169" s="66">
        <v>12</v>
      </c>
      <c r="G169" s="1">
        <f>INDEX(Коэффициенты!D$3:D$39, MATCH(F169,Коэффициенты!C$3:C$39,1))</f>
        <v>0.75</v>
      </c>
      <c r="H169">
        <f t="shared" si="20"/>
        <v>17600</v>
      </c>
      <c r="I169" s="12">
        <f>INDEX(Коэффициенты!B$3:B$74,MATCH(H169,Коэффициенты!A$3:A$74,1))</f>
        <v>0.32999999999999902</v>
      </c>
      <c r="J169" s="9">
        <f t="shared" si="28"/>
        <v>522.71999999999844</v>
      </c>
      <c r="K169" s="2">
        <f t="shared" si="23"/>
        <v>1.0800000000000154</v>
      </c>
      <c r="L169" s="10">
        <f t="shared" si="29"/>
        <v>363.24359999999945</v>
      </c>
      <c r="M169" s="62">
        <f t="shared" si="21"/>
        <v>885.96359999999788</v>
      </c>
      <c r="N169" s="63">
        <f t="shared" si="26"/>
        <v>708.77087999999833</v>
      </c>
      <c r="Q169" s="22"/>
      <c r="R169" s="20"/>
      <c r="S169" s="20"/>
      <c r="T169" s="20"/>
      <c r="U169" s="20"/>
      <c r="V169" s="20"/>
      <c r="W169" s="20"/>
      <c r="X169" s="20"/>
      <c r="Y169" s="20"/>
      <c r="Z169" s="20"/>
      <c r="AA169" s="20"/>
    </row>
    <row r="170" spans="1:27" ht="15.75" thickBot="1" x14ac:dyDescent="0.3">
      <c r="A170">
        <f t="shared" si="24"/>
        <v>17.699999999999982</v>
      </c>
      <c r="B170">
        <f t="shared" si="22"/>
        <v>0.10000000000000142</v>
      </c>
      <c r="C170" s="2">
        <f t="shared" si="27"/>
        <v>17.999999999999979</v>
      </c>
      <c r="D170">
        <f t="shared" si="25"/>
        <v>20.49999999999978</v>
      </c>
      <c r="E170" s="67">
        <v>17</v>
      </c>
      <c r="F170" s="66">
        <v>17</v>
      </c>
      <c r="G170" s="1">
        <f>INDEX(Коэффициенты!D$3:D$39, MATCH(F170,Коэффициенты!C$3:C$39,1))</f>
        <v>0.75</v>
      </c>
      <c r="H170">
        <f t="shared" si="20"/>
        <v>17000</v>
      </c>
      <c r="I170" s="12">
        <f>INDEX(Коэффициенты!B$3:B$74,MATCH(H170,Коэффициенты!A$3:A$74,1))</f>
        <v>0.32999999999999902</v>
      </c>
      <c r="J170" s="9">
        <f t="shared" si="28"/>
        <v>504.8999999999985</v>
      </c>
      <c r="K170" s="2">
        <f t="shared" si="23"/>
        <v>1.5300000000000218</v>
      </c>
      <c r="L170" s="10">
        <f t="shared" si="29"/>
        <v>364.77359999999948</v>
      </c>
      <c r="M170" s="62">
        <f t="shared" si="21"/>
        <v>869.67359999999803</v>
      </c>
      <c r="N170" s="63">
        <f t="shared" si="26"/>
        <v>695.7388799999984</v>
      </c>
      <c r="Q170" s="22"/>
      <c r="R170" s="20"/>
      <c r="S170" s="20"/>
      <c r="T170" s="20"/>
      <c r="U170" s="20"/>
      <c r="V170" s="20"/>
      <c r="W170" s="20"/>
      <c r="X170" s="20"/>
      <c r="Y170" s="20"/>
      <c r="Z170" s="20"/>
      <c r="AA170" s="20"/>
    </row>
    <row r="171" spans="1:27" ht="15.75" thickBot="1" x14ac:dyDescent="0.3">
      <c r="A171">
        <f t="shared" si="24"/>
        <v>17.799999999999983</v>
      </c>
      <c r="B171">
        <f t="shared" si="22"/>
        <v>0.10000000000000142</v>
      </c>
      <c r="C171">
        <f t="shared" si="27"/>
        <v>18.09999999999998</v>
      </c>
      <c r="D171">
        <f t="shared" si="25"/>
        <v>20.399999999999778</v>
      </c>
      <c r="E171" s="67">
        <v>14.9</v>
      </c>
      <c r="F171" s="66">
        <v>21</v>
      </c>
      <c r="G171" s="1">
        <f>INDEX(Коэффициенты!D$3:D$39, MATCH(F171,Коэффициенты!C$3:C$39,1))</f>
        <v>0.75</v>
      </c>
      <c r="H171">
        <f t="shared" si="20"/>
        <v>14900</v>
      </c>
      <c r="I171" s="12">
        <f>INDEX(Коэффициенты!B$3:B$74,MATCH(H171,Коэффициенты!A$3:A$74,1))</f>
        <v>0.36</v>
      </c>
      <c r="J171" s="9">
        <f t="shared" si="28"/>
        <v>482.76</v>
      </c>
      <c r="K171" s="2">
        <f t="shared" si="23"/>
        <v>1.8900000000000268</v>
      </c>
      <c r="L171" s="10">
        <f t="shared" si="29"/>
        <v>366.66359999999952</v>
      </c>
      <c r="M171" s="62">
        <f t="shared" si="21"/>
        <v>849.42359999999951</v>
      </c>
      <c r="N171" s="63">
        <f t="shared" si="26"/>
        <v>679.53887999999961</v>
      </c>
      <c r="Q171" s="22"/>
      <c r="R171" s="20"/>
      <c r="S171" s="20"/>
      <c r="T171" s="20"/>
      <c r="U171" s="20"/>
      <c r="V171" s="20"/>
      <c r="W171" s="20"/>
      <c r="X171" s="20"/>
      <c r="Y171" s="20"/>
      <c r="Z171" s="20"/>
      <c r="AA171" s="20"/>
    </row>
    <row r="172" spans="1:27" ht="15.75" thickBot="1" x14ac:dyDescent="0.3">
      <c r="A172">
        <f t="shared" si="24"/>
        <v>17.899999999999984</v>
      </c>
      <c r="B172">
        <f t="shared" si="22"/>
        <v>0.10000000000000142</v>
      </c>
      <c r="C172" s="2">
        <f t="shared" si="27"/>
        <v>18.199999999999982</v>
      </c>
      <c r="D172">
        <f t="shared" si="25"/>
        <v>20.299999999999777</v>
      </c>
      <c r="E172" s="67">
        <v>14.5</v>
      </c>
      <c r="F172" s="66">
        <v>14</v>
      </c>
      <c r="G172" s="1">
        <f>INDEX(Коэффициенты!D$3:D$39, MATCH(F172,Коэффициенты!C$3:C$39,1))</f>
        <v>0.75</v>
      </c>
      <c r="H172">
        <f t="shared" si="20"/>
        <v>14500</v>
      </c>
      <c r="I172" s="12">
        <f>INDEX(Коэффициенты!B$3:B$74,MATCH(H172,Коэффициенты!A$3:A$74,1))</f>
        <v>0.36</v>
      </c>
      <c r="J172" s="9">
        <f t="shared" si="28"/>
        <v>469.79999999999995</v>
      </c>
      <c r="K172" s="2">
        <f t="shared" si="23"/>
        <v>1.2600000000000178</v>
      </c>
      <c r="L172" s="10">
        <f t="shared" si="29"/>
        <v>367.92359999999951</v>
      </c>
      <c r="M172" s="62">
        <f t="shared" si="21"/>
        <v>837.72359999999946</v>
      </c>
      <c r="N172" s="63">
        <f t="shared" si="26"/>
        <v>670.17887999999959</v>
      </c>
      <c r="Q172" s="22"/>
      <c r="R172" s="20"/>
      <c r="S172" s="20"/>
      <c r="T172" s="20"/>
      <c r="U172" s="20"/>
      <c r="V172" s="20"/>
      <c r="W172" s="20"/>
      <c r="X172" s="20"/>
      <c r="Y172" s="20"/>
      <c r="Z172" s="20"/>
      <c r="AA172" s="20"/>
    </row>
    <row r="173" spans="1:27" ht="15.75" thickBot="1" x14ac:dyDescent="0.3">
      <c r="A173">
        <f t="shared" si="24"/>
        <v>17.999999999999986</v>
      </c>
      <c r="B173">
        <f t="shared" si="22"/>
        <v>0.10000000000000142</v>
      </c>
      <c r="C173" s="2">
        <f t="shared" si="27"/>
        <v>18.299999999999983</v>
      </c>
      <c r="D173">
        <f t="shared" si="25"/>
        <v>20.199999999999775</v>
      </c>
      <c r="E173" s="67">
        <v>15.8</v>
      </c>
      <c r="F173" s="66">
        <v>14</v>
      </c>
      <c r="G173" s="1">
        <f>INDEX(Коэффициенты!D$3:D$39, MATCH(F173,Коэффициенты!C$3:C$39,1))</f>
        <v>0.75</v>
      </c>
      <c r="H173">
        <f t="shared" si="20"/>
        <v>15800</v>
      </c>
      <c r="I173" s="12">
        <f>INDEX(Коэффициенты!B$3:B$74,MATCH(H173,Коэффициенты!A$3:A$74,1))</f>
        <v>0.35</v>
      </c>
      <c r="J173" s="9">
        <f t="shared" si="28"/>
        <v>497.7</v>
      </c>
      <c r="K173" s="2">
        <f t="shared" si="23"/>
        <v>1.2600000000000178</v>
      </c>
      <c r="L173" s="10">
        <f t="shared" si="29"/>
        <v>369.1835999999995</v>
      </c>
      <c r="M173" s="62">
        <f t="shared" si="21"/>
        <v>866.88359999999943</v>
      </c>
      <c r="N173" s="63">
        <f t="shared" si="26"/>
        <v>693.50687999999957</v>
      </c>
      <c r="Q173" s="22"/>
      <c r="R173" s="20"/>
      <c r="S173" s="20"/>
      <c r="T173" s="20"/>
      <c r="U173" s="20"/>
      <c r="V173" s="20"/>
      <c r="W173" s="20"/>
      <c r="X173" s="20"/>
      <c r="Y173" s="20"/>
      <c r="Z173" s="20"/>
      <c r="AA173" s="20"/>
    </row>
    <row r="174" spans="1:27" ht="15.75" thickBot="1" x14ac:dyDescent="0.3">
      <c r="A174">
        <f t="shared" si="24"/>
        <v>18.099999999999987</v>
      </c>
      <c r="B174">
        <f t="shared" si="22"/>
        <v>0.10000000000000142</v>
      </c>
      <c r="C174">
        <f t="shared" si="27"/>
        <v>18.399999999999984</v>
      </c>
      <c r="D174">
        <f t="shared" si="25"/>
        <v>20.099999999999774</v>
      </c>
      <c r="E174" s="67">
        <v>17.2</v>
      </c>
      <c r="F174" s="66">
        <v>18</v>
      </c>
      <c r="G174" s="1">
        <f>INDEX(Коэффициенты!D$3:D$39, MATCH(F174,Коэффициенты!C$3:C$39,1))</f>
        <v>0.75</v>
      </c>
      <c r="H174">
        <f t="shared" si="20"/>
        <v>17200</v>
      </c>
      <c r="I174" s="12">
        <f>INDEX(Коэффициенты!B$3:B$74,MATCH(H174,Коэффициенты!A$3:A$74,1))</f>
        <v>0.32999999999999902</v>
      </c>
      <c r="J174" s="9">
        <f t="shared" si="28"/>
        <v>510.83999999999844</v>
      </c>
      <c r="K174" s="2">
        <f t="shared" si="23"/>
        <v>1.620000000000023</v>
      </c>
      <c r="L174" s="10">
        <f t="shared" si="29"/>
        <v>370.80359999999951</v>
      </c>
      <c r="M174" s="62">
        <f t="shared" si="21"/>
        <v>881.64359999999795</v>
      </c>
      <c r="N174" s="63">
        <f t="shared" si="26"/>
        <v>705.31487999999831</v>
      </c>
      <c r="Q174" s="22"/>
      <c r="R174" s="20"/>
      <c r="S174" s="20"/>
      <c r="T174" s="20"/>
      <c r="U174" s="20"/>
      <c r="V174" s="20"/>
      <c r="W174" s="20"/>
      <c r="X174" s="20"/>
      <c r="Y174" s="20"/>
      <c r="Z174" s="20"/>
      <c r="AA174" s="20"/>
    </row>
    <row r="175" spans="1:27" ht="15.75" thickBot="1" x14ac:dyDescent="0.3">
      <c r="A175">
        <f t="shared" si="24"/>
        <v>18.199999999999989</v>
      </c>
      <c r="B175">
        <f t="shared" si="22"/>
        <v>0.10000000000000142</v>
      </c>
      <c r="C175">
        <f t="shared" si="27"/>
        <v>18.499999999999986</v>
      </c>
      <c r="D175">
        <f t="shared" si="25"/>
        <v>19.999999999999773</v>
      </c>
      <c r="E175" s="67">
        <v>18.8</v>
      </c>
      <c r="F175" s="66">
        <v>28</v>
      </c>
      <c r="G175" s="1">
        <f>INDEX(Коэффициенты!D$3:D$39, MATCH(F175,Коэффициенты!C$3:C$39,1))</f>
        <v>0.69</v>
      </c>
      <c r="H175">
        <f t="shared" si="20"/>
        <v>18800</v>
      </c>
      <c r="I175" s="12">
        <f>INDEX(Коэффициенты!B$3:B$74,MATCH(H175,Коэффициенты!A$3:A$74,1))</f>
        <v>0.31999999999999901</v>
      </c>
      <c r="J175" s="9">
        <f t="shared" si="28"/>
        <v>541.43999999999824</v>
      </c>
      <c r="K175" s="2">
        <f t="shared" si="23"/>
        <v>2.3184000000000329</v>
      </c>
      <c r="L175" s="10">
        <f t="shared" si="29"/>
        <v>373.12199999999956</v>
      </c>
      <c r="M175" s="62">
        <f t="shared" si="21"/>
        <v>914.56199999999785</v>
      </c>
      <c r="N175" s="63">
        <f t="shared" si="26"/>
        <v>731.64959999999826</v>
      </c>
      <c r="Q175" s="22"/>
      <c r="R175" s="20"/>
      <c r="S175" s="20"/>
      <c r="T175" s="20"/>
      <c r="U175" s="20"/>
      <c r="V175" s="20"/>
      <c r="W175" s="20"/>
      <c r="X175" s="20"/>
      <c r="Y175" s="20"/>
      <c r="Z175" s="20"/>
      <c r="AA175" s="20"/>
    </row>
    <row r="176" spans="1:27" ht="15.75" thickBot="1" x14ac:dyDescent="0.3">
      <c r="A176">
        <f t="shared" si="24"/>
        <v>18.29999999999999</v>
      </c>
      <c r="B176">
        <f t="shared" si="22"/>
        <v>0.10000000000000142</v>
      </c>
      <c r="C176" s="2">
        <f t="shared" si="27"/>
        <v>18.599999999999987</v>
      </c>
      <c r="D176">
        <f t="shared" si="25"/>
        <v>19.899999999999771</v>
      </c>
      <c r="E176" s="67">
        <v>26.2</v>
      </c>
      <c r="F176" s="66">
        <v>33</v>
      </c>
      <c r="G176" s="1">
        <f>INDEX(Коэффициенты!D$3:D$39, MATCH(F176,Коэффициенты!C$3:C$39,1))</f>
        <v>0.66</v>
      </c>
      <c r="H176">
        <f t="shared" si="20"/>
        <v>26200</v>
      </c>
      <c r="I176" s="12">
        <f>INDEX(Коэффициенты!B$3:B$74,MATCH(H176,Коэффициенты!A$3:A$74,1))</f>
        <v>0.23999999999999899</v>
      </c>
      <c r="J176" s="9">
        <f t="shared" si="28"/>
        <v>565.91999999999757</v>
      </c>
      <c r="K176" s="2">
        <f t="shared" si="23"/>
        <v>2.6136000000000372</v>
      </c>
      <c r="L176" s="10">
        <f t="shared" si="29"/>
        <v>375.73559999999958</v>
      </c>
      <c r="M176" s="62">
        <f t="shared" si="21"/>
        <v>941.65559999999709</v>
      </c>
      <c r="N176" s="63">
        <f t="shared" si="26"/>
        <v>753.32447999999772</v>
      </c>
      <c r="Q176" s="22"/>
      <c r="R176" s="20"/>
      <c r="S176" s="20"/>
      <c r="T176" s="20"/>
      <c r="U176" s="20"/>
      <c r="V176" s="20"/>
      <c r="W176" s="20"/>
      <c r="X176" s="20"/>
      <c r="Y176" s="20"/>
      <c r="Z176" s="20"/>
      <c r="AA176" s="20"/>
    </row>
    <row r="177" spans="1:27" ht="15.75" thickBot="1" x14ac:dyDescent="0.3">
      <c r="A177">
        <f t="shared" si="24"/>
        <v>18.399999999999991</v>
      </c>
      <c r="B177">
        <f t="shared" si="22"/>
        <v>0.10000000000000142</v>
      </c>
      <c r="C177">
        <f t="shared" si="27"/>
        <v>18.699999999999989</v>
      </c>
      <c r="D177">
        <f t="shared" si="25"/>
        <v>19.79999999999977</v>
      </c>
      <c r="E177" s="67">
        <v>28.7</v>
      </c>
      <c r="F177" s="66">
        <v>71</v>
      </c>
      <c r="G177" s="1">
        <f>INDEX(Коэффициенты!D$3:D$39, MATCH(F177,Коэффициенты!C$3:C$39,1))</f>
        <v>0.53</v>
      </c>
      <c r="H177">
        <f t="shared" si="20"/>
        <v>28700</v>
      </c>
      <c r="I177" s="12">
        <f>INDEX(Коэффициенты!B$3:B$74,MATCH(H177,Коэффициенты!A$3:A$74,1))</f>
        <v>0.219999999999999</v>
      </c>
      <c r="J177" s="9">
        <f t="shared" si="28"/>
        <v>568.25999999999749</v>
      </c>
      <c r="K177" s="2">
        <f t="shared" si="23"/>
        <v>4.515600000000064</v>
      </c>
      <c r="L177" s="10">
        <f t="shared" si="29"/>
        <v>380.25119999999964</v>
      </c>
      <c r="M177" s="62">
        <f t="shared" si="21"/>
        <v>948.51119999999719</v>
      </c>
      <c r="N177" s="63">
        <f t="shared" si="26"/>
        <v>758.8089599999978</v>
      </c>
      <c r="Q177" s="22"/>
      <c r="R177" s="20"/>
      <c r="S177" s="20"/>
      <c r="T177" s="20"/>
      <c r="U177" s="20"/>
      <c r="V177" s="20"/>
      <c r="W177" s="20"/>
      <c r="X177" s="20"/>
      <c r="Y177" s="20"/>
      <c r="Z177" s="20"/>
      <c r="AA177" s="20"/>
    </row>
    <row r="178" spans="1:27" ht="15.75" thickBot="1" x14ac:dyDescent="0.3">
      <c r="A178">
        <f t="shared" si="24"/>
        <v>18.499999999999993</v>
      </c>
      <c r="B178">
        <f t="shared" si="22"/>
        <v>0.10000000000000142</v>
      </c>
      <c r="C178" s="2">
        <f t="shared" si="27"/>
        <v>18.79999999999999</v>
      </c>
      <c r="D178">
        <f t="shared" si="25"/>
        <v>19.699999999999768</v>
      </c>
      <c r="E178" s="67">
        <v>81.099999999999994</v>
      </c>
      <c r="F178" s="66">
        <v>100</v>
      </c>
      <c r="G178" s="1">
        <f>INDEX(Коэффициенты!D$3:D$39, MATCH(F178,Коэффициенты!C$3:C$39,1))</f>
        <v>0.45</v>
      </c>
      <c r="H178">
        <f t="shared" si="20"/>
        <v>81100</v>
      </c>
      <c r="I178" s="12">
        <f>INDEX(Коэффициенты!B$3:B$74,MATCH(H178,Коэффициенты!A$3:A$74,1))</f>
        <v>0.19999999999999901</v>
      </c>
      <c r="J178" s="9">
        <f t="shared" si="28"/>
        <v>1459.7999999999927</v>
      </c>
      <c r="K178" s="2">
        <f t="shared" si="23"/>
        <v>5.4000000000000767</v>
      </c>
      <c r="L178" s="10">
        <f t="shared" si="29"/>
        <v>385.65119999999973</v>
      </c>
      <c r="M178" s="62">
        <f t="shared" si="21"/>
        <v>1845.4511999999925</v>
      </c>
      <c r="N178" s="63">
        <f t="shared" si="26"/>
        <v>1476.3609599999941</v>
      </c>
      <c r="Q178" s="22"/>
      <c r="R178" s="20"/>
      <c r="S178" s="20"/>
      <c r="T178" s="20"/>
      <c r="U178" s="20"/>
      <c r="V178" s="20"/>
      <c r="W178" s="20"/>
      <c r="X178" s="20"/>
      <c r="Y178" s="20"/>
      <c r="Z178" s="20"/>
      <c r="AA178" s="20"/>
    </row>
    <row r="179" spans="1:27" ht="15.75" thickBot="1" x14ac:dyDescent="0.3">
      <c r="A179">
        <f t="shared" si="24"/>
        <v>18.599999999999994</v>
      </c>
      <c r="B179">
        <f t="shared" si="22"/>
        <v>0.10000000000000142</v>
      </c>
      <c r="C179" s="2">
        <f t="shared" si="27"/>
        <v>18.899999999999991</v>
      </c>
      <c r="D179">
        <f t="shared" si="25"/>
        <v>19.599999999999767</v>
      </c>
      <c r="E179" s="67">
        <v>36.200000000000003</v>
      </c>
      <c r="F179" s="66">
        <v>146</v>
      </c>
      <c r="G179" s="1">
        <f>INDEX(Коэффициенты!D$3:D$39, MATCH(F179,Коэффициенты!C$3:C$39,1))</f>
        <v>0.4</v>
      </c>
      <c r="H179">
        <f t="shared" si="20"/>
        <v>36200</v>
      </c>
      <c r="I179" s="12">
        <f>INDEX(Коэффициенты!B$3:B$74,MATCH(H179,Коэффициенты!A$3:A$74,1))</f>
        <v>0.19999999999999901</v>
      </c>
      <c r="J179" s="9">
        <f t="shared" si="28"/>
        <v>651.59999999999684</v>
      </c>
      <c r="K179" s="2">
        <f t="shared" si="23"/>
        <v>7.0080000000000995</v>
      </c>
      <c r="L179" s="10">
        <f t="shared" si="29"/>
        <v>392.65919999999983</v>
      </c>
      <c r="M179" s="62">
        <f t="shared" si="21"/>
        <v>1044.2591999999968</v>
      </c>
      <c r="N179" s="63">
        <f t="shared" si="26"/>
        <v>835.40735999999742</v>
      </c>
      <c r="Q179" s="22"/>
      <c r="R179" s="20"/>
      <c r="S179" s="20"/>
      <c r="T179" s="20"/>
      <c r="U179" s="20"/>
      <c r="V179" s="20"/>
      <c r="W179" s="20"/>
      <c r="X179" s="20"/>
      <c r="Y179" s="20"/>
      <c r="Z179" s="20"/>
      <c r="AA179" s="20"/>
    </row>
    <row r="180" spans="1:27" ht="15.75" thickBot="1" x14ac:dyDescent="0.3">
      <c r="E180" s="67"/>
      <c r="F180" s="66"/>
      <c r="G180" s="1"/>
      <c r="I180" s="12"/>
      <c r="J180" s="9"/>
      <c r="K180" s="2"/>
      <c r="L180" s="10"/>
      <c r="M180" s="62"/>
      <c r="N180" s="63"/>
      <c r="Q180" s="22"/>
      <c r="R180" s="20"/>
      <c r="S180" s="20"/>
      <c r="T180" s="20"/>
      <c r="U180" s="20"/>
      <c r="V180" s="20"/>
      <c r="W180" s="20"/>
      <c r="X180" s="20"/>
      <c r="Y180" s="20"/>
      <c r="Z180" s="20"/>
      <c r="AA180" s="20"/>
    </row>
    <row r="181" spans="1:27" ht="15.75" thickBot="1" x14ac:dyDescent="0.3">
      <c r="E181" s="67"/>
      <c r="F181" s="66"/>
      <c r="G181" s="1"/>
      <c r="I181" s="12"/>
      <c r="J181" s="9"/>
      <c r="K181" s="2"/>
      <c r="L181" s="10"/>
      <c r="M181" s="62"/>
      <c r="N181" s="63"/>
      <c r="Q181" s="22"/>
      <c r="R181" s="20"/>
      <c r="S181" s="20"/>
      <c r="T181" s="20"/>
      <c r="U181" s="20"/>
      <c r="V181" s="20"/>
      <c r="W181" s="20"/>
      <c r="X181" s="20"/>
      <c r="Y181" s="20"/>
      <c r="Z181" s="20"/>
      <c r="AA181" s="20"/>
    </row>
    <row r="182" spans="1:27" ht="15.75" thickBot="1" x14ac:dyDescent="0.3">
      <c r="C182" s="2"/>
      <c r="E182" s="67"/>
      <c r="F182" s="66"/>
      <c r="G182" s="1"/>
      <c r="I182" s="12"/>
      <c r="J182" s="9"/>
      <c r="K182" s="2"/>
      <c r="L182" s="10"/>
      <c r="M182" s="62"/>
      <c r="N182" s="63"/>
      <c r="Q182" s="22"/>
      <c r="R182" s="20"/>
      <c r="S182" s="20"/>
      <c r="T182" s="20"/>
      <c r="U182" s="20"/>
      <c r="V182" s="20"/>
      <c r="W182" s="20"/>
      <c r="X182" s="20"/>
      <c r="Y182" s="20"/>
      <c r="Z182" s="20"/>
      <c r="AA182" s="20"/>
    </row>
    <row r="183" spans="1:27" ht="15.75" thickBot="1" x14ac:dyDescent="0.3">
      <c r="E183" s="67"/>
      <c r="F183" s="66"/>
      <c r="G183" s="1"/>
      <c r="I183" s="12"/>
      <c r="J183" s="9"/>
      <c r="K183" s="2"/>
      <c r="L183" s="10"/>
      <c r="M183" s="62"/>
      <c r="N183" s="63"/>
      <c r="Q183" s="22"/>
      <c r="R183" s="20"/>
      <c r="S183" s="20"/>
      <c r="T183" s="20"/>
      <c r="U183" s="20"/>
      <c r="V183" s="20"/>
      <c r="W183" s="20"/>
      <c r="X183" s="20"/>
      <c r="Y183" s="20"/>
      <c r="Z183" s="20"/>
      <c r="AA183" s="20"/>
    </row>
    <row r="184" spans="1:27" ht="15.75" thickBot="1" x14ac:dyDescent="0.3">
      <c r="C184" s="2"/>
      <c r="E184" s="67"/>
      <c r="F184" s="66"/>
      <c r="G184" s="1"/>
      <c r="I184" s="12"/>
      <c r="J184" s="9"/>
      <c r="K184" s="2"/>
      <c r="L184" s="10"/>
      <c r="M184" s="62"/>
      <c r="N184" s="63"/>
      <c r="Q184" s="22"/>
      <c r="R184" s="20"/>
      <c r="S184" s="20"/>
      <c r="T184" s="20"/>
      <c r="U184" s="20"/>
      <c r="V184" s="20"/>
      <c r="W184" s="20"/>
      <c r="X184" s="20"/>
      <c r="Y184" s="20"/>
      <c r="Z184" s="20"/>
      <c r="AA184" s="20"/>
    </row>
    <row r="185" spans="1:27" ht="15.75" thickBot="1" x14ac:dyDescent="0.3">
      <c r="C185" s="2"/>
      <c r="E185" s="67"/>
      <c r="F185" s="66"/>
      <c r="G185" s="1"/>
      <c r="I185" s="12"/>
      <c r="J185" s="9"/>
      <c r="K185" s="2"/>
      <c r="L185" s="10"/>
      <c r="M185" s="62"/>
      <c r="N185" s="63"/>
      <c r="Q185" s="22"/>
      <c r="R185" s="20"/>
      <c r="S185" s="20"/>
      <c r="T185" s="20"/>
      <c r="U185" s="20"/>
      <c r="V185" s="20"/>
      <c r="W185" s="20"/>
      <c r="X185" s="20"/>
      <c r="Y185" s="20"/>
      <c r="Z185" s="20"/>
      <c r="AA185" s="20"/>
    </row>
    <row r="186" spans="1:27" ht="15.75" thickBot="1" x14ac:dyDescent="0.3">
      <c r="E186" s="67"/>
      <c r="F186" s="66"/>
      <c r="G186" s="1"/>
      <c r="I186" s="12"/>
      <c r="J186" s="9"/>
      <c r="K186" s="2"/>
      <c r="L186" s="10"/>
      <c r="M186" s="62"/>
      <c r="N186" s="63"/>
      <c r="Q186" s="22"/>
      <c r="R186" s="20"/>
      <c r="S186" s="20"/>
      <c r="T186" s="20"/>
      <c r="U186" s="20"/>
      <c r="V186" s="20"/>
      <c r="W186" s="20"/>
      <c r="X186" s="20"/>
      <c r="Y186" s="20"/>
      <c r="Z186" s="20"/>
      <c r="AA186" s="20"/>
    </row>
    <row r="187" spans="1:27" ht="15.75" thickBot="1" x14ac:dyDescent="0.3">
      <c r="E187" s="67"/>
      <c r="F187" s="66"/>
      <c r="G187" s="1"/>
      <c r="I187" s="12"/>
      <c r="J187" s="9"/>
      <c r="K187" s="2"/>
      <c r="L187" s="10"/>
      <c r="M187" s="62"/>
      <c r="N187" s="63"/>
      <c r="Q187" s="22"/>
      <c r="R187" s="20"/>
      <c r="S187" s="20"/>
      <c r="T187" s="20"/>
      <c r="U187" s="20"/>
      <c r="V187" s="20"/>
      <c r="W187" s="20"/>
      <c r="X187" s="20"/>
      <c r="Y187" s="20"/>
      <c r="Z187" s="20"/>
      <c r="AA187" s="20"/>
    </row>
    <row r="188" spans="1:27" ht="15.75" thickBot="1" x14ac:dyDescent="0.3">
      <c r="C188" s="2"/>
      <c r="E188" s="67"/>
      <c r="F188" s="66"/>
      <c r="G188" s="1"/>
      <c r="I188" s="12"/>
      <c r="J188" s="9"/>
      <c r="K188" s="2"/>
      <c r="L188" s="10"/>
      <c r="M188" s="62"/>
      <c r="N188" s="63"/>
      <c r="Q188" s="22"/>
      <c r="R188" s="20"/>
      <c r="S188" s="20"/>
      <c r="T188" s="20"/>
      <c r="U188" s="20"/>
      <c r="V188" s="20"/>
      <c r="W188" s="20"/>
      <c r="X188" s="20"/>
      <c r="Y188" s="20"/>
      <c r="Z188" s="20"/>
      <c r="AA188" s="20"/>
    </row>
    <row r="189" spans="1:27" ht="15.75" thickBot="1" x14ac:dyDescent="0.3">
      <c r="E189" s="67"/>
      <c r="F189" s="66"/>
      <c r="G189" s="1"/>
      <c r="I189" s="12"/>
      <c r="J189" s="9"/>
      <c r="K189" s="2"/>
      <c r="L189" s="10"/>
      <c r="M189" s="62"/>
      <c r="N189" s="63"/>
      <c r="Q189" s="22"/>
      <c r="R189" s="20"/>
      <c r="S189" s="20"/>
      <c r="T189" s="20"/>
      <c r="U189" s="20"/>
      <c r="V189" s="20"/>
      <c r="W189" s="20"/>
      <c r="X189" s="20"/>
      <c r="Y189" s="20"/>
      <c r="Z189" s="20"/>
      <c r="AA189" s="20"/>
    </row>
    <row r="190" spans="1:27" ht="15.75" thickBot="1" x14ac:dyDescent="0.3">
      <c r="C190" s="2"/>
      <c r="E190" s="67"/>
      <c r="F190" s="66"/>
      <c r="G190" s="1"/>
      <c r="I190" s="12"/>
      <c r="J190" s="9"/>
      <c r="K190" s="2"/>
      <c r="L190" s="10"/>
      <c r="M190" s="62"/>
      <c r="N190" s="63"/>
      <c r="Q190" s="22"/>
      <c r="R190" s="20"/>
      <c r="S190" s="20"/>
      <c r="T190" s="20"/>
      <c r="U190" s="20"/>
      <c r="V190" s="20"/>
      <c r="W190" s="20"/>
      <c r="X190" s="20"/>
      <c r="Y190" s="20"/>
      <c r="Z190" s="20"/>
      <c r="AA190" s="20"/>
    </row>
    <row r="191" spans="1:27" ht="15.75" thickBot="1" x14ac:dyDescent="0.3">
      <c r="C191" s="2"/>
      <c r="E191" s="67"/>
      <c r="F191" s="66"/>
      <c r="G191" s="1"/>
      <c r="I191" s="12"/>
      <c r="J191" s="9"/>
      <c r="K191" s="2"/>
      <c r="L191" s="10"/>
      <c r="M191" s="62"/>
      <c r="N191" s="63"/>
      <c r="Q191" s="22"/>
      <c r="R191" s="20"/>
      <c r="S191" s="20"/>
      <c r="T191" s="20"/>
      <c r="U191" s="20"/>
      <c r="V191" s="20"/>
      <c r="W191" s="20"/>
      <c r="X191" s="20"/>
      <c r="Y191" s="20"/>
      <c r="Z191" s="20"/>
      <c r="AA191" s="20"/>
    </row>
    <row r="192" spans="1:27" ht="15.75" thickBot="1" x14ac:dyDescent="0.3">
      <c r="E192" s="67"/>
      <c r="F192" s="66"/>
      <c r="G192" s="1"/>
      <c r="I192" s="12"/>
      <c r="J192" s="9"/>
      <c r="K192" s="2"/>
      <c r="L192" s="10"/>
      <c r="M192" s="62"/>
      <c r="N192" s="63"/>
      <c r="Q192" s="22"/>
      <c r="R192" s="20"/>
      <c r="S192" s="20"/>
      <c r="T192" s="20"/>
      <c r="U192" s="20"/>
      <c r="V192" s="20"/>
      <c r="W192" s="20"/>
      <c r="X192" s="20"/>
      <c r="Y192" s="20"/>
      <c r="Z192" s="20"/>
      <c r="AA192" s="20"/>
    </row>
    <row r="193" spans="1:27" ht="15.75" thickBot="1" x14ac:dyDescent="0.3">
      <c r="E193" s="67"/>
      <c r="F193" s="66"/>
      <c r="G193" s="1"/>
      <c r="I193" s="12"/>
      <c r="J193" s="9"/>
      <c r="K193" s="2"/>
      <c r="L193" s="10"/>
      <c r="M193" s="62"/>
      <c r="N193" s="63"/>
      <c r="Q193" s="22"/>
      <c r="R193" s="20"/>
      <c r="S193" s="20"/>
      <c r="T193" s="20"/>
      <c r="U193" s="20"/>
      <c r="V193" s="20"/>
      <c r="W193" s="20"/>
      <c r="X193" s="20"/>
      <c r="Y193" s="20"/>
      <c r="Z193" s="20"/>
      <c r="AA193" s="20"/>
    </row>
    <row r="194" spans="1:27" ht="15.75" thickBot="1" x14ac:dyDescent="0.3">
      <c r="C194" s="2"/>
      <c r="E194" s="67"/>
      <c r="F194" s="66"/>
      <c r="G194" s="1"/>
      <c r="I194" s="12"/>
      <c r="J194" s="9"/>
      <c r="K194" s="2"/>
      <c r="L194" s="10"/>
      <c r="M194" s="62"/>
      <c r="N194" s="63"/>
      <c r="Q194" s="22"/>
      <c r="R194" s="20"/>
      <c r="S194" s="20"/>
      <c r="T194" s="20"/>
      <c r="U194" s="20"/>
      <c r="V194" s="20"/>
      <c r="W194" s="20"/>
      <c r="X194" s="20"/>
      <c r="Y194" s="20"/>
      <c r="Z194" s="20"/>
      <c r="AA194" s="20"/>
    </row>
    <row r="195" spans="1:27" ht="15.75" thickBot="1" x14ac:dyDescent="0.3">
      <c r="E195" s="67"/>
      <c r="F195" s="66"/>
      <c r="G195" s="1"/>
      <c r="I195" s="12"/>
      <c r="J195" s="9"/>
      <c r="K195" s="2"/>
      <c r="L195" s="10"/>
      <c r="M195" s="62"/>
      <c r="N195" s="63"/>
      <c r="Q195" s="22"/>
      <c r="R195" s="20"/>
      <c r="S195" s="20"/>
      <c r="T195" s="20"/>
      <c r="U195" s="20"/>
      <c r="V195" s="20"/>
      <c r="W195" s="20"/>
      <c r="X195" s="20"/>
      <c r="Y195" s="20"/>
      <c r="Z195" s="20"/>
      <c r="AA195" s="20"/>
    </row>
    <row r="196" spans="1:27" ht="15.75" thickBot="1" x14ac:dyDescent="0.3">
      <c r="C196" s="2"/>
      <c r="E196" s="67"/>
      <c r="F196" s="66"/>
      <c r="G196" s="1"/>
      <c r="I196" s="12"/>
      <c r="J196" s="9"/>
      <c r="K196" s="2"/>
      <c r="L196" s="10"/>
      <c r="M196" s="62"/>
      <c r="N196" s="63"/>
      <c r="Q196" s="22"/>
      <c r="R196" s="20"/>
      <c r="S196" s="20"/>
      <c r="T196" s="20"/>
      <c r="U196" s="20"/>
      <c r="V196" s="20"/>
      <c r="W196" s="20"/>
      <c r="X196" s="20"/>
      <c r="Y196" s="20"/>
      <c r="Z196" s="20"/>
      <c r="AA196" s="20"/>
    </row>
    <row r="197" spans="1:27" ht="15.75" thickBot="1" x14ac:dyDescent="0.3">
      <c r="C197" s="2"/>
      <c r="E197" s="67"/>
      <c r="F197" s="66"/>
      <c r="G197" s="1"/>
      <c r="I197" s="12"/>
      <c r="J197" s="9"/>
      <c r="K197" s="2"/>
      <c r="L197" s="10"/>
      <c r="M197" s="62"/>
      <c r="N197" s="63"/>
    </row>
    <row r="198" spans="1:27" ht="15.75" thickBot="1" x14ac:dyDescent="0.3">
      <c r="C198" s="2"/>
      <c r="E198" s="67"/>
      <c r="F198" s="66"/>
      <c r="G198" s="1"/>
      <c r="I198" s="12"/>
      <c r="J198" s="9"/>
      <c r="K198" s="2"/>
      <c r="L198" s="10"/>
      <c r="M198" s="62"/>
      <c r="N198" s="63"/>
    </row>
    <row r="199" spans="1:27" ht="15.75" thickBot="1" x14ac:dyDescent="0.3">
      <c r="C199" s="2"/>
      <c r="E199" s="67"/>
      <c r="F199" s="66"/>
      <c r="G199" s="1"/>
      <c r="I199" s="12"/>
      <c r="J199" s="9"/>
      <c r="K199" s="2"/>
      <c r="L199" s="10"/>
      <c r="M199" s="62"/>
      <c r="N199" s="63"/>
    </row>
    <row r="200" spans="1:27" ht="15.75" thickBot="1" x14ac:dyDescent="0.3">
      <c r="C200" s="2"/>
      <c r="E200" s="67"/>
      <c r="F200" s="66"/>
      <c r="G200" s="1"/>
      <c r="I200" s="12"/>
      <c r="J200" s="9"/>
      <c r="K200" s="2"/>
      <c r="L200" s="10"/>
      <c r="M200" s="62"/>
      <c r="N200" s="63"/>
    </row>
    <row r="201" spans="1:27" ht="15.75" thickBot="1" x14ac:dyDescent="0.3">
      <c r="C201" s="2"/>
      <c r="E201" s="67"/>
      <c r="F201" s="66"/>
      <c r="G201" s="1"/>
      <c r="I201" s="12"/>
      <c r="J201" s="9"/>
      <c r="K201" s="2"/>
      <c r="L201" s="10"/>
      <c r="M201" s="62"/>
      <c r="N201" s="63"/>
    </row>
    <row r="202" spans="1:27" ht="15.75" thickBot="1" x14ac:dyDescent="0.3">
      <c r="C202" s="2"/>
      <c r="E202" s="67"/>
      <c r="F202" s="66"/>
      <c r="G202" s="1"/>
      <c r="I202" s="12"/>
      <c r="J202" s="9"/>
      <c r="K202" s="2"/>
      <c r="L202" s="10"/>
      <c r="M202" s="62"/>
      <c r="N202" s="63"/>
    </row>
    <row r="203" spans="1:27" ht="15.75" thickBot="1" x14ac:dyDescent="0.3">
      <c r="C203" s="2"/>
      <c r="E203" s="67"/>
      <c r="F203" s="66"/>
      <c r="G203" s="1"/>
      <c r="I203" s="12"/>
      <c r="J203" s="9"/>
      <c r="K203" s="2"/>
      <c r="L203" s="10"/>
      <c r="M203" s="62"/>
      <c r="N203" s="63"/>
    </row>
    <row r="204" spans="1:27" ht="15.75" thickBot="1" x14ac:dyDescent="0.3">
      <c r="C204" s="2"/>
      <c r="E204" s="67"/>
      <c r="F204" s="66"/>
      <c r="G204" s="1"/>
      <c r="I204" s="12"/>
      <c r="J204" s="9"/>
      <c r="K204" s="2"/>
      <c r="L204" s="10"/>
      <c r="M204" s="62"/>
      <c r="N204" s="63"/>
    </row>
    <row r="205" spans="1:27" x14ac:dyDescent="0.25">
      <c r="A205">
        <f t="shared" ref="A205:A222" si="30">A204+0.1</f>
        <v>0.1</v>
      </c>
    </row>
    <row r="206" spans="1:27" x14ac:dyDescent="0.25">
      <c r="A206">
        <f t="shared" si="30"/>
        <v>0.2</v>
      </c>
    </row>
    <row r="207" spans="1:27" x14ac:dyDescent="0.25">
      <c r="A207">
        <f t="shared" si="30"/>
        <v>0.30000000000000004</v>
      </c>
    </row>
    <row r="208" spans="1:27" x14ac:dyDescent="0.25">
      <c r="A208">
        <f t="shared" si="30"/>
        <v>0.4</v>
      </c>
    </row>
    <row r="209" spans="1:1" x14ac:dyDescent="0.25">
      <c r="A209">
        <f t="shared" si="30"/>
        <v>0.5</v>
      </c>
    </row>
    <row r="210" spans="1:1" x14ac:dyDescent="0.25">
      <c r="A210">
        <f t="shared" si="30"/>
        <v>0.6</v>
      </c>
    </row>
    <row r="211" spans="1:1" x14ac:dyDescent="0.25">
      <c r="A211">
        <f t="shared" si="30"/>
        <v>0.7</v>
      </c>
    </row>
    <row r="212" spans="1:1" x14ac:dyDescent="0.25">
      <c r="A212">
        <f t="shared" si="30"/>
        <v>0.79999999999999993</v>
      </c>
    </row>
    <row r="213" spans="1:1" x14ac:dyDescent="0.25">
      <c r="A213">
        <f t="shared" si="30"/>
        <v>0.89999999999999991</v>
      </c>
    </row>
    <row r="214" spans="1:1" x14ac:dyDescent="0.25">
      <c r="A214">
        <f t="shared" si="30"/>
        <v>0.99999999999999989</v>
      </c>
    </row>
    <row r="215" spans="1:1" x14ac:dyDescent="0.25">
      <c r="A215">
        <f t="shared" si="30"/>
        <v>1.0999999999999999</v>
      </c>
    </row>
    <row r="216" spans="1:1" x14ac:dyDescent="0.25">
      <c r="A216">
        <f t="shared" si="30"/>
        <v>1.2</v>
      </c>
    </row>
    <row r="217" spans="1:1" x14ac:dyDescent="0.25">
      <c r="A217">
        <f t="shared" si="30"/>
        <v>1.3</v>
      </c>
    </row>
    <row r="218" spans="1:1" x14ac:dyDescent="0.25">
      <c r="A218">
        <f t="shared" si="30"/>
        <v>1.4000000000000001</v>
      </c>
    </row>
    <row r="219" spans="1:1" x14ac:dyDescent="0.25">
      <c r="A219">
        <f t="shared" si="30"/>
        <v>1.5000000000000002</v>
      </c>
    </row>
    <row r="220" spans="1:1" x14ac:dyDescent="0.25">
      <c r="A220">
        <f t="shared" si="30"/>
        <v>1.6000000000000003</v>
      </c>
    </row>
    <row r="221" spans="1:1" x14ac:dyDescent="0.25">
      <c r="A221">
        <f t="shared" si="30"/>
        <v>1.7000000000000004</v>
      </c>
    </row>
    <row r="222" spans="1:1" x14ac:dyDescent="0.25">
      <c r="A222">
        <f t="shared" si="30"/>
        <v>1.8000000000000005</v>
      </c>
    </row>
  </sheetData>
  <mergeCells count="2">
    <mergeCell ref="A1:B1"/>
    <mergeCell ref="H3:K3"/>
  </mergeCells>
  <pageMargins left="0.23622047244094491" right="0.23622047244094491" top="0.19685039370078741" bottom="0.15748031496062992" header="0.31496062992125984" footer="0.31496062992125984"/>
  <pageSetup paperSize="9" scale="4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E28" sqref="E28"/>
    </sheetView>
  </sheetViews>
  <sheetFormatPr defaultRowHeight="15" x14ac:dyDescent="0.25"/>
  <sheetData>
    <row r="1" spans="1:2" x14ac:dyDescent="0.25">
      <c r="A1" t="s">
        <v>38</v>
      </c>
      <c r="B1" t="s">
        <v>37</v>
      </c>
    </row>
    <row r="2" spans="1:2" x14ac:dyDescent="0.25">
      <c r="A2" s="47">
        <v>1000</v>
      </c>
      <c r="B2" s="48">
        <v>0.9</v>
      </c>
    </row>
    <row r="3" spans="1:2" x14ac:dyDescent="0.25">
      <c r="A3" s="25">
        <v>2500</v>
      </c>
      <c r="B3" s="26">
        <v>0.8</v>
      </c>
    </row>
    <row r="4" spans="1:2" x14ac:dyDescent="0.25">
      <c r="A4" s="25">
        <v>5000</v>
      </c>
      <c r="B4" s="26">
        <v>0.65</v>
      </c>
    </row>
    <row r="5" spans="1:2" x14ac:dyDescent="0.25">
      <c r="A5" s="25">
        <v>7500</v>
      </c>
      <c r="B5" s="26">
        <v>0.55000000000000004</v>
      </c>
    </row>
    <row r="6" spans="1:2" x14ac:dyDescent="0.25">
      <c r="A6" s="25">
        <v>10000</v>
      </c>
      <c r="B6" s="26">
        <v>0.45</v>
      </c>
    </row>
    <row r="7" spans="1:2" x14ac:dyDescent="0.25">
      <c r="A7" s="25">
        <v>15000</v>
      </c>
      <c r="B7" s="26">
        <v>0.35</v>
      </c>
    </row>
    <row r="8" spans="1:2" x14ac:dyDescent="0.25">
      <c r="A8" s="25">
        <v>20000</v>
      </c>
      <c r="B8" s="26">
        <v>0.29999999999999899</v>
      </c>
    </row>
    <row r="9" spans="1:2" ht="15.75" thickBot="1" x14ac:dyDescent="0.3">
      <c r="A9" s="27">
        <v>30000</v>
      </c>
      <c r="B9" s="28">
        <v>0.19999999999999901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22"/>
  <sheetViews>
    <sheetView zoomScale="80" zoomScaleNormal="80" workbookViewId="0">
      <selection activeCell="J16" sqref="J16"/>
    </sheetView>
  </sheetViews>
  <sheetFormatPr defaultRowHeight="15" x14ac:dyDescent="0.25"/>
  <cols>
    <col min="2" max="2" width="7.28515625" customWidth="1"/>
    <col min="3" max="4" width="12.140625" customWidth="1"/>
    <col min="5" max="6" width="9.140625" style="11"/>
    <col min="11" max="11" width="15.28515625" customWidth="1"/>
    <col min="12" max="12" width="18.5703125" customWidth="1"/>
    <col min="13" max="13" width="12.28515625" customWidth="1"/>
    <col min="14" max="14" width="13.7109375" customWidth="1"/>
  </cols>
  <sheetData>
    <row r="1" spans="1:27" x14ac:dyDescent="0.25">
      <c r="A1" s="79" t="s">
        <v>27</v>
      </c>
      <c r="B1" s="79"/>
      <c r="Q1" s="19"/>
      <c r="R1" s="19"/>
      <c r="S1" s="20"/>
      <c r="T1" s="19"/>
      <c r="U1" s="19"/>
      <c r="V1" s="20"/>
      <c r="W1" s="19"/>
      <c r="X1" s="19"/>
      <c r="Y1" s="20"/>
      <c r="Z1" s="20"/>
      <c r="AA1" s="20"/>
    </row>
    <row r="2" spans="1:27" ht="15.75" thickBot="1" x14ac:dyDescent="0.3">
      <c r="A2" t="s">
        <v>6</v>
      </c>
      <c r="Q2" s="20"/>
      <c r="R2" s="20"/>
      <c r="S2" s="20"/>
      <c r="T2" s="21"/>
      <c r="U2" s="20"/>
      <c r="V2" s="20"/>
      <c r="W2" s="20"/>
      <c r="X2" s="20"/>
      <c r="Y2" s="20"/>
      <c r="Z2" s="20"/>
      <c r="AA2" s="20"/>
    </row>
    <row r="3" spans="1:27" ht="24" thickBot="1" x14ac:dyDescent="0.3">
      <c r="A3" t="s">
        <v>2</v>
      </c>
      <c r="E3" s="64">
        <v>0.3</v>
      </c>
      <c r="H3" s="80" t="s">
        <v>25</v>
      </c>
      <c r="I3" s="81"/>
      <c r="J3" s="81"/>
      <c r="K3" s="82"/>
      <c r="Q3" s="20"/>
      <c r="R3" s="20"/>
      <c r="S3" s="20"/>
      <c r="T3" s="21"/>
      <c r="U3" s="20"/>
      <c r="V3" s="20"/>
      <c r="W3" s="20"/>
      <c r="X3" s="20"/>
      <c r="Y3" s="20"/>
      <c r="Z3" s="20"/>
      <c r="AA3" s="20"/>
    </row>
    <row r="4" spans="1:27" x14ac:dyDescent="0.25">
      <c r="A4" t="s">
        <v>3</v>
      </c>
      <c r="E4" s="11">
        <f>E3*4</f>
        <v>1.2</v>
      </c>
      <c r="Q4" s="20"/>
      <c r="R4" s="20"/>
      <c r="S4" s="20"/>
      <c r="T4" s="21"/>
      <c r="U4" s="20"/>
      <c r="V4" s="20"/>
      <c r="W4" s="20"/>
      <c r="X4" s="20"/>
      <c r="Y4" s="20"/>
      <c r="Z4" s="20"/>
      <c r="AA4" s="20"/>
    </row>
    <row r="5" spans="1:27" x14ac:dyDescent="0.25">
      <c r="A5" t="s">
        <v>4</v>
      </c>
      <c r="E5" s="11">
        <f>E3*E3</f>
        <v>0.09</v>
      </c>
      <c r="Q5" s="20"/>
      <c r="R5" s="20"/>
      <c r="S5" s="20"/>
      <c r="T5" s="21"/>
      <c r="U5" s="20"/>
      <c r="V5" s="20"/>
      <c r="W5" s="20"/>
      <c r="X5" s="20"/>
      <c r="Y5" s="20"/>
      <c r="Z5" s="20"/>
      <c r="AA5" s="20"/>
    </row>
    <row r="6" spans="1:27" ht="15.75" thickBot="1" x14ac:dyDescent="0.3">
      <c r="A6" s="58" t="s">
        <v>23</v>
      </c>
      <c r="B6" s="58"/>
      <c r="C6" s="58"/>
      <c r="D6" s="58"/>
      <c r="E6" s="59">
        <v>37.799999999999997</v>
      </c>
      <c r="Q6" s="20"/>
      <c r="R6" s="20"/>
      <c r="S6" s="20"/>
      <c r="T6" s="21"/>
      <c r="U6" s="20"/>
      <c r="V6" s="20"/>
      <c r="W6" s="20"/>
      <c r="X6" s="20"/>
      <c r="Y6" s="20"/>
      <c r="Z6" s="20"/>
      <c r="AA6" s="20"/>
    </row>
    <row r="7" spans="1:27" ht="15.75" thickBot="1" x14ac:dyDescent="0.3">
      <c r="A7" s="58" t="s">
        <v>20</v>
      </c>
      <c r="B7" s="58"/>
      <c r="C7" s="58"/>
      <c r="D7" s="58"/>
      <c r="E7" s="59">
        <v>38.5</v>
      </c>
      <c r="Q7" s="20"/>
      <c r="R7" s="20"/>
      <c r="S7" s="20"/>
      <c r="T7" s="21"/>
      <c r="U7" s="20"/>
      <c r="V7" s="20"/>
      <c r="W7" s="20"/>
      <c r="X7" s="20"/>
      <c r="Y7" s="20"/>
      <c r="Z7" s="20"/>
      <c r="AA7" s="20"/>
    </row>
    <row r="8" spans="1:27" ht="18.75" x14ac:dyDescent="0.3">
      <c r="A8" s="56" t="s">
        <v>19</v>
      </c>
      <c r="B8" s="56"/>
      <c r="C8" s="56"/>
      <c r="D8" s="56"/>
      <c r="E8" s="57">
        <f>E6-A11</f>
        <v>36.5</v>
      </c>
      <c r="Q8" s="20"/>
      <c r="R8" s="20"/>
      <c r="S8" s="61" t="s">
        <v>14</v>
      </c>
      <c r="T8" s="21"/>
      <c r="U8" s="20"/>
      <c r="V8" s="20"/>
      <c r="W8" s="20"/>
      <c r="X8" s="20"/>
      <c r="Y8" s="20"/>
      <c r="Z8" s="61" t="s">
        <v>21</v>
      </c>
      <c r="AA8" s="61"/>
    </row>
    <row r="9" spans="1:27" x14ac:dyDescent="0.25">
      <c r="B9" s="6" t="s">
        <v>9</v>
      </c>
      <c r="C9" s="5" t="s">
        <v>12</v>
      </c>
      <c r="D9" s="5" t="s">
        <v>22</v>
      </c>
      <c r="E9" s="60" t="s">
        <v>1</v>
      </c>
      <c r="F9" s="60" t="s">
        <v>0</v>
      </c>
      <c r="G9" s="6" t="s">
        <v>7</v>
      </c>
      <c r="H9" s="5" t="s">
        <v>8</v>
      </c>
      <c r="I9" s="6" t="s">
        <v>5</v>
      </c>
      <c r="J9" s="6" t="s">
        <v>11</v>
      </c>
      <c r="K9" s="7" t="s">
        <v>13</v>
      </c>
      <c r="L9" s="8" t="s">
        <v>10</v>
      </c>
      <c r="M9" s="5" t="s">
        <v>14</v>
      </c>
      <c r="N9" s="5" t="s">
        <v>21</v>
      </c>
      <c r="Q9" s="20"/>
      <c r="R9" s="20"/>
      <c r="S9" s="20"/>
      <c r="T9" s="21"/>
      <c r="U9" s="20"/>
      <c r="V9" s="20"/>
      <c r="W9" s="20"/>
      <c r="X9" s="20"/>
      <c r="Y9" s="20"/>
      <c r="Z9" s="20"/>
      <c r="AA9" s="20"/>
    </row>
    <row r="10" spans="1:27" ht="15.75" thickBot="1" x14ac:dyDescent="0.3">
      <c r="G10" s="5"/>
      <c r="I10" s="4"/>
      <c r="J10" s="9"/>
      <c r="K10" s="2"/>
      <c r="L10" s="10"/>
      <c r="M10" s="2"/>
      <c r="N10" s="3"/>
      <c r="Q10" s="20"/>
      <c r="R10" s="20"/>
      <c r="S10" s="20"/>
      <c r="T10" s="21"/>
      <c r="U10" s="20"/>
      <c r="V10" s="20"/>
      <c r="W10" s="20"/>
      <c r="X10" s="20"/>
      <c r="Y10" s="20"/>
      <c r="Z10" s="20"/>
      <c r="AA10" s="20"/>
    </row>
    <row r="11" spans="1:27" ht="15.75" thickBot="1" x14ac:dyDescent="0.3">
      <c r="A11" s="1">
        <v>1.3</v>
      </c>
      <c r="B11">
        <v>0</v>
      </c>
      <c r="C11">
        <f>E7-E8</f>
        <v>2</v>
      </c>
      <c r="D11">
        <f>E8</f>
        <v>36.5</v>
      </c>
      <c r="E11" s="68">
        <v>9.8000000000000007</v>
      </c>
      <c r="F11" s="65">
        <v>16</v>
      </c>
      <c r="G11" s="1">
        <f>INDEX(Коэффициенты!D$3:D$39, MATCH(F11,Коэффициенты!C$3:C$39,1))</f>
        <v>0.75</v>
      </c>
      <c r="H11">
        <f t="shared" ref="H11:H74" si="0">E11*1000</f>
        <v>9800</v>
      </c>
      <c r="I11" s="12">
        <f>INDEX(Коэффициенты!B$3:B$74,MATCH(H11,Коэффициенты!A$3:A$74,1))</f>
        <v>0.46</v>
      </c>
      <c r="J11" s="9">
        <f>I11*H11*$E$5</f>
        <v>405.71999999999997</v>
      </c>
      <c r="K11" s="2">
        <v>0</v>
      </c>
      <c r="L11" s="10">
        <f>L10+K11</f>
        <v>0</v>
      </c>
      <c r="M11" s="62">
        <f t="shared" ref="M11:M74" si="1">L11+J11</f>
        <v>405.71999999999997</v>
      </c>
      <c r="N11" s="63">
        <f>M11/(1.25)</f>
        <v>324.57599999999996</v>
      </c>
      <c r="Q11" s="20"/>
      <c r="R11" s="20"/>
      <c r="S11" s="20"/>
      <c r="T11" s="21"/>
      <c r="U11" s="20"/>
      <c r="V11" s="20"/>
      <c r="W11" s="20"/>
      <c r="X11" s="20"/>
      <c r="Y11" s="20"/>
      <c r="Z11" s="20"/>
      <c r="AA11" s="20"/>
    </row>
    <row r="12" spans="1:27" ht="15.75" thickBot="1" x14ac:dyDescent="0.3">
      <c r="A12">
        <f>A11+0.1</f>
        <v>1.4000000000000001</v>
      </c>
      <c r="B12">
        <f t="shared" ref="B12:B75" si="2">A12-A11</f>
        <v>0.10000000000000009</v>
      </c>
      <c r="C12">
        <f>B12+C11</f>
        <v>2.1</v>
      </c>
      <c r="D12">
        <f>D11-B12</f>
        <v>36.4</v>
      </c>
      <c r="E12" s="67">
        <v>15</v>
      </c>
      <c r="F12" s="66">
        <v>38</v>
      </c>
      <c r="G12" s="1">
        <f>INDEX(Коэффициенты!D$3:D$39, MATCH(F12,Коэффициенты!C$3:C$39,1))</f>
        <v>0.62</v>
      </c>
      <c r="H12">
        <f t="shared" si="0"/>
        <v>15000</v>
      </c>
      <c r="I12" s="12">
        <f>INDEX(Коэффициенты!B$3:B$74,MATCH(H12,Коэффициенты!A$3:A$74,1))</f>
        <v>0.35</v>
      </c>
      <c r="J12" s="9">
        <f>I12*H12*$E$5</f>
        <v>472.5</v>
      </c>
      <c r="K12" s="2">
        <f t="shared" ref="K12:K75" si="3">G12*F12*B12*$E$4</f>
        <v>2.8272000000000026</v>
      </c>
      <c r="L12" s="10">
        <f>L11+K12</f>
        <v>2.8272000000000026</v>
      </c>
      <c r="M12" s="62">
        <f t="shared" si="1"/>
        <v>475.3272</v>
      </c>
      <c r="N12" s="63">
        <f>M12/(1.25)</f>
        <v>380.26175999999998</v>
      </c>
      <c r="Q12" s="20"/>
      <c r="R12" s="20"/>
      <c r="S12" s="20"/>
      <c r="T12" s="21"/>
      <c r="U12" s="20"/>
      <c r="V12" s="20"/>
      <c r="W12" s="20"/>
      <c r="X12" s="20"/>
      <c r="Y12" s="20"/>
      <c r="Z12" s="20"/>
      <c r="AA12" s="20"/>
    </row>
    <row r="13" spans="1:27" ht="15.75" thickBot="1" x14ac:dyDescent="0.3">
      <c r="A13">
        <f t="shared" ref="A13:A76" si="4">A12+0.1</f>
        <v>1.5000000000000002</v>
      </c>
      <c r="B13">
        <f>A13-A12</f>
        <v>0.10000000000000009</v>
      </c>
      <c r="C13">
        <f>B13+C12</f>
        <v>2.2000000000000002</v>
      </c>
      <c r="D13">
        <f t="shared" ref="D13:D76" si="5">D12-B13</f>
        <v>36.299999999999997</v>
      </c>
      <c r="E13" s="67">
        <v>12.5</v>
      </c>
      <c r="F13" s="66">
        <v>50</v>
      </c>
      <c r="G13" s="1">
        <f>INDEX(Коэффициенты!D$3:D$39, MATCH(F13,Коэффициенты!C$3:C$39,1))</f>
        <v>0.57999999999999996</v>
      </c>
      <c r="H13">
        <f t="shared" si="0"/>
        <v>12500</v>
      </c>
      <c r="I13" s="12">
        <f>INDEX(Коэффициенты!B$3:B$74,MATCH(H13,Коэффициенты!A$3:A$74,1))</f>
        <v>0.4</v>
      </c>
      <c r="J13" s="9">
        <f>I13*H13*$E$5</f>
        <v>450</v>
      </c>
      <c r="K13" s="2">
        <f t="shared" si="3"/>
        <v>3.4800000000000026</v>
      </c>
      <c r="L13" s="10">
        <f>L12+K13</f>
        <v>6.3072000000000052</v>
      </c>
      <c r="M13" s="62">
        <f t="shared" si="1"/>
        <v>456.30720000000002</v>
      </c>
      <c r="N13" s="63">
        <f t="shared" ref="N13:N76" si="6">M13/(1.25)</f>
        <v>365.04576000000003</v>
      </c>
      <c r="Q13" s="19"/>
      <c r="R13" s="19"/>
      <c r="S13" s="20"/>
      <c r="T13" s="21"/>
      <c r="U13" s="20"/>
      <c r="V13" s="20"/>
      <c r="W13" s="20"/>
      <c r="X13" s="20"/>
      <c r="Y13" s="20"/>
      <c r="Z13" s="20"/>
      <c r="AA13" s="20"/>
    </row>
    <row r="14" spans="1:27" ht="15.75" thickBot="1" x14ac:dyDescent="0.3">
      <c r="A14">
        <f t="shared" si="4"/>
        <v>1.6000000000000003</v>
      </c>
      <c r="B14">
        <f t="shared" si="2"/>
        <v>0.10000000000000009</v>
      </c>
      <c r="C14" s="2">
        <f t="shared" ref="C14:C77" si="7">B14+C13</f>
        <v>2.3000000000000003</v>
      </c>
      <c r="D14">
        <f t="shared" si="5"/>
        <v>36.199999999999996</v>
      </c>
      <c r="E14" s="67">
        <v>9</v>
      </c>
      <c r="F14" s="66">
        <v>57</v>
      </c>
      <c r="G14" s="1">
        <f>INDEX(Коэффициенты!D$3:D$39, MATCH(F14,Коэффициенты!C$3:C$39,1))</f>
        <v>0.56000000000000005</v>
      </c>
      <c r="H14">
        <f t="shared" si="0"/>
        <v>9000</v>
      </c>
      <c r="I14" s="12">
        <f>INDEX(Коэффициенты!B$3:B$74,MATCH(H14,Коэффициенты!A$3:A$74,1))</f>
        <v>0.49</v>
      </c>
      <c r="J14" s="9">
        <f t="shared" ref="J14:J77" si="8">I14*H14*$E$5</f>
        <v>396.9</v>
      </c>
      <c r="K14" s="2">
        <f t="shared" si="3"/>
        <v>3.8304000000000031</v>
      </c>
      <c r="L14" s="10">
        <f t="shared" ref="L14:L77" si="9">L13+K14</f>
        <v>10.137600000000008</v>
      </c>
      <c r="M14" s="62">
        <f t="shared" si="1"/>
        <v>407.0376</v>
      </c>
      <c r="N14" s="63">
        <f t="shared" si="6"/>
        <v>325.63008000000002</v>
      </c>
      <c r="Q14" s="22"/>
      <c r="R14" s="20"/>
      <c r="S14" s="20"/>
      <c r="T14" s="21"/>
      <c r="U14" s="20"/>
      <c r="V14" s="20"/>
      <c r="W14" s="20"/>
      <c r="X14" s="20"/>
      <c r="Y14" s="20"/>
      <c r="Z14" s="20"/>
      <c r="AA14" s="20"/>
    </row>
    <row r="15" spans="1:27" ht="15.75" thickBot="1" x14ac:dyDescent="0.3">
      <c r="A15">
        <f t="shared" si="4"/>
        <v>1.7000000000000004</v>
      </c>
      <c r="B15">
        <f t="shared" si="2"/>
        <v>0.10000000000000009</v>
      </c>
      <c r="C15">
        <f t="shared" si="7"/>
        <v>2.4000000000000004</v>
      </c>
      <c r="D15">
        <f t="shared" si="5"/>
        <v>36.099999999999994</v>
      </c>
      <c r="E15" s="67">
        <v>8.1</v>
      </c>
      <c r="F15" s="66">
        <v>69</v>
      </c>
      <c r="G15" s="1">
        <f>INDEX(Коэффициенты!D$3:D$39, MATCH(F15,Коэффициенты!C$3:C$39,1))</f>
        <v>0.53</v>
      </c>
      <c r="H15">
        <f t="shared" si="0"/>
        <v>8100</v>
      </c>
      <c r="I15" s="12">
        <f>INDEX(Коэффициенты!B$3:B$74,MATCH(H15,Коэффициенты!A$3:A$74,1))</f>
        <v>0.53</v>
      </c>
      <c r="J15" s="9">
        <f t="shared" si="8"/>
        <v>386.37</v>
      </c>
      <c r="K15" s="2">
        <f t="shared" si="3"/>
        <v>4.3884000000000034</v>
      </c>
      <c r="L15" s="10">
        <f t="shared" si="9"/>
        <v>14.52600000000001</v>
      </c>
      <c r="M15" s="62">
        <f t="shared" si="1"/>
        <v>400.89600000000002</v>
      </c>
      <c r="N15" s="63">
        <f t="shared" si="6"/>
        <v>320.71680000000003</v>
      </c>
      <c r="Q15" s="20"/>
      <c r="R15" s="20"/>
      <c r="S15" s="20"/>
      <c r="T15" s="21"/>
      <c r="U15" s="20"/>
      <c r="V15" s="20"/>
      <c r="W15" s="20"/>
      <c r="X15" s="20"/>
      <c r="Y15" s="20"/>
      <c r="Z15" s="20"/>
      <c r="AA15" s="20"/>
    </row>
    <row r="16" spans="1:27" ht="15.75" thickBot="1" x14ac:dyDescent="0.3">
      <c r="A16">
        <f t="shared" si="4"/>
        <v>1.8000000000000005</v>
      </c>
      <c r="B16">
        <f t="shared" si="2"/>
        <v>0.10000000000000009</v>
      </c>
      <c r="C16">
        <f t="shared" si="7"/>
        <v>2.5000000000000004</v>
      </c>
      <c r="D16">
        <f t="shared" si="5"/>
        <v>35.999999999999993</v>
      </c>
      <c r="E16" s="67">
        <v>10.199999999999999</v>
      </c>
      <c r="F16" s="66">
        <v>75</v>
      </c>
      <c r="G16" s="1">
        <f>INDEX(Коэффициенты!D$3:D$39, MATCH(F16,Коэффициенты!C$3:C$39,1))</f>
        <v>0.52</v>
      </c>
      <c r="H16">
        <f t="shared" si="0"/>
        <v>10200</v>
      </c>
      <c r="I16" s="12">
        <f>INDEX(Коэффициенты!B$3:B$74,MATCH(H16,Коэффициенты!A$3:A$74,1))</f>
        <v>0.45</v>
      </c>
      <c r="J16" s="9">
        <f t="shared" si="8"/>
        <v>413.09999999999997</v>
      </c>
      <c r="K16" s="2">
        <f t="shared" si="3"/>
        <v>4.6800000000000042</v>
      </c>
      <c r="L16" s="10">
        <f t="shared" si="9"/>
        <v>19.206000000000014</v>
      </c>
      <c r="M16" s="62">
        <f t="shared" si="1"/>
        <v>432.30599999999998</v>
      </c>
      <c r="N16" s="63">
        <f t="shared" si="6"/>
        <v>345.84479999999996</v>
      </c>
      <c r="Q16" s="19"/>
      <c r="R16" s="19"/>
      <c r="S16" s="20"/>
      <c r="T16" s="21"/>
      <c r="U16" s="20"/>
      <c r="V16" s="20"/>
      <c r="W16" s="20"/>
      <c r="X16" s="20"/>
      <c r="Y16" s="20"/>
      <c r="Z16" s="20"/>
      <c r="AA16" s="20"/>
    </row>
    <row r="17" spans="1:27" ht="15.75" thickBot="1" x14ac:dyDescent="0.3">
      <c r="A17">
        <f t="shared" si="4"/>
        <v>1.9000000000000006</v>
      </c>
      <c r="B17">
        <f t="shared" si="2"/>
        <v>0.10000000000000009</v>
      </c>
      <c r="C17" s="2">
        <f t="shared" si="7"/>
        <v>2.6000000000000005</v>
      </c>
      <c r="D17">
        <f t="shared" si="5"/>
        <v>35.899999999999991</v>
      </c>
      <c r="E17" s="67">
        <v>8.6</v>
      </c>
      <c r="F17" s="66">
        <v>82</v>
      </c>
      <c r="G17" s="1">
        <f>INDEX(Коэффициенты!D$3:D$39, MATCH(F17,Коэффициенты!C$3:C$39,1))</f>
        <v>0.5</v>
      </c>
      <c r="H17">
        <f t="shared" si="0"/>
        <v>8600</v>
      </c>
      <c r="I17" s="12">
        <f>INDEX(Коэффициенты!B$3:B$74,MATCH(H17,Коэффициенты!A$3:A$74,1))</f>
        <v>0.51</v>
      </c>
      <c r="J17" s="9">
        <f t="shared" si="8"/>
        <v>394.74</v>
      </c>
      <c r="K17" s="2">
        <f t="shared" si="3"/>
        <v>4.9200000000000035</v>
      </c>
      <c r="L17" s="10">
        <f t="shared" si="9"/>
        <v>24.126000000000019</v>
      </c>
      <c r="M17" s="62">
        <f t="shared" si="1"/>
        <v>418.86600000000004</v>
      </c>
      <c r="N17" s="63">
        <f t="shared" si="6"/>
        <v>335.09280000000001</v>
      </c>
      <c r="Q17" s="22"/>
      <c r="R17" s="20"/>
      <c r="S17" s="20"/>
      <c r="T17" s="21"/>
      <c r="U17" s="20"/>
      <c r="V17" s="20"/>
      <c r="W17" s="20"/>
      <c r="X17" s="20"/>
      <c r="Y17" s="20"/>
      <c r="Z17" s="20"/>
      <c r="AA17" s="20"/>
    </row>
    <row r="18" spans="1:27" ht="15.75" thickBot="1" x14ac:dyDescent="0.3">
      <c r="A18">
        <f t="shared" si="4"/>
        <v>2.0000000000000004</v>
      </c>
      <c r="B18">
        <f t="shared" si="2"/>
        <v>9.9999999999999867E-2</v>
      </c>
      <c r="C18">
        <f t="shared" si="7"/>
        <v>2.7</v>
      </c>
      <c r="D18">
        <f t="shared" si="5"/>
        <v>35.79999999999999</v>
      </c>
      <c r="E18" s="67">
        <v>13.3</v>
      </c>
      <c r="F18" s="66">
        <v>157</v>
      </c>
      <c r="G18" s="1">
        <f>INDEX(Коэффициенты!D$3:D$39, MATCH(F18,Коэффициенты!C$3:C$39,1))</f>
        <v>0.4</v>
      </c>
      <c r="H18">
        <f t="shared" si="0"/>
        <v>13300</v>
      </c>
      <c r="I18" s="12">
        <f>INDEX(Коэффициенты!B$3:B$74,MATCH(H18,Коэффициенты!A$3:A$74,1))</f>
        <v>0.39</v>
      </c>
      <c r="J18" s="9">
        <f t="shared" si="8"/>
        <v>466.83</v>
      </c>
      <c r="K18" s="2">
        <f t="shared" si="3"/>
        <v>7.5359999999999907</v>
      </c>
      <c r="L18" s="10">
        <f t="shared" si="9"/>
        <v>31.66200000000001</v>
      </c>
      <c r="M18" s="62">
        <f t="shared" si="1"/>
        <v>498.49200000000002</v>
      </c>
      <c r="N18" s="63">
        <f t="shared" si="6"/>
        <v>398.79360000000003</v>
      </c>
      <c r="Q18" s="20"/>
      <c r="R18" s="20"/>
      <c r="S18" s="20"/>
      <c r="T18" s="21"/>
      <c r="U18" s="20"/>
      <c r="V18" s="20"/>
      <c r="W18" s="20"/>
      <c r="X18" s="20"/>
      <c r="Y18" s="20"/>
      <c r="Z18" s="20"/>
      <c r="AA18" s="20"/>
    </row>
    <row r="19" spans="1:27" ht="15.75" thickBot="1" x14ac:dyDescent="0.3">
      <c r="A19">
        <f t="shared" si="4"/>
        <v>2.1000000000000005</v>
      </c>
      <c r="B19">
        <f t="shared" si="2"/>
        <v>0.10000000000000009</v>
      </c>
      <c r="C19">
        <f t="shared" si="7"/>
        <v>2.8000000000000003</v>
      </c>
      <c r="D19">
        <f t="shared" si="5"/>
        <v>35.699999999999989</v>
      </c>
      <c r="E19" s="67">
        <v>7.6</v>
      </c>
      <c r="F19" s="66">
        <v>115</v>
      </c>
      <c r="G19" s="1">
        <f>INDEX(Коэффициенты!D$3:D$39, MATCH(F19,Коэффициенты!C$3:C$39,1))</f>
        <v>0.42</v>
      </c>
      <c r="H19">
        <f t="shared" si="0"/>
        <v>7600</v>
      </c>
      <c r="I19" s="12">
        <f>INDEX(Коэффициенты!B$3:B$74,MATCH(H19,Коэффициенты!A$3:A$74,1))</f>
        <v>0.55000000000000004</v>
      </c>
      <c r="J19" s="9">
        <f t="shared" si="8"/>
        <v>376.2</v>
      </c>
      <c r="K19" s="2">
        <f t="shared" si="3"/>
        <v>5.7960000000000038</v>
      </c>
      <c r="L19" s="10">
        <f t="shared" si="9"/>
        <v>37.458000000000013</v>
      </c>
      <c r="M19" s="62">
        <f t="shared" si="1"/>
        <v>413.65800000000002</v>
      </c>
      <c r="N19" s="63">
        <f t="shared" si="6"/>
        <v>330.9264</v>
      </c>
      <c r="Q19" s="19"/>
      <c r="R19" s="19"/>
      <c r="S19" s="20"/>
      <c r="T19" s="21"/>
      <c r="U19" s="20"/>
      <c r="V19" s="20"/>
      <c r="W19" s="20"/>
      <c r="X19" s="20"/>
      <c r="Y19" s="20"/>
      <c r="Z19" s="20"/>
      <c r="AA19" s="20"/>
    </row>
    <row r="20" spans="1:27" ht="15.75" thickBot="1" x14ac:dyDescent="0.3">
      <c r="A20">
        <f t="shared" si="4"/>
        <v>2.2000000000000006</v>
      </c>
      <c r="B20">
        <f t="shared" si="2"/>
        <v>0.10000000000000009</v>
      </c>
      <c r="C20" s="2">
        <f t="shared" si="7"/>
        <v>2.9000000000000004</v>
      </c>
      <c r="D20">
        <f t="shared" si="5"/>
        <v>35.599999999999987</v>
      </c>
      <c r="E20" s="67">
        <v>6.2</v>
      </c>
      <c r="F20" s="66">
        <v>103</v>
      </c>
      <c r="G20" s="1">
        <f>INDEX(Коэффициенты!D$3:D$39, MATCH(F20,Коэффициенты!C$3:C$39,1))</f>
        <v>0.45</v>
      </c>
      <c r="H20">
        <f t="shared" si="0"/>
        <v>6200</v>
      </c>
      <c r="I20" s="12">
        <f>INDEX(Коэффициенты!B$3:B$74,MATCH(H20,Коэффициенты!A$3:A$74,1))</f>
        <v>0.61</v>
      </c>
      <c r="J20" s="9">
        <f t="shared" si="8"/>
        <v>340.38</v>
      </c>
      <c r="K20" s="2">
        <f t="shared" si="3"/>
        <v>5.5620000000000047</v>
      </c>
      <c r="L20" s="10">
        <f t="shared" si="9"/>
        <v>43.020000000000017</v>
      </c>
      <c r="M20" s="62">
        <f t="shared" si="1"/>
        <v>383.40000000000003</v>
      </c>
      <c r="N20" s="63">
        <f t="shared" si="6"/>
        <v>306.72000000000003</v>
      </c>
      <c r="Q20" s="22"/>
      <c r="R20" s="20"/>
      <c r="S20" s="20"/>
      <c r="T20" s="21"/>
      <c r="U20" s="20"/>
      <c r="V20" s="20"/>
      <c r="W20" s="20"/>
      <c r="X20" s="20"/>
      <c r="Y20" s="20"/>
      <c r="Z20" s="20"/>
      <c r="AA20" s="20"/>
    </row>
    <row r="21" spans="1:27" ht="15.75" thickBot="1" x14ac:dyDescent="0.3">
      <c r="A21">
        <f t="shared" si="4"/>
        <v>2.3000000000000007</v>
      </c>
      <c r="B21">
        <f t="shared" si="2"/>
        <v>0.10000000000000009</v>
      </c>
      <c r="C21">
        <f t="shared" si="7"/>
        <v>3.0000000000000004</v>
      </c>
      <c r="D21">
        <f t="shared" si="5"/>
        <v>35.499999999999986</v>
      </c>
      <c r="E21" s="67">
        <v>7.8</v>
      </c>
      <c r="F21" s="66">
        <v>159</v>
      </c>
      <c r="G21" s="1">
        <f>INDEX(Коэффициенты!D$3:D$39, MATCH(F21,Коэффициенты!C$3:C$39,1))</f>
        <v>0.4</v>
      </c>
      <c r="H21">
        <f t="shared" si="0"/>
        <v>7800</v>
      </c>
      <c r="I21" s="12">
        <f>INDEX(Коэффициенты!B$3:B$74,MATCH(H21,Коэффициенты!A$3:A$74,1))</f>
        <v>0.54</v>
      </c>
      <c r="J21" s="9">
        <f t="shared" si="8"/>
        <v>379.08</v>
      </c>
      <c r="K21" s="2">
        <f t="shared" si="3"/>
        <v>7.6320000000000068</v>
      </c>
      <c r="L21" s="10">
        <f t="shared" si="9"/>
        <v>50.652000000000022</v>
      </c>
      <c r="M21" s="62">
        <f t="shared" si="1"/>
        <v>429.73200000000003</v>
      </c>
      <c r="N21" s="63">
        <f t="shared" si="6"/>
        <v>343.78560000000004</v>
      </c>
      <c r="Q21" s="20"/>
      <c r="R21" s="20"/>
      <c r="S21" s="20"/>
      <c r="T21" s="21"/>
      <c r="U21" s="20"/>
      <c r="V21" s="20"/>
      <c r="W21" s="20"/>
      <c r="X21" s="20"/>
      <c r="Y21" s="20"/>
      <c r="Z21" s="20"/>
      <c r="AA21" s="20"/>
    </row>
    <row r="22" spans="1:27" ht="15.75" thickBot="1" x14ac:dyDescent="0.3">
      <c r="A22">
        <f t="shared" si="4"/>
        <v>2.4000000000000008</v>
      </c>
      <c r="B22">
        <f t="shared" si="2"/>
        <v>0.10000000000000009</v>
      </c>
      <c r="C22">
        <f t="shared" si="7"/>
        <v>3.1000000000000005</v>
      </c>
      <c r="D22">
        <f t="shared" si="5"/>
        <v>35.399999999999984</v>
      </c>
      <c r="E22" s="67">
        <v>1.9</v>
      </c>
      <c r="F22" s="66">
        <v>111</v>
      </c>
      <c r="G22" s="1">
        <f>INDEX(Коэффициенты!D$3:D$39, MATCH(F22,Коэффициенты!C$3:C$39,1))</f>
        <v>0.43</v>
      </c>
      <c r="H22">
        <f t="shared" si="0"/>
        <v>1900</v>
      </c>
      <c r="I22" s="12">
        <f>INDEX(Коэффициенты!B$3:B$74,MATCH(H22,Коэффициенты!A$3:A$74,1))</f>
        <v>0.85</v>
      </c>
      <c r="J22" s="9">
        <f t="shared" si="8"/>
        <v>145.35</v>
      </c>
      <c r="K22" s="2">
        <f t="shared" si="3"/>
        <v>5.7276000000000051</v>
      </c>
      <c r="L22" s="10">
        <f t="shared" si="9"/>
        <v>56.379600000000025</v>
      </c>
      <c r="M22" s="62">
        <f t="shared" si="1"/>
        <v>201.7296</v>
      </c>
      <c r="N22" s="63">
        <f t="shared" si="6"/>
        <v>161.38368</v>
      </c>
      <c r="Q22" s="19"/>
      <c r="R22" s="19"/>
      <c r="S22" s="20"/>
      <c r="T22" s="21"/>
      <c r="U22" s="20"/>
      <c r="V22" s="20"/>
      <c r="W22" s="20"/>
      <c r="X22" s="20"/>
      <c r="Y22" s="20"/>
      <c r="Z22" s="20"/>
      <c r="AA22" s="20"/>
    </row>
    <row r="23" spans="1:27" ht="15.75" thickBot="1" x14ac:dyDescent="0.3">
      <c r="A23">
        <f t="shared" si="4"/>
        <v>2.5000000000000009</v>
      </c>
      <c r="B23">
        <f t="shared" si="2"/>
        <v>0.10000000000000009</v>
      </c>
      <c r="C23" s="2">
        <f t="shared" si="7"/>
        <v>3.2000000000000006</v>
      </c>
      <c r="D23">
        <f t="shared" si="5"/>
        <v>35.299999999999983</v>
      </c>
      <c r="E23" s="67">
        <v>2.1</v>
      </c>
      <c r="F23" s="66">
        <v>54</v>
      </c>
      <c r="G23" s="1">
        <f>INDEX(Коэффициенты!D$3:D$39, MATCH(F23,Коэффициенты!C$3:C$39,1))</f>
        <v>0.56999999999999995</v>
      </c>
      <c r="H23">
        <f t="shared" si="0"/>
        <v>2100</v>
      </c>
      <c r="I23" s="12">
        <f>INDEX(Коэффициенты!B$3:B$74,MATCH(H23,Коэффициенты!A$3:A$74,1))</f>
        <v>0.83</v>
      </c>
      <c r="J23" s="9">
        <f t="shared" si="8"/>
        <v>156.87</v>
      </c>
      <c r="K23" s="2">
        <f t="shared" si="3"/>
        <v>3.6936000000000027</v>
      </c>
      <c r="L23" s="10">
        <f t="shared" si="9"/>
        <v>60.073200000000028</v>
      </c>
      <c r="M23" s="62">
        <f t="shared" si="1"/>
        <v>216.94320000000005</v>
      </c>
      <c r="N23" s="63">
        <f t="shared" si="6"/>
        <v>173.55456000000004</v>
      </c>
      <c r="Q23" s="22"/>
      <c r="R23" s="20"/>
      <c r="S23" s="20"/>
      <c r="T23" s="21"/>
      <c r="U23" s="20"/>
      <c r="V23" s="20"/>
      <c r="W23" s="20"/>
      <c r="X23" s="20"/>
      <c r="Y23" s="20"/>
      <c r="Z23" s="20"/>
      <c r="AA23" s="20"/>
    </row>
    <row r="24" spans="1:27" ht="15.75" thickBot="1" x14ac:dyDescent="0.3">
      <c r="A24">
        <f t="shared" si="4"/>
        <v>2.600000000000001</v>
      </c>
      <c r="B24">
        <f t="shared" si="2"/>
        <v>0.10000000000000009</v>
      </c>
      <c r="C24">
        <f t="shared" si="7"/>
        <v>3.3000000000000007</v>
      </c>
      <c r="D24">
        <f t="shared" si="5"/>
        <v>35.199999999999982</v>
      </c>
      <c r="E24" s="67">
        <v>1.8</v>
      </c>
      <c r="F24" s="66">
        <v>37</v>
      </c>
      <c r="G24" s="1">
        <f>INDEX(Коэффициенты!D$3:D$39, MATCH(F24,Коэффициенты!C$3:C$39,1))</f>
        <v>0.63</v>
      </c>
      <c r="H24">
        <f t="shared" si="0"/>
        <v>1800</v>
      </c>
      <c r="I24" s="12">
        <f>INDEX(Коэффициенты!B$3:B$74,MATCH(H24,Коэффициенты!A$3:A$74,1))</f>
        <v>0.85</v>
      </c>
      <c r="J24" s="9">
        <f t="shared" si="8"/>
        <v>137.69999999999999</v>
      </c>
      <c r="K24" s="2">
        <f t="shared" si="3"/>
        <v>2.7972000000000019</v>
      </c>
      <c r="L24" s="10">
        <f t="shared" si="9"/>
        <v>62.870400000000032</v>
      </c>
      <c r="M24" s="62">
        <f t="shared" si="1"/>
        <v>200.57040000000001</v>
      </c>
      <c r="N24" s="63">
        <f t="shared" si="6"/>
        <v>160.45632000000001</v>
      </c>
      <c r="Q24" s="20"/>
      <c r="R24" s="20"/>
      <c r="S24" s="20"/>
      <c r="T24" s="21"/>
      <c r="U24" s="20"/>
      <c r="V24" s="20"/>
      <c r="W24" s="20"/>
      <c r="X24" s="20"/>
      <c r="Y24" s="20"/>
      <c r="Z24" s="20"/>
      <c r="AA24" s="20"/>
    </row>
    <row r="25" spans="1:27" ht="15.75" thickBot="1" x14ac:dyDescent="0.3">
      <c r="A25">
        <f t="shared" si="4"/>
        <v>2.7000000000000011</v>
      </c>
      <c r="B25">
        <f t="shared" si="2"/>
        <v>0.10000000000000009</v>
      </c>
      <c r="C25">
        <f t="shared" si="7"/>
        <v>3.4000000000000008</v>
      </c>
      <c r="D25">
        <f t="shared" si="5"/>
        <v>35.09999999999998</v>
      </c>
      <c r="E25" s="67">
        <v>8.1</v>
      </c>
      <c r="F25" s="66">
        <v>50</v>
      </c>
      <c r="G25" s="1">
        <f>INDEX(Коэффициенты!D$3:D$39, MATCH(F25,Коэффициенты!C$3:C$39,1))</f>
        <v>0.57999999999999996</v>
      </c>
      <c r="H25">
        <f t="shared" si="0"/>
        <v>8100</v>
      </c>
      <c r="I25" s="12">
        <f>INDEX(Коэффициенты!B$3:B$74,MATCH(H25,Коэффициенты!A$3:A$74,1))</f>
        <v>0.53</v>
      </c>
      <c r="J25" s="9">
        <f t="shared" si="8"/>
        <v>386.37</v>
      </c>
      <c r="K25" s="2">
        <f t="shared" si="3"/>
        <v>3.4800000000000026</v>
      </c>
      <c r="L25" s="10">
        <f t="shared" si="9"/>
        <v>66.350400000000036</v>
      </c>
      <c r="M25" s="62">
        <f t="shared" si="1"/>
        <v>452.72040000000004</v>
      </c>
      <c r="N25" s="63">
        <f t="shared" si="6"/>
        <v>362.17632000000003</v>
      </c>
      <c r="Q25" s="19"/>
      <c r="R25" s="19"/>
      <c r="S25" s="20"/>
      <c r="T25" s="21"/>
      <c r="U25" s="20"/>
      <c r="V25" s="20"/>
      <c r="W25" s="20"/>
      <c r="X25" s="20"/>
      <c r="Y25" s="20"/>
      <c r="Z25" s="20"/>
      <c r="AA25" s="20"/>
    </row>
    <row r="26" spans="1:27" ht="15.75" thickBot="1" x14ac:dyDescent="0.3">
      <c r="A26">
        <f t="shared" si="4"/>
        <v>2.8000000000000012</v>
      </c>
      <c r="B26">
        <f t="shared" si="2"/>
        <v>0.10000000000000009</v>
      </c>
      <c r="C26" s="2">
        <f t="shared" si="7"/>
        <v>3.5000000000000009</v>
      </c>
      <c r="D26">
        <f t="shared" si="5"/>
        <v>34.999999999999979</v>
      </c>
      <c r="E26" s="67">
        <v>4.3</v>
      </c>
      <c r="F26" s="66">
        <v>142</v>
      </c>
      <c r="G26" s="1">
        <f>INDEX(Коэффициенты!D$3:D$39, MATCH(F26,Коэффициенты!C$3:C$39,1))</f>
        <v>0.4</v>
      </c>
      <c r="H26">
        <f t="shared" si="0"/>
        <v>4300</v>
      </c>
      <c r="I26" s="12">
        <f>INDEX(Коэффициенты!B$3:B$74,MATCH(H26,Коэффициенты!A$3:A$74,1))</f>
        <v>0.7</v>
      </c>
      <c r="J26" s="9">
        <f t="shared" si="8"/>
        <v>270.89999999999998</v>
      </c>
      <c r="K26" s="2">
        <f t="shared" si="3"/>
        <v>6.8160000000000061</v>
      </c>
      <c r="L26" s="10">
        <f t="shared" si="9"/>
        <v>73.166400000000039</v>
      </c>
      <c r="M26" s="62">
        <f t="shared" si="1"/>
        <v>344.06640000000004</v>
      </c>
      <c r="N26" s="63">
        <f t="shared" si="6"/>
        <v>275.25312000000002</v>
      </c>
      <c r="Q26" s="22"/>
      <c r="R26" s="20"/>
      <c r="S26" s="20"/>
      <c r="T26" s="21"/>
      <c r="U26" s="20"/>
      <c r="V26" s="20"/>
      <c r="W26" s="20"/>
      <c r="X26" s="20"/>
      <c r="Y26" s="20"/>
      <c r="Z26" s="20"/>
      <c r="AA26" s="20"/>
    </row>
    <row r="27" spans="1:27" ht="15.75" thickBot="1" x14ac:dyDescent="0.3">
      <c r="A27">
        <f t="shared" si="4"/>
        <v>2.9000000000000012</v>
      </c>
      <c r="B27">
        <f t="shared" si="2"/>
        <v>0.10000000000000009</v>
      </c>
      <c r="C27">
        <f t="shared" si="7"/>
        <v>3.600000000000001</v>
      </c>
      <c r="D27">
        <f t="shared" si="5"/>
        <v>34.899999999999977</v>
      </c>
      <c r="E27" s="67">
        <v>4.0999999999999996</v>
      </c>
      <c r="F27" s="66">
        <v>166</v>
      </c>
      <c r="G27" s="1">
        <f>INDEX(Коэффициенты!D$3:D$39, MATCH(F27,Коэффициенты!C$3:C$39,1))</f>
        <v>0.4</v>
      </c>
      <c r="H27">
        <f t="shared" si="0"/>
        <v>4100</v>
      </c>
      <c r="I27" s="12">
        <f>INDEX(Коэффициенты!B$3:B$74,MATCH(H27,Коэффициенты!A$3:A$74,1))</f>
        <v>0.71</v>
      </c>
      <c r="J27" s="9">
        <f t="shared" si="8"/>
        <v>261.99</v>
      </c>
      <c r="K27" s="2">
        <f t="shared" si="3"/>
        <v>7.968000000000008</v>
      </c>
      <c r="L27" s="10">
        <f t="shared" si="9"/>
        <v>81.134400000000042</v>
      </c>
      <c r="M27" s="62">
        <f t="shared" si="1"/>
        <v>343.12440000000004</v>
      </c>
      <c r="N27" s="63">
        <f t="shared" si="6"/>
        <v>274.49952000000002</v>
      </c>
      <c r="Q27" s="20"/>
      <c r="R27" s="20"/>
      <c r="S27" s="20"/>
      <c r="T27" s="21"/>
      <c r="U27" s="20"/>
      <c r="V27" s="20"/>
      <c r="W27" s="20"/>
      <c r="X27" s="20"/>
      <c r="Y27" s="20"/>
      <c r="Z27" s="20"/>
      <c r="AA27" s="20"/>
    </row>
    <row r="28" spans="1:27" ht="15.75" thickBot="1" x14ac:dyDescent="0.3">
      <c r="A28">
        <f t="shared" si="4"/>
        <v>3.0000000000000013</v>
      </c>
      <c r="B28">
        <f t="shared" si="2"/>
        <v>0.10000000000000009</v>
      </c>
      <c r="C28">
        <f t="shared" si="7"/>
        <v>3.7000000000000011</v>
      </c>
      <c r="D28">
        <f t="shared" si="5"/>
        <v>34.799999999999976</v>
      </c>
      <c r="E28" s="67">
        <v>6.8</v>
      </c>
      <c r="F28" s="66">
        <v>177</v>
      </c>
      <c r="G28" s="1">
        <f>INDEX(Коэффициенты!D$3:D$39, MATCH(F28,Коэффициенты!C$3:C$39,1))</f>
        <v>0.4</v>
      </c>
      <c r="H28">
        <f t="shared" si="0"/>
        <v>6800</v>
      </c>
      <c r="I28" s="12">
        <f>INDEX(Коэффициенты!B$3:B$74,MATCH(H28,Коэффициенты!A$3:A$74,1))</f>
        <v>0.57999999999999996</v>
      </c>
      <c r="J28" s="9">
        <f t="shared" si="8"/>
        <v>354.95999999999992</v>
      </c>
      <c r="K28" s="2">
        <f t="shared" si="3"/>
        <v>8.4960000000000075</v>
      </c>
      <c r="L28" s="10">
        <f t="shared" si="9"/>
        <v>89.630400000000051</v>
      </c>
      <c r="M28" s="62">
        <f t="shared" si="1"/>
        <v>444.59039999999999</v>
      </c>
      <c r="N28" s="63">
        <f t="shared" si="6"/>
        <v>355.67232000000001</v>
      </c>
      <c r="Q28" s="19"/>
      <c r="R28" s="19"/>
      <c r="S28" s="20"/>
      <c r="T28" s="21"/>
      <c r="U28" s="20"/>
      <c r="V28" s="20"/>
      <c r="W28" s="20"/>
      <c r="X28" s="20"/>
      <c r="Y28" s="20"/>
      <c r="Z28" s="20"/>
      <c r="AA28" s="20"/>
    </row>
    <row r="29" spans="1:27" ht="15.75" thickBot="1" x14ac:dyDescent="0.3">
      <c r="A29">
        <f t="shared" si="4"/>
        <v>3.1000000000000014</v>
      </c>
      <c r="B29">
        <f t="shared" si="2"/>
        <v>0.10000000000000009</v>
      </c>
      <c r="C29" s="2">
        <f t="shared" si="7"/>
        <v>3.8000000000000012</v>
      </c>
      <c r="D29">
        <f t="shared" si="5"/>
        <v>34.699999999999974</v>
      </c>
      <c r="E29" s="67">
        <v>17.899999999999999</v>
      </c>
      <c r="F29" s="66">
        <v>107</v>
      </c>
      <c r="G29" s="1">
        <f>INDEX(Коэффициенты!D$3:D$39, MATCH(F29,Коэффициенты!C$3:C$39,1))</f>
        <v>0.44</v>
      </c>
      <c r="H29">
        <f t="shared" si="0"/>
        <v>17900</v>
      </c>
      <c r="I29" s="12">
        <f>INDEX(Коэффициенты!B$3:B$74,MATCH(H29,Коэффициенты!A$3:A$74,1))</f>
        <v>0.32999999999999902</v>
      </c>
      <c r="J29" s="9">
        <f t="shared" si="8"/>
        <v>531.6299999999984</v>
      </c>
      <c r="K29" s="2">
        <f t="shared" si="3"/>
        <v>5.649600000000004</v>
      </c>
      <c r="L29" s="10">
        <f t="shared" si="9"/>
        <v>95.280000000000058</v>
      </c>
      <c r="M29" s="62">
        <f t="shared" si="1"/>
        <v>626.90999999999849</v>
      </c>
      <c r="N29" s="63">
        <f t="shared" si="6"/>
        <v>501.52799999999877</v>
      </c>
      <c r="Q29" s="22"/>
      <c r="R29" s="20"/>
      <c r="S29" s="20"/>
      <c r="T29" s="21"/>
      <c r="U29" s="20"/>
      <c r="V29" s="20"/>
      <c r="W29" s="20"/>
      <c r="X29" s="20"/>
      <c r="Y29" s="20"/>
      <c r="Z29" s="20"/>
      <c r="AA29" s="20"/>
    </row>
    <row r="30" spans="1:27" ht="15.75" thickBot="1" x14ac:dyDescent="0.3">
      <c r="A30">
        <f t="shared" si="4"/>
        <v>3.2000000000000015</v>
      </c>
      <c r="B30">
        <f t="shared" si="2"/>
        <v>0.10000000000000009</v>
      </c>
      <c r="C30">
        <f t="shared" si="7"/>
        <v>3.9000000000000012</v>
      </c>
      <c r="D30">
        <f t="shared" si="5"/>
        <v>34.599999999999973</v>
      </c>
      <c r="E30" s="67">
        <v>16</v>
      </c>
      <c r="F30" s="66">
        <v>91</v>
      </c>
      <c r="G30" s="1">
        <f>INDEX(Коэффициенты!D$3:D$39, MATCH(F30,Коэффициенты!C$3:C$39,1))</f>
        <v>0.48</v>
      </c>
      <c r="H30">
        <f t="shared" si="0"/>
        <v>16000</v>
      </c>
      <c r="I30" s="12">
        <f>INDEX(Коэффициенты!B$3:B$74,MATCH(H30,Коэффициенты!A$3:A$74,1))</f>
        <v>0.34</v>
      </c>
      <c r="J30" s="9">
        <f t="shared" si="8"/>
        <v>489.59999999999997</v>
      </c>
      <c r="K30" s="2">
        <f t="shared" si="3"/>
        <v>5.2416000000000045</v>
      </c>
      <c r="L30" s="10">
        <f t="shared" si="9"/>
        <v>100.52160000000006</v>
      </c>
      <c r="M30" s="62">
        <f t="shared" si="1"/>
        <v>590.12160000000006</v>
      </c>
      <c r="N30" s="63">
        <f t="shared" si="6"/>
        <v>472.09728000000007</v>
      </c>
      <c r="Q30" s="20"/>
      <c r="R30" s="20"/>
      <c r="S30" s="20"/>
      <c r="T30" s="21"/>
      <c r="U30" s="20"/>
      <c r="V30" s="20"/>
      <c r="W30" s="20"/>
      <c r="X30" s="20"/>
      <c r="Y30" s="20"/>
      <c r="Z30" s="20"/>
      <c r="AA30" s="20"/>
    </row>
    <row r="31" spans="1:27" ht="15.75" thickBot="1" x14ac:dyDescent="0.3">
      <c r="A31">
        <f t="shared" si="4"/>
        <v>3.3000000000000016</v>
      </c>
      <c r="B31">
        <f t="shared" si="2"/>
        <v>0.10000000000000009</v>
      </c>
      <c r="C31">
        <f t="shared" si="7"/>
        <v>4.0000000000000018</v>
      </c>
      <c r="D31">
        <f t="shared" si="5"/>
        <v>34.499999999999972</v>
      </c>
      <c r="E31" s="67">
        <v>11.9</v>
      </c>
      <c r="F31" s="66">
        <v>106</v>
      </c>
      <c r="G31" s="1">
        <f>INDEX(Коэффициенты!D$3:D$39, MATCH(F31,Коэффициенты!C$3:C$39,1))</f>
        <v>0.44</v>
      </c>
      <c r="H31">
        <f t="shared" si="0"/>
        <v>11900</v>
      </c>
      <c r="I31" s="12">
        <f>INDEX(Коэффициенты!B$3:B$74,MATCH(H31,Коэффициенты!A$3:A$74,1))</f>
        <v>0.42</v>
      </c>
      <c r="J31" s="9">
        <f t="shared" si="8"/>
        <v>449.82</v>
      </c>
      <c r="K31" s="2">
        <f t="shared" si="3"/>
        <v>5.5968000000000044</v>
      </c>
      <c r="L31" s="10">
        <f t="shared" si="9"/>
        <v>106.11840000000007</v>
      </c>
      <c r="M31" s="62">
        <f t="shared" si="1"/>
        <v>555.9384</v>
      </c>
      <c r="N31" s="63">
        <f t="shared" si="6"/>
        <v>444.75072</v>
      </c>
      <c r="Q31" s="19"/>
      <c r="R31" s="19"/>
      <c r="S31" s="20"/>
      <c r="T31" s="21"/>
      <c r="U31" s="20"/>
      <c r="V31" s="20"/>
      <c r="W31" s="20"/>
      <c r="X31" s="20"/>
      <c r="Y31" s="20"/>
      <c r="Z31" s="20"/>
      <c r="AA31" s="20"/>
    </row>
    <row r="32" spans="1:27" ht="15.75" thickBot="1" x14ac:dyDescent="0.3">
      <c r="A32">
        <f t="shared" si="4"/>
        <v>3.4000000000000017</v>
      </c>
      <c r="B32">
        <f t="shared" si="2"/>
        <v>0.10000000000000009</v>
      </c>
      <c r="C32" s="2">
        <f t="shared" si="7"/>
        <v>4.1000000000000014</v>
      </c>
      <c r="D32">
        <f t="shared" si="5"/>
        <v>34.39999999999997</v>
      </c>
      <c r="E32" s="67">
        <v>7.2</v>
      </c>
      <c r="F32" s="66">
        <v>79</v>
      </c>
      <c r="G32" s="1">
        <f>INDEX(Коэффициенты!D$3:D$39, MATCH(F32,Коэффициенты!C$3:C$39,1))</f>
        <v>0.51</v>
      </c>
      <c r="H32">
        <f t="shared" si="0"/>
        <v>7200</v>
      </c>
      <c r="I32" s="12">
        <f>INDEX(Коэффициенты!B$3:B$74,MATCH(H32,Коэффициенты!A$3:A$74,1))</f>
        <v>0.56999999999999995</v>
      </c>
      <c r="J32" s="9">
        <f t="shared" si="8"/>
        <v>369.36</v>
      </c>
      <c r="K32" s="2">
        <f t="shared" si="3"/>
        <v>4.834800000000004</v>
      </c>
      <c r="L32" s="10">
        <f t="shared" si="9"/>
        <v>110.95320000000007</v>
      </c>
      <c r="M32" s="62">
        <f t="shared" si="1"/>
        <v>480.31320000000005</v>
      </c>
      <c r="N32" s="63">
        <f t="shared" si="6"/>
        <v>384.25056000000006</v>
      </c>
      <c r="Q32" s="22"/>
      <c r="R32" s="20"/>
      <c r="S32" s="20"/>
      <c r="T32" s="21"/>
      <c r="U32" s="20"/>
      <c r="V32" s="20"/>
      <c r="W32" s="20"/>
      <c r="X32" s="20"/>
      <c r="Y32" s="20"/>
      <c r="Z32" s="20"/>
      <c r="AA32" s="20"/>
    </row>
    <row r="33" spans="1:27" ht="15.75" thickBot="1" x14ac:dyDescent="0.3">
      <c r="A33">
        <f t="shared" si="4"/>
        <v>3.5000000000000018</v>
      </c>
      <c r="B33">
        <f t="shared" si="2"/>
        <v>0.10000000000000009</v>
      </c>
      <c r="C33">
        <f t="shared" si="7"/>
        <v>4.2000000000000011</v>
      </c>
      <c r="D33">
        <f t="shared" si="5"/>
        <v>34.299999999999969</v>
      </c>
      <c r="E33" s="67">
        <v>6.6</v>
      </c>
      <c r="F33" s="66">
        <v>93</v>
      </c>
      <c r="G33" s="1">
        <f>INDEX(Коэффициенты!D$3:D$39, MATCH(F33,Коэффициенты!C$3:C$39,1))</f>
        <v>0.47</v>
      </c>
      <c r="H33">
        <f t="shared" si="0"/>
        <v>6600</v>
      </c>
      <c r="I33" s="12">
        <f>INDEX(Коэффициенты!B$3:B$74,MATCH(H33,Коэффициенты!A$3:A$74,1))</f>
        <v>0.59</v>
      </c>
      <c r="J33" s="9">
        <f t="shared" si="8"/>
        <v>350.46</v>
      </c>
      <c r="K33" s="2">
        <f t="shared" si="3"/>
        <v>5.245200000000005</v>
      </c>
      <c r="L33" s="10">
        <f t="shared" si="9"/>
        <v>116.19840000000008</v>
      </c>
      <c r="M33" s="62">
        <f t="shared" si="1"/>
        <v>466.65840000000003</v>
      </c>
      <c r="N33" s="63">
        <f t="shared" si="6"/>
        <v>373.32672000000002</v>
      </c>
      <c r="Q33" s="20"/>
      <c r="R33" s="20"/>
      <c r="S33" s="20"/>
      <c r="T33" s="21"/>
      <c r="U33" s="20"/>
      <c r="V33" s="20"/>
      <c r="W33" s="20"/>
      <c r="X33" s="20"/>
      <c r="Y33" s="20"/>
      <c r="Z33" s="20"/>
      <c r="AA33" s="20"/>
    </row>
    <row r="34" spans="1:27" ht="15.75" thickBot="1" x14ac:dyDescent="0.3">
      <c r="A34">
        <f t="shared" si="4"/>
        <v>3.6000000000000019</v>
      </c>
      <c r="B34">
        <f t="shared" si="2"/>
        <v>0.10000000000000009</v>
      </c>
      <c r="C34">
        <f t="shared" si="7"/>
        <v>4.3000000000000007</v>
      </c>
      <c r="D34">
        <f t="shared" si="5"/>
        <v>34.199999999999967</v>
      </c>
      <c r="E34" s="67">
        <v>9.3000000000000007</v>
      </c>
      <c r="F34" s="66">
        <v>77</v>
      </c>
      <c r="G34" s="1">
        <f>INDEX(Коэффициенты!D$3:D$39, MATCH(F34,Коэффициенты!C$3:C$39,1))</f>
        <v>0.51</v>
      </c>
      <c r="H34">
        <f t="shared" si="0"/>
        <v>9300</v>
      </c>
      <c r="I34" s="12">
        <f>INDEX(Коэффициенты!B$3:B$74,MATCH(H34,Коэффициенты!A$3:A$74,1))</f>
        <v>0.48</v>
      </c>
      <c r="J34" s="9">
        <f t="shared" si="8"/>
        <v>401.76</v>
      </c>
      <c r="K34" s="2">
        <f t="shared" si="3"/>
        <v>4.7124000000000041</v>
      </c>
      <c r="L34" s="10">
        <f t="shared" si="9"/>
        <v>120.91080000000008</v>
      </c>
      <c r="M34" s="62">
        <f t="shared" si="1"/>
        <v>522.6708000000001</v>
      </c>
      <c r="N34" s="63">
        <f t="shared" si="6"/>
        <v>418.13664000000006</v>
      </c>
      <c r="Q34" s="19"/>
      <c r="R34" s="19"/>
      <c r="S34" s="20"/>
      <c r="T34" s="21"/>
      <c r="U34" s="20"/>
      <c r="V34" s="20"/>
      <c r="W34" s="20"/>
      <c r="X34" s="20"/>
      <c r="Y34" s="20"/>
      <c r="Z34" s="20"/>
      <c r="AA34" s="20"/>
    </row>
    <row r="35" spans="1:27" ht="15.75" thickBot="1" x14ac:dyDescent="0.3">
      <c r="A35">
        <f t="shared" si="4"/>
        <v>3.700000000000002</v>
      </c>
      <c r="B35">
        <f t="shared" si="2"/>
        <v>0.10000000000000009</v>
      </c>
      <c r="C35" s="2">
        <f t="shared" si="7"/>
        <v>4.4000000000000004</v>
      </c>
      <c r="D35">
        <f t="shared" si="5"/>
        <v>34.099999999999966</v>
      </c>
      <c r="E35" s="67">
        <v>12.2</v>
      </c>
      <c r="F35" s="66">
        <v>54</v>
      </c>
      <c r="G35" s="1">
        <f>INDEX(Коэффициенты!D$3:D$39, MATCH(F35,Коэффициенты!C$3:C$39,1))</f>
        <v>0.56999999999999995</v>
      </c>
      <c r="H35">
        <f t="shared" si="0"/>
        <v>12200</v>
      </c>
      <c r="I35" s="12">
        <f>INDEX(Коэффициенты!B$3:B$74,MATCH(H35,Коэффициенты!A$3:A$74,1))</f>
        <v>0.41</v>
      </c>
      <c r="J35" s="9">
        <f t="shared" si="8"/>
        <v>450.18</v>
      </c>
      <c r="K35" s="2">
        <f t="shared" si="3"/>
        <v>3.6936000000000027</v>
      </c>
      <c r="L35" s="10">
        <f t="shared" si="9"/>
        <v>124.60440000000008</v>
      </c>
      <c r="M35" s="62">
        <f t="shared" si="1"/>
        <v>574.78440000000012</v>
      </c>
      <c r="N35" s="63">
        <f t="shared" si="6"/>
        <v>459.82752000000011</v>
      </c>
      <c r="Q35" s="22"/>
      <c r="R35" s="20"/>
      <c r="S35" s="20"/>
      <c r="T35" s="21"/>
      <c r="U35" s="20"/>
      <c r="V35" s="20"/>
      <c r="W35" s="20"/>
      <c r="X35" s="20"/>
      <c r="Y35" s="20"/>
      <c r="Z35" s="20"/>
      <c r="AA35" s="20"/>
    </row>
    <row r="36" spans="1:27" ht="15.75" thickBot="1" x14ac:dyDescent="0.3">
      <c r="A36">
        <f t="shared" si="4"/>
        <v>3.800000000000002</v>
      </c>
      <c r="B36">
        <f t="shared" si="2"/>
        <v>0.10000000000000009</v>
      </c>
      <c r="C36">
        <f t="shared" si="7"/>
        <v>4.5</v>
      </c>
      <c r="D36">
        <f t="shared" si="5"/>
        <v>33.999999999999964</v>
      </c>
      <c r="E36" s="67">
        <v>5.0999999999999996</v>
      </c>
      <c r="F36" s="66">
        <v>48</v>
      </c>
      <c r="G36" s="1">
        <f>INDEX(Коэффициенты!D$3:D$39, MATCH(F36,Коэффициенты!C$3:C$39,1))</f>
        <v>0.57999999999999996</v>
      </c>
      <c r="H36">
        <f t="shared" si="0"/>
        <v>5100</v>
      </c>
      <c r="I36" s="12">
        <f>INDEX(Коэффициенты!B$3:B$74,MATCH(H36,Коэффициенты!A$3:A$74,1))</f>
        <v>0.65</v>
      </c>
      <c r="J36" s="9">
        <f t="shared" si="8"/>
        <v>298.34999999999997</v>
      </c>
      <c r="K36" s="2">
        <f t="shared" si="3"/>
        <v>3.3408000000000024</v>
      </c>
      <c r="L36" s="10">
        <f t="shared" si="9"/>
        <v>127.94520000000009</v>
      </c>
      <c r="M36" s="62">
        <f t="shared" si="1"/>
        <v>426.29520000000002</v>
      </c>
      <c r="N36" s="63">
        <f t="shared" si="6"/>
        <v>341.03616</v>
      </c>
      <c r="Q36" s="20"/>
      <c r="R36" s="20"/>
      <c r="S36" s="20"/>
      <c r="T36" s="21"/>
      <c r="U36" s="20"/>
      <c r="V36" s="20"/>
      <c r="W36" s="20"/>
      <c r="X36" s="20"/>
      <c r="Y36" s="20"/>
      <c r="Z36" s="20"/>
      <c r="AA36" s="20"/>
    </row>
    <row r="37" spans="1:27" ht="15.75" thickBot="1" x14ac:dyDescent="0.3">
      <c r="A37">
        <f t="shared" si="4"/>
        <v>3.9000000000000021</v>
      </c>
      <c r="B37">
        <f t="shared" si="2"/>
        <v>0.10000000000000009</v>
      </c>
      <c r="C37">
        <f t="shared" si="7"/>
        <v>4.5999999999999996</v>
      </c>
      <c r="D37">
        <f t="shared" si="5"/>
        <v>33.899999999999963</v>
      </c>
      <c r="E37" s="67">
        <v>2.1</v>
      </c>
      <c r="F37" s="66">
        <v>52</v>
      </c>
      <c r="G37" s="1">
        <f>INDEX(Коэффициенты!D$3:D$39, MATCH(F37,Коэффициенты!C$3:C$39,1))</f>
        <v>0.56999999999999995</v>
      </c>
      <c r="H37">
        <f t="shared" si="0"/>
        <v>2100</v>
      </c>
      <c r="I37" s="12">
        <f>INDEX(Коэффициенты!B$3:B$74,MATCH(H37,Коэффициенты!A$3:A$74,1))</f>
        <v>0.83</v>
      </c>
      <c r="J37" s="9">
        <f t="shared" si="8"/>
        <v>156.87</v>
      </c>
      <c r="K37" s="2">
        <f t="shared" si="3"/>
        <v>3.5568000000000026</v>
      </c>
      <c r="L37" s="10">
        <f t="shared" si="9"/>
        <v>131.50200000000009</v>
      </c>
      <c r="M37" s="62">
        <f t="shared" si="1"/>
        <v>288.37200000000007</v>
      </c>
      <c r="N37" s="63">
        <f t="shared" si="6"/>
        <v>230.69760000000005</v>
      </c>
      <c r="Q37" s="19"/>
      <c r="R37" s="19"/>
      <c r="S37" s="20"/>
      <c r="T37" s="21"/>
      <c r="U37" s="20"/>
      <c r="V37" s="20"/>
      <c r="W37" s="20"/>
      <c r="X37" s="20"/>
      <c r="Y37" s="20"/>
      <c r="Z37" s="20"/>
      <c r="AA37" s="20"/>
    </row>
    <row r="38" spans="1:27" ht="15.75" thickBot="1" x14ac:dyDescent="0.3">
      <c r="A38">
        <f t="shared" si="4"/>
        <v>4.0000000000000018</v>
      </c>
      <c r="B38">
        <f t="shared" si="2"/>
        <v>9.9999999999999645E-2</v>
      </c>
      <c r="C38" s="2">
        <f t="shared" si="7"/>
        <v>4.6999999999999993</v>
      </c>
      <c r="D38">
        <f t="shared" si="5"/>
        <v>33.799999999999962</v>
      </c>
      <c r="E38" s="67">
        <v>1.1000000000000001</v>
      </c>
      <c r="F38" s="66">
        <v>46</v>
      </c>
      <c r="G38" s="1">
        <f>INDEX(Коэффициенты!D$3:D$39, MATCH(F38,Коэффициенты!C$3:C$39,1))</f>
        <v>0.59</v>
      </c>
      <c r="H38">
        <f t="shared" si="0"/>
        <v>1100</v>
      </c>
      <c r="I38" s="12">
        <f>INDEX(Коэффициенты!B$3:B$74,MATCH(H38,Коэффициенты!A$3:A$74,1))</f>
        <v>0.9</v>
      </c>
      <c r="J38" s="9">
        <f t="shared" si="8"/>
        <v>89.1</v>
      </c>
      <c r="K38" s="2">
        <f t="shared" si="3"/>
        <v>3.2567999999999881</v>
      </c>
      <c r="L38" s="10">
        <f t="shared" si="9"/>
        <v>134.75880000000009</v>
      </c>
      <c r="M38" s="62">
        <f t="shared" si="1"/>
        <v>223.85880000000009</v>
      </c>
      <c r="N38" s="63">
        <f t="shared" si="6"/>
        <v>179.08704000000006</v>
      </c>
      <c r="Q38" s="22"/>
      <c r="R38" s="20"/>
      <c r="S38" s="20"/>
      <c r="T38" s="21"/>
      <c r="U38" s="20"/>
      <c r="V38" s="20"/>
      <c r="W38" s="20"/>
      <c r="X38" s="20"/>
      <c r="Y38" s="20"/>
      <c r="Z38" s="20"/>
      <c r="AA38" s="20"/>
    </row>
    <row r="39" spans="1:27" ht="15.75" thickBot="1" x14ac:dyDescent="0.3">
      <c r="A39">
        <f t="shared" si="4"/>
        <v>4.1000000000000014</v>
      </c>
      <c r="B39">
        <f t="shared" si="2"/>
        <v>9.9999999999999645E-2</v>
      </c>
      <c r="C39">
        <f t="shared" si="7"/>
        <v>4.7999999999999989</v>
      </c>
      <c r="D39">
        <f t="shared" si="5"/>
        <v>33.69999999999996</v>
      </c>
      <c r="E39" s="67">
        <v>0.6</v>
      </c>
      <c r="F39" s="66">
        <v>44</v>
      </c>
      <c r="G39" s="1">
        <f>INDEX(Коэффициенты!D$3:D$39, MATCH(F39,Коэффициенты!C$3:C$39,1))</f>
        <v>0.59</v>
      </c>
      <c r="H39">
        <f t="shared" si="0"/>
        <v>600</v>
      </c>
      <c r="I39" s="12">
        <f>INDEX(Коэффициенты!B$3:B$74,MATCH(H39,Коэффициенты!A$3:A$74,1))</f>
        <v>0.9</v>
      </c>
      <c r="J39" s="9">
        <f t="shared" si="8"/>
        <v>48.6</v>
      </c>
      <c r="K39" s="2">
        <f t="shared" si="3"/>
        <v>3.1151999999999882</v>
      </c>
      <c r="L39" s="10">
        <f t="shared" si="9"/>
        <v>137.87400000000008</v>
      </c>
      <c r="M39" s="62">
        <f t="shared" si="1"/>
        <v>186.47400000000007</v>
      </c>
      <c r="N39" s="63">
        <f t="shared" si="6"/>
        <v>149.17920000000007</v>
      </c>
      <c r="Q39" s="20"/>
      <c r="R39" s="20"/>
      <c r="S39" s="20"/>
      <c r="T39" s="21"/>
      <c r="U39" s="20"/>
      <c r="V39" s="20"/>
      <c r="W39" s="20"/>
      <c r="X39" s="20"/>
      <c r="Y39" s="20"/>
      <c r="Z39" s="20"/>
      <c r="AA39" s="20"/>
    </row>
    <row r="40" spans="1:27" ht="15.75" thickBot="1" x14ac:dyDescent="0.3">
      <c r="A40">
        <f t="shared" si="4"/>
        <v>4.2000000000000011</v>
      </c>
      <c r="B40">
        <f t="shared" si="2"/>
        <v>9.9999999999999645E-2</v>
      </c>
      <c r="C40">
        <f t="shared" si="7"/>
        <v>4.8999999999999986</v>
      </c>
      <c r="D40">
        <f t="shared" si="5"/>
        <v>33.599999999999959</v>
      </c>
      <c r="E40" s="67">
        <v>0.4</v>
      </c>
      <c r="F40" s="66">
        <v>38</v>
      </c>
      <c r="G40" s="1">
        <f>INDEX(Коэффициенты!D$3:D$39, MATCH(F40,Коэффициенты!C$3:C$39,1))</f>
        <v>0.62</v>
      </c>
      <c r="H40">
        <f t="shared" si="0"/>
        <v>400</v>
      </c>
      <c r="I40" s="12">
        <f>INDEX(Коэффициенты!B$3:B$74,MATCH(H40,Коэффициенты!A$3:A$74,1))</f>
        <v>0.9</v>
      </c>
      <c r="J40" s="9">
        <f t="shared" si="8"/>
        <v>32.4</v>
      </c>
      <c r="K40" s="2">
        <f t="shared" si="3"/>
        <v>2.8271999999999897</v>
      </c>
      <c r="L40" s="10">
        <f t="shared" si="9"/>
        <v>140.70120000000006</v>
      </c>
      <c r="M40" s="62">
        <f t="shared" si="1"/>
        <v>173.10120000000006</v>
      </c>
      <c r="N40" s="63">
        <f t="shared" si="6"/>
        <v>138.48096000000004</v>
      </c>
      <c r="Q40" s="19"/>
      <c r="R40" s="19"/>
      <c r="S40" s="20"/>
      <c r="T40" s="21"/>
      <c r="U40" s="20"/>
      <c r="V40" s="20"/>
      <c r="W40" s="20"/>
      <c r="X40" s="20"/>
      <c r="Y40" s="20"/>
      <c r="Z40" s="20"/>
      <c r="AA40" s="20"/>
    </row>
    <row r="41" spans="1:27" ht="15.75" thickBot="1" x14ac:dyDescent="0.3">
      <c r="A41">
        <f t="shared" si="4"/>
        <v>4.3000000000000007</v>
      </c>
      <c r="B41">
        <f t="shared" si="2"/>
        <v>9.9999999999999645E-2</v>
      </c>
      <c r="C41" s="2">
        <f t="shared" si="7"/>
        <v>4.9999999999999982</v>
      </c>
      <c r="D41">
        <f t="shared" si="5"/>
        <v>33.499999999999957</v>
      </c>
      <c r="E41" s="67">
        <v>0.4</v>
      </c>
      <c r="F41" s="66">
        <v>34</v>
      </c>
      <c r="G41" s="1">
        <f>INDEX(Коэффициенты!D$3:D$39, MATCH(F41,Коэффициенты!C$3:C$39,1))</f>
        <v>0.65</v>
      </c>
      <c r="H41">
        <f t="shared" si="0"/>
        <v>400</v>
      </c>
      <c r="I41" s="12">
        <f>INDEX(Коэффициенты!B$3:B$74,MATCH(H41,Коэффициенты!A$3:A$74,1))</f>
        <v>0.9</v>
      </c>
      <c r="J41" s="9">
        <f t="shared" si="8"/>
        <v>32.4</v>
      </c>
      <c r="K41" s="2">
        <f t="shared" si="3"/>
        <v>2.6519999999999908</v>
      </c>
      <c r="L41" s="10">
        <f t="shared" si="9"/>
        <v>143.35320000000004</v>
      </c>
      <c r="M41" s="62">
        <f t="shared" si="1"/>
        <v>175.75320000000005</v>
      </c>
      <c r="N41" s="63">
        <f t="shared" si="6"/>
        <v>140.60256000000004</v>
      </c>
      <c r="Q41" s="22"/>
      <c r="R41" s="20"/>
      <c r="S41" s="20"/>
      <c r="T41" s="21"/>
      <c r="U41" s="20"/>
      <c r="V41" s="20"/>
      <c r="W41" s="20"/>
      <c r="X41" s="20"/>
      <c r="Y41" s="20"/>
      <c r="Z41" s="20"/>
      <c r="AA41" s="20"/>
    </row>
    <row r="42" spans="1:27" ht="15.75" thickBot="1" x14ac:dyDescent="0.3">
      <c r="A42">
        <f t="shared" si="4"/>
        <v>4.4000000000000004</v>
      </c>
      <c r="B42">
        <f t="shared" si="2"/>
        <v>9.9999999999999645E-2</v>
      </c>
      <c r="C42">
        <f t="shared" si="7"/>
        <v>5.0999999999999979</v>
      </c>
      <c r="D42">
        <f t="shared" si="5"/>
        <v>33.399999999999956</v>
      </c>
      <c r="E42" s="67">
        <v>0.5</v>
      </c>
      <c r="F42" s="66">
        <v>26</v>
      </c>
      <c r="G42" s="1">
        <f>INDEX(Коэффициенты!D$3:D$39, MATCH(F42,Коэффициенты!C$3:C$39,1))</f>
        <v>0.71</v>
      </c>
      <c r="H42">
        <f t="shared" si="0"/>
        <v>500</v>
      </c>
      <c r="I42" s="12">
        <f>INDEX(Коэффициенты!B$3:B$74,MATCH(H42,Коэффициенты!A$3:A$74,1))</f>
        <v>0.9</v>
      </c>
      <c r="J42" s="9">
        <f t="shared" si="8"/>
        <v>40.5</v>
      </c>
      <c r="K42" s="2">
        <f t="shared" si="3"/>
        <v>2.2151999999999918</v>
      </c>
      <c r="L42" s="10">
        <f t="shared" si="9"/>
        <v>145.56840000000003</v>
      </c>
      <c r="M42" s="62">
        <f t="shared" si="1"/>
        <v>186.06840000000003</v>
      </c>
      <c r="N42" s="63">
        <f t="shared" si="6"/>
        <v>148.85472000000001</v>
      </c>
      <c r="Q42" s="20"/>
      <c r="R42" s="20"/>
      <c r="S42" s="20"/>
      <c r="T42" s="21"/>
      <c r="U42" s="20"/>
      <c r="V42" s="20"/>
      <c r="W42" s="20"/>
      <c r="X42" s="20"/>
      <c r="Y42" s="20"/>
      <c r="Z42" s="20"/>
      <c r="AA42" s="20"/>
    </row>
    <row r="43" spans="1:27" ht="15.75" thickBot="1" x14ac:dyDescent="0.3">
      <c r="A43">
        <f t="shared" si="4"/>
        <v>4.5</v>
      </c>
      <c r="B43">
        <f t="shared" si="2"/>
        <v>9.9999999999999645E-2</v>
      </c>
      <c r="C43">
        <f t="shared" si="7"/>
        <v>5.1999999999999975</v>
      </c>
      <c r="D43">
        <f t="shared" si="5"/>
        <v>33.299999999999955</v>
      </c>
      <c r="E43" s="67">
        <v>0.4</v>
      </c>
      <c r="F43" s="66">
        <v>23</v>
      </c>
      <c r="G43" s="1">
        <f>INDEX(Коэффициенты!D$3:D$39, MATCH(F43,Коэффициенты!C$3:C$39,1))</f>
        <v>0.73</v>
      </c>
      <c r="H43">
        <f t="shared" si="0"/>
        <v>400</v>
      </c>
      <c r="I43" s="12">
        <f>INDEX(Коэффициенты!B$3:B$74,MATCH(H43,Коэффициенты!A$3:A$74,1))</f>
        <v>0.9</v>
      </c>
      <c r="J43" s="9">
        <f t="shared" si="8"/>
        <v>32.4</v>
      </c>
      <c r="K43" s="2">
        <f t="shared" si="3"/>
        <v>2.0147999999999926</v>
      </c>
      <c r="L43" s="10">
        <f t="shared" si="9"/>
        <v>147.58320000000001</v>
      </c>
      <c r="M43" s="62">
        <f t="shared" si="1"/>
        <v>179.98320000000001</v>
      </c>
      <c r="N43" s="63">
        <f t="shared" si="6"/>
        <v>143.98656</v>
      </c>
      <c r="Q43" s="19"/>
      <c r="R43" s="19"/>
      <c r="S43" s="20"/>
      <c r="T43" s="21"/>
      <c r="U43" s="20"/>
      <c r="V43" s="20"/>
      <c r="W43" s="20"/>
      <c r="X43" s="20"/>
      <c r="Y43" s="20"/>
      <c r="Z43" s="20"/>
      <c r="AA43" s="20"/>
    </row>
    <row r="44" spans="1:27" ht="15.75" thickBot="1" x14ac:dyDescent="0.3">
      <c r="A44">
        <f t="shared" si="4"/>
        <v>4.5999999999999996</v>
      </c>
      <c r="B44">
        <f t="shared" si="2"/>
        <v>9.9999999999999645E-2</v>
      </c>
      <c r="C44" s="2">
        <f t="shared" si="7"/>
        <v>5.2999999999999972</v>
      </c>
      <c r="D44">
        <f t="shared" si="5"/>
        <v>33.199999999999953</v>
      </c>
      <c r="E44" s="67">
        <v>0.3</v>
      </c>
      <c r="F44" s="66">
        <v>22</v>
      </c>
      <c r="G44" s="1">
        <f>INDEX(Коэффициенты!D$3:D$39, MATCH(F44,Коэффициенты!C$3:C$39,1))</f>
        <v>0.74</v>
      </c>
      <c r="H44">
        <f t="shared" si="0"/>
        <v>300</v>
      </c>
      <c r="I44" s="12">
        <f>INDEX(Коэффициенты!B$3:B$74,MATCH(H44,Коэффициенты!A$3:A$74,1))</f>
        <v>0.9</v>
      </c>
      <c r="J44" s="9">
        <f t="shared" si="8"/>
        <v>24.3</v>
      </c>
      <c r="K44" s="2">
        <f t="shared" si="3"/>
        <v>1.9535999999999931</v>
      </c>
      <c r="L44" s="10">
        <f t="shared" si="9"/>
        <v>149.5368</v>
      </c>
      <c r="M44" s="62">
        <f t="shared" si="1"/>
        <v>173.83680000000001</v>
      </c>
      <c r="N44" s="63">
        <f t="shared" si="6"/>
        <v>139.06944000000001</v>
      </c>
      <c r="Q44" s="22"/>
      <c r="R44" s="20"/>
      <c r="S44" s="20"/>
      <c r="T44" s="21"/>
      <c r="U44" s="20"/>
      <c r="V44" s="20"/>
      <c r="W44" s="20"/>
      <c r="X44" s="20"/>
      <c r="Y44" s="20"/>
      <c r="Z44" s="20"/>
      <c r="AA44" s="20"/>
    </row>
    <row r="45" spans="1:27" ht="15.75" thickBot="1" x14ac:dyDescent="0.3">
      <c r="A45">
        <f t="shared" si="4"/>
        <v>4.6999999999999993</v>
      </c>
      <c r="B45">
        <f t="shared" si="2"/>
        <v>9.9999999999999645E-2</v>
      </c>
      <c r="C45">
        <f t="shared" si="7"/>
        <v>5.3999999999999968</v>
      </c>
      <c r="D45">
        <f t="shared" si="5"/>
        <v>33.099999999999952</v>
      </c>
      <c r="E45" s="67">
        <v>0.4</v>
      </c>
      <c r="F45" s="66">
        <v>20</v>
      </c>
      <c r="G45" s="1">
        <f>INDEX(Коэффициенты!D$3:D$39, MATCH(F45,Коэффициенты!C$3:C$39,1))</f>
        <v>0.75</v>
      </c>
      <c r="H45">
        <f t="shared" si="0"/>
        <v>400</v>
      </c>
      <c r="I45" s="12">
        <f>INDEX(Коэффициенты!B$3:B$74,MATCH(H45,Коэффициенты!A$3:A$74,1))</f>
        <v>0.9</v>
      </c>
      <c r="J45" s="9">
        <f t="shared" si="8"/>
        <v>32.4</v>
      </c>
      <c r="K45" s="2">
        <f t="shared" si="3"/>
        <v>1.7999999999999936</v>
      </c>
      <c r="L45" s="10">
        <f t="shared" si="9"/>
        <v>151.33679999999998</v>
      </c>
      <c r="M45" s="62">
        <f t="shared" si="1"/>
        <v>183.73679999999999</v>
      </c>
      <c r="N45" s="63">
        <f t="shared" si="6"/>
        <v>146.98944</v>
      </c>
      <c r="Q45" s="20"/>
      <c r="R45" s="20"/>
      <c r="S45" s="20"/>
      <c r="T45" s="21"/>
      <c r="U45" s="20"/>
      <c r="V45" s="20"/>
      <c r="W45" s="20"/>
      <c r="X45" s="20"/>
      <c r="Y45" s="20"/>
      <c r="Z45" s="20"/>
      <c r="AA45" s="20"/>
    </row>
    <row r="46" spans="1:27" ht="15.75" thickBot="1" x14ac:dyDescent="0.3">
      <c r="A46">
        <f t="shared" si="4"/>
        <v>4.7999999999999989</v>
      </c>
      <c r="B46">
        <f t="shared" si="2"/>
        <v>9.9999999999999645E-2</v>
      </c>
      <c r="C46">
        <f t="shared" si="7"/>
        <v>5.4999999999999964</v>
      </c>
      <c r="D46">
        <f t="shared" si="5"/>
        <v>32.99999999999995</v>
      </c>
      <c r="E46" s="67">
        <v>0.4</v>
      </c>
      <c r="F46" s="66">
        <v>19</v>
      </c>
      <c r="G46" s="1">
        <f>INDEX(Коэффициенты!D$3:D$39, MATCH(F46,Коэффициенты!C$3:C$39,1))</f>
        <v>0.75</v>
      </c>
      <c r="H46">
        <f t="shared" si="0"/>
        <v>400</v>
      </c>
      <c r="I46" s="12">
        <f>INDEX(Коэффициенты!B$3:B$74,MATCH(H46,Коэффициенты!A$3:A$74,1))</f>
        <v>0.9</v>
      </c>
      <c r="J46" s="9">
        <f t="shared" si="8"/>
        <v>32.4</v>
      </c>
      <c r="K46" s="2">
        <f t="shared" si="3"/>
        <v>1.709999999999994</v>
      </c>
      <c r="L46" s="10">
        <f t="shared" si="9"/>
        <v>153.04679999999999</v>
      </c>
      <c r="M46" s="62">
        <f t="shared" si="1"/>
        <v>185.4468</v>
      </c>
      <c r="N46" s="63">
        <f t="shared" si="6"/>
        <v>148.35744</v>
      </c>
      <c r="Q46" s="19"/>
      <c r="R46" s="19"/>
      <c r="S46" s="20"/>
      <c r="T46" s="21"/>
      <c r="U46" s="20"/>
      <c r="V46" s="20"/>
      <c r="W46" s="20"/>
      <c r="X46" s="20"/>
      <c r="Y46" s="20"/>
      <c r="Z46" s="20"/>
      <c r="AA46" s="20"/>
    </row>
    <row r="47" spans="1:27" ht="15.75" thickBot="1" x14ac:dyDescent="0.3">
      <c r="A47">
        <f t="shared" si="4"/>
        <v>4.8999999999999986</v>
      </c>
      <c r="B47">
        <f t="shared" si="2"/>
        <v>9.9999999999999645E-2</v>
      </c>
      <c r="C47" s="2">
        <f t="shared" si="7"/>
        <v>5.5999999999999961</v>
      </c>
      <c r="D47">
        <f t="shared" si="5"/>
        <v>32.899999999999949</v>
      </c>
      <c r="E47" s="67">
        <v>0.4</v>
      </c>
      <c r="F47" s="66">
        <v>18</v>
      </c>
      <c r="G47" s="1">
        <f>INDEX(Коэффициенты!D$3:D$39, MATCH(F47,Коэффициенты!C$3:C$39,1))</f>
        <v>0.75</v>
      </c>
      <c r="H47">
        <f t="shared" si="0"/>
        <v>400</v>
      </c>
      <c r="I47" s="12">
        <f>INDEX(Коэффициенты!B$3:B$74,MATCH(H47,Коэффициенты!A$3:A$74,1))</f>
        <v>0.9</v>
      </c>
      <c r="J47" s="9">
        <f t="shared" si="8"/>
        <v>32.4</v>
      </c>
      <c r="K47" s="2">
        <f t="shared" si="3"/>
        <v>1.6199999999999941</v>
      </c>
      <c r="L47" s="10">
        <f t="shared" si="9"/>
        <v>154.66679999999999</v>
      </c>
      <c r="M47" s="62">
        <f t="shared" si="1"/>
        <v>187.0668</v>
      </c>
      <c r="N47" s="63">
        <f t="shared" si="6"/>
        <v>149.65343999999999</v>
      </c>
      <c r="Q47" s="22"/>
      <c r="R47" s="20"/>
      <c r="S47" s="20"/>
      <c r="T47" s="21"/>
      <c r="U47" s="20"/>
      <c r="V47" s="20"/>
      <c r="W47" s="20"/>
      <c r="X47" s="20"/>
      <c r="Y47" s="20"/>
      <c r="Z47" s="20"/>
      <c r="AA47" s="20"/>
    </row>
    <row r="48" spans="1:27" ht="15.75" thickBot="1" x14ac:dyDescent="0.3">
      <c r="A48">
        <f t="shared" si="4"/>
        <v>4.9999999999999982</v>
      </c>
      <c r="B48">
        <f t="shared" si="2"/>
        <v>9.9999999999999645E-2</v>
      </c>
      <c r="C48">
        <f t="shared" si="7"/>
        <v>5.6999999999999957</v>
      </c>
      <c r="D48">
        <f t="shared" si="5"/>
        <v>32.799999999999947</v>
      </c>
      <c r="E48" s="67">
        <v>0.3</v>
      </c>
      <c r="F48" s="66">
        <v>17</v>
      </c>
      <c r="G48" s="1">
        <f>INDEX(Коэффициенты!D$3:D$39, MATCH(F48,Коэффициенты!C$3:C$39,1))</f>
        <v>0.75</v>
      </c>
      <c r="H48">
        <f t="shared" si="0"/>
        <v>300</v>
      </c>
      <c r="I48" s="12">
        <f>INDEX(Коэффициенты!B$3:B$74,MATCH(H48,Коэффициенты!A$3:A$74,1))</f>
        <v>0.9</v>
      </c>
      <c r="J48" s="9">
        <f t="shared" si="8"/>
        <v>24.3</v>
      </c>
      <c r="K48" s="2">
        <f t="shared" si="3"/>
        <v>1.5299999999999945</v>
      </c>
      <c r="L48" s="10">
        <f t="shared" si="9"/>
        <v>156.1968</v>
      </c>
      <c r="M48" s="62">
        <f t="shared" si="1"/>
        <v>180.49680000000001</v>
      </c>
      <c r="N48" s="63">
        <f t="shared" si="6"/>
        <v>144.39744000000002</v>
      </c>
      <c r="Q48" s="20"/>
      <c r="R48" s="20"/>
      <c r="S48" s="20"/>
      <c r="T48" s="21"/>
      <c r="U48" s="20"/>
      <c r="V48" s="20"/>
      <c r="W48" s="20"/>
      <c r="X48" s="20"/>
      <c r="Y48" s="20"/>
      <c r="Z48" s="20"/>
      <c r="AA48" s="20"/>
    </row>
    <row r="49" spans="1:27" ht="15.75" thickBot="1" x14ac:dyDescent="0.3">
      <c r="A49">
        <f t="shared" si="4"/>
        <v>5.0999999999999979</v>
      </c>
      <c r="B49">
        <f t="shared" si="2"/>
        <v>9.9999999999999645E-2</v>
      </c>
      <c r="C49">
        <f t="shared" si="7"/>
        <v>5.7999999999999954</v>
      </c>
      <c r="D49">
        <f t="shared" si="5"/>
        <v>32.699999999999946</v>
      </c>
      <c r="E49" s="67">
        <v>0.5</v>
      </c>
      <c r="F49" s="66">
        <v>19</v>
      </c>
      <c r="G49" s="1">
        <f>INDEX(Коэффициенты!D$3:D$39, MATCH(F49,Коэффициенты!C$3:C$39,1))</f>
        <v>0.75</v>
      </c>
      <c r="H49">
        <f t="shared" si="0"/>
        <v>500</v>
      </c>
      <c r="I49" s="12">
        <f>INDEX(Коэффициенты!B$3:B$74,MATCH(H49,Коэффициенты!A$3:A$74,1))</f>
        <v>0.9</v>
      </c>
      <c r="J49" s="9">
        <f t="shared" si="8"/>
        <v>40.5</v>
      </c>
      <c r="K49" s="2">
        <f t="shared" si="3"/>
        <v>1.709999999999994</v>
      </c>
      <c r="L49" s="10">
        <f t="shared" si="9"/>
        <v>157.9068</v>
      </c>
      <c r="M49" s="62">
        <f t="shared" si="1"/>
        <v>198.4068</v>
      </c>
      <c r="N49" s="63">
        <f t="shared" si="6"/>
        <v>158.72543999999999</v>
      </c>
      <c r="Q49" s="19"/>
      <c r="R49" s="19"/>
      <c r="S49" s="20"/>
      <c r="T49" s="21"/>
      <c r="U49" s="20"/>
      <c r="V49" s="20"/>
      <c r="W49" s="20"/>
      <c r="X49" s="20"/>
      <c r="Y49" s="20"/>
      <c r="Z49" s="20"/>
      <c r="AA49" s="20"/>
    </row>
    <row r="50" spans="1:27" ht="15.75" thickBot="1" x14ac:dyDescent="0.3">
      <c r="A50">
        <f t="shared" si="4"/>
        <v>5.1999999999999975</v>
      </c>
      <c r="B50">
        <f t="shared" si="2"/>
        <v>9.9999999999999645E-2</v>
      </c>
      <c r="C50" s="2">
        <f t="shared" si="7"/>
        <v>5.899999999999995</v>
      </c>
      <c r="D50">
        <f t="shared" si="5"/>
        <v>32.599999999999945</v>
      </c>
      <c r="E50" s="67">
        <v>0.8</v>
      </c>
      <c r="F50" s="66">
        <v>18</v>
      </c>
      <c r="G50" s="1">
        <f>INDEX(Коэффициенты!D$3:D$39, MATCH(F50,Коэффициенты!C$3:C$39,1))</f>
        <v>0.75</v>
      </c>
      <c r="H50">
        <f t="shared" si="0"/>
        <v>800</v>
      </c>
      <c r="I50" s="12">
        <f>INDEX(Коэффициенты!B$3:B$74,MATCH(H50,Коэффициенты!A$3:A$74,1))</f>
        <v>0.9</v>
      </c>
      <c r="J50" s="9">
        <f t="shared" si="8"/>
        <v>64.8</v>
      </c>
      <c r="K50" s="2">
        <f t="shared" si="3"/>
        <v>1.6199999999999941</v>
      </c>
      <c r="L50" s="10">
        <f t="shared" si="9"/>
        <v>159.52680000000001</v>
      </c>
      <c r="M50" s="62">
        <f t="shared" si="1"/>
        <v>224.32679999999999</v>
      </c>
      <c r="N50" s="63">
        <f t="shared" si="6"/>
        <v>179.46143999999998</v>
      </c>
      <c r="Q50" s="22"/>
      <c r="R50" s="20"/>
      <c r="S50" s="20"/>
      <c r="T50" s="21"/>
      <c r="U50" s="20"/>
      <c r="V50" s="20"/>
      <c r="W50" s="20"/>
      <c r="X50" s="20"/>
      <c r="Y50" s="20"/>
      <c r="Z50" s="20"/>
      <c r="AA50" s="20"/>
    </row>
    <row r="51" spans="1:27" ht="15.75" thickBot="1" x14ac:dyDescent="0.3">
      <c r="A51">
        <f t="shared" si="4"/>
        <v>5.2999999999999972</v>
      </c>
      <c r="B51">
        <f t="shared" si="2"/>
        <v>9.9999999999999645E-2</v>
      </c>
      <c r="C51">
        <f t="shared" si="7"/>
        <v>5.9999999999999947</v>
      </c>
      <c r="D51">
        <f t="shared" si="5"/>
        <v>32.499999999999943</v>
      </c>
      <c r="E51" s="67">
        <v>0.5</v>
      </c>
      <c r="F51" s="66">
        <v>19</v>
      </c>
      <c r="G51" s="1">
        <f>INDEX(Коэффициенты!D$3:D$39, MATCH(F51,Коэффициенты!C$3:C$39,1))</f>
        <v>0.75</v>
      </c>
      <c r="H51">
        <f t="shared" si="0"/>
        <v>500</v>
      </c>
      <c r="I51" s="12">
        <f>INDEX(Коэффициенты!B$3:B$74,MATCH(H51,Коэффициенты!A$3:A$74,1))</f>
        <v>0.9</v>
      </c>
      <c r="J51" s="9">
        <f t="shared" si="8"/>
        <v>40.5</v>
      </c>
      <c r="K51" s="2">
        <f t="shared" si="3"/>
        <v>1.709999999999994</v>
      </c>
      <c r="L51" s="10">
        <f t="shared" si="9"/>
        <v>161.23680000000002</v>
      </c>
      <c r="M51" s="62">
        <f t="shared" si="1"/>
        <v>201.73680000000002</v>
      </c>
      <c r="N51" s="63">
        <f t="shared" si="6"/>
        <v>161.38944000000001</v>
      </c>
      <c r="Q51" s="20"/>
      <c r="R51" s="20"/>
      <c r="S51" s="20"/>
      <c r="T51" s="21"/>
      <c r="U51" s="20"/>
      <c r="V51" s="20"/>
      <c r="W51" s="20"/>
      <c r="X51" s="20"/>
      <c r="Y51" s="20"/>
      <c r="Z51" s="20"/>
      <c r="AA51" s="20"/>
    </row>
    <row r="52" spans="1:27" ht="15.75" thickBot="1" x14ac:dyDescent="0.3">
      <c r="A52">
        <f t="shared" si="4"/>
        <v>5.3999999999999968</v>
      </c>
      <c r="B52">
        <f t="shared" si="2"/>
        <v>9.9999999999999645E-2</v>
      </c>
      <c r="C52">
        <f t="shared" si="7"/>
        <v>6.0999999999999943</v>
      </c>
      <c r="D52">
        <f t="shared" si="5"/>
        <v>32.399999999999942</v>
      </c>
      <c r="E52" s="67">
        <v>0.5</v>
      </c>
      <c r="F52" s="66">
        <v>25</v>
      </c>
      <c r="G52" s="1">
        <f>INDEX(Коэффициенты!D$3:D$39, MATCH(F52,Коэффициенты!C$3:C$39,1))</f>
        <v>0.72</v>
      </c>
      <c r="H52">
        <f t="shared" si="0"/>
        <v>500</v>
      </c>
      <c r="I52" s="12">
        <f>INDEX(Коэффициенты!B$3:B$74,MATCH(H52,Коэффициенты!A$3:A$74,1))</f>
        <v>0.9</v>
      </c>
      <c r="J52" s="9">
        <f t="shared" si="8"/>
        <v>40.5</v>
      </c>
      <c r="K52" s="2">
        <f t="shared" si="3"/>
        <v>2.1599999999999921</v>
      </c>
      <c r="L52" s="10">
        <f t="shared" si="9"/>
        <v>163.39680000000001</v>
      </c>
      <c r="M52" s="62">
        <f t="shared" si="1"/>
        <v>203.89680000000001</v>
      </c>
      <c r="N52" s="63">
        <f t="shared" si="6"/>
        <v>163.11744000000002</v>
      </c>
      <c r="Q52" s="19"/>
      <c r="R52" s="19"/>
      <c r="S52" s="20"/>
      <c r="T52" s="21"/>
      <c r="U52" s="20"/>
      <c r="V52" s="20"/>
      <c r="W52" s="20"/>
      <c r="X52" s="20"/>
      <c r="Y52" s="20"/>
      <c r="Z52" s="20"/>
      <c r="AA52" s="20"/>
    </row>
    <row r="53" spans="1:27" ht="15.75" thickBot="1" x14ac:dyDescent="0.3">
      <c r="A53">
        <f t="shared" si="4"/>
        <v>5.4999999999999964</v>
      </c>
      <c r="B53">
        <f t="shared" si="2"/>
        <v>9.9999999999999645E-2</v>
      </c>
      <c r="C53" s="2">
        <f t="shared" si="7"/>
        <v>6.199999999999994</v>
      </c>
      <c r="D53">
        <f t="shared" si="5"/>
        <v>32.29999999999994</v>
      </c>
      <c r="E53" s="67">
        <v>0.5</v>
      </c>
      <c r="F53" s="66">
        <v>23</v>
      </c>
      <c r="G53" s="1">
        <f>INDEX(Коэффициенты!D$3:D$39, MATCH(F53,Коэффициенты!C$3:C$39,1))</f>
        <v>0.73</v>
      </c>
      <c r="H53">
        <f t="shared" si="0"/>
        <v>500</v>
      </c>
      <c r="I53" s="12">
        <f>INDEX(Коэффициенты!B$3:B$74,MATCH(H53,Коэффициенты!A$3:A$74,1))</f>
        <v>0.9</v>
      </c>
      <c r="J53" s="9">
        <f t="shared" si="8"/>
        <v>40.5</v>
      </c>
      <c r="K53" s="2">
        <f t="shared" si="3"/>
        <v>2.0147999999999926</v>
      </c>
      <c r="L53" s="10">
        <f t="shared" si="9"/>
        <v>165.41159999999999</v>
      </c>
      <c r="M53" s="62">
        <f t="shared" si="1"/>
        <v>205.91159999999999</v>
      </c>
      <c r="N53" s="63">
        <f t="shared" si="6"/>
        <v>164.72927999999999</v>
      </c>
      <c r="Q53" s="22"/>
      <c r="R53" s="20"/>
      <c r="S53" s="20"/>
      <c r="T53" s="21"/>
      <c r="U53" s="20"/>
      <c r="V53" s="20"/>
      <c r="W53" s="20"/>
      <c r="X53" s="20"/>
      <c r="Y53" s="20"/>
      <c r="Z53" s="20"/>
      <c r="AA53" s="20"/>
    </row>
    <row r="54" spans="1:27" ht="15.75" thickBot="1" x14ac:dyDescent="0.3">
      <c r="A54">
        <f t="shared" si="4"/>
        <v>5.5999999999999961</v>
      </c>
      <c r="B54">
        <f t="shared" si="2"/>
        <v>9.9999999999999645E-2</v>
      </c>
      <c r="C54">
        <f t="shared" si="7"/>
        <v>6.2999999999999936</v>
      </c>
      <c r="D54">
        <f t="shared" si="5"/>
        <v>32.199999999999939</v>
      </c>
      <c r="E54" s="67">
        <v>0.5</v>
      </c>
      <c r="F54" s="66">
        <v>19</v>
      </c>
      <c r="G54" s="1">
        <f>INDEX(Коэффициенты!D$3:D$39, MATCH(F54,Коэффициенты!C$3:C$39,1))</f>
        <v>0.75</v>
      </c>
      <c r="H54">
        <f t="shared" si="0"/>
        <v>500</v>
      </c>
      <c r="I54" s="12">
        <f>INDEX(Коэффициенты!B$3:B$74,MATCH(H54,Коэффициенты!A$3:A$74,1))</f>
        <v>0.9</v>
      </c>
      <c r="J54" s="9">
        <f t="shared" si="8"/>
        <v>40.5</v>
      </c>
      <c r="K54" s="2">
        <f t="shared" si="3"/>
        <v>1.709999999999994</v>
      </c>
      <c r="L54" s="10">
        <f t="shared" si="9"/>
        <v>167.1216</v>
      </c>
      <c r="M54" s="62">
        <f t="shared" si="1"/>
        <v>207.6216</v>
      </c>
      <c r="N54" s="63">
        <f t="shared" si="6"/>
        <v>166.09728000000001</v>
      </c>
      <c r="Q54" s="20"/>
      <c r="R54" s="20"/>
      <c r="S54" s="20"/>
      <c r="T54" s="21"/>
      <c r="U54" s="20"/>
      <c r="V54" s="20"/>
      <c r="W54" s="20"/>
      <c r="X54" s="20"/>
      <c r="Y54" s="20"/>
      <c r="Z54" s="20"/>
      <c r="AA54" s="20"/>
    </row>
    <row r="55" spans="1:27" ht="15.75" thickBot="1" x14ac:dyDescent="0.3">
      <c r="A55">
        <f t="shared" si="4"/>
        <v>5.6999999999999957</v>
      </c>
      <c r="B55">
        <f t="shared" si="2"/>
        <v>9.9999999999999645E-2</v>
      </c>
      <c r="C55">
        <f t="shared" si="7"/>
        <v>6.3999999999999932</v>
      </c>
      <c r="D55">
        <f t="shared" si="5"/>
        <v>32.099999999999937</v>
      </c>
      <c r="E55" s="67">
        <v>0.5</v>
      </c>
      <c r="F55" s="66">
        <v>18</v>
      </c>
      <c r="G55" s="1">
        <f>INDEX(Коэффициенты!D$3:D$39, MATCH(F55,Коэффициенты!C$3:C$39,1))</f>
        <v>0.75</v>
      </c>
      <c r="H55">
        <f t="shared" si="0"/>
        <v>500</v>
      </c>
      <c r="I55" s="12">
        <f>INDEX(Коэффициенты!B$3:B$74,MATCH(H55,Коэффициенты!A$3:A$74,1))</f>
        <v>0.9</v>
      </c>
      <c r="J55" s="9">
        <f t="shared" si="8"/>
        <v>40.5</v>
      </c>
      <c r="K55" s="2">
        <f t="shared" si="3"/>
        <v>1.6199999999999941</v>
      </c>
      <c r="L55" s="10">
        <f t="shared" si="9"/>
        <v>168.74160000000001</v>
      </c>
      <c r="M55" s="62">
        <f t="shared" si="1"/>
        <v>209.24160000000001</v>
      </c>
      <c r="N55" s="63">
        <f t="shared" si="6"/>
        <v>167.39328</v>
      </c>
      <c r="Q55" s="19"/>
      <c r="R55" s="19"/>
      <c r="S55" s="20"/>
      <c r="T55" s="21"/>
      <c r="U55" s="20"/>
      <c r="V55" s="20"/>
      <c r="W55" s="20"/>
      <c r="X55" s="20"/>
      <c r="Y55" s="20"/>
      <c r="Z55" s="20"/>
      <c r="AA55" s="20"/>
    </row>
    <row r="56" spans="1:27" ht="15.75" thickBot="1" x14ac:dyDescent="0.3">
      <c r="A56">
        <f t="shared" si="4"/>
        <v>5.7999999999999954</v>
      </c>
      <c r="B56">
        <f t="shared" si="2"/>
        <v>9.9999999999999645E-2</v>
      </c>
      <c r="C56" s="2">
        <f t="shared" si="7"/>
        <v>6.4999999999999929</v>
      </c>
      <c r="D56">
        <f t="shared" si="5"/>
        <v>31.999999999999936</v>
      </c>
      <c r="E56" s="67">
        <v>0.6</v>
      </c>
      <c r="F56" s="66">
        <v>17</v>
      </c>
      <c r="G56" s="1">
        <f>INDEX(Коэффициенты!D$3:D$39, MATCH(F56,Коэффициенты!C$3:C$39,1))</f>
        <v>0.75</v>
      </c>
      <c r="H56">
        <f t="shared" si="0"/>
        <v>600</v>
      </c>
      <c r="I56" s="12">
        <f>INDEX(Коэффициенты!B$3:B$74,MATCH(H56,Коэффициенты!A$3:A$74,1))</f>
        <v>0.9</v>
      </c>
      <c r="J56" s="9">
        <f t="shared" si="8"/>
        <v>48.6</v>
      </c>
      <c r="K56" s="2">
        <f t="shared" si="3"/>
        <v>1.5299999999999945</v>
      </c>
      <c r="L56" s="10">
        <f t="shared" si="9"/>
        <v>170.27160000000001</v>
      </c>
      <c r="M56" s="62">
        <f t="shared" si="1"/>
        <v>218.8716</v>
      </c>
      <c r="N56" s="63">
        <f t="shared" si="6"/>
        <v>175.09728000000001</v>
      </c>
      <c r="Q56" s="22"/>
      <c r="R56" s="20"/>
      <c r="S56" s="20"/>
      <c r="T56" s="21"/>
      <c r="U56" s="20"/>
      <c r="V56" s="20"/>
      <c r="W56" s="20"/>
      <c r="X56" s="20"/>
      <c r="Y56" s="20"/>
      <c r="Z56" s="20"/>
      <c r="AA56" s="20"/>
    </row>
    <row r="57" spans="1:27" ht="15.75" thickBot="1" x14ac:dyDescent="0.3">
      <c r="A57">
        <f t="shared" si="4"/>
        <v>5.899999999999995</v>
      </c>
      <c r="B57">
        <f t="shared" si="2"/>
        <v>9.9999999999999645E-2</v>
      </c>
      <c r="C57">
        <f t="shared" si="7"/>
        <v>6.5999999999999925</v>
      </c>
      <c r="D57">
        <f t="shared" si="5"/>
        <v>31.899999999999935</v>
      </c>
      <c r="E57" s="67">
        <v>0.5</v>
      </c>
      <c r="F57" s="66">
        <v>16</v>
      </c>
      <c r="G57" s="1">
        <f>INDEX(Коэффициенты!D$3:D$39, MATCH(F57,Коэффициенты!C$3:C$39,1))</f>
        <v>0.75</v>
      </c>
      <c r="H57">
        <f t="shared" si="0"/>
        <v>500</v>
      </c>
      <c r="I57" s="12">
        <f>INDEX(Коэффициенты!B$3:B$74,MATCH(H57,Коэффициенты!A$3:A$74,1))</f>
        <v>0.9</v>
      </c>
      <c r="J57" s="9">
        <f t="shared" si="8"/>
        <v>40.5</v>
      </c>
      <c r="K57" s="2">
        <f t="shared" si="3"/>
        <v>1.4399999999999948</v>
      </c>
      <c r="L57" s="10">
        <f t="shared" si="9"/>
        <v>171.7116</v>
      </c>
      <c r="M57" s="62">
        <f t="shared" si="1"/>
        <v>212.2116</v>
      </c>
      <c r="N57" s="63">
        <f t="shared" si="6"/>
        <v>169.76928000000001</v>
      </c>
      <c r="Q57" s="20"/>
      <c r="R57" s="20"/>
      <c r="S57" s="20"/>
      <c r="T57" s="21"/>
      <c r="U57" s="20"/>
      <c r="V57" s="20"/>
      <c r="W57" s="20"/>
      <c r="X57" s="20"/>
      <c r="Y57" s="20"/>
      <c r="Z57" s="20"/>
      <c r="AA57" s="20"/>
    </row>
    <row r="58" spans="1:27" ht="15.75" thickBot="1" x14ac:dyDescent="0.3">
      <c r="A58">
        <f t="shared" si="4"/>
        <v>5.9999999999999947</v>
      </c>
      <c r="B58">
        <f t="shared" si="2"/>
        <v>9.9999999999999645E-2</v>
      </c>
      <c r="C58">
        <f t="shared" si="7"/>
        <v>6.6999999999999922</v>
      </c>
      <c r="D58">
        <f t="shared" si="5"/>
        <v>31.799999999999933</v>
      </c>
      <c r="E58" s="67">
        <v>0.5</v>
      </c>
      <c r="F58" s="66">
        <v>16</v>
      </c>
      <c r="G58" s="1">
        <f>INDEX(Коэффициенты!D$3:D$39, MATCH(F58,Коэффициенты!C$3:C$39,1))</f>
        <v>0.75</v>
      </c>
      <c r="H58">
        <f t="shared" si="0"/>
        <v>500</v>
      </c>
      <c r="I58" s="12">
        <f>INDEX(Коэффициенты!B$3:B$74,MATCH(H58,Коэффициенты!A$3:A$74,1))</f>
        <v>0.9</v>
      </c>
      <c r="J58" s="9">
        <f t="shared" si="8"/>
        <v>40.5</v>
      </c>
      <c r="K58" s="2">
        <f t="shared" si="3"/>
        <v>1.4399999999999948</v>
      </c>
      <c r="L58" s="10">
        <f t="shared" si="9"/>
        <v>173.1516</v>
      </c>
      <c r="M58" s="62">
        <f t="shared" si="1"/>
        <v>213.6516</v>
      </c>
      <c r="N58" s="63">
        <f t="shared" si="6"/>
        <v>170.92128</v>
      </c>
      <c r="Q58" s="19"/>
      <c r="R58" s="19"/>
      <c r="S58" s="20"/>
      <c r="T58" s="21"/>
      <c r="U58" s="20"/>
      <c r="V58" s="20"/>
      <c r="W58" s="20"/>
      <c r="X58" s="20"/>
      <c r="Y58" s="20"/>
      <c r="Z58" s="20"/>
      <c r="AA58" s="20"/>
    </row>
    <row r="59" spans="1:27" ht="15.75" thickBot="1" x14ac:dyDescent="0.3">
      <c r="A59">
        <f t="shared" si="4"/>
        <v>6.0999999999999943</v>
      </c>
      <c r="B59">
        <f t="shared" si="2"/>
        <v>9.9999999999999645E-2</v>
      </c>
      <c r="C59" s="2">
        <f t="shared" si="7"/>
        <v>6.7999999999999918</v>
      </c>
      <c r="D59">
        <f t="shared" si="5"/>
        <v>31.699999999999932</v>
      </c>
      <c r="E59" s="67">
        <v>0.6</v>
      </c>
      <c r="F59" s="66">
        <v>16</v>
      </c>
      <c r="G59" s="1">
        <f>INDEX(Коэффициенты!D$3:D$39, MATCH(F59,Коэффициенты!C$3:C$39,1))</f>
        <v>0.75</v>
      </c>
      <c r="H59">
        <f t="shared" si="0"/>
        <v>600</v>
      </c>
      <c r="I59" s="12">
        <f>INDEX(Коэффициенты!B$3:B$74,MATCH(H59,Коэффициенты!A$3:A$74,1))</f>
        <v>0.9</v>
      </c>
      <c r="J59" s="9">
        <f t="shared" si="8"/>
        <v>48.6</v>
      </c>
      <c r="K59" s="2">
        <f t="shared" si="3"/>
        <v>1.4399999999999948</v>
      </c>
      <c r="L59" s="10">
        <f t="shared" si="9"/>
        <v>174.5916</v>
      </c>
      <c r="M59" s="62">
        <f t="shared" si="1"/>
        <v>223.19159999999999</v>
      </c>
      <c r="N59" s="63">
        <f t="shared" si="6"/>
        <v>178.55328</v>
      </c>
      <c r="Q59" s="22"/>
      <c r="R59" s="20"/>
      <c r="S59" s="20"/>
      <c r="T59" s="21"/>
      <c r="U59" s="20"/>
      <c r="V59" s="20"/>
      <c r="W59" s="20"/>
      <c r="X59" s="20"/>
      <c r="Y59" s="20"/>
      <c r="Z59" s="20"/>
      <c r="AA59" s="20"/>
    </row>
    <row r="60" spans="1:27" ht="15.75" thickBot="1" x14ac:dyDescent="0.3">
      <c r="A60">
        <f t="shared" si="4"/>
        <v>6.199999999999994</v>
      </c>
      <c r="B60">
        <f t="shared" si="2"/>
        <v>9.9999999999999645E-2</v>
      </c>
      <c r="C60">
        <f t="shared" si="7"/>
        <v>6.8999999999999915</v>
      </c>
      <c r="D60">
        <f t="shared" si="5"/>
        <v>31.59999999999993</v>
      </c>
      <c r="E60" s="67">
        <v>0.6</v>
      </c>
      <c r="F60" s="66">
        <v>17</v>
      </c>
      <c r="G60" s="1">
        <f>INDEX(Коэффициенты!D$3:D$39, MATCH(F60,Коэффициенты!C$3:C$39,1))</f>
        <v>0.75</v>
      </c>
      <c r="H60">
        <f t="shared" si="0"/>
        <v>600</v>
      </c>
      <c r="I60" s="12">
        <f>INDEX(Коэффициенты!B$3:B$74,MATCH(H60,Коэффициенты!A$3:A$74,1))</f>
        <v>0.9</v>
      </c>
      <c r="J60" s="9">
        <f t="shared" si="8"/>
        <v>48.6</v>
      </c>
      <c r="K60" s="2">
        <f t="shared" si="3"/>
        <v>1.5299999999999945</v>
      </c>
      <c r="L60" s="10">
        <f t="shared" si="9"/>
        <v>176.1216</v>
      </c>
      <c r="M60" s="62">
        <f t="shared" si="1"/>
        <v>224.7216</v>
      </c>
      <c r="N60" s="63">
        <f t="shared" si="6"/>
        <v>179.77727999999999</v>
      </c>
      <c r="Q60" s="20"/>
      <c r="R60" s="20"/>
      <c r="S60" s="20"/>
      <c r="T60" s="21"/>
      <c r="U60" s="20"/>
      <c r="V60" s="20"/>
      <c r="W60" s="20"/>
      <c r="X60" s="20"/>
      <c r="Y60" s="20"/>
      <c r="Z60" s="20"/>
      <c r="AA60" s="20"/>
    </row>
    <row r="61" spans="1:27" ht="15.75" thickBot="1" x14ac:dyDescent="0.3">
      <c r="A61">
        <f t="shared" si="4"/>
        <v>6.2999999999999936</v>
      </c>
      <c r="B61">
        <f t="shared" si="2"/>
        <v>9.9999999999999645E-2</v>
      </c>
      <c r="C61">
        <f t="shared" si="7"/>
        <v>6.9999999999999911</v>
      </c>
      <c r="D61">
        <f t="shared" si="5"/>
        <v>31.499999999999929</v>
      </c>
      <c r="E61" s="67">
        <v>0.5</v>
      </c>
      <c r="F61" s="66">
        <v>17</v>
      </c>
      <c r="G61" s="1">
        <f>INDEX(Коэффициенты!D$3:D$39, MATCH(F61,Коэффициенты!C$3:C$39,1))</f>
        <v>0.75</v>
      </c>
      <c r="H61">
        <f t="shared" si="0"/>
        <v>500</v>
      </c>
      <c r="I61" s="12">
        <f>INDEX(Коэффициенты!B$3:B$74,MATCH(H61,Коэффициенты!A$3:A$74,1))</f>
        <v>0.9</v>
      </c>
      <c r="J61" s="9">
        <f t="shared" si="8"/>
        <v>40.5</v>
      </c>
      <c r="K61" s="2">
        <f t="shared" si="3"/>
        <v>1.5299999999999945</v>
      </c>
      <c r="L61" s="10">
        <f t="shared" si="9"/>
        <v>177.6516</v>
      </c>
      <c r="M61" s="62">
        <f t="shared" si="1"/>
        <v>218.1516</v>
      </c>
      <c r="N61" s="63">
        <f t="shared" si="6"/>
        <v>174.52127999999999</v>
      </c>
      <c r="Q61" s="19"/>
      <c r="R61" s="19"/>
      <c r="S61" s="20"/>
      <c r="T61" s="21"/>
      <c r="U61" s="20"/>
      <c r="V61" s="20"/>
      <c r="W61" s="20"/>
      <c r="X61" s="20"/>
      <c r="Y61" s="20"/>
      <c r="Z61" s="20"/>
      <c r="AA61" s="20"/>
    </row>
    <row r="62" spans="1:27" ht="15.75" thickBot="1" x14ac:dyDescent="0.3">
      <c r="A62">
        <f t="shared" si="4"/>
        <v>6.3999999999999932</v>
      </c>
      <c r="B62">
        <f t="shared" si="2"/>
        <v>9.9999999999999645E-2</v>
      </c>
      <c r="C62" s="2">
        <f t="shared" si="7"/>
        <v>7.0999999999999908</v>
      </c>
      <c r="D62">
        <f t="shared" si="5"/>
        <v>31.399999999999928</v>
      </c>
      <c r="E62" s="67">
        <v>0.5</v>
      </c>
      <c r="F62" s="66">
        <v>21</v>
      </c>
      <c r="G62" s="1">
        <f>INDEX(Коэффициенты!D$3:D$39, MATCH(F62,Коэффициенты!C$3:C$39,1))</f>
        <v>0.75</v>
      </c>
      <c r="H62">
        <f t="shared" si="0"/>
        <v>500</v>
      </c>
      <c r="I62" s="12">
        <f>INDEX(Коэффициенты!B$3:B$74,MATCH(H62,Коэффициенты!A$3:A$74,1))</f>
        <v>0.9</v>
      </c>
      <c r="J62" s="9">
        <f t="shared" si="8"/>
        <v>40.5</v>
      </c>
      <c r="K62" s="2">
        <f t="shared" si="3"/>
        <v>1.8899999999999932</v>
      </c>
      <c r="L62" s="10">
        <f t="shared" si="9"/>
        <v>179.54159999999999</v>
      </c>
      <c r="M62" s="62">
        <f t="shared" si="1"/>
        <v>220.04159999999999</v>
      </c>
      <c r="N62" s="63">
        <f t="shared" si="6"/>
        <v>176.03327999999999</v>
      </c>
      <c r="Q62" s="22"/>
      <c r="R62" s="20"/>
      <c r="S62" s="20"/>
      <c r="T62" s="21"/>
      <c r="U62" s="20"/>
      <c r="V62" s="20"/>
      <c r="W62" s="20"/>
      <c r="X62" s="20"/>
      <c r="Y62" s="20"/>
      <c r="Z62" s="20"/>
      <c r="AA62" s="20"/>
    </row>
    <row r="63" spans="1:27" ht="15.75" thickBot="1" x14ac:dyDescent="0.3">
      <c r="A63">
        <f t="shared" si="4"/>
        <v>6.4999999999999929</v>
      </c>
      <c r="B63">
        <f t="shared" si="2"/>
        <v>9.9999999999999645E-2</v>
      </c>
      <c r="C63">
        <f t="shared" si="7"/>
        <v>7.1999999999999904</v>
      </c>
      <c r="D63">
        <f t="shared" si="5"/>
        <v>31.299999999999926</v>
      </c>
      <c r="E63" s="67">
        <v>1.6</v>
      </c>
      <c r="F63" s="66">
        <v>22</v>
      </c>
      <c r="G63" s="5">
        <f>INDEX(Коэффициенты!F$3:F$74, MATCH(F63,Коэффициенты!E$3:E$74,1))</f>
        <v>0.98</v>
      </c>
      <c r="H63">
        <f t="shared" si="0"/>
        <v>1600</v>
      </c>
      <c r="I63" s="12">
        <f>INDEX(Коэффициенты!B$3:B$74,MATCH(H63,Коэффициенты!A$3:A$74,1))</f>
        <v>0.87</v>
      </c>
      <c r="J63" s="9">
        <f t="shared" si="8"/>
        <v>125.28</v>
      </c>
      <c r="K63" s="2">
        <f t="shared" si="3"/>
        <v>2.5871999999999904</v>
      </c>
      <c r="L63" s="10">
        <f t="shared" si="9"/>
        <v>182.12879999999998</v>
      </c>
      <c r="M63" s="62">
        <f t="shared" si="1"/>
        <v>307.40879999999999</v>
      </c>
      <c r="N63" s="63">
        <f t="shared" si="6"/>
        <v>245.92703999999998</v>
      </c>
      <c r="Q63" s="20"/>
      <c r="R63" s="20"/>
      <c r="S63" s="20"/>
      <c r="T63" s="21"/>
      <c r="U63" s="20"/>
      <c r="V63" s="20"/>
      <c r="W63" s="20"/>
      <c r="X63" s="20"/>
      <c r="Y63" s="20"/>
      <c r="Z63" s="20"/>
      <c r="AA63" s="20"/>
    </row>
    <row r="64" spans="1:27" ht="15.75" thickBot="1" x14ac:dyDescent="0.3">
      <c r="A64">
        <f t="shared" si="4"/>
        <v>6.5999999999999925</v>
      </c>
      <c r="B64">
        <f t="shared" si="2"/>
        <v>9.9999999999999645E-2</v>
      </c>
      <c r="C64">
        <f t="shared" si="7"/>
        <v>7.2999999999999901</v>
      </c>
      <c r="D64">
        <f t="shared" si="5"/>
        <v>31.199999999999925</v>
      </c>
      <c r="E64" s="67">
        <v>3</v>
      </c>
      <c r="F64" s="66">
        <v>21</v>
      </c>
      <c r="G64" s="5">
        <f>INDEX(Коэффициенты!F$3:F$74, MATCH(F64,Коэффициенты!E$3:E$74,1))</f>
        <v>0.99</v>
      </c>
      <c r="H64">
        <f t="shared" si="0"/>
        <v>3000</v>
      </c>
      <c r="I64" s="12">
        <f>INDEX(Коэффициенты!B$3:B$74,MATCH(H64,Коэффициенты!A$3:A$74,1))</f>
        <v>0.78</v>
      </c>
      <c r="J64" s="9">
        <f t="shared" si="8"/>
        <v>210.6</v>
      </c>
      <c r="K64" s="2">
        <f t="shared" si="3"/>
        <v>2.4947999999999912</v>
      </c>
      <c r="L64" s="10">
        <f t="shared" si="9"/>
        <v>184.62359999999998</v>
      </c>
      <c r="M64" s="62">
        <f t="shared" si="1"/>
        <v>395.22359999999998</v>
      </c>
      <c r="N64" s="63">
        <f t="shared" si="6"/>
        <v>316.17887999999999</v>
      </c>
      <c r="Q64" s="19"/>
      <c r="R64" s="19"/>
      <c r="S64" s="20"/>
      <c r="T64" s="21"/>
      <c r="U64" s="20"/>
      <c r="V64" s="20"/>
      <c r="W64" s="20"/>
      <c r="X64" s="20"/>
      <c r="Y64" s="20"/>
      <c r="Z64" s="20"/>
      <c r="AA64" s="20"/>
    </row>
    <row r="65" spans="1:27" ht="15.75" thickBot="1" x14ac:dyDescent="0.3">
      <c r="A65">
        <f t="shared" si="4"/>
        <v>6.6999999999999922</v>
      </c>
      <c r="B65">
        <f t="shared" si="2"/>
        <v>9.9999999999999645E-2</v>
      </c>
      <c r="C65" s="2">
        <f t="shared" si="7"/>
        <v>7.3999999999999897</v>
      </c>
      <c r="D65">
        <f t="shared" si="5"/>
        <v>31.099999999999923</v>
      </c>
      <c r="E65" s="67">
        <v>4.8</v>
      </c>
      <c r="F65" s="66">
        <v>35</v>
      </c>
      <c r="G65" s="5">
        <f>INDEX(Коэффициенты!F$3:F$74, MATCH(F65,Коэффициенты!E$3:E$74,1))</f>
        <v>0.82</v>
      </c>
      <c r="H65">
        <f t="shared" si="0"/>
        <v>4800</v>
      </c>
      <c r="I65" s="12">
        <f>INDEX(Коэффициенты!B$3:B$74,MATCH(H65,Коэффициенты!A$3:A$74,1))</f>
        <v>0.67</v>
      </c>
      <c r="J65" s="9">
        <f t="shared" si="8"/>
        <v>289.44</v>
      </c>
      <c r="K65" s="2">
        <f t="shared" si="3"/>
        <v>3.443999999999988</v>
      </c>
      <c r="L65" s="10">
        <f t="shared" si="9"/>
        <v>188.06759999999997</v>
      </c>
      <c r="M65" s="62">
        <f t="shared" si="1"/>
        <v>477.50759999999997</v>
      </c>
      <c r="N65" s="63">
        <f t="shared" si="6"/>
        <v>382.00608</v>
      </c>
      <c r="Q65" s="22"/>
      <c r="R65" s="20"/>
      <c r="S65" s="20"/>
      <c r="T65" s="21"/>
      <c r="U65" s="20"/>
      <c r="V65" s="20"/>
      <c r="W65" s="20"/>
      <c r="X65" s="20"/>
      <c r="Y65" s="20"/>
      <c r="Z65" s="20"/>
      <c r="AA65" s="20"/>
    </row>
    <row r="66" spans="1:27" ht="15.75" thickBot="1" x14ac:dyDescent="0.3">
      <c r="A66">
        <f t="shared" si="4"/>
        <v>6.7999999999999918</v>
      </c>
      <c r="B66">
        <f t="shared" si="2"/>
        <v>9.9999999999999645E-2</v>
      </c>
      <c r="C66">
        <f t="shared" si="7"/>
        <v>7.4999999999999893</v>
      </c>
      <c r="D66">
        <f t="shared" si="5"/>
        <v>30.999999999999922</v>
      </c>
      <c r="E66" s="67">
        <v>4.3</v>
      </c>
      <c r="F66" s="66">
        <v>49</v>
      </c>
      <c r="G66" s="5">
        <f>INDEX(Коэффициенты!F$3:F$74, MATCH(F66,Коэффициенты!E$3:E$74,1))</f>
        <v>0.69</v>
      </c>
      <c r="H66">
        <f t="shared" si="0"/>
        <v>4300</v>
      </c>
      <c r="I66" s="12">
        <f>INDEX(Коэффициенты!B$3:B$74,MATCH(H66,Коэффициенты!A$3:A$74,1))</f>
        <v>0.7</v>
      </c>
      <c r="J66" s="9">
        <f t="shared" si="8"/>
        <v>270.89999999999998</v>
      </c>
      <c r="K66" s="2">
        <f t="shared" si="3"/>
        <v>4.0571999999999848</v>
      </c>
      <c r="L66" s="10">
        <f t="shared" si="9"/>
        <v>192.12479999999996</v>
      </c>
      <c r="M66" s="62">
        <f t="shared" si="1"/>
        <v>463.02479999999991</v>
      </c>
      <c r="N66" s="63">
        <f t="shared" si="6"/>
        <v>370.41983999999991</v>
      </c>
      <c r="Q66" s="20"/>
      <c r="R66" s="20"/>
      <c r="S66" s="20"/>
      <c r="T66" s="21"/>
      <c r="U66" s="20"/>
      <c r="V66" s="20"/>
      <c r="W66" s="20"/>
      <c r="X66" s="20"/>
      <c r="Y66" s="20"/>
      <c r="Z66" s="20"/>
      <c r="AA66" s="20"/>
    </row>
    <row r="67" spans="1:27" ht="15.75" thickBot="1" x14ac:dyDescent="0.3">
      <c r="A67">
        <f t="shared" si="4"/>
        <v>6.8999999999999915</v>
      </c>
      <c r="B67">
        <f t="shared" si="2"/>
        <v>9.9999999999999645E-2</v>
      </c>
      <c r="C67">
        <f t="shared" si="7"/>
        <v>7.599999999999989</v>
      </c>
      <c r="D67">
        <f t="shared" si="5"/>
        <v>30.89999999999992</v>
      </c>
      <c r="E67" s="67">
        <v>3.2</v>
      </c>
      <c r="F67" s="66">
        <v>66</v>
      </c>
      <c r="G67" s="5">
        <f>INDEX(Коэффициенты!F$3:F$74, MATCH(F67,Коэффициенты!E$3:E$74,1))</f>
        <v>0.56000000000000005</v>
      </c>
      <c r="H67">
        <f t="shared" si="0"/>
        <v>3200</v>
      </c>
      <c r="I67" s="12">
        <f>INDEX(Коэффициенты!B$3:B$74,MATCH(H67,Коэффициенты!A$3:A$74,1))</f>
        <v>0.76</v>
      </c>
      <c r="J67" s="9">
        <f t="shared" si="8"/>
        <v>218.88</v>
      </c>
      <c r="K67" s="2">
        <f t="shared" si="3"/>
        <v>4.435199999999984</v>
      </c>
      <c r="L67" s="10">
        <f t="shared" si="9"/>
        <v>196.55999999999995</v>
      </c>
      <c r="M67" s="62">
        <f t="shared" si="1"/>
        <v>415.43999999999994</v>
      </c>
      <c r="N67" s="63">
        <f t="shared" si="6"/>
        <v>332.35199999999998</v>
      </c>
      <c r="Q67" s="19"/>
      <c r="R67" s="19"/>
      <c r="S67" s="20"/>
      <c r="T67" s="21"/>
      <c r="U67" s="20"/>
      <c r="V67" s="20"/>
      <c r="W67" s="20"/>
      <c r="X67" s="20"/>
      <c r="Y67" s="20"/>
      <c r="Z67" s="20"/>
      <c r="AA67" s="20"/>
    </row>
    <row r="68" spans="1:27" ht="15.75" thickBot="1" x14ac:dyDescent="0.3">
      <c r="A68">
        <f t="shared" si="4"/>
        <v>6.9999999999999911</v>
      </c>
      <c r="B68">
        <f t="shared" si="2"/>
        <v>9.9999999999999645E-2</v>
      </c>
      <c r="C68" s="2">
        <f t="shared" si="7"/>
        <v>7.6999999999999886</v>
      </c>
      <c r="D68">
        <f t="shared" si="5"/>
        <v>30.799999999999919</v>
      </c>
      <c r="E68" s="67">
        <v>8.1999999999999993</v>
      </c>
      <c r="F68" s="66">
        <v>68</v>
      </c>
      <c r="G68" s="5">
        <f>INDEX(Коэффициенты!F$3:F$74, MATCH(F68,Коэффициенты!E$3:E$74,1))</f>
        <v>0.54</v>
      </c>
      <c r="H68">
        <f t="shared" si="0"/>
        <v>8200</v>
      </c>
      <c r="I68" s="12">
        <f>INDEX(Коэффициенты!B$3:B$74,MATCH(H68,Коэффициенты!A$3:A$74,1))</f>
        <v>0.53</v>
      </c>
      <c r="J68" s="9">
        <f t="shared" si="8"/>
        <v>391.14</v>
      </c>
      <c r="K68" s="2">
        <f t="shared" si="3"/>
        <v>4.4063999999999837</v>
      </c>
      <c r="L68" s="10">
        <f t="shared" si="9"/>
        <v>200.96639999999994</v>
      </c>
      <c r="M68" s="62">
        <f t="shared" si="1"/>
        <v>592.10639999999989</v>
      </c>
      <c r="N68" s="63">
        <f t="shared" si="6"/>
        <v>473.68511999999993</v>
      </c>
      <c r="Q68" s="22"/>
      <c r="R68" s="20"/>
      <c r="S68" s="20"/>
      <c r="T68" s="21"/>
      <c r="U68" s="20"/>
      <c r="V68" s="20"/>
      <c r="W68" s="20"/>
      <c r="X68" s="20"/>
      <c r="Y68" s="20"/>
      <c r="Z68" s="20"/>
      <c r="AA68" s="20"/>
    </row>
    <row r="69" spans="1:27" ht="15.75" thickBot="1" x14ac:dyDescent="0.3">
      <c r="A69">
        <f t="shared" si="4"/>
        <v>7.0999999999999908</v>
      </c>
      <c r="B69">
        <f t="shared" si="2"/>
        <v>9.9999999999999645E-2</v>
      </c>
      <c r="C69" s="2">
        <f t="shared" si="7"/>
        <v>7.7999999999999883</v>
      </c>
      <c r="D69">
        <f t="shared" si="5"/>
        <v>30.699999999999918</v>
      </c>
      <c r="E69" s="68">
        <v>11.2</v>
      </c>
      <c r="F69" s="65">
        <v>54</v>
      </c>
      <c r="G69" s="5">
        <f>INDEX(Коэффициенты!F$3:F$74, MATCH(F69,Коэффициенты!E$3:E$74,1))</f>
        <v>0.65</v>
      </c>
      <c r="H69">
        <f t="shared" si="0"/>
        <v>11200</v>
      </c>
      <c r="I69" s="12">
        <f>INDEX(Коэффициенты!B$3:B$74,MATCH(H69,Коэффициенты!A$3:A$74,1))</f>
        <v>0.43</v>
      </c>
      <c r="J69" s="9">
        <f t="shared" si="8"/>
        <v>433.44</v>
      </c>
      <c r="K69" s="2">
        <f t="shared" si="3"/>
        <v>4.2119999999999855</v>
      </c>
      <c r="L69" s="10">
        <f t="shared" si="9"/>
        <v>205.17839999999993</v>
      </c>
      <c r="M69" s="62">
        <f t="shared" si="1"/>
        <v>638.61839999999995</v>
      </c>
      <c r="N69" s="63">
        <f t="shared" si="6"/>
        <v>510.89471999999995</v>
      </c>
      <c r="Q69" s="22"/>
      <c r="R69" s="20"/>
      <c r="S69" s="20"/>
      <c r="T69" s="21"/>
      <c r="U69" s="20"/>
      <c r="V69" s="20"/>
      <c r="W69" s="20"/>
      <c r="X69" s="20"/>
      <c r="Y69" s="20"/>
      <c r="Z69" s="20"/>
      <c r="AA69" s="20"/>
    </row>
    <row r="70" spans="1:27" ht="15.75" thickBot="1" x14ac:dyDescent="0.3">
      <c r="A70">
        <f t="shared" si="4"/>
        <v>7.1999999999999904</v>
      </c>
      <c r="B70">
        <f t="shared" si="2"/>
        <v>9.9999999999999645E-2</v>
      </c>
      <c r="C70">
        <f t="shared" si="7"/>
        <v>7.8999999999999879</v>
      </c>
      <c r="D70">
        <f t="shared" si="5"/>
        <v>30.599999999999916</v>
      </c>
      <c r="E70" s="67">
        <v>11</v>
      </c>
      <c r="F70" s="66">
        <v>46</v>
      </c>
      <c r="G70" s="5">
        <f>INDEX(Коэффициенты!F$3:F$74, MATCH(F70,Коэффициенты!E$3:E$74,1))</f>
        <v>0.71</v>
      </c>
      <c r="H70">
        <f t="shared" si="0"/>
        <v>11000</v>
      </c>
      <c r="I70" s="12">
        <f>INDEX(Коэффициенты!B$3:B$74,MATCH(H70,Коэффициенты!A$3:A$74,1))</f>
        <v>0.43</v>
      </c>
      <c r="J70" s="9">
        <f t="shared" si="8"/>
        <v>425.7</v>
      </c>
      <c r="K70" s="2">
        <f t="shared" si="3"/>
        <v>3.9191999999999854</v>
      </c>
      <c r="L70" s="10">
        <f t="shared" si="9"/>
        <v>209.09759999999991</v>
      </c>
      <c r="M70" s="62">
        <f t="shared" si="1"/>
        <v>634.79759999999987</v>
      </c>
      <c r="N70" s="63">
        <f t="shared" si="6"/>
        <v>507.83807999999988</v>
      </c>
      <c r="Q70" s="20"/>
      <c r="R70" s="20"/>
      <c r="S70" s="20"/>
      <c r="T70" s="21"/>
      <c r="U70" s="20"/>
      <c r="V70" s="20"/>
      <c r="W70" s="20"/>
      <c r="X70" s="20"/>
      <c r="Y70" s="20"/>
      <c r="Z70" s="20"/>
      <c r="AA70" s="20"/>
    </row>
    <row r="71" spans="1:27" ht="15.75" thickBot="1" x14ac:dyDescent="0.3">
      <c r="A71">
        <f t="shared" si="4"/>
        <v>7.2999999999999901</v>
      </c>
      <c r="B71">
        <f t="shared" si="2"/>
        <v>9.9999999999999645E-2</v>
      </c>
      <c r="C71">
        <f t="shared" si="7"/>
        <v>7.9999999999999876</v>
      </c>
      <c r="D71">
        <f t="shared" si="5"/>
        <v>30.499999999999915</v>
      </c>
      <c r="E71" s="67">
        <v>4.2</v>
      </c>
      <c r="F71" s="66">
        <v>43</v>
      </c>
      <c r="G71" s="5">
        <f>INDEX(Коэффициенты!F$3:F$74, MATCH(F71,Коэффициенты!E$3:E$74,1))</f>
        <v>0.73</v>
      </c>
      <c r="H71">
        <f t="shared" si="0"/>
        <v>4200</v>
      </c>
      <c r="I71" s="12">
        <f>INDEX(Коэффициенты!B$3:B$74,MATCH(H71,Коэффициенты!A$3:A$74,1))</f>
        <v>0.7</v>
      </c>
      <c r="J71" s="9">
        <f t="shared" si="8"/>
        <v>264.59999999999997</v>
      </c>
      <c r="K71" s="2">
        <f t="shared" si="3"/>
        <v>3.7667999999999862</v>
      </c>
      <c r="L71" s="10">
        <f t="shared" si="9"/>
        <v>212.8643999999999</v>
      </c>
      <c r="M71" s="62">
        <f t="shared" si="1"/>
        <v>477.46439999999984</v>
      </c>
      <c r="N71" s="63">
        <f t="shared" si="6"/>
        <v>381.97151999999988</v>
      </c>
      <c r="Q71" s="19"/>
      <c r="R71" s="19"/>
      <c r="S71" s="20"/>
      <c r="T71" s="21"/>
      <c r="U71" s="20"/>
      <c r="V71" s="20"/>
      <c r="W71" s="20"/>
      <c r="X71" s="20"/>
      <c r="Y71" s="20"/>
      <c r="Z71" s="20"/>
      <c r="AA71" s="20"/>
    </row>
    <row r="72" spans="1:27" ht="15.75" thickBot="1" x14ac:dyDescent="0.3">
      <c r="A72">
        <f t="shared" si="4"/>
        <v>7.3999999999999897</v>
      </c>
      <c r="B72">
        <f t="shared" si="2"/>
        <v>9.9999999999999645E-2</v>
      </c>
      <c r="C72" s="2">
        <f t="shared" si="7"/>
        <v>8.0999999999999872</v>
      </c>
      <c r="D72">
        <f t="shared" si="5"/>
        <v>30.399999999999913</v>
      </c>
      <c r="E72" s="67">
        <v>5</v>
      </c>
      <c r="F72" s="66">
        <v>60</v>
      </c>
      <c r="G72" s="5">
        <f>INDEX(Коэффициенты!F$3:F$74, MATCH(F72,Коэффициенты!E$3:E$74,1))</f>
        <v>0.6</v>
      </c>
      <c r="H72">
        <f t="shared" si="0"/>
        <v>5000</v>
      </c>
      <c r="I72" s="12">
        <f>INDEX(Коэффициенты!B$3:B$74,MATCH(H72,Коэффициенты!A$3:A$74,1))</f>
        <v>0.65</v>
      </c>
      <c r="J72" s="9">
        <f t="shared" si="8"/>
        <v>292.5</v>
      </c>
      <c r="K72" s="2">
        <f t="shared" si="3"/>
        <v>4.3199999999999843</v>
      </c>
      <c r="L72" s="10">
        <f t="shared" si="9"/>
        <v>217.1843999999999</v>
      </c>
      <c r="M72" s="62">
        <f t="shared" si="1"/>
        <v>509.68439999999987</v>
      </c>
      <c r="N72" s="63">
        <f t="shared" si="6"/>
        <v>407.74751999999989</v>
      </c>
      <c r="Q72" s="22"/>
      <c r="R72" s="20"/>
      <c r="S72" s="20"/>
      <c r="T72" s="21"/>
      <c r="U72" s="20"/>
      <c r="V72" s="20"/>
      <c r="W72" s="20"/>
      <c r="X72" s="20"/>
      <c r="Y72" s="20"/>
      <c r="Z72" s="20"/>
      <c r="AA72" s="20"/>
    </row>
    <row r="73" spans="1:27" ht="15.75" thickBot="1" x14ac:dyDescent="0.3">
      <c r="A73">
        <f t="shared" si="4"/>
        <v>7.4999999999999893</v>
      </c>
      <c r="B73">
        <f t="shared" si="2"/>
        <v>9.9999999999999645E-2</v>
      </c>
      <c r="C73">
        <f t="shared" si="7"/>
        <v>8.1999999999999869</v>
      </c>
      <c r="D73">
        <f t="shared" si="5"/>
        <v>30.299999999999912</v>
      </c>
      <c r="E73" s="67">
        <v>10.5</v>
      </c>
      <c r="F73" s="66">
        <v>52</v>
      </c>
      <c r="G73" s="5">
        <f>INDEX(Коэффициенты!F$3:F$74, MATCH(F73,Коэффициенты!E$3:E$74,1))</f>
        <v>0.67</v>
      </c>
      <c r="H73">
        <f t="shared" si="0"/>
        <v>10500</v>
      </c>
      <c r="I73" s="12">
        <f>INDEX(Коэффициенты!B$3:B$74,MATCH(H73,Коэффициенты!A$3:A$74,1))</f>
        <v>0.44</v>
      </c>
      <c r="J73" s="9">
        <f t="shared" si="8"/>
        <v>415.8</v>
      </c>
      <c r="K73" s="2">
        <f t="shared" si="3"/>
        <v>4.1807999999999854</v>
      </c>
      <c r="L73" s="10">
        <f t="shared" si="9"/>
        <v>221.36519999999987</v>
      </c>
      <c r="M73" s="62">
        <f t="shared" si="1"/>
        <v>637.16519999999991</v>
      </c>
      <c r="N73" s="63">
        <f t="shared" si="6"/>
        <v>509.73215999999991</v>
      </c>
      <c r="Q73" s="22"/>
      <c r="R73" s="20"/>
      <c r="S73" s="20"/>
      <c r="T73" s="20"/>
      <c r="U73" s="20"/>
      <c r="V73" s="20"/>
      <c r="W73" s="20"/>
      <c r="X73" s="20"/>
      <c r="Y73" s="20"/>
      <c r="Z73" s="20"/>
      <c r="AA73" s="20"/>
    </row>
    <row r="74" spans="1:27" ht="15.75" thickBot="1" x14ac:dyDescent="0.3">
      <c r="A74">
        <f t="shared" si="4"/>
        <v>7.599999999999989</v>
      </c>
      <c r="B74">
        <f t="shared" si="2"/>
        <v>9.9999999999999645E-2</v>
      </c>
      <c r="C74" s="2">
        <f t="shared" si="7"/>
        <v>8.2999999999999865</v>
      </c>
      <c r="D74">
        <f t="shared" si="5"/>
        <v>30.19999999999991</v>
      </c>
      <c r="E74" s="67">
        <v>7.8</v>
      </c>
      <c r="F74" s="66">
        <v>43</v>
      </c>
      <c r="G74" s="5">
        <f>INDEX(Коэффициенты!F$3:F$74, MATCH(F74,Коэффициенты!E$3:E$74,1))</f>
        <v>0.73</v>
      </c>
      <c r="H74">
        <f t="shared" si="0"/>
        <v>7800</v>
      </c>
      <c r="I74" s="12">
        <f>INDEX(Коэффициенты!B$3:B$74,MATCH(H74,Коэффициенты!A$3:A$74,1))</f>
        <v>0.54</v>
      </c>
      <c r="J74" s="9">
        <f t="shared" si="8"/>
        <v>379.08</v>
      </c>
      <c r="K74" s="2">
        <f t="shared" si="3"/>
        <v>3.7667999999999862</v>
      </c>
      <c r="L74" s="10">
        <f t="shared" si="9"/>
        <v>225.13199999999986</v>
      </c>
      <c r="M74" s="62">
        <f t="shared" si="1"/>
        <v>604.21199999999988</v>
      </c>
      <c r="N74" s="63">
        <f t="shared" si="6"/>
        <v>483.36959999999988</v>
      </c>
      <c r="Q74" s="22"/>
      <c r="R74" s="20"/>
      <c r="S74" s="20"/>
      <c r="T74" s="20"/>
      <c r="U74" s="20"/>
      <c r="V74" s="20"/>
      <c r="W74" s="20"/>
      <c r="X74" s="20"/>
      <c r="Y74" s="20"/>
      <c r="Z74" s="20"/>
      <c r="AA74" s="20"/>
    </row>
    <row r="75" spans="1:27" ht="15.75" thickBot="1" x14ac:dyDescent="0.3">
      <c r="A75">
        <f t="shared" si="4"/>
        <v>7.6999999999999886</v>
      </c>
      <c r="B75">
        <f t="shared" si="2"/>
        <v>9.9999999999999645E-2</v>
      </c>
      <c r="C75" s="2">
        <f t="shared" si="7"/>
        <v>8.3999999999999861</v>
      </c>
      <c r="D75">
        <f t="shared" si="5"/>
        <v>30.099999999999909</v>
      </c>
      <c r="E75" s="67">
        <v>11.9</v>
      </c>
      <c r="F75" s="66">
        <v>76</v>
      </c>
      <c r="G75" s="5">
        <f>INDEX(Коэффициенты!F$3:F$74, MATCH(F75,Коэффициенты!E$3:E$74,1))</f>
        <v>0.48</v>
      </c>
      <c r="H75">
        <f t="shared" ref="H75:H138" si="10">E75*1000</f>
        <v>11900</v>
      </c>
      <c r="I75" s="12">
        <f>INDEX(Коэффициенты!B$3:B$74,MATCH(H75,Коэффициенты!A$3:A$74,1))</f>
        <v>0.42</v>
      </c>
      <c r="J75" s="9">
        <f t="shared" si="8"/>
        <v>449.82</v>
      </c>
      <c r="K75" s="2">
        <f t="shared" si="3"/>
        <v>4.3775999999999842</v>
      </c>
      <c r="L75" s="10">
        <f t="shared" si="9"/>
        <v>229.50959999999984</v>
      </c>
      <c r="M75" s="62">
        <f t="shared" ref="M75:M138" si="11">L75+J75</f>
        <v>679.3295999999998</v>
      </c>
      <c r="N75" s="63">
        <f t="shared" si="6"/>
        <v>543.46367999999984</v>
      </c>
      <c r="Q75" s="22"/>
      <c r="R75" s="20"/>
      <c r="S75" s="20"/>
      <c r="T75" s="19"/>
      <c r="U75" s="19"/>
      <c r="V75" s="20"/>
      <c r="W75" s="20"/>
      <c r="X75" s="20"/>
      <c r="Y75" s="20"/>
      <c r="Z75" s="20"/>
      <c r="AA75" s="20"/>
    </row>
    <row r="76" spans="1:27" ht="15.75" thickBot="1" x14ac:dyDescent="0.3">
      <c r="A76">
        <f t="shared" si="4"/>
        <v>7.7999999999999883</v>
      </c>
      <c r="B76">
        <f t="shared" ref="B76:B139" si="12">A76-A75</f>
        <v>9.9999999999999645E-2</v>
      </c>
      <c r="C76">
        <f t="shared" si="7"/>
        <v>8.4999999999999858</v>
      </c>
      <c r="D76">
        <f t="shared" si="5"/>
        <v>29.999999999999908</v>
      </c>
      <c r="E76" s="67">
        <v>13.4</v>
      </c>
      <c r="F76" s="66">
        <v>49</v>
      </c>
      <c r="G76" s="5">
        <f>INDEX(Коэффициенты!F$3:F$74, MATCH(F76,Коэффициенты!E$3:E$74,1))</f>
        <v>0.69</v>
      </c>
      <c r="H76">
        <f t="shared" si="10"/>
        <v>13400</v>
      </c>
      <c r="I76" s="12">
        <f>INDEX(Коэффициенты!B$3:B$74,MATCH(H76,Коэффициенты!A$3:A$74,1))</f>
        <v>0.39</v>
      </c>
      <c r="J76" s="9">
        <f t="shared" si="8"/>
        <v>470.34</v>
      </c>
      <c r="K76" s="2">
        <f t="shared" ref="K76:K139" si="13">G76*F76*B76*$E$4</f>
        <v>4.0571999999999848</v>
      </c>
      <c r="L76" s="10">
        <f t="shared" si="9"/>
        <v>233.56679999999983</v>
      </c>
      <c r="M76" s="62">
        <f t="shared" si="11"/>
        <v>703.90679999999975</v>
      </c>
      <c r="N76" s="63">
        <f t="shared" si="6"/>
        <v>563.1254399999998</v>
      </c>
      <c r="Q76" s="22"/>
      <c r="R76" s="20"/>
      <c r="S76" s="20"/>
      <c r="T76" s="20"/>
      <c r="U76" s="20"/>
      <c r="V76" s="20"/>
      <c r="W76" s="20"/>
      <c r="X76" s="20"/>
      <c r="Y76" s="20"/>
      <c r="Z76" s="20"/>
      <c r="AA76" s="20"/>
    </row>
    <row r="77" spans="1:27" ht="15.75" thickBot="1" x14ac:dyDescent="0.3">
      <c r="A77">
        <f t="shared" ref="A77:A140" si="14">A76+0.1</f>
        <v>7.8999999999999879</v>
      </c>
      <c r="B77">
        <f t="shared" si="12"/>
        <v>9.9999999999999645E-2</v>
      </c>
      <c r="C77">
        <f t="shared" si="7"/>
        <v>8.5999999999999854</v>
      </c>
      <c r="D77">
        <f t="shared" ref="D77:D140" si="15">D76-B77</f>
        <v>29.899999999999906</v>
      </c>
      <c r="E77" s="67">
        <v>14.3</v>
      </c>
      <c r="F77" s="66">
        <v>49</v>
      </c>
      <c r="G77" s="5">
        <f>INDEX(Коэффициенты!F$3:F$74, MATCH(F77,Коэффициенты!E$3:E$74,1))</f>
        <v>0.69</v>
      </c>
      <c r="H77">
        <f t="shared" si="10"/>
        <v>14300</v>
      </c>
      <c r="I77" s="12">
        <f>INDEX(Коэффициенты!B$3:B$74,MATCH(H77,Коэффициенты!A$3:A$74,1))</f>
        <v>0.37</v>
      </c>
      <c r="J77" s="9">
        <f t="shared" si="8"/>
        <v>476.19</v>
      </c>
      <c r="K77" s="2">
        <f t="shared" si="13"/>
        <v>4.0571999999999848</v>
      </c>
      <c r="L77" s="10">
        <f t="shared" si="9"/>
        <v>237.62399999999982</v>
      </c>
      <c r="M77" s="62">
        <f t="shared" si="11"/>
        <v>713.81399999999985</v>
      </c>
      <c r="N77" s="63">
        <f t="shared" ref="N77:N140" si="16">M77/(1.25)</f>
        <v>571.05119999999988</v>
      </c>
      <c r="Q77" s="22"/>
      <c r="R77" s="20"/>
      <c r="S77" s="20"/>
      <c r="T77" s="20"/>
      <c r="U77" s="20"/>
      <c r="V77" s="20"/>
      <c r="W77" s="20"/>
      <c r="X77" s="20"/>
      <c r="Y77" s="20"/>
      <c r="Z77" s="20"/>
      <c r="AA77" s="20"/>
    </row>
    <row r="78" spans="1:27" ht="15.75" thickBot="1" x14ac:dyDescent="0.3">
      <c r="A78">
        <f t="shared" si="14"/>
        <v>7.9999999999999876</v>
      </c>
      <c r="B78">
        <f t="shared" si="12"/>
        <v>9.9999999999999645E-2</v>
      </c>
      <c r="C78" s="2">
        <f t="shared" ref="C78:C141" si="17">B78+C77</f>
        <v>8.6999999999999851</v>
      </c>
      <c r="D78">
        <f t="shared" si="15"/>
        <v>29.799999999999905</v>
      </c>
      <c r="E78" s="67">
        <v>16.899999999999999</v>
      </c>
      <c r="F78" s="66">
        <v>45</v>
      </c>
      <c r="G78" s="5">
        <f>INDEX(Коэффициенты!F$3:F$74, MATCH(F78,Коэффициенты!E$3:E$74,1))</f>
        <v>0.72</v>
      </c>
      <c r="H78">
        <f t="shared" si="10"/>
        <v>16900</v>
      </c>
      <c r="I78" s="12">
        <f>INDEX(Коэффициенты!B$3:B$74,MATCH(H78,Коэффициенты!A$3:A$74,1))</f>
        <v>0.34</v>
      </c>
      <c r="J78" s="9">
        <f t="shared" ref="J78:J141" si="18">I78*H78*$E$5</f>
        <v>517.14</v>
      </c>
      <c r="K78" s="2">
        <f t="shared" si="13"/>
        <v>3.8879999999999857</v>
      </c>
      <c r="L78" s="10">
        <f t="shared" ref="L78:L141" si="19">L77+K78</f>
        <v>241.5119999999998</v>
      </c>
      <c r="M78" s="62">
        <f t="shared" si="11"/>
        <v>758.65199999999982</v>
      </c>
      <c r="N78" s="63">
        <f t="shared" si="16"/>
        <v>606.9215999999999</v>
      </c>
      <c r="Q78" s="22"/>
      <c r="R78" s="20"/>
      <c r="S78" s="20"/>
      <c r="T78" s="20"/>
      <c r="U78" s="20"/>
      <c r="V78" s="20"/>
      <c r="W78" s="20"/>
      <c r="X78" s="20"/>
      <c r="Y78" s="20"/>
      <c r="Z78" s="20"/>
      <c r="AA78" s="20"/>
    </row>
    <row r="79" spans="1:27" ht="15.75" thickBot="1" x14ac:dyDescent="0.3">
      <c r="A79">
        <f t="shared" si="14"/>
        <v>8.0999999999999872</v>
      </c>
      <c r="B79">
        <f t="shared" si="12"/>
        <v>9.9999999999999645E-2</v>
      </c>
      <c r="C79">
        <f t="shared" si="17"/>
        <v>8.7999999999999847</v>
      </c>
      <c r="D79">
        <f t="shared" si="15"/>
        <v>29.699999999999903</v>
      </c>
      <c r="E79" s="67">
        <v>15.9</v>
      </c>
      <c r="F79" s="66">
        <v>52</v>
      </c>
      <c r="G79" s="5">
        <f>INDEX(Коэффициенты!F$3:F$74, MATCH(F79,Коэффициенты!E$3:E$74,1))</f>
        <v>0.67</v>
      </c>
      <c r="H79">
        <f t="shared" si="10"/>
        <v>15900</v>
      </c>
      <c r="I79" s="12">
        <f>INDEX(Коэффициенты!B$3:B$74,MATCH(H79,Коэффициенты!A$3:A$74,1))</f>
        <v>0.35</v>
      </c>
      <c r="J79" s="9">
        <f t="shared" si="18"/>
        <v>500.84999999999997</v>
      </c>
      <c r="K79" s="2">
        <f t="shared" si="13"/>
        <v>4.1807999999999854</v>
      </c>
      <c r="L79" s="10">
        <f t="shared" si="19"/>
        <v>245.69279999999978</v>
      </c>
      <c r="M79" s="62">
        <f t="shared" si="11"/>
        <v>746.54279999999972</v>
      </c>
      <c r="N79" s="63">
        <f t="shared" si="16"/>
        <v>597.23423999999977</v>
      </c>
      <c r="Q79" s="22"/>
      <c r="R79" s="20"/>
      <c r="S79" s="20"/>
      <c r="T79" s="20"/>
      <c r="U79" s="20"/>
      <c r="V79" s="20"/>
      <c r="W79" s="20"/>
      <c r="X79" s="20"/>
      <c r="Y79" s="20"/>
      <c r="Z79" s="20"/>
      <c r="AA79" s="20"/>
    </row>
    <row r="80" spans="1:27" ht="15.75" thickBot="1" x14ac:dyDescent="0.3">
      <c r="A80">
        <f t="shared" si="14"/>
        <v>8.1999999999999869</v>
      </c>
      <c r="B80">
        <f t="shared" si="12"/>
        <v>9.9999999999999645E-2</v>
      </c>
      <c r="C80" s="2">
        <f t="shared" si="17"/>
        <v>8.8999999999999844</v>
      </c>
      <c r="D80">
        <f t="shared" si="15"/>
        <v>29.599999999999902</v>
      </c>
      <c r="E80" s="67">
        <v>15.5</v>
      </c>
      <c r="F80" s="66">
        <v>55</v>
      </c>
      <c r="G80" s="5">
        <f>INDEX(Коэффициенты!F$3:F$74, MATCH(F80,Коэффициенты!E$3:E$74,1))</f>
        <v>0.64</v>
      </c>
      <c r="H80">
        <f t="shared" si="10"/>
        <v>15500</v>
      </c>
      <c r="I80" s="12">
        <f>INDEX(Коэффициенты!B$3:B$74,MATCH(H80,Коэффициенты!A$3:A$74,1))</f>
        <v>0.35</v>
      </c>
      <c r="J80" s="9">
        <f t="shared" si="18"/>
        <v>488.25</v>
      </c>
      <c r="K80" s="2">
        <f t="shared" si="13"/>
        <v>4.2239999999999851</v>
      </c>
      <c r="L80" s="10">
        <f t="shared" si="19"/>
        <v>249.91679999999977</v>
      </c>
      <c r="M80" s="62">
        <f t="shared" si="11"/>
        <v>738.16679999999974</v>
      </c>
      <c r="N80" s="63">
        <f t="shared" si="16"/>
        <v>590.53343999999981</v>
      </c>
      <c r="Q80" s="22"/>
      <c r="R80" s="20"/>
      <c r="S80" s="20"/>
      <c r="T80" s="20"/>
      <c r="U80" s="20"/>
      <c r="V80" s="20"/>
      <c r="W80" s="20"/>
      <c r="X80" s="20"/>
      <c r="Y80" s="20"/>
      <c r="Z80" s="20"/>
      <c r="AA80" s="20"/>
    </row>
    <row r="81" spans="1:31" ht="15.75" thickBot="1" x14ac:dyDescent="0.3">
      <c r="A81">
        <f t="shared" si="14"/>
        <v>8.2999999999999865</v>
      </c>
      <c r="B81">
        <f t="shared" si="12"/>
        <v>9.9999999999999645E-2</v>
      </c>
      <c r="C81" s="2">
        <f t="shared" si="17"/>
        <v>8.999999999999984</v>
      </c>
      <c r="D81">
        <f t="shared" si="15"/>
        <v>29.499999999999901</v>
      </c>
      <c r="E81" s="67">
        <v>14.1</v>
      </c>
      <c r="F81" s="66">
        <v>56</v>
      </c>
      <c r="G81" s="5">
        <f>INDEX(Коэффициенты!F$3:F$74, MATCH(F81,Коэффициенты!E$3:E$74,1))</f>
        <v>0.64</v>
      </c>
      <c r="H81">
        <f t="shared" si="10"/>
        <v>14100</v>
      </c>
      <c r="I81" s="12">
        <f>INDEX(Коэффициенты!B$3:B$74,MATCH(H81,Коэффициенты!A$3:A$74,1))</f>
        <v>0.37</v>
      </c>
      <c r="J81" s="9">
        <f t="shared" si="18"/>
        <v>469.53</v>
      </c>
      <c r="K81" s="2">
        <f t="shared" si="13"/>
        <v>4.3007999999999846</v>
      </c>
      <c r="L81" s="10">
        <f t="shared" si="19"/>
        <v>254.21759999999975</v>
      </c>
      <c r="M81" s="62">
        <f t="shared" si="11"/>
        <v>723.74759999999969</v>
      </c>
      <c r="N81" s="63">
        <f t="shared" si="16"/>
        <v>578.99807999999973</v>
      </c>
      <c r="Q81" s="22"/>
      <c r="R81" s="20"/>
      <c r="S81" s="20"/>
      <c r="T81" s="19"/>
      <c r="U81" s="19"/>
      <c r="V81" s="20"/>
      <c r="W81" s="20"/>
      <c r="X81" s="20"/>
      <c r="Y81" s="20"/>
      <c r="Z81" s="20"/>
      <c r="AA81" s="20"/>
    </row>
    <row r="82" spans="1:31" ht="15.75" thickBot="1" x14ac:dyDescent="0.3">
      <c r="A82">
        <f t="shared" si="14"/>
        <v>8.3999999999999861</v>
      </c>
      <c r="B82">
        <f t="shared" si="12"/>
        <v>9.9999999999999645E-2</v>
      </c>
      <c r="C82">
        <f t="shared" si="17"/>
        <v>9.0999999999999837</v>
      </c>
      <c r="D82">
        <f t="shared" si="15"/>
        <v>29.399999999999899</v>
      </c>
      <c r="E82" s="67">
        <v>12</v>
      </c>
      <c r="F82" s="66">
        <v>45</v>
      </c>
      <c r="G82" s="5">
        <f>INDEX(Коэффициенты!F$3:F$74, MATCH(F82,Коэффициенты!E$3:E$74,1))</f>
        <v>0.72</v>
      </c>
      <c r="H82">
        <f t="shared" si="10"/>
        <v>12000</v>
      </c>
      <c r="I82" s="12">
        <f>INDEX(Коэффициенты!B$3:B$74,MATCH(H82,Коэффициенты!A$3:A$74,1))</f>
        <v>0.41</v>
      </c>
      <c r="J82" s="9">
        <f t="shared" si="18"/>
        <v>442.8</v>
      </c>
      <c r="K82" s="2">
        <f t="shared" si="13"/>
        <v>3.8879999999999857</v>
      </c>
      <c r="L82" s="10">
        <f t="shared" si="19"/>
        <v>258.10559999999975</v>
      </c>
      <c r="M82" s="62">
        <f t="shared" si="11"/>
        <v>700.90559999999982</v>
      </c>
      <c r="N82" s="63">
        <f t="shared" si="16"/>
        <v>560.72447999999986</v>
      </c>
      <c r="Q82" s="22"/>
      <c r="R82" s="20"/>
      <c r="S82" s="20"/>
      <c r="T82" s="20"/>
      <c r="U82" s="20"/>
      <c r="V82" s="20"/>
      <c r="W82" s="20"/>
      <c r="X82" s="20"/>
      <c r="Y82" s="20"/>
      <c r="Z82" s="20"/>
      <c r="AA82" s="20"/>
    </row>
    <row r="83" spans="1:31" ht="15.75" thickBot="1" x14ac:dyDescent="0.3">
      <c r="A83">
        <f t="shared" si="14"/>
        <v>8.4999999999999858</v>
      </c>
      <c r="B83">
        <f t="shared" si="12"/>
        <v>9.9999999999999645E-2</v>
      </c>
      <c r="C83">
        <f t="shared" si="17"/>
        <v>9.1999999999999833</v>
      </c>
      <c r="D83">
        <f t="shared" si="15"/>
        <v>29.299999999999898</v>
      </c>
      <c r="E83" s="67">
        <v>6.2</v>
      </c>
      <c r="F83" s="66">
        <v>70</v>
      </c>
      <c r="G83" s="5">
        <f>INDEX(Коэффициенты!F$3:F$74, MATCH(F83,Коэффициенты!E$3:E$74,1))</f>
        <v>0.53</v>
      </c>
      <c r="H83">
        <f t="shared" si="10"/>
        <v>6200</v>
      </c>
      <c r="I83" s="12">
        <f>INDEX(Коэффициенты!B$3:B$74,MATCH(H83,Коэффициенты!A$3:A$74,1))</f>
        <v>0.61</v>
      </c>
      <c r="J83" s="9">
        <f t="shared" si="18"/>
        <v>340.38</v>
      </c>
      <c r="K83" s="2">
        <f t="shared" si="13"/>
        <v>4.451999999999984</v>
      </c>
      <c r="L83" s="10">
        <f t="shared" si="19"/>
        <v>262.55759999999975</v>
      </c>
      <c r="M83" s="62">
        <f t="shared" si="11"/>
        <v>602.93759999999975</v>
      </c>
      <c r="N83" s="63">
        <f t="shared" si="16"/>
        <v>482.35007999999982</v>
      </c>
      <c r="Q83" s="22"/>
      <c r="R83" s="20"/>
      <c r="S83" s="20"/>
      <c r="T83" s="20"/>
      <c r="U83" s="20"/>
      <c r="V83" s="20"/>
      <c r="W83" s="20"/>
      <c r="X83" s="20"/>
      <c r="Y83" s="20"/>
      <c r="Z83" s="20"/>
      <c r="AA83" s="20"/>
    </row>
    <row r="84" spans="1:31" ht="15.75" thickBot="1" x14ac:dyDescent="0.3">
      <c r="A84">
        <f t="shared" si="14"/>
        <v>8.5999999999999854</v>
      </c>
      <c r="B84">
        <f t="shared" si="12"/>
        <v>9.9999999999999645E-2</v>
      </c>
      <c r="C84" s="2">
        <f t="shared" si="17"/>
        <v>9.2999999999999829</v>
      </c>
      <c r="D84">
        <f t="shared" si="15"/>
        <v>29.199999999999896</v>
      </c>
      <c r="E84" s="67">
        <v>5.9</v>
      </c>
      <c r="F84" s="66">
        <v>73</v>
      </c>
      <c r="G84" s="5">
        <f>INDEX(Коэффициенты!F$3:F$74, MATCH(F84,Коэффициенты!E$3:E$74,1))</f>
        <v>0.51</v>
      </c>
      <c r="H84">
        <f t="shared" si="10"/>
        <v>5900</v>
      </c>
      <c r="I84" s="12">
        <f>INDEX(Коэффициенты!B$3:B$74,MATCH(H84,Коэффициенты!A$3:A$74,1))</f>
        <v>0.62</v>
      </c>
      <c r="J84" s="9">
        <f t="shared" si="18"/>
        <v>329.21999999999997</v>
      </c>
      <c r="K84" s="2">
        <f t="shared" si="13"/>
        <v>4.467599999999984</v>
      </c>
      <c r="L84" s="10">
        <f t="shared" si="19"/>
        <v>267.02519999999976</v>
      </c>
      <c r="M84" s="62">
        <f t="shared" si="11"/>
        <v>596.24519999999973</v>
      </c>
      <c r="N84" s="63">
        <f t="shared" si="16"/>
        <v>476.9961599999998</v>
      </c>
      <c r="Q84" s="22"/>
      <c r="R84" s="20"/>
      <c r="S84" s="20"/>
      <c r="T84" s="20"/>
      <c r="U84" s="20"/>
      <c r="V84" s="20"/>
      <c r="W84" s="20"/>
      <c r="X84" s="20"/>
      <c r="Y84" s="20"/>
      <c r="Z84" s="20"/>
      <c r="AA84" s="20"/>
    </row>
    <row r="85" spans="1:31" ht="15.75" thickBot="1" x14ac:dyDescent="0.3">
      <c r="A85">
        <f t="shared" si="14"/>
        <v>8.6999999999999851</v>
      </c>
      <c r="B85">
        <f t="shared" si="12"/>
        <v>9.9999999999999645E-2</v>
      </c>
      <c r="C85">
        <f t="shared" si="17"/>
        <v>9.3999999999999826</v>
      </c>
      <c r="D85">
        <f t="shared" si="15"/>
        <v>29.099999999999895</v>
      </c>
      <c r="E85" s="67">
        <v>5.7</v>
      </c>
      <c r="F85" s="66">
        <v>62</v>
      </c>
      <c r="G85" s="5">
        <f>INDEX(Коэффициенты!F$3:F$74, MATCH(F85,Коэффициенты!E$3:E$74,1))</f>
        <v>0.59</v>
      </c>
      <c r="H85">
        <f t="shared" si="10"/>
        <v>5700</v>
      </c>
      <c r="I85" s="12">
        <f>INDEX(Коэффициенты!B$3:B$74,MATCH(H85,Коэффициенты!A$3:A$74,1))</f>
        <v>0.63</v>
      </c>
      <c r="J85" s="9">
        <f t="shared" si="18"/>
        <v>323.19</v>
      </c>
      <c r="K85" s="2">
        <f t="shared" si="13"/>
        <v>4.3895999999999846</v>
      </c>
      <c r="L85" s="10">
        <f t="shared" si="19"/>
        <v>271.41479999999973</v>
      </c>
      <c r="M85" s="62">
        <f t="shared" si="11"/>
        <v>594.60479999999973</v>
      </c>
      <c r="N85" s="63">
        <f t="shared" si="16"/>
        <v>475.6838399999998</v>
      </c>
      <c r="Q85" s="22"/>
      <c r="R85" s="20"/>
      <c r="S85" s="20"/>
      <c r="T85" s="20"/>
      <c r="U85" s="20"/>
      <c r="V85" s="20"/>
      <c r="W85" s="20"/>
      <c r="X85" s="20"/>
      <c r="Y85" s="20"/>
      <c r="Z85" s="20"/>
      <c r="AA85" s="20"/>
    </row>
    <row r="86" spans="1:31" ht="15.75" thickBot="1" x14ac:dyDescent="0.3">
      <c r="A86">
        <f t="shared" si="14"/>
        <v>8.7999999999999847</v>
      </c>
      <c r="B86">
        <f t="shared" si="12"/>
        <v>9.9999999999999645E-2</v>
      </c>
      <c r="C86" s="2">
        <f t="shared" si="17"/>
        <v>9.4999999999999822</v>
      </c>
      <c r="D86">
        <f t="shared" si="15"/>
        <v>28.999999999999893</v>
      </c>
      <c r="E86" s="67">
        <v>6.5</v>
      </c>
      <c r="F86" s="66">
        <v>80</v>
      </c>
      <c r="G86" s="5">
        <f>INDEX(Коэффициенты!F$3:F$74, MATCH(F86,Коэффициенты!E$3:E$74,1))</f>
        <v>0.45</v>
      </c>
      <c r="H86">
        <f t="shared" si="10"/>
        <v>6500</v>
      </c>
      <c r="I86" s="12">
        <f>INDEX(Коэффициенты!B$3:B$74,MATCH(H86,Коэффициенты!A$3:A$74,1))</f>
        <v>0.59</v>
      </c>
      <c r="J86" s="9">
        <f t="shared" si="18"/>
        <v>345.15</v>
      </c>
      <c r="K86" s="2">
        <f t="shared" si="13"/>
        <v>4.3199999999999843</v>
      </c>
      <c r="L86" s="10">
        <f t="shared" si="19"/>
        <v>275.73479999999972</v>
      </c>
      <c r="M86" s="62">
        <f t="shared" si="11"/>
        <v>620.8847999999997</v>
      </c>
      <c r="N86" s="63">
        <f t="shared" si="16"/>
        <v>496.70783999999975</v>
      </c>
      <c r="Q86" s="22"/>
      <c r="R86" s="20"/>
      <c r="S86" s="20"/>
      <c r="T86" s="20"/>
      <c r="U86" s="20"/>
      <c r="V86" s="20"/>
      <c r="W86" s="20"/>
      <c r="X86" s="20"/>
      <c r="Y86" s="20"/>
      <c r="Z86" s="20"/>
      <c r="AA86" s="20"/>
    </row>
    <row r="87" spans="1:31" ht="15.75" thickBot="1" x14ac:dyDescent="0.3">
      <c r="A87">
        <f t="shared" si="14"/>
        <v>8.8999999999999844</v>
      </c>
      <c r="B87">
        <f t="shared" si="12"/>
        <v>9.9999999999999645E-2</v>
      </c>
      <c r="C87" s="2">
        <f t="shared" si="17"/>
        <v>9.5999999999999819</v>
      </c>
      <c r="D87">
        <f t="shared" si="15"/>
        <v>28.899999999999892</v>
      </c>
      <c r="E87" s="67">
        <v>12.1</v>
      </c>
      <c r="F87" s="66">
        <v>59</v>
      </c>
      <c r="G87" s="5">
        <f>INDEX(Коэффициенты!F$3:F$74, MATCH(F87,Коэффициенты!E$3:E$74,1))</f>
        <v>0.61</v>
      </c>
      <c r="H87">
        <f t="shared" si="10"/>
        <v>12100</v>
      </c>
      <c r="I87" s="12">
        <f>INDEX(Коэффициенты!B$3:B$74,MATCH(H87,Коэффициенты!A$3:A$74,1))</f>
        <v>0.41</v>
      </c>
      <c r="J87" s="9">
        <f t="shared" si="18"/>
        <v>446.49</v>
      </c>
      <c r="K87" s="2">
        <f t="shared" si="13"/>
        <v>4.3187999999999844</v>
      </c>
      <c r="L87" s="10">
        <f t="shared" si="19"/>
        <v>280.05359999999973</v>
      </c>
      <c r="M87" s="62">
        <f t="shared" si="11"/>
        <v>726.54359999999974</v>
      </c>
      <c r="N87" s="63">
        <f t="shared" si="16"/>
        <v>581.23487999999975</v>
      </c>
      <c r="Q87" s="22"/>
      <c r="R87" s="20"/>
      <c r="S87" s="20"/>
      <c r="T87" s="19"/>
      <c r="U87" s="19"/>
      <c r="V87" s="20"/>
      <c r="W87" s="20"/>
      <c r="X87" s="20"/>
      <c r="Y87" s="20"/>
      <c r="Z87" s="20"/>
      <c r="AA87" s="20"/>
    </row>
    <row r="88" spans="1:31" ht="15.75" thickBot="1" x14ac:dyDescent="0.3">
      <c r="A88">
        <f t="shared" si="14"/>
        <v>8.999999999999984</v>
      </c>
      <c r="B88">
        <f t="shared" si="12"/>
        <v>9.9999999999999645E-2</v>
      </c>
      <c r="C88">
        <f t="shared" si="17"/>
        <v>9.6999999999999815</v>
      </c>
      <c r="D88">
        <f t="shared" si="15"/>
        <v>28.799999999999891</v>
      </c>
      <c r="E88" s="67">
        <v>15.1</v>
      </c>
      <c r="F88" s="66">
        <v>46</v>
      </c>
      <c r="G88" s="5">
        <f>INDEX(Коэффициенты!F$3:F$74, MATCH(F88,Коэффициенты!E$3:E$74,1))</f>
        <v>0.71</v>
      </c>
      <c r="H88">
        <f t="shared" si="10"/>
        <v>15100</v>
      </c>
      <c r="I88" s="12">
        <f>INDEX(Коэффициенты!B$3:B$74,MATCH(H88,Коэффициенты!A$3:A$74,1))</f>
        <v>0.35</v>
      </c>
      <c r="J88" s="9">
        <f t="shared" si="18"/>
        <v>475.65</v>
      </c>
      <c r="K88" s="2">
        <f t="shared" si="13"/>
        <v>3.9191999999999854</v>
      </c>
      <c r="L88" s="10">
        <f t="shared" si="19"/>
        <v>283.97279999999972</v>
      </c>
      <c r="M88" s="62">
        <f t="shared" si="11"/>
        <v>759.62279999999964</v>
      </c>
      <c r="N88" s="63">
        <f t="shared" si="16"/>
        <v>607.69823999999971</v>
      </c>
      <c r="Q88" s="22"/>
      <c r="R88" s="20"/>
      <c r="S88" s="20"/>
      <c r="T88" s="20"/>
      <c r="U88" s="20"/>
      <c r="V88" s="20"/>
      <c r="W88" s="20"/>
      <c r="X88" s="20"/>
      <c r="Y88" s="20"/>
      <c r="Z88" s="20"/>
      <c r="AA88" s="20"/>
    </row>
    <row r="89" spans="1:31" ht="15.75" thickBot="1" x14ac:dyDescent="0.3">
      <c r="A89">
        <f t="shared" si="14"/>
        <v>9.0999999999999837</v>
      </c>
      <c r="B89">
        <f t="shared" si="12"/>
        <v>9.9999999999999645E-2</v>
      </c>
      <c r="C89">
        <f t="shared" si="17"/>
        <v>9.7999999999999812</v>
      </c>
      <c r="D89">
        <f t="shared" si="15"/>
        <v>28.699999999999889</v>
      </c>
      <c r="E89" s="67">
        <v>14.1</v>
      </c>
      <c r="F89" s="66">
        <v>58</v>
      </c>
      <c r="G89" s="5">
        <f>INDEX(Коэффициенты!F$3:F$74, MATCH(F89,Коэффициенты!E$3:E$74,1))</f>
        <v>0.62</v>
      </c>
      <c r="H89">
        <f t="shared" si="10"/>
        <v>14100</v>
      </c>
      <c r="I89" s="12">
        <f>INDEX(Коэффициенты!B$3:B$74,MATCH(H89,Коэффициенты!A$3:A$74,1))</f>
        <v>0.37</v>
      </c>
      <c r="J89" s="9">
        <f t="shared" si="18"/>
        <v>469.53</v>
      </c>
      <c r="K89" s="2">
        <f t="shared" si="13"/>
        <v>4.3151999999999848</v>
      </c>
      <c r="L89" s="10">
        <f t="shared" si="19"/>
        <v>288.28799999999973</v>
      </c>
      <c r="M89" s="62">
        <f t="shared" si="11"/>
        <v>757.81799999999976</v>
      </c>
      <c r="N89" s="63">
        <f t="shared" si="16"/>
        <v>606.25439999999981</v>
      </c>
      <c r="Q89" s="22"/>
      <c r="R89" s="20"/>
      <c r="S89" s="20"/>
      <c r="T89" s="20"/>
      <c r="U89" s="20"/>
      <c r="V89" s="20"/>
      <c r="W89" s="20"/>
      <c r="X89" s="20"/>
      <c r="Y89" s="20"/>
      <c r="Z89" s="20"/>
      <c r="AA89" s="20"/>
    </row>
    <row r="90" spans="1:31" ht="15.75" thickBot="1" x14ac:dyDescent="0.3">
      <c r="A90">
        <f t="shared" si="14"/>
        <v>9.1999999999999833</v>
      </c>
      <c r="B90">
        <f t="shared" si="12"/>
        <v>9.9999999999999645E-2</v>
      </c>
      <c r="C90" s="2">
        <f t="shared" si="17"/>
        <v>9.8999999999999808</v>
      </c>
      <c r="D90">
        <f t="shared" si="15"/>
        <v>28.599999999999888</v>
      </c>
      <c r="E90" s="67">
        <v>8.5</v>
      </c>
      <c r="F90" s="66">
        <v>63</v>
      </c>
      <c r="G90" s="5">
        <f>INDEX(Коэффициенты!F$3:F$74, MATCH(F90,Коэффициенты!E$3:E$74,1))</f>
        <v>0.57999999999999996</v>
      </c>
      <c r="H90">
        <f t="shared" si="10"/>
        <v>8500</v>
      </c>
      <c r="I90" s="12">
        <f>INDEX(Коэффициенты!B$3:B$74,MATCH(H90,Коэффициенты!A$3:A$74,1))</f>
        <v>0.51</v>
      </c>
      <c r="J90" s="9">
        <f t="shared" si="18"/>
        <v>390.15</v>
      </c>
      <c r="K90" s="2">
        <f t="shared" si="13"/>
        <v>4.3847999999999843</v>
      </c>
      <c r="L90" s="10">
        <f t="shared" si="19"/>
        <v>292.67279999999971</v>
      </c>
      <c r="M90" s="62">
        <f t="shared" si="11"/>
        <v>682.82279999999969</v>
      </c>
      <c r="N90" s="63">
        <f t="shared" si="16"/>
        <v>546.25823999999977</v>
      </c>
      <c r="Q90" s="22"/>
      <c r="R90" s="20"/>
      <c r="S90" s="20"/>
      <c r="T90" s="20"/>
      <c r="U90" s="20"/>
      <c r="V90" s="20"/>
      <c r="W90" s="20"/>
      <c r="X90" s="20"/>
      <c r="Y90" s="20"/>
      <c r="Z90" s="20"/>
      <c r="AA90" s="20"/>
    </row>
    <row r="91" spans="1:31" ht="15.75" thickBot="1" x14ac:dyDescent="0.3">
      <c r="A91">
        <f t="shared" si="14"/>
        <v>9.2999999999999829</v>
      </c>
      <c r="B91">
        <f t="shared" si="12"/>
        <v>9.9999999999999645E-2</v>
      </c>
      <c r="C91">
        <f t="shared" si="17"/>
        <v>9.9999999999999805</v>
      </c>
      <c r="D91">
        <f t="shared" si="15"/>
        <v>28.499999999999886</v>
      </c>
      <c r="E91" s="67">
        <v>5.2</v>
      </c>
      <c r="F91" s="66">
        <v>87</v>
      </c>
      <c r="G91" s="5">
        <f>INDEX(Коэффициенты!F$3:F$74, MATCH(F91,Коэффициенты!E$3:E$74,1))</f>
        <v>0.44</v>
      </c>
      <c r="H91">
        <f t="shared" si="10"/>
        <v>5200</v>
      </c>
      <c r="I91" s="12">
        <f>INDEX(Коэффициенты!B$3:B$74,MATCH(H91,Коэффициенты!A$3:A$74,1))</f>
        <v>0.65</v>
      </c>
      <c r="J91" s="9">
        <f t="shared" si="18"/>
        <v>304.2</v>
      </c>
      <c r="K91" s="2">
        <f t="shared" si="13"/>
        <v>4.5935999999999835</v>
      </c>
      <c r="L91" s="10">
        <f t="shared" si="19"/>
        <v>297.26639999999969</v>
      </c>
      <c r="M91" s="62">
        <f t="shared" si="11"/>
        <v>601.46639999999968</v>
      </c>
      <c r="N91" s="63">
        <f t="shared" si="16"/>
        <v>481.17311999999976</v>
      </c>
      <c r="Q91" s="22"/>
      <c r="R91" s="20"/>
      <c r="S91" s="20"/>
      <c r="T91" s="20"/>
      <c r="U91" s="20"/>
      <c r="V91" s="20"/>
      <c r="W91" s="20"/>
      <c r="X91" s="20"/>
      <c r="Y91" s="20"/>
      <c r="Z91" s="20"/>
      <c r="AA91" s="20"/>
    </row>
    <row r="92" spans="1:31" ht="15.75" thickBot="1" x14ac:dyDescent="0.3">
      <c r="A92">
        <f t="shared" si="14"/>
        <v>9.3999999999999826</v>
      </c>
      <c r="B92">
        <f t="shared" si="12"/>
        <v>9.9999999999999645E-2</v>
      </c>
      <c r="C92" s="2">
        <f t="shared" si="17"/>
        <v>10.09999999999998</v>
      </c>
      <c r="D92">
        <f t="shared" si="15"/>
        <v>28.399999999999885</v>
      </c>
      <c r="E92" s="67">
        <v>3.3</v>
      </c>
      <c r="F92" s="66">
        <v>69</v>
      </c>
      <c r="G92" s="5">
        <f>INDEX(Коэффициенты!F$3:F$74, MATCH(F92,Коэффициенты!E$3:E$74,1))</f>
        <v>0.54</v>
      </c>
      <c r="H92">
        <f t="shared" si="10"/>
        <v>3300</v>
      </c>
      <c r="I92" s="12">
        <f>INDEX(Коэффициенты!B$3:B$74,MATCH(H92,Коэффициенты!A$3:A$74,1))</f>
        <v>0.76</v>
      </c>
      <c r="J92" s="9">
        <f t="shared" si="18"/>
        <v>225.72</v>
      </c>
      <c r="K92" s="2">
        <f t="shared" si="13"/>
        <v>4.4711999999999845</v>
      </c>
      <c r="L92" s="10">
        <f t="shared" si="19"/>
        <v>301.7375999999997</v>
      </c>
      <c r="M92" s="62">
        <f t="shared" si="11"/>
        <v>527.45759999999973</v>
      </c>
      <c r="N92" s="63">
        <f t="shared" si="16"/>
        <v>421.96607999999981</v>
      </c>
      <c r="Q92" s="22"/>
      <c r="R92" s="20"/>
      <c r="S92" s="20"/>
      <c r="T92" s="20"/>
      <c r="U92" s="20"/>
      <c r="V92" s="20"/>
      <c r="W92" s="20"/>
      <c r="X92" s="20"/>
      <c r="Y92" s="20"/>
      <c r="Z92" s="20"/>
      <c r="AA92" s="20"/>
    </row>
    <row r="93" spans="1:31" ht="15.75" thickBot="1" x14ac:dyDescent="0.3">
      <c r="A93">
        <f t="shared" si="14"/>
        <v>9.4999999999999822</v>
      </c>
      <c r="B93">
        <f t="shared" si="12"/>
        <v>9.9999999999999645E-2</v>
      </c>
      <c r="C93" s="2">
        <f t="shared" si="17"/>
        <v>10.19999999999998</v>
      </c>
      <c r="D93">
        <f t="shared" si="15"/>
        <v>28.299999999999883</v>
      </c>
      <c r="E93" s="67">
        <v>2.2000000000000002</v>
      </c>
      <c r="F93" s="66">
        <v>63</v>
      </c>
      <c r="G93" s="5">
        <f>INDEX(Коэффициенты!F$3:F$74, MATCH(F93,Коэффициенты!E$3:E$74,1))</f>
        <v>0.57999999999999996</v>
      </c>
      <c r="H93">
        <f t="shared" si="10"/>
        <v>2200</v>
      </c>
      <c r="I93" s="12">
        <f>INDEX(Коэффициенты!B$3:B$74,MATCH(H93,Коэффициенты!A$3:A$74,1))</f>
        <v>0.83</v>
      </c>
      <c r="J93" s="9">
        <f t="shared" si="18"/>
        <v>164.34</v>
      </c>
      <c r="K93" s="2">
        <f t="shared" si="13"/>
        <v>4.3847999999999843</v>
      </c>
      <c r="L93" s="10">
        <f t="shared" si="19"/>
        <v>306.12239999999969</v>
      </c>
      <c r="M93" s="62">
        <f t="shared" si="11"/>
        <v>470.46239999999966</v>
      </c>
      <c r="N93" s="63">
        <f t="shared" si="16"/>
        <v>376.36991999999975</v>
      </c>
      <c r="Q93" s="22"/>
      <c r="R93" s="20"/>
      <c r="S93" s="20"/>
      <c r="T93" s="19"/>
      <c r="U93" s="19"/>
      <c r="V93" s="20"/>
      <c r="W93" s="20"/>
      <c r="X93" s="20"/>
      <c r="Y93" s="20"/>
      <c r="Z93" s="20"/>
      <c r="AA93" s="20"/>
    </row>
    <row r="94" spans="1:31" ht="15.75" thickBot="1" x14ac:dyDescent="0.3">
      <c r="A94">
        <f t="shared" si="14"/>
        <v>9.5999999999999819</v>
      </c>
      <c r="B94">
        <f t="shared" si="12"/>
        <v>9.9999999999999645E-2</v>
      </c>
      <c r="C94">
        <f t="shared" si="17"/>
        <v>10.299999999999979</v>
      </c>
      <c r="D94">
        <f t="shared" si="15"/>
        <v>28.199999999999882</v>
      </c>
      <c r="E94" s="67">
        <v>0.9</v>
      </c>
      <c r="F94" s="66">
        <v>47</v>
      </c>
      <c r="G94" s="5">
        <f>INDEX(Коэффициенты!F$3:F$74, MATCH(F94,Коэффициенты!E$3:E$74,1))</f>
        <v>0.7</v>
      </c>
      <c r="H94">
        <f t="shared" si="10"/>
        <v>900</v>
      </c>
      <c r="I94" s="12">
        <f>INDEX(Коэффициенты!B$3:B$74,MATCH(H94,Коэффициенты!A$3:A$74,1))</f>
        <v>0.9</v>
      </c>
      <c r="J94" s="9">
        <f t="shared" si="18"/>
        <v>72.899999999999991</v>
      </c>
      <c r="K94" s="2">
        <f t="shared" si="13"/>
        <v>3.9479999999999853</v>
      </c>
      <c r="L94" s="10">
        <f t="shared" si="19"/>
        <v>310.07039999999967</v>
      </c>
      <c r="M94" s="62">
        <f t="shared" si="11"/>
        <v>382.97039999999964</v>
      </c>
      <c r="N94" s="63">
        <f t="shared" si="16"/>
        <v>306.37631999999974</v>
      </c>
      <c r="Q94" s="22"/>
      <c r="R94" s="20"/>
      <c r="S94" s="20"/>
      <c r="T94" s="20"/>
      <c r="U94" s="20"/>
      <c r="V94" s="20"/>
      <c r="W94" s="20"/>
      <c r="X94" s="20"/>
      <c r="Y94" s="20"/>
      <c r="Z94" s="20"/>
      <c r="AA94" s="20"/>
    </row>
    <row r="95" spans="1:31" s="11" customFormat="1" ht="15.75" thickBot="1" x14ac:dyDescent="0.3">
      <c r="A95">
        <f t="shared" si="14"/>
        <v>9.6999999999999815</v>
      </c>
      <c r="B95">
        <f t="shared" si="12"/>
        <v>9.9999999999999645E-2</v>
      </c>
      <c r="C95">
        <f t="shared" si="17"/>
        <v>10.399999999999979</v>
      </c>
      <c r="D95">
        <f t="shared" si="15"/>
        <v>28.099999999999881</v>
      </c>
      <c r="E95" s="67">
        <v>1.6</v>
      </c>
      <c r="F95" s="66">
        <v>36</v>
      </c>
      <c r="G95" s="1">
        <f>INDEX(Коэффициенты!D$3:D$39, MATCH(F95,Коэффициенты!C$3:C$39,1))</f>
        <v>0.63</v>
      </c>
      <c r="H95">
        <f t="shared" si="10"/>
        <v>1600</v>
      </c>
      <c r="I95" s="12">
        <f>INDEX(Коэффициенты!B$3:B$74,MATCH(H95,Коэффициенты!A$3:A$74,1))</f>
        <v>0.87</v>
      </c>
      <c r="J95" s="9">
        <f t="shared" si="18"/>
        <v>125.28</v>
      </c>
      <c r="K95" s="2">
        <f t="shared" si="13"/>
        <v>2.7215999999999902</v>
      </c>
      <c r="L95" s="10">
        <f t="shared" si="19"/>
        <v>312.79199999999963</v>
      </c>
      <c r="M95" s="62">
        <f t="shared" si="11"/>
        <v>438.07199999999966</v>
      </c>
      <c r="N95" s="63">
        <f t="shared" si="16"/>
        <v>350.45759999999973</v>
      </c>
      <c r="O95"/>
      <c r="P95"/>
      <c r="Q95" s="22"/>
      <c r="R95" s="20"/>
      <c r="S95" s="20"/>
      <c r="T95" s="20"/>
      <c r="U95" s="20"/>
      <c r="V95" s="20"/>
      <c r="W95" s="20"/>
      <c r="X95" s="20"/>
      <c r="Y95" s="20"/>
      <c r="Z95" s="20"/>
      <c r="AA95" s="20"/>
      <c r="AB95"/>
      <c r="AC95"/>
      <c r="AD95"/>
      <c r="AE95"/>
    </row>
    <row r="96" spans="1:31" s="11" customFormat="1" ht="15.75" thickBot="1" x14ac:dyDescent="0.3">
      <c r="A96">
        <f t="shared" si="14"/>
        <v>9.7999999999999812</v>
      </c>
      <c r="B96">
        <f t="shared" si="12"/>
        <v>9.9999999999999645E-2</v>
      </c>
      <c r="C96" s="2">
        <f t="shared" si="17"/>
        <v>10.499999999999979</v>
      </c>
      <c r="D96">
        <f t="shared" si="15"/>
        <v>27.999999999999879</v>
      </c>
      <c r="E96" s="67">
        <v>12.3</v>
      </c>
      <c r="F96" s="66">
        <v>28</v>
      </c>
      <c r="G96" s="1">
        <f>INDEX(Коэффициенты!D$3:D$39, MATCH(F96,Коэффициенты!C$3:C$39,1))</f>
        <v>0.69</v>
      </c>
      <c r="H96">
        <f t="shared" si="10"/>
        <v>12300</v>
      </c>
      <c r="I96" s="12">
        <f>INDEX(Коэффициенты!B$3:B$74,MATCH(H96,Коэффициенты!A$3:A$74,1))</f>
        <v>0.41</v>
      </c>
      <c r="J96" s="9">
        <f t="shared" si="18"/>
        <v>453.87</v>
      </c>
      <c r="K96" s="2">
        <f t="shared" si="13"/>
        <v>2.3183999999999916</v>
      </c>
      <c r="L96" s="10">
        <f t="shared" si="19"/>
        <v>315.11039999999963</v>
      </c>
      <c r="M96" s="62">
        <f t="shared" si="11"/>
        <v>768.98039999999969</v>
      </c>
      <c r="N96" s="63">
        <f t="shared" si="16"/>
        <v>615.18431999999973</v>
      </c>
      <c r="O96"/>
      <c r="P96"/>
      <c r="Q96" s="22"/>
      <c r="R96" s="20"/>
      <c r="S96" s="20"/>
      <c r="T96" s="20"/>
      <c r="U96" s="20"/>
      <c r="V96" s="20"/>
      <c r="W96" s="20"/>
      <c r="X96" s="20"/>
      <c r="Y96" s="20"/>
      <c r="Z96" s="20"/>
      <c r="AA96" s="20"/>
      <c r="AB96"/>
      <c r="AC96"/>
      <c r="AD96"/>
      <c r="AE96"/>
    </row>
    <row r="97" spans="1:31" s="11" customFormat="1" ht="15.75" thickBot="1" x14ac:dyDescent="0.3">
      <c r="A97">
        <f t="shared" si="14"/>
        <v>9.8999999999999808</v>
      </c>
      <c r="B97">
        <f t="shared" si="12"/>
        <v>9.9999999999999645E-2</v>
      </c>
      <c r="C97">
        <f t="shared" si="17"/>
        <v>10.599999999999978</v>
      </c>
      <c r="D97">
        <f t="shared" si="15"/>
        <v>27.899999999999878</v>
      </c>
      <c r="E97" s="67">
        <v>13.6</v>
      </c>
      <c r="F97" s="66">
        <v>29</v>
      </c>
      <c r="G97" s="1">
        <f>INDEX(Коэффициенты!D$3:D$39, MATCH(F97,Коэффициенты!C$3:C$39,1))</f>
        <v>0.69</v>
      </c>
      <c r="H97">
        <f t="shared" si="10"/>
        <v>13600</v>
      </c>
      <c r="I97" s="12">
        <f>INDEX(Коэффициенты!B$3:B$74,MATCH(H97,Коэффициенты!A$3:A$74,1))</f>
        <v>0.38</v>
      </c>
      <c r="J97" s="9">
        <f t="shared" si="18"/>
        <v>465.12</v>
      </c>
      <c r="K97" s="2">
        <f t="shared" si="13"/>
        <v>2.4011999999999913</v>
      </c>
      <c r="L97" s="10">
        <f t="shared" si="19"/>
        <v>317.51159999999965</v>
      </c>
      <c r="M97" s="62">
        <f t="shared" si="11"/>
        <v>782.63159999999971</v>
      </c>
      <c r="N97" s="63">
        <f t="shared" si="16"/>
        <v>626.10527999999977</v>
      </c>
      <c r="O97"/>
      <c r="P97"/>
      <c r="Q97" s="22"/>
      <c r="R97" s="20"/>
      <c r="S97" s="20"/>
      <c r="T97" s="20"/>
      <c r="U97" s="20"/>
      <c r="V97" s="20"/>
      <c r="W97" s="20"/>
      <c r="X97" s="20"/>
      <c r="Y97" s="20"/>
      <c r="Z97" s="20"/>
      <c r="AA97" s="20"/>
      <c r="AB97"/>
      <c r="AC97"/>
      <c r="AD97"/>
      <c r="AE97"/>
    </row>
    <row r="98" spans="1:31" s="11" customFormat="1" ht="15.75" thickBot="1" x14ac:dyDescent="0.3">
      <c r="A98">
        <f t="shared" si="14"/>
        <v>9.9999999999999805</v>
      </c>
      <c r="B98">
        <f t="shared" si="12"/>
        <v>9.9999999999999645E-2</v>
      </c>
      <c r="C98" s="2">
        <f t="shared" si="17"/>
        <v>10.699999999999978</v>
      </c>
      <c r="D98">
        <f t="shared" si="15"/>
        <v>27.799999999999876</v>
      </c>
      <c r="E98" s="67">
        <v>12.8</v>
      </c>
      <c r="F98" s="66">
        <v>43</v>
      </c>
      <c r="G98" s="1">
        <f>INDEX(Коэффициенты!D$3:D$39, MATCH(F98,Коэффициенты!C$3:C$39,1))</f>
        <v>0.6</v>
      </c>
      <c r="H98">
        <f t="shared" si="10"/>
        <v>12800</v>
      </c>
      <c r="I98" s="12">
        <f>INDEX(Коэффициенты!B$3:B$74,MATCH(H98,Коэффициенты!A$3:A$74,1))</f>
        <v>0.4</v>
      </c>
      <c r="J98" s="9">
        <f t="shared" si="18"/>
        <v>460.79999999999995</v>
      </c>
      <c r="K98" s="2">
        <f t="shared" si="13"/>
        <v>3.095999999999989</v>
      </c>
      <c r="L98" s="10">
        <f t="shared" si="19"/>
        <v>320.60759999999965</v>
      </c>
      <c r="M98" s="62">
        <f t="shared" si="11"/>
        <v>781.40759999999955</v>
      </c>
      <c r="N98" s="63">
        <f t="shared" si="16"/>
        <v>625.12607999999966</v>
      </c>
      <c r="O98"/>
      <c r="P98"/>
      <c r="Q98" s="22"/>
      <c r="R98" s="20"/>
      <c r="S98" s="20"/>
      <c r="T98" s="20"/>
      <c r="U98" s="20"/>
      <c r="V98" s="20"/>
      <c r="W98" s="20"/>
      <c r="X98" s="20"/>
      <c r="Y98" s="20"/>
      <c r="Z98" s="20"/>
      <c r="AA98" s="20"/>
      <c r="AB98"/>
      <c r="AC98"/>
      <c r="AD98"/>
      <c r="AE98"/>
    </row>
    <row r="99" spans="1:31" ht="15.75" thickBot="1" x14ac:dyDescent="0.3">
      <c r="A99">
        <f t="shared" si="14"/>
        <v>10.09999999999998</v>
      </c>
      <c r="B99">
        <f t="shared" si="12"/>
        <v>9.9999999999999645E-2</v>
      </c>
      <c r="C99" s="2">
        <f t="shared" si="17"/>
        <v>10.799999999999978</v>
      </c>
      <c r="D99">
        <f t="shared" si="15"/>
        <v>27.699999999999875</v>
      </c>
      <c r="E99" s="67">
        <v>12.4</v>
      </c>
      <c r="F99" s="66">
        <v>55</v>
      </c>
      <c r="G99" s="1">
        <f>INDEX(Коэффициенты!D$3:D$39, MATCH(F99,Коэффициенты!C$3:C$39,1))</f>
        <v>0.56999999999999995</v>
      </c>
      <c r="H99">
        <f t="shared" si="10"/>
        <v>12400</v>
      </c>
      <c r="I99" s="12">
        <f>INDEX(Коэффициенты!B$3:B$74,MATCH(H99,Коэффициенты!A$3:A$74,1))</f>
        <v>0.41</v>
      </c>
      <c r="J99" s="9">
        <f t="shared" si="18"/>
        <v>457.56</v>
      </c>
      <c r="K99" s="2">
        <f t="shared" si="13"/>
        <v>3.7619999999999862</v>
      </c>
      <c r="L99" s="10">
        <f t="shared" si="19"/>
        <v>324.36959999999965</v>
      </c>
      <c r="M99" s="62">
        <f t="shared" si="11"/>
        <v>781.92959999999971</v>
      </c>
      <c r="N99" s="63">
        <f t="shared" si="16"/>
        <v>625.54367999999977</v>
      </c>
      <c r="Q99" s="22"/>
      <c r="R99" s="20"/>
      <c r="S99" s="20"/>
      <c r="T99" s="19"/>
      <c r="U99" s="19"/>
      <c r="V99" s="20"/>
      <c r="W99" s="20"/>
      <c r="X99" s="20"/>
      <c r="Y99" s="20"/>
      <c r="Z99" s="20"/>
      <c r="AA99" s="20"/>
    </row>
    <row r="100" spans="1:31" ht="15.75" thickBot="1" x14ac:dyDescent="0.3">
      <c r="A100">
        <f t="shared" si="14"/>
        <v>10.19999999999998</v>
      </c>
      <c r="B100">
        <f t="shared" si="12"/>
        <v>9.9999999999999645E-2</v>
      </c>
      <c r="C100">
        <f t="shared" si="17"/>
        <v>10.899999999999977</v>
      </c>
      <c r="D100">
        <f t="shared" si="15"/>
        <v>27.599999999999874</v>
      </c>
      <c r="E100" s="67">
        <v>10.9</v>
      </c>
      <c r="F100" s="66">
        <v>59</v>
      </c>
      <c r="G100" s="1">
        <f>INDEX(Коэффициенты!D$3:D$39, MATCH(F100,Коэффициенты!C$3:C$39,1))</f>
        <v>0.56000000000000005</v>
      </c>
      <c r="H100">
        <f t="shared" si="10"/>
        <v>10900</v>
      </c>
      <c r="I100" s="12">
        <f>INDEX(Коэффициенты!B$3:B$74,MATCH(H100,Коэффициенты!A$3:A$74,1))</f>
        <v>0.44</v>
      </c>
      <c r="J100" s="9">
        <f t="shared" si="18"/>
        <v>431.64</v>
      </c>
      <c r="K100" s="2">
        <f t="shared" si="13"/>
        <v>3.9647999999999861</v>
      </c>
      <c r="L100" s="10">
        <f t="shared" si="19"/>
        <v>328.33439999999962</v>
      </c>
      <c r="M100" s="62">
        <f t="shared" si="11"/>
        <v>759.9743999999996</v>
      </c>
      <c r="N100" s="63">
        <f t="shared" si="16"/>
        <v>607.97951999999964</v>
      </c>
      <c r="Q100" s="22"/>
      <c r="R100" s="20"/>
      <c r="S100" s="20"/>
      <c r="T100" s="20"/>
      <c r="U100" s="20"/>
      <c r="V100" s="20"/>
      <c r="W100" s="20"/>
      <c r="X100" s="20"/>
      <c r="Y100" s="20"/>
      <c r="Z100" s="20"/>
      <c r="AA100" s="20"/>
    </row>
    <row r="101" spans="1:31" ht="15.75" thickBot="1" x14ac:dyDescent="0.3">
      <c r="A101">
        <f t="shared" si="14"/>
        <v>10.299999999999979</v>
      </c>
      <c r="B101">
        <f t="shared" si="12"/>
        <v>9.9999999999999645E-2</v>
      </c>
      <c r="C101">
        <f t="shared" si="17"/>
        <v>10.999999999999977</v>
      </c>
      <c r="D101">
        <f t="shared" si="15"/>
        <v>27.499999999999872</v>
      </c>
      <c r="E101" s="67">
        <v>8.8000000000000007</v>
      </c>
      <c r="F101" s="66">
        <v>60</v>
      </c>
      <c r="G101" s="1">
        <f>INDEX(Коэффициенты!D$3:D$39, MATCH(F101,Коэффициенты!C$3:C$39,1))</f>
        <v>0.55000000000000004</v>
      </c>
      <c r="H101">
        <f t="shared" si="10"/>
        <v>8800</v>
      </c>
      <c r="I101" s="12">
        <f>INDEX(Коэффициенты!B$3:B$74,MATCH(H101,Коэффициенты!A$3:A$74,1))</f>
        <v>0.5</v>
      </c>
      <c r="J101" s="9">
        <f t="shared" si="18"/>
        <v>396</v>
      </c>
      <c r="K101" s="2">
        <f t="shared" si="13"/>
        <v>3.9599999999999858</v>
      </c>
      <c r="L101" s="10">
        <f t="shared" si="19"/>
        <v>332.2943999999996</v>
      </c>
      <c r="M101" s="62">
        <f t="shared" si="11"/>
        <v>728.29439999999954</v>
      </c>
      <c r="N101" s="63">
        <f t="shared" si="16"/>
        <v>582.63551999999959</v>
      </c>
      <c r="Q101" s="22"/>
      <c r="R101" s="20"/>
      <c r="S101" s="20"/>
      <c r="T101" s="20"/>
      <c r="U101" s="20"/>
      <c r="V101" s="20"/>
      <c r="W101" s="20"/>
      <c r="X101" s="20"/>
      <c r="Y101" s="20"/>
      <c r="Z101" s="20"/>
      <c r="AA101" s="20"/>
    </row>
    <row r="102" spans="1:31" ht="15.75" thickBot="1" x14ac:dyDescent="0.3">
      <c r="A102">
        <f t="shared" si="14"/>
        <v>10.399999999999979</v>
      </c>
      <c r="B102">
        <f t="shared" si="12"/>
        <v>9.9999999999999645E-2</v>
      </c>
      <c r="C102" s="2">
        <f t="shared" si="17"/>
        <v>11.099999999999977</v>
      </c>
      <c r="D102">
        <f t="shared" si="15"/>
        <v>27.399999999999871</v>
      </c>
      <c r="E102" s="67">
        <v>9.5</v>
      </c>
      <c r="F102" s="66">
        <v>62</v>
      </c>
      <c r="G102" s="1">
        <f>INDEX(Коэффициенты!D$3:D$39, MATCH(F102,Коэффициенты!C$3:C$39,1))</f>
        <v>0.55000000000000004</v>
      </c>
      <c r="H102">
        <f t="shared" si="10"/>
        <v>9500</v>
      </c>
      <c r="I102" s="12">
        <f>INDEX(Коэффициенты!B$3:B$74,MATCH(H102,Коэффициенты!A$3:A$74,1))</f>
        <v>0.47</v>
      </c>
      <c r="J102" s="9">
        <f t="shared" si="18"/>
        <v>401.84999999999997</v>
      </c>
      <c r="K102" s="2">
        <f t="shared" si="13"/>
        <v>4.0919999999999854</v>
      </c>
      <c r="L102" s="10">
        <f t="shared" si="19"/>
        <v>336.38639999999958</v>
      </c>
      <c r="M102" s="62">
        <f t="shared" si="11"/>
        <v>738.23639999999955</v>
      </c>
      <c r="N102" s="63">
        <f t="shared" si="16"/>
        <v>590.58911999999964</v>
      </c>
      <c r="Q102" s="22"/>
      <c r="R102" s="20"/>
      <c r="S102" s="20"/>
      <c r="T102" s="20"/>
      <c r="U102" s="20"/>
      <c r="V102" s="20"/>
      <c r="W102" s="20"/>
      <c r="X102" s="20"/>
      <c r="Y102" s="20"/>
      <c r="Z102" s="20"/>
      <c r="AA102" s="20"/>
    </row>
    <row r="103" spans="1:31" ht="15.75" thickBot="1" x14ac:dyDescent="0.3">
      <c r="A103">
        <f t="shared" si="14"/>
        <v>10.499999999999979</v>
      </c>
      <c r="B103">
        <f t="shared" si="12"/>
        <v>9.9999999999999645E-2</v>
      </c>
      <c r="C103">
        <f t="shared" si="17"/>
        <v>11.199999999999976</v>
      </c>
      <c r="D103">
        <f t="shared" si="15"/>
        <v>27.299999999999869</v>
      </c>
      <c r="E103" s="67">
        <v>12.9</v>
      </c>
      <c r="F103" s="66">
        <v>50</v>
      </c>
      <c r="G103" s="1">
        <f>INDEX(Коэффициенты!D$3:D$39, MATCH(F103,Коэффициенты!C$3:C$39,1))</f>
        <v>0.57999999999999996</v>
      </c>
      <c r="H103">
        <f t="shared" si="10"/>
        <v>12900</v>
      </c>
      <c r="I103" s="12">
        <f>INDEX(Коэффициенты!B$3:B$74,MATCH(H103,Коэффициенты!A$3:A$74,1))</f>
        <v>0.4</v>
      </c>
      <c r="J103" s="9">
        <f t="shared" si="18"/>
        <v>464.4</v>
      </c>
      <c r="K103" s="2">
        <f t="shared" si="13"/>
        <v>3.4799999999999871</v>
      </c>
      <c r="L103" s="10">
        <f t="shared" si="19"/>
        <v>339.86639999999954</v>
      </c>
      <c r="M103" s="62">
        <f t="shared" si="11"/>
        <v>804.26639999999952</v>
      </c>
      <c r="N103" s="63">
        <f t="shared" si="16"/>
        <v>643.41311999999959</v>
      </c>
      <c r="Q103" s="22"/>
      <c r="R103" s="20"/>
      <c r="S103" s="20"/>
      <c r="T103" s="20"/>
      <c r="U103" s="20"/>
      <c r="V103" s="20"/>
      <c r="W103" s="20"/>
      <c r="X103" s="20"/>
      <c r="Y103" s="20"/>
      <c r="Z103" s="20"/>
      <c r="AA103" s="20"/>
    </row>
    <row r="104" spans="1:31" ht="15.75" thickBot="1" x14ac:dyDescent="0.3">
      <c r="A104">
        <f t="shared" si="14"/>
        <v>10.599999999999978</v>
      </c>
      <c r="B104">
        <f t="shared" si="12"/>
        <v>9.9999999999999645E-2</v>
      </c>
      <c r="C104" s="2">
        <f t="shared" si="17"/>
        <v>11.299999999999976</v>
      </c>
      <c r="D104">
        <f t="shared" si="15"/>
        <v>27.199999999999868</v>
      </c>
      <c r="E104" s="67">
        <v>14.9</v>
      </c>
      <c r="F104" s="66">
        <v>52</v>
      </c>
      <c r="G104" s="1">
        <f>INDEX(Коэффициенты!D$3:D$39, MATCH(F104,Коэффициенты!C$3:C$39,1))</f>
        <v>0.56999999999999995</v>
      </c>
      <c r="H104">
        <f t="shared" si="10"/>
        <v>14900</v>
      </c>
      <c r="I104" s="12">
        <f>INDEX(Коэффициенты!B$3:B$74,MATCH(H104,Коэффициенты!A$3:A$74,1))</f>
        <v>0.36</v>
      </c>
      <c r="J104" s="9">
        <f t="shared" si="18"/>
        <v>482.76</v>
      </c>
      <c r="K104" s="2">
        <f t="shared" si="13"/>
        <v>3.5567999999999871</v>
      </c>
      <c r="L104" s="10">
        <f t="shared" si="19"/>
        <v>343.42319999999955</v>
      </c>
      <c r="M104" s="62">
        <f t="shared" si="11"/>
        <v>826.18319999999949</v>
      </c>
      <c r="N104" s="63">
        <f t="shared" si="16"/>
        <v>660.94655999999964</v>
      </c>
      <c r="Q104" s="22"/>
      <c r="R104" s="20"/>
      <c r="S104" s="20"/>
      <c r="T104" s="20"/>
      <c r="U104" s="20"/>
      <c r="V104" s="20"/>
      <c r="W104" s="20"/>
      <c r="X104" s="20"/>
      <c r="Y104" s="20"/>
      <c r="Z104" s="20"/>
      <c r="AA104" s="20"/>
    </row>
    <row r="105" spans="1:31" ht="15.75" thickBot="1" x14ac:dyDescent="0.3">
      <c r="A105">
        <f t="shared" si="14"/>
        <v>10.699999999999978</v>
      </c>
      <c r="B105">
        <f t="shared" si="12"/>
        <v>9.9999999999999645E-2</v>
      </c>
      <c r="C105" s="2">
        <f t="shared" si="17"/>
        <v>11.399999999999975</v>
      </c>
      <c r="D105">
        <f t="shared" si="15"/>
        <v>27.099999999999866</v>
      </c>
      <c r="E105" s="67">
        <v>14.4</v>
      </c>
      <c r="F105" s="66">
        <v>60</v>
      </c>
      <c r="G105" s="1">
        <f>INDEX(Коэффициенты!D$3:D$39, MATCH(F105,Коэффициенты!C$3:C$39,1))</f>
        <v>0.55000000000000004</v>
      </c>
      <c r="H105">
        <f t="shared" si="10"/>
        <v>14400</v>
      </c>
      <c r="I105" s="12">
        <f>INDEX(Коэффициенты!B$3:B$74,MATCH(H105,Коэффициенты!A$3:A$74,1))</f>
        <v>0.37</v>
      </c>
      <c r="J105" s="9">
        <f t="shared" si="18"/>
        <v>479.52</v>
      </c>
      <c r="K105" s="2">
        <f t="shared" si="13"/>
        <v>3.9599999999999858</v>
      </c>
      <c r="L105" s="10">
        <f t="shared" si="19"/>
        <v>347.38319999999953</v>
      </c>
      <c r="M105" s="62">
        <f t="shared" si="11"/>
        <v>826.90319999999952</v>
      </c>
      <c r="N105" s="63">
        <f t="shared" si="16"/>
        <v>661.52255999999966</v>
      </c>
      <c r="Q105" s="22"/>
      <c r="R105" s="20"/>
      <c r="S105" s="20"/>
      <c r="T105" s="19"/>
      <c r="U105" s="19"/>
      <c r="V105" s="20"/>
      <c r="W105" s="20"/>
      <c r="X105" s="20"/>
      <c r="Y105" s="20"/>
      <c r="Z105" s="20"/>
      <c r="AA105" s="20"/>
    </row>
    <row r="106" spans="1:31" ht="15.75" thickBot="1" x14ac:dyDescent="0.3">
      <c r="A106">
        <f t="shared" si="14"/>
        <v>10.799999999999978</v>
      </c>
      <c r="B106">
        <f t="shared" si="12"/>
        <v>9.9999999999999645E-2</v>
      </c>
      <c r="C106">
        <f t="shared" si="17"/>
        <v>11.499999999999975</v>
      </c>
      <c r="D106">
        <f t="shared" si="15"/>
        <v>26.999999999999865</v>
      </c>
      <c r="E106" s="67">
        <v>15.3</v>
      </c>
      <c r="F106" s="66">
        <v>63</v>
      </c>
      <c r="G106" s="1">
        <f>INDEX(Коэффициенты!D$3:D$39, MATCH(F106,Коэффициенты!C$3:C$39,1))</f>
        <v>0.55000000000000004</v>
      </c>
      <c r="H106">
        <f t="shared" si="10"/>
        <v>15300</v>
      </c>
      <c r="I106" s="12">
        <f>INDEX(Коэффициенты!B$3:B$74,MATCH(H106,Коэффициенты!A$3:A$74,1))</f>
        <v>0.35</v>
      </c>
      <c r="J106" s="9">
        <f t="shared" si="18"/>
        <v>481.95</v>
      </c>
      <c r="K106" s="2">
        <f t="shared" si="13"/>
        <v>4.1579999999999862</v>
      </c>
      <c r="L106" s="10">
        <f t="shared" si="19"/>
        <v>351.54119999999949</v>
      </c>
      <c r="M106" s="62">
        <f t="shared" si="11"/>
        <v>833.49119999999948</v>
      </c>
      <c r="N106" s="63">
        <f t="shared" si="16"/>
        <v>666.79295999999954</v>
      </c>
      <c r="Q106" s="22"/>
      <c r="R106" s="20"/>
      <c r="S106" s="20"/>
      <c r="T106" s="20"/>
      <c r="U106" s="20"/>
      <c r="V106" s="20"/>
      <c r="W106" s="20"/>
      <c r="X106" s="20"/>
      <c r="Y106" s="20"/>
      <c r="Z106" s="20"/>
      <c r="AA106" s="20"/>
    </row>
    <row r="107" spans="1:31" ht="15.75" thickBot="1" x14ac:dyDescent="0.3">
      <c r="A107">
        <f t="shared" si="14"/>
        <v>10.899999999999977</v>
      </c>
      <c r="B107">
        <f t="shared" si="12"/>
        <v>9.9999999999999645E-2</v>
      </c>
      <c r="C107">
        <f t="shared" si="17"/>
        <v>11.599999999999975</v>
      </c>
      <c r="D107">
        <f t="shared" si="15"/>
        <v>26.899999999999864</v>
      </c>
      <c r="E107" s="67">
        <v>12.4</v>
      </c>
      <c r="F107" s="66">
        <v>68</v>
      </c>
      <c r="G107" s="1">
        <f>INDEX(Коэффициенты!D$3:D$39, MATCH(F107,Коэффициенты!C$3:C$39,1))</f>
        <v>0.53</v>
      </c>
      <c r="H107">
        <f t="shared" si="10"/>
        <v>12400</v>
      </c>
      <c r="I107" s="12">
        <f>INDEX(Коэффициенты!B$3:B$74,MATCH(H107,Коэффициенты!A$3:A$74,1))</f>
        <v>0.41</v>
      </c>
      <c r="J107" s="9">
        <f t="shared" si="18"/>
        <v>457.56</v>
      </c>
      <c r="K107" s="2">
        <f t="shared" si="13"/>
        <v>4.3247999999999847</v>
      </c>
      <c r="L107" s="10">
        <f t="shared" si="19"/>
        <v>355.86599999999947</v>
      </c>
      <c r="M107" s="62">
        <f t="shared" si="11"/>
        <v>813.42599999999948</v>
      </c>
      <c r="N107" s="63">
        <f t="shared" si="16"/>
        <v>650.74079999999958</v>
      </c>
      <c r="Q107" s="22"/>
      <c r="R107" s="20"/>
      <c r="S107" s="20"/>
      <c r="T107" s="20"/>
      <c r="U107" s="20"/>
      <c r="V107" s="20"/>
      <c r="W107" s="20"/>
      <c r="X107" s="20"/>
      <c r="Y107" s="20"/>
      <c r="Z107" s="20"/>
      <c r="AA107" s="20"/>
    </row>
    <row r="108" spans="1:31" ht="15.75" thickBot="1" x14ac:dyDescent="0.3">
      <c r="A108">
        <f t="shared" si="14"/>
        <v>10.999999999999977</v>
      </c>
      <c r="B108">
        <f t="shared" si="12"/>
        <v>9.9999999999999645E-2</v>
      </c>
      <c r="C108" s="2">
        <f t="shared" si="17"/>
        <v>11.699999999999974</v>
      </c>
      <c r="D108">
        <f t="shared" si="15"/>
        <v>26.799999999999862</v>
      </c>
      <c r="E108" s="67">
        <v>10.7</v>
      </c>
      <c r="F108" s="66">
        <v>65</v>
      </c>
      <c r="G108" s="1">
        <f>INDEX(Коэффициенты!D$3:D$39, MATCH(F108,Коэффициенты!C$3:C$39,1))</f>
        <v>0.54</v>
      </c>
      <c r="H108">
        <f t="shared" si="10"/>
        <v>10700</v>
      </c>
      <c r="I108" s="12">
        <f>INDEX(Коэффициенты!B$3:B$74,MATCH(H108,Коэффициенты!A$3:A$74,1))</f>
        <v>0.44</v>
      </c>
      <c r="J108" s="9">
        <f t="shared" si="18"/>
        <v>423.71999999999997</v>
      </c>
      <c r="K108" s="2">
        <f t="shared" si="13"/>
        <v>4.2119999999999855</v>
      </c>
      <c r="L108" s="10">
        <f t="shared" si="19"/>
        <v>360.07799999999946</v>
      </c>
      <c r="M108" s="62">
        <f t="shared" si="11"/>
        <v>783.79799999999943</v>
      </c>
      <c r="N108" s="63">
        <f t="shared" si="16"/>
        <v>627.03839999999957</v>
      </c>
      <c r="Q108" s="22"/>
      <c r="R108" s="20"/>
      <c r="S108" s="20"/>
      <c r="T108" s="20"/>
      <c r="U108" s="20"/>
      <c r="V108" s="20"/>
      <c r="W108" s="20"/>
      <c r="X108" s="20"/>
      <c r="Y108" s="20"/>
      <c r="Z108" s="20"/>
      <c r="AA108" s="20"/>
    </row>
    <row r="109" spans="1:31" ht="15.75" thickBot="1" x14ac:dyDescent="0.3">
      <c r="A109">
        <f t="shared" si="14"/>
        <v>11.099999999999977</v>
      </c>
      <c r="B109">
        <f t="shared" si="12"/>
        <v>9.9999999999999645E-2</v>
      </c>
      <c r="C109">
        <f t="shared" si="17"/>
        <v>11.799999999999974</v>
      </c>
      <c r="D109">
        <f t="shared" si="15"/>
        <v>26.699999999999861</v>
      </c>
      <c r="E109" s="67">
        <v>11.4</v>
      </c>
      <c r="F109" s="66">
        <v>59</v>
      </c>
      <c r="G109" s="1">
        <f>INDEX(Коэффициенты!D$3:D$39, MATCH(F109,Коэффициенты!C$3:C$39,1))</f>
        <v>0.56000000000000005</v>
      </c>
      <c r="H109">
        <f t="shared" si="10"/>
        <v>11400</v>
      </c>
      <c r="I109" s="12">
        <f>INDEX(Коэффициенты!B$3:B$74,MATCH(H109,Коэффициенты!A$3:A$74,1))</f>
        <v>0.43</v>
      </c>
      <c r="J109" s="9">
        <f t="shared" si="18"/>
        <v>441.18</v>
      </c>
      <c r="K109" s="2">
        <f t="shared" si="13"/>
        <v>3.9647999999999861</v>
      </c>
      <c r="L109" s="10">
        <f t="shared" si="19"/>
        <v>364.04279999999943</v>
      </c>
      <c r="M109" s="62">
        <f t="shared" si="11"/>
        <v>805.22279999999944</v>
      </c>
      <c r="N109" s="63">
        <f t="shared" si="16"/>
        <v>644.17823999999951</v>
      </c>
      <c r="Q109" s="22"/>
      <c r="R109" s="20"/>
      <c r="S109" s="20"/>
      <c r="T109" s="20"/>
      <c r="U109" s="20"/>
      <c r="V109" s="20"/>
      <c r="W109" s="20"/>
      <c r="X109" s="20"/>
      <c r="Y109" s="20"/>
      <c r="Z109" s="20"/>
      <c r="AA109" s="20"/>
    </row>
    <row r="110" spans="1:31" ht="15.75" thickBot="1" x14ac:dyDescent="0.3">
      <c r="A110">
        <f t="shared" si="14"/>
        <v>11.199999999999976</v>
      </c>
      <c r="B110">
        <f t="shared" si="12"/>
        <v>9.9999999999999645E-2</v>
      </c>
      <c r="C110" s="2">
        <f t="shared" si="17"/>
        <v>11.899999999999974</v>
      </c>
      <c r="D110">
        <f t="shared" si="15"/>
        <v>26.599999999999859</v>
      </c>
      <c r="E110" s="67">
        <v>15.1</v>
      </c>
      <c r="F110" s="66">
        <v>55</v>
      </c>
      <c r="G110" s="1">
        <f>INDEX(Коэффициенты!D$3:D$39, MATCH(F110,Коэффициенты!C$3:C$39,1))</f>
        <v>0.56999999999999995</v>
      </c>
      <c r="H110">
        <f t="shared" si="10"/>
        <v>15100</v>
      </c>
      <c r="I110" s="12">
        <f>INDEX(Коэффициенты!B$3:B$74,MATCH(H110,Коэффициенты!A$3:A$74,1))</f>
        <v>0.35</v>
      </c>
      <c r="J110" s="9">
        <f t="shared" si="18"/>
        <v>475.65</v>
      </c>
      <c r="K110" s="2">
        <f t="shared" si="13"/>
        <v>3.7619999999999862</v>
      </c>
      <c r="L110" s="10">
        <f t="shared" si="19"/>
        <v>367.80479999999943</v>
      </c>
      <c r="M110" s="62">
        <f t="shared" si="11"/>
        <v>843.45479999999941</v>
      </c>
      <c r="N110" s="63">
        <f t="shared" si="16"/>
        <v>674.7638399999995</v>
      </c>
      <c r="Q110" s="22"/>
      <c r="R110" s="20"/>
      <c r="S110" s="20"/>
      <c r="T110" s="20"/>
      <c r="U110" s="20"/>
      <c r="V110" s="20"/>
      <c r="W110" s="20"/>
      <c r="X110" s="20"/>
      <c r="Y110" s="20"/>
      <c r="Z110" s="20"/>
      <c r="AA110" s="20"/>
    </row>
    <row r="111" spans="1:31" ht="15.75" thickBot="1" x14ac:dyDescent="0.3">
      <c r="A111">
        <f t="shared" si="14"/>
        <v>11.299999999999976</v>
      </c>
      <c r="B111">
        <f t="shared" si="12"/>
        <v>9.9999999999999645E-2</v>
      </c>
      <c r="C111" s="2">
        <f t="shared" si="17"/>
        <v>11.999999999999973</v>
      </c>
      <c r="D111">
        <f t="shared" si="15"/>
        <v>26.499999999999858</v>
      </c>
      <c r="E111" s="67">
        <v>14</v>
      </c>
      <c r="F111" s="66">
        <v>55</v>
      </c>
      <c r="G111" s="1">
        <f>INDEX(Коэффициенты!D$3:D$39, MATCH(F111,Коэффициенты!C$3:C$39,1))</f>
        <v>0.56999999999999995</v>
      </c>
      <c r="H111">
        <f t="shared" si="10"/>
        <v>14000</v>
      </c>
      <c r="I111" s="12">
        <f>INDEX(Коэффициенты!B$3:B$74,MATCH(H111,Коэффициенты!A$3:A$74,1))</f>
        <v>0.37</v>
      </c>
      <c r="J111" s="9">
        <f t="shared" si="18"/>
        <v>466.2</v>
      </c>
      <c r="K111" s="2">
        <f t="shared" si="13"/>
        <v>3.7619999999999862</v>
      </c>
      <c r="L111" s="10">
        <f t="shared" si="19"/>
        <v>371.56679999999943</v>
      </c>
      <c r="M111" s="62">
        <f t="shared" si="11"/>
        <v>837.76679999999942</v>
      </c>
      <c r="N111" s="63">
        <f t="shared" si="16"/>
        <v>670.21343999999954</v>
      </c>
      <c r="Q111" s="22"/>
      <c r="R111" s="20"/>
      <c r="S111" s="20"/>
      <c r="T111" s="19"/>
      <c r="U111" s="19"/>
      <c r="V111" s="20"/>
      <c r="W111" s="20"/>
      <c r="X111" s="20"/>
      <c r="Y111" s="20"/>
      <c r="Z111" s="20"/>
      <c r="AA111" s="20"/>
    </row>
    <row r="112" spans="1:31" ht="15.75" thickBot="1" x14ac:dyDescent="0.3">
      <c r="A112">
        <f t="shared" si="14"/>
        <v>11.399999999999975</v>
      </c>
      <c r="B112">
        <f t="shared" si="12"/>
        <v>9.9999999999999645E-2</v>
      </c>
      <c r="C112">
        <f t="shared" si="17"/>
        <v>12.099999999999973</v>
      </c>
      <c r="D112">
        <f t="shared" si="15"/>
        <v>26.399999999999856</v>
      </c>
      <c r="E112" s="67">
        <v>11.8</v>
      </c>
      <c r="F112" s="66">
        <v>62</v>
      </c>
      <c r="G112" s="1">
        <f>INDEX(Коэффициенты!D$3:D$39, MATCH(F112,Коэффициенты!C$3:C$39,1))</f>
        <v>0.55000000000000004</v>
      </c>
      <c r="H112">
        <f t="shared" si="10"/>
        <v>11800</v>
      </c>
      <c r="I112" s="12">
        <f>INDEX(Коэффициенты!B$3:B$74,MATCH(H112,Коэффициенты!A$3:A$74,1))</f>
        <v>0.42</v>
      </c>
      <c r="J112" s="9">
        <f t="shared" si="18"/>
        <v>446.03999999999996</v>
      </c>
      <c r="K112" s="2">
        <f t="shared" si="13"/>
        <v>4.0919999999999854</v>
      </c>
      <c r="L112" s="10">
        <f t="shared" si="19"/>
        <v>375.65879999999942</v>
      </c>
      <c r="M112" s="62">
        <f t="shared" si="11"/>
        <v>821.69879999999944</v>
      </c>
      <c r="N112" s="63">
        <f t="shared" si="16"/>
        <v>657.3590399999996</v>
      </c>
      <c r="Q112" s="22"/>
      <c r="R112" s="20"/>
      <c r="S112" s="20"/>
      <c r="T112" s="20"/>
      <c r="U112" s="20"/>
      <c r="V112" s="20"/>
      <c r="W112" s="20"/>
      <c r="X112" s="20"/>
      <c r="Y112" s="20"/>
      <c r="Z112" s="20"/>
      <c r="AA112" s="20"/>
    </row>
    <row r="113" spans="1:27" ht="15.75" thickBot="1" x14ac:dyDescent="0.3">
      <c r="A113">
        <f t="shared" si="14"/>
        <v>11.499999999999975</v>
      </c>
      <c r="B113">
        <f t="shared" si="12"/>
        <v>9.9999999999999645E-2</v>
      </c>
      <c r="C113">
        <f t="shared" si="17"/>
        <v>12.199999999999973</v>
      </c>
      <c r="D113">
        <f t="shared" si="15"/>
        <v>26.299999999999855</v>
      </c>
      <c r="E113" s="67">
        <v>14.5</v>
      </c>
      <c r="F113" s="66">
        <v>66</v>
      </c>
      <c r="G113" s="1">
        <f>INDEX(Коэффициенты!D$3:D$39, MATCH(F113,Коэффициенты!C$3:C$39,1))</f>
        <v>0.54</v>
      </c>
      <c r="H113">
        <f t="shared" si="10"/>
        <v>14500</v>
      </c>
      <c r="I113" s="12">
        <f>INDEX(Коэффициенты!B$3:B$74,MATCH(H113,Коэффициенты!A$3:A$74,1))</f>
        <v>0.36</v>
      </c>
      <c r="J113" s="9">
        <f t="shared" si="18"/>
        <v>469.79999999999995</v>
      </c>
      <c r="K113" s="2">
        <f t="shared" si="13"/>
        <v>4.2767999999999846</v>
      </c>
      <c r="L113" s="10">
        <f t="shared" si="19"/>
        <v>379.9355999999994</v>
      </c>
      <c r="M113" s="62">
        <f t="shared" si="11"/>
        <v>849.73559999999929</v>
      </c>
      <c r="N113" s="63">
        <f t="shared" si="16"/>
        <v>679.78847999999948</v>
      </c>
      <c r="Q113" s="22"/>
      <c r="R113" s="20"/>
      <c r="S113" s="20"/>
      <c r="T113" s="20"/>
      <c r="U113" s="20"/>
      <c r="V113" s="20"/>
      <c r="W113" s="20"/>
      <c r="X113" s="20"/>
      <c r="Y113" s="20"/>
      <c r="Z113" s="20"/>
      <c r="AA113" s="20"/>
    </row>
    <row r="114" spans="1:27" ht="15.75" thickBot="1" x14ac:dyDescent="0.3">
      <c r="A114">
        <f t="shared" si="14"/>
        <v>11.599999999999975</v>
      </c>
      <c r="B114">
        <f t="shared" si="12"/>
        <v>9.9999999999999645E-2</v>
      </c>
      <c r="C114" s="2">
        <f t="shared" si="17"/>
        <v>12.299999999999972</v>
      </c>
      <c r="D114">
        <f t="shared" si="15"/>
        <v>26.199999999999854</v>
      </c>
      <c r="E114" s="67">
        <v>12.5</v>
      </c>
      <c r="F114" s="66">
        <v>50</v>
      </c>
      <c r="G114" s="1">
        <f>INDEX(Коэффициенты!D$3:D$39, MATCH(F114,Коэффициенты!C$3:C$39,1))</f>
        <v>0.57999999999999996</v>
      </c>
      <c r="H114">
        <f t="shared" si="10"/>
        <v>12500</v>
      </c>
      <c r="I114" s="12">
        <f>INDEX(Коэффициенты!B$3:B$74,MATCH(H114,Коэффициенты!A$3:A$74,1))</f>
        <v>0.4</v>
      </c>
      <c r="J114" s="9">
        <f t="shared" si="18"/>
        <v>450</v>
      </c>
      <c r="K114" s="2">
        <f t="shared" si="13"/>
        <v>3.4799999999999871</v>
      </c>
      <c r="L114" s="10">
        <f t="shared" si="19"/>
        <v>383.41559999999936</v>
      </c>
      <c r="M114" s="62">
        <f t="shared" si="11"/>
        <v>833.41559999999936</v>
      </c>
      <c r="N114" s="63">
        <f t="shared" si="16"/>
        <v>666.73247999999944</v>
      </c>
      <c r="Q114" s="22"/>
      <c r="R114" s="20"/>
      <c r="S114" s="20"/>
      <c r="T114" s="20"/>
      <c r="U114" s="20"/>
      <c r="V114" s="20"/>
      <c r="W114" s="20"/>
      <c r="X114" s="20"/>
      <c r="Y114" s="20"/>
      <c r="Z114" s="20"/>
      <c r="AA114" s="20"/>
    </row>
    <row r="115" spans="1:27" ht="15.75" thickBot="1" x14ac:dyDescent="0.3">
      <c r="A115">
        <f t="shared" si="14"/>
        <v>11.699999999999974</v>
      </c>
      <c r="B115">
        <f t="shared" si="12"/>
        <v>9.9999999999999645E-2</v>
      </c>
      <c r="C115">
        <f t="shared" si="17"/>
        <v>12.399999999999972</v>
      </c>
      <c r="D115">
        <f t="shared" si="15"/>
        <v>26.099999999999852</v>
      </c>
      <c r="E115" s="67">
        <v>11.2</v>
      </c>
      <c r="F115" s="66">
        <v>50</v>
      </c>
      <c r="G115" s="1">
        <f>INDEX(Коэффициенты!D$3:D$39, MATCH(F115,Коэффициенты!C$3:C$39,1))</f>
        <v>0.57999999999999996</v>
      </c>
      <c r="H115">
        <f t="shared" si="10"/>
        <v>11200</v>
      </c>
      <c r="I115" s="12">
        <f>INDEX(Коэффициенты!B$3:B$74,MATCH(H115,Коэффициенты!A$3:A$74,1))</f>
        <v>0.43</v>
      </c>
      <c r="J115" s="9">
        <f t="shared" si="18"/>
        <v>433.44</v>
      </c>
      <c r="K115" s="2">
        <f t="shared" si="13"/>
        <v>3.4799999999999871</v>
      </c>
      <c r="L115" s="10">
        <f t="shared" si="19"/>
        <v>386.89559999999932</v>
      </c>
      <c r="M115" s="62">
        <f t="shared" si="11"/>
        <v>820.33559999999932</v>
      </c>
      <c r="N115" s="63">
        <f t="shared" si="16"/>
        <v>656.2684799999995</v>
      </c>
      <c r="Q115" s="22"/>
      <c r="R115" s="20"/>
      <c r="S115" s="20"/>
      <c r="T115" s="20"/>
      <c r="U115" s="20"/>
      <c r="V115" s="20"/>
      <c r="W115" s="20"/>
      <c r="X115" s="20"/>
      <c r="Y115" s="20"/>
      <c r="Z115" s="20"/>
      <c r="AA115" s="20"/>
    </row>
    <row r="116" spans="1:27" ht="15.75" thickBot="1" x14ac:dyDescent="0.3">
      <c r="A116">
        <f t="shared" si="14"/>
        <v>11.799999999999974</v>
      </c>
      <c r="B116">
        <f t="shared" si="12"/>
        <v>9.9999999999999645E-2</v>
      </c>
      <c r="C116" s="2">
        <f t="shared" si="17"/>
        <v>12.499999999999972</v>
      </c>
      <c r="D116">
        <f t="shared" si="15"/>
        <v>25.999999999999851</v>
      </c>
      <c r="E116" s="67">
        <v>10.9</v>
      </c>
      <c r="F116" s="66">
        <v>40</v>
      </c>
      <c r="G116" s="1">
        <f>INDEX(Коэффициенты!D$3:D$39, MATCH(F116,Коэффициенты!C$3:C$39,1))</f>
        <v>0.6</v>
      </c>
      <c r="H116">
        <f t="shared" si="10"/>
        <v>10900</v>
      </c>
      <c r="I116" s="12">
        <f>INDEX(Коэффициенты!B$3:B$74,MATCH(H116,Коэффициенты!A$3:A$74,1))</f>
        <v>0.44</v>
      </c>
      <c r="J116" s="9">
        <f t="shared" si="18"/>
        <v>431.64</v>
      </c>
      <c r="K116" s="2">
        <f t="shared" si="13"/>
        <v>2.8799999999999897</v>
      </c>
      <c r="L116" s="10">
        <f t="shared" si="19"/>
        <v>389.77559999999932</v>
      </c>
      <c r="M116" s="62">
        <f t="shared" si="11"/>
        <v>821.41559999999936</v>
      </c>
      <c r="N116" s="63">
        <f t="shared" si="16"/>
        <v>657.13247999999953</v>
      </c>
      <c r="Q116" s="22"/>
      <c r="R116" s="20"/>
      <c r="S116" s="20"/>
      <c r="T116" s="20"/>
      <c r="U116" s="20"/>
      <c r="V116" s="20"/>
      <c r="W116" s="20"/>
      <c r="X116" s="20"/>
      <c r="Y116" s="20"/>
      <c r="Z116" s="20"/>
      <c r="AA116" s="20"/>
    </row>
    <row r="117" spans="1:27" ht="15.75" thickBot="1" x14ac:dyDescent="0.3">
      <c r="A117">
        <f t="shared" si="14"/>
        <v>11.899999999999974</v>
      </c>
      <c r="B117">
        <f t="shared" si="12"/>
        <v>9.9999999999999645E-2</v>
      </c>
      <c r="C117">
        <f t="shared" si="17"/>
        <v>12.599999999999971</v>
      </c>
      <c r="D117">
        <f t="shared" si="15"/>
        <v>25.899999999999849</v>
      </c>
      <c r="E117" s="67">
        <v>11.7</v>
      </c>
      <c r="F117" s="66">
        <v>37</v>
      </c>
      <c r="G117" s="1">
        <f>INDEX(Коэффициенты!D$3:D$39, MATCH(F117,Коэффициенты!C$3:C$39,1))</f>
        <v>0.63</v>
      </c>
      <c r="H117">
        <f t="shared" si="10"/>
        <v>11700</v>
      </c>
      <c r="I117" s="12">
        <f>INDEX(Коэффициенты!B$3:B$74,MATCH(H117,Коэффициенты!A$3:A$74,1))</f>
        <v>0.42</v>
      </c>
      <c r="J117" s="9">
        <f t="shared" si="18"/>
        <v>442.26</v>
      </c>
      <c r="K117" s="2">
        <f t="shared" si="13"/>
        <v>2.7971999999999899</v>
      </c>
      <c r="L117" s="10">
        <f t="shared" si="19"/>
        <v>392.57279999999929</v>
      </c>
      <c r="M117" s="62">
        <f t="shared" si="11"/>
        <v>834.83279999999922</v>
      </c>
      <c r="N117" s="63">
        <f t="shared" si="16"/>
        <v>667.86623999999938</v>
      </c>
      <c r="Q117" s="22"/>
      <c r="R117" s="20"/>
      <c r="S117" s="20"/>
      <c r="T117" s="20"/>
      <c r="U117" s="20"/>
      <c r="V117" s="20"/>
      <c r="W117" s="20"/>
      <c r="X117" s="20"/>
      <c r="Y117" s="20"/>
      <c r="Z117" s="20"/>
      <c r="AA117" s="20"/>
    </row>
    <row r="118" spans="1:27" ht="15.75" thickBot="1" x14ac:dyDescent="0.3">
      <c r="A118">
        <f t="shared" si="14"/>
        <v>11.999999999999973</v>
      </c>
      <c r="B118">
        <f t="shared" si="12"/>
        <v>9.9999999999999645E-2</v>
      </c>
      <c r="C118" s="2">
        <f t="shared" si="17"/>
        <v>12.699999999999971</v>
      </c>
      <c r="D118">
        <f t="shared" si="15"/>
        <v>25.799999999999848</v>
      </c>
      <c r="E118" s="67">
        <v>9.4</v>
      </c>
      <c r="F118" s="66">
        <v>30</v>
      </c>
      <c r="G118" s="1">
        <f>INDEX(Коэффициенты!D$3:D$39, MATCH(F118,Коэффициенты!C$3:C$39,1))</f>
        <v>0.68</v>
      </c>
      <c r="H118">
        <f t="shared" si="10"/>
        <v>9400</v>
      </c>
      <c r="I118" s="12">
        <f>INDEX(Коэффициенты!B$3:B$74,MATCH(H118,Коэффициенты!A$3:A$74,1))</f>
        <v>0.48</v>
      </c>
      <c r="J118" s="9">
        <f t="shared" si="18"/>
        <v>406.08</v>
      </c>
      <c r="K118" s="2">
        <f t="shared" si="13"/>
        <v>2.4479999999999915</v>
      </c>
      <c r="L118" s="10">
        <f t="shared" si="19"/>
        <v>395.02079999999927</v>
      </c>
      <c r="M118" s="62">
        <f t="shared" si="11"/>
        <v>801.10079999999925</v>
      </c>
      <c r="N118" s="63">
        <f t="shared" si="16"/>
        <v>640.8806399999994</v>
      </c>
      <c r="Q118" s="22"/>
      <c r="R118" s="20"/>
      <c r="S118" s="20"/>
      <c r="T118" s="20"/>
      <c r="U118" s="20"/>
      <c r="V118" s="20"/>
      <c r="W118" s="20"/>
      <c r="X118" s="20"/>
      <c r="Y118" s="20"/>
      <c r="Z118" s="20"/>
      <c r="AA118" s="20"/>
    </row>
    <row r="119" spans="1:27" ht="15.75" thickBot="1" x14ac:dyDescent="0.3">
      <c r="A119">
        <f t="shared" si="14"/>
        <v>12.099999999999973</v>
      </c>
      <c r="B119">
        <f t="shared" si="12"/>
        <v>9.9999999999999645E-2</v>
      </c>
      <c r="C119" s="2">
        <f t="shared" si="17"/>
        <v>12.799999999999971</v>
      </c>
      <c r="D119">
        <f t="shared" si="15"/>
        <v>25.699999999999847</v>
      </c>
      <c r="E119" s="67">
        <v>9.3000000000000007</v>
      </c>
      <c r="F119" s="66">
        <v>29</v>
      </c>
      <c r="G119" s="1">
        <f>INDEX(Коэффициенты!D$3:D$39, MATCH(F119,Коэффициенты!C$3:C$39,1))</f>
        <v>0.69</v>
      </c>
      <c r="H119">
        <f t="shared" si="10"/>
        <v>9300</v>
      </c>
      <c r="I119" s="12">
        <f>INDEX(Коэффициенты!B$3:B$74,MATCH(H119,Коэффициенты!A$3:A$74,1))</f>
        <v>0.48</v>
      </c>
      <c r="J119" s="9">
        <f t="shared" si="18"/>
        <v>401.76</v>
      </c>
      <c r="K119" s="2">
        <f t="shared" si="13"/>
        <v>2.4011999999999913</v>
      </c>
      <c r="L119" s="10">
        <f t="shared" si="19"/>
        <v>397.42199999999929</v>
      </c>
      <c r="M119" s="62">
        <f t="shared" si="11"/>
        <v>799.18199999999933</v>
      </c>
      <c r="N119" s="63">
        <f t="shared" si="16"/>
        <v>639.34559999999942</v>
      </c>
      <c r="Q119" s="22"/>
      <c r="R119" s="20"/>
      <c r="S119" s="20"/>
      <c r="T119" s="20"/>
      <c r="U119" s="20"/>
      <c r="V119" s="20"/>
      <c r="W119" s="20"/>
      <c r="X119" s="20"/>
      <c r="Y119" s="20"/>
      <c r="Z119" s="20"/>
      <c r="AA119" s="20"/>
    </row>
    <row r="120" spans="1:27" ht="15.75" thickBot="1" x14ac:dyDescent="0.3">
      <c r="A120">
        <f t="shared" si="14"/>
        <v>12.199999999999973</v>
      </c>
      <c r="B120">
        <f t="shared" si="12"/>
        <v>9.9999999999999645E-2</v>
      </c>
      <c r="C120">
        <f t="shared" si="17"/>
        <v>12.89999999999997</v>
      </c>
      <c r="D120">
        <f t="shared" si="15"/>
        <v>25.599999999999845</v>
      </c>
      <c r="E120" s="67">
        <v>10.1</v>
      </c>
      <c r="F120" s="66">
        <v>31</v>
      </c>
      <c r="G120" s="1">
        <f>INDEX(Коэффициенты!D$3:D$39, MATCH(F120,Коэффициенты!C$3:C$39,1))</f>
        <v>0.67</v>
      </c>
      <c r="H120">
        <f t="shared" si="10"/>
        <v>10100</v>
      </c>
      <c r="I120" s="12">
        <f>INDEX(Коэффициенты!B$3:B$74,MATCH(H120,Коэффициенты!A$3:A$74,1))</f>
        <v>0.45</v>
      </c>
      <c r="J120" s="9">
        <f t="shared" si="18"/>
        <v>409.05</v>
      </c>
      <c r="K120" s="2">
        <f t="shared" si="13"/>
        <v>2.4923999999999906</v>
      </c>
      <c r="L120" s="10">
        <f t="shared" si="19"/>
        <v>399.91439999999926</v>
      </c>
      <c r="M120" s="62">
        <f t="shared" si="11"/>
        <v>808.96439999999927</v>
      </c>
      <c r="N120" s="63">
        <f t="shared" si="16"/>
        <v>647.17151999999942</v>
      </c>
      <c r="Q120" s="22"/>
      <c r="R120" s="20"/>
      <c r="S120" s="20"/>
      <c r="T120" s="20"/>
      <c r="U120" s="20"/>
      <c r="V120" s="20"/>
      <c r="W120" s="20"/>
      <c r="X120" s="20"/>
      <c r="Y120" s="20"/>
      <c r="Z120" s="20"/>
      <c r="AA120" s="20"/>
    </row>
    <row r="121" spans="1:27" ht="15.75" thickBot="1" x14ac:dyDescent="0.3">
      <c r="A121">
        <f t="shared" si="14"/>
        <v>12.299999999999972</v>
      </c>
      <c r="B121">
        <f t="shared" si="12"/>
        <v>9.9999999999999645E-2</v>
      </c>
      <c r="C121">
        <f t="shared" si="17"/>
        <v>12.99999999999997</v>
      </c>
      <c r="D121">
        <f t="shared" si="15"/>
        <v>25.499999999999844</v>
      </c>
      <c r="E121" s="67">
        <v>10</v>
      </c>
      <c r="F121" s="66">
        <v>35</v>
      </c>
      <c r="G121" s="1">
        <f>INDEX(Коэффициенты!D$3:D$39, MATCH(F121,Коэффициенты!C$3:C$39,1))</f>
        <v>0.64</v>
      </c>
      <c r="H121">
        <f t="shared" si="10"/>
        <v>10000</v>
      </c>
      <c r="I121" s="12">
        <f>INDEX(Коэффициенты!B$3:B$74,MATCH(H121,Коэффициенты!A$3:A$74,1))</f>
        <v>0.45</v>
      </c>
      <c r="J121" s="9">
        <f t="shared" si="18"/>
        <v>405</v>
      </c>
      <c r="K121" s="2">
        <f t="shared" si="13"/>
        <v>2.6879999999999904</v>
      </c>
      <c r="L121" s="10">
        <f t="shared" si="19"/>
        <v>402.60239999999925</v>
      </c>
      <c r="M121" s="62">
        <f t="shared" si="11"/>
        <v>807.60239999999931</v>
      </c>
      <c r="N121" s="63">
        <f t="shared" si="16"/>
        <v>646.0819199999994</v>
      </c>
      <c r="Q121" s="22"/>
      <c r="R121" s="20"/>
      <c r="S121" s="20"/>
      <c r="T121" s="20"/>
      <c r="U121" s="20"/>
      <c r="V121" s="20"/>
      <c r="W121" s="20"/>
      <c r="X121" s="20"/>
      <c r="Y121" s="20"/>
      <c r="Z121" s="20"/>
      <c r="AA121" s="20"/>
    </row>
    <row r="122" spans="1:27" ht="15.75" thickBot="1" x14ac:dyDescent="0.3">
      <c r="A122">
        <f t="shared" si="14"/>
        <v>12.399999999999972</v>
      </c>
      <c r="B122">
        <f t="shared" si="12"/>
        <v>9.9999999999999645E-2</v>
      </c>
      <c r="C122" s="2">
        <f t="shared" si="17"/>
        <v>13.099999999999969</v>
      </c>
      <c r="D122">
        <f t="shared" si="15"/>
        <v>25.399999999999842</v>
      </c>
      <c r="E122" s="67">
        <v>10.9</v>
      </c>
      <c r="F122" s="66">
        <v>42</v>
      </c>
      <c r="G122" s="1">
        <f>INDEX(Коэффициенты!D$3:D$39, MATCH(F122,Коэффициенты!C$3:C$39,1))</f>
        <v>0.6</v>
      </c>
      <c r="H122">
        <f t="shared" si="10"/>
        <v>10900</v>
      </c>
      <c r="I122" s="12">
        <f>INDEX(Коэффициенты!B$3:B$74,MATCH(H122,Коэффициенты!A$3:A$74,1))</f>
        <v>0.44</v>
      </c>
      <c r="J122" s="9">
        <f t="shared" si="18"/>
        <v>431.64</v>
      </c>
      <c r="K122" s="2">
        <f t="shared" si="13"/>
        <v>3.0239999999999894</v>
      </c>
      <c r="L122" s="10">
        <f t="shared" si="19"/>
        <v>405.62639999999925</v>
      </c>
      <c r="M122" s="62">
        <f t="shared" si="11"/>
        <v>837.26639999999929</v>
      </c>
      <c r="N122" s="63">
        <f t="shared" si="16"/>
        <v>669.81311999999946</v>
      </c>
      <c r="Q122" s="22"/>
      <c r="R122" s="20"/>
      <c r="S122" s="20"/>
      <c r="T122" s="20"/>
      <c r="U122" s="20"/>
      <c r="V122" s="20"/>
      <c r="W122" s="20"/>
      <c r="X122" s="20"/>
      <c r="Y122" s="20"/>
      <c r="Z122" s="20"/>
      <c r="AA122" s="20"/>
    </row>
    <row r="123" spans="1:27" ht="15.75" thickBot="1" x14ac:dyDescent="0.3">
      <c r="A123">
        <f t="shared" si="14"/>
        <v>12.499999999999972</v>
      </c>
      <c r="B123">
        <f t="shared" si="12"/>
        <v>9.9999999999999645E-2</v>
      </c>
      <c r="C123">
        <f t="shared" si="17"/>
        <v>13.199999999999969</v>
      </c>
      <c r="D123">
        <f t="shared" si="15"/>
        <v>25.299999999999841</v>
      </c>
      <c r="E123" s="67">
        <v>10.8</v>
      </c>
      <c r="F123" s="66">
        <v>50</v>
      </c>
      <c r="G123" s="1">
        <f>INDEX(Коэффициенты!D$3:D$39, MATCH(F123,Коэффициенты!C$3:C$39,1))</f>
        <v>0.57999999999999996</v>
      </c>
      <c r="H123">
        <f t="shared" si="10"/>
        <v>10800</v>
      </c>
      <c r="I123" s="12">
        <f>INDEX(Коэффициенты!B$3:B$74,MATCH(H123,Коэффициенты!A$3:A$74,1))</f>
        <v>0.44</v>
      </c>
      <c r="J123" s="9">
        <f t="shared" si="18"/>
        <v>427.68</v>
      </c>
      <c r="K123" s="2">
        <f t="shared" si="13"/>
        <v>3.4799999999999871</v>
      </c>
      <c r="L123" s="10">
        <f t="shared" si="19"/>
        <v>409.10639999999921</v>
      </c>
      <c r="M123" s="62">
        <f t="shared" si="11"/>
        <v>836.78639999999928</v>
      </c>
      <c r="N123" s="63">
        <f t="shared" si="16"/>
        <v>669.42911999999944</v>
      </c>
      <c r="Q123" s="22"/>
      <c r="R123" s="20"/>
      <c r="S123" s="20"/>
      <c r="T123" s="20"/>
      <c r="U123" s="20"/>
      <c r="V123" s="20"/>
      <c r="W123" s="20"/>
      <c r="X123" s="20"/>
      <c r="Y123" s="20"/>
      <c r="Z123" s="20"/>
      <c r="AA123" s="20"/>
    </row>
    <row r="124" spans="1:27" ht="15.75" thickBot="1" x14ac:dyDescent="0.3">
      <c r="A124">
        <f t="shared" si="14"/>
        <v>12.599999999999971</v>
      </c>
      <c r="B124">
        <f t="shared" si="12"/>
        <v>9.9999999999999645E-2</v>
      </c>
      <c r="C124" s="2">
        <f t="shared" si="17"/>
        <v>13.299999999999969</v>
      </c>
      <c r="D124">
        <f t="shared" si="15"/>
        <v>25.199999999999839</v>
      </c>
      <c r="E124" s="67">
        <v>11.4</v>
      </c>
      <c r="F124" s="66">
        <v>59</v>
      </c>
      <c r="G124" s="1">
        <f>INDEX(Коэффициенты!D$3:D$39, MATCH(F124,Коэффициенты!C$3:C$39,1))</f>
        <v>0.56000000000000005</v>
      </c>
      <c r="H124">
        <f t="shared" si="10"/>
        <v>11400</v>
      </c>
      <c r="I124" s="12">
        <f>INDEX(Коэффициенты!B$3:B$74,MATCH(H124,Коэффициенты!A$3:A$74,1))</f>
        <v>0.43</v>
      </c>
      <c r="J124" s="9">
        <f t="shared" si="18"/>
        <v>441.18</v>
      </c>
      <c r="K124" s="2">
        <f t="shared" si="13"/>
        <v>3.9647999999999861</v>
      </c>
      <c r="L124" s="10">
        <f t="shared" si="19"/>
        <v>413.07119999999918</v>
      </c>
      <c r="M124" s="62">
        <f t="shared" si="11"/>
        <v>854.25119999999924</v>
      </c>
      <c r="N124" s="63">
        <f t="shared" si="16"/>
        <v>683.40095999999937</v>
      </c>
      <c r="Q124" s="22"/>
      <c r="R124" s="20"/>
      <c r="S124" s="20"/>
      <c r="T124" s="20"/>
      <c r="U124" s="20"/>
      <c r="V124" s="20"/>
      <c r="W124" s="20"/>
      <c r="X124" s="20"/>
      <c r="Y124" s="20"/>
      <c r="Z124" s="20"/>
      <c r="AA124" s="20"/>
    </row>
    <row r="125" spans="1:27" ht="15.75" thickBot="1" x14ac:dyDescent="0.3">
      <c r="A125">
        <f t="shared" si="14"/>
        <v>12.699999999999971</v>
      </c>
      <c r="B125">
        <f t="shared" si="12"/>
        <v>9.9999999999999645E-2</v>
      </c>
      <c r="C125">
        <f t="shared" si="17"/>
        <v>13.399999999999968</v>
      </c>
      <c r="D125">
        <f t="shared" si="15"/>
        <v>25.099999999999838</v>
      </c>
      <c r="E125" s="67">
        <v>11.2</v>
      </c>
      <c r="F125" s="66">
        <v>62</v>
      </c>
      <c r="G125" s="1">
        <f>INDEX(Коэффициенты!D$3:D$39, MATCH(F125,Коэффициенты!C$3:C$39,1))</f>
        <v>0.55000000000000004</v>
      </c>
      <c r="H125">
        <f t="shared" si="10"/>
        <v>11200</v>
      </c>
      <c r="I125" s="12">
        <f>INDEX(Коэффициенты!B$3:B$74,MATCH(H125,Коэффициенты!A$3:A$74,1))</f>
        <v>0.43</v>
      </c>
      <c r="J125" s="9">
        <f t="shared" si="18"/>
        <v>433.44</v>
      </c>
      <c r="K125" s="2">
        <f t="shared" si="13"/>
        <v>4.0919999999999854</v>
      </c>
      <c r="L125" s="10">
        <f t="shared" si="19"/>
        <v>417.16319999999916</v>
      </c>
      <c r="M125" s="62">
        <f t="shared" si="11"/>
        <v>850.60319999999911</v>
      </c>
      <c r="N125" s="63">
        <f t="shared" si="16"/>
        <v>680.48255999999924</v>
      </c>
      <c r="Q125" s="22"/>
      <c r="R125" s="20"/>
      <c r="S125" s="20"/>
      <c r="T125" s="20"/>
      <c r="U125" s="20"/>
      <c r="V125" s="20"/>
      <c r="W125" s="20"/>
      <c r="X125" s="20"/>
      <c r="Y125" s="20"/>
      <c r="Z125" s="20"/>
      <c r="AA125" s="20"/>
    </row>
    <row r="126" spans="1:27" ht="15.75" thickBot="1" x14ac:dyDescent="0.3">
      <c r="A126">
        <f t="shared" si="14"/>
        <v>12.799999999999971</v>
      </c>
      <c r="B126">
        <f t="shared" si="12"/>
        <v>9.9999999999999645E-2</v>
      </c>
      <c r="C126" s="2">
        <f t="shared" si="17"/>
        <v>13.499999999999968</v>
      </c>
      <c r="D126">
        <f t="shared" si="15"/>
        <v>24.999999999999837</v>
      </c>
      <c r="E126" s="67">
        <v>13.6</v>
      </c>
      <c r="F126" s="66">
        <v>55</v>
      </c>
      <c r="G126" s="1">
        <f>INDEX(Коэффициенты!D$3:D$39, MATCH(F126,Коэффициенты!C$3:C$39,1))</f>
        <v>0.56999999999999995</v>
      </c>
      <c r="H126">
        <f t="shared" si="10"/>
        <v>13600</v>
      </c>
      <c r="I126" s="12">
        <f>INDEX(Коэффициенты!B$3:B$74,MATCH(H126,Коэффициенты!A$3:A$74,1))</f>
        <v>0.38</v>
      </c>
      <c r="J126" s="9">
        <f t="shared" si="18"/>
        <v>465.12</v>
      </c>
      <c r="K126" s="2">
        <f t="shared" si="13"/>
        <v>3.7619999999999862</v>
      </c>
      <c r="L126" s="10">
        <f t="shared" si="19"/>
        <v>420.92519999999917</v>
      </c>
      <c r="M126" s="62">
        <f t="shared" si="11"/>
        <v>886.04519999999911</v>
      </c>
      <c r="N126" s="63">
        <f t="shared" si="16"/>
        <v>708.83615999999927</v>
      </c>
      <c r="Q126" s="22"/>
      <c r="R126" s="20"/>
      <c r="S126" s="20"/>
      <c r="T126" s="20"/>
      <c r="U126" s="20"/>
      <c r="V126" s="20"/>
      <c r="W126" s="20"/>
      <c r="X126" s="20"/>
      <c r="Y126" s="20"/>
      <c r="Z126" s="20"/>
      <c r="AA126" s="20"/>
    </row>
    <row r="127" spans="1:27" ht="15.75" thickBot="1" x14ac:dyDescent="0.3">
      <c r="A127">
        <f t="shared" si="14"/>
        <v>12.89999999999997</v>
      </c>
      <c r="B127">
        <f t="shared" si="12"/>
        <v>9.9999999999999645E-2</v>
      </c>
      <c r="C127" s="2">
        <f t="shared" si="17"/>
        <v>13.599999999999968</v>
      </c>
      <c r="D127">
        <f t="shared" si="15"/>
        <v>24.899999999999835</v>
      </c>
      <c r="E127" s="68">
        <v>14.8</v>
      </c>
      <c r="F127" s="65">
        <v>49</v>
      </c>
      <c r="G127" s="1">
        <f>INDEX(Коэффициенты!D$3:D$39, MATCH(F127,Коэффициенты!C$3:C$39,1))</f>
        <v>0.57999999999999996</v>
      </c>
      <c r="H127">
        <f t="shared" si="10"/>
        <v>14800</v>
      </c>
      <c r="I127" s="12">
        <f>INDEX(Коэффициенты!B$3:B$74,MATCH(H127,Коэффициенты!A$3:A$74,1))</f>
        <v>0.36</v>
      </c>
      <c r="J127" s="9">
        <f t="shared" si="18"/>
        <v>479.52</v>
      </c>
      <c r="K127" s="2">
        <f t="shared" si="13"/>
        <v>3.4103999999999877</v>
      </c>
      <c r="L127" s="10">
        <f t="shared" si="19"/>
        <v>424.33559999999915</v>
      </c>
      <c r="M127" s="62">
        <f t="shared" si="11"/>
        <v>903.85559999999919</v>
      </c>
      <c r="N127" s="63">
        <f t="shared" si="16"/>
        <v>723.0844799999993</v>
      </c>
      <c r="Q127" s="22"/>
      <c r="R127" s="20"/>
      <c r="S127" s="20"/>
      <c r="T127" s="20"/>
      <c r="U127" s="20"/>
      <c r="V127" s="20"/>
      <c r="W127" s="20"/>
      <c r="X127" s="20"/>
      <c r="Y127" s="20"/>
      <c r="Z127" s="20"/>
      <c r="AA127" s="20"/>
    </row>
    <row r="128" spans="1:27" ht="15.75" thickBot="1" x14ac:dyDescent="0.3">
      <c r="A128">
        <f t="shared" si="14"/>
        <v>12.99999999999997</v>
      </c>
      <c r="B128">
        <f t="shared" si="12"/>
        <v>9.9999999999999645E-2</v>
      </c>
      <c r="C128">
        <f t="shared" si="17"/>
        <v>13.699999999999967</v>
      </c>
      <c r="D128">
        <f t="shared" si="15"/>
        <v>24.799999999999834</v>
      </c>
      <c r="E128" s="67">
        <v>15.1</v>
      </c>
      <c r="F128" s="66">
        <v>49</v>
      </c>
      <c r="G128" s="1">
        <f>INDEX(Коэффициенты!D$3:D$39, MATCH(F128,Коэффициенты!C$3:C$39,1))</f>
        <v>0.57999999999999996</v>
      </c>
      <c r="H128">
        <f t="shared" si="10"/>
        <v>15100</v>
      </c>
      <c r="I128" s="12">
        <f>INDEX(Коэффициенты!B$3:B$74,MATCH(H128,Коэффициенты!A$3:A$74,1))</f>
        <v>0.35</v>
      </c>
      <c r="J128" s="9">
        <f t="shared" si="18"/>
        <v>475.65</v>
      </c>
      <c r="K128" s="2">
        <f t="shared" si="13"/>
        <v>3.4103999999999877</v>
      </c>
      <c r="L128" s="10">
        <f t="shared" si="19"/>
        <v>427.74599999999913</v>
      </c>
      <c r="M128" s="62">
        <f t="shared" si="11"/>
        <v>903.39599999999905</v>
      </c>
      <c r="N128" s="63">
        <f t="shared" si="16"/>
        <v>722.71679999999924</v>
      </c>
      <c r="Q128" s="22"/>
      <c r="R128" s="20"/>
      <c r="S128" s="20"/>
      <c r="T128" s="20"/>
      <c r="U128" s="20"/>
      <c r="V128" s="20"/>
      <c r="W128" s="20"/>
      <c r="X128" s="20"/>
      <c r="Y128" s="20"/>
      <c r="Z128" s="20"/>
      <c r="AA128" s="20"/>
    </row>
    <row r="129" spans="1:27" ht="15.75" thickBot="1" x14ac:dyDescent="0.3">
      <c r="A129">
        <f t="shared" si="14"/>
        <v>13.099999999999969</v>
      </c>
      <c r="B129">
        <f t="shared" si="12"/>
        <v>9.9999999999999645E-2</v>
      </c>
      <c r="C129">
        <f t="shared" si="17"/>
        <v>13.799999999999967</v>
      </c>
      <c r="D129">
        <f t="shared" si="15"/>
        <v>24.699999999999832</v>
      </c>
      <c r="E129" s="67">
        <v>14.8</v>
      </c>
      <c r="F129" s="66">
        <v>54</v>
      </c>
      <c r="G129" s="1">
        <f>INDEX(Коэффициенты!D$3:D$39, MATCH(F129,Коэффициенты!C$3:C$39,1))</f>
        <v>0.56999999999999995</v>
      </c>
      <c r="H129">
        <f t="shared" si="10"/>
        <v>14800</v>
      </c>
      <c r="I129" s="12">
        <f>INDEX(Коэффициенты!B$3:B$74,MATCH(H129,Коэффициенты!A$3:A$74,1))</f>
        <v>0.36</v>
      </c>
      <c r="J129" s="9">
        <f t="shared" si="18"/>
        <v>479.52</v>
      </c>
      <c r="K129" s="2">
        <f t="shared" si="13"/>
        <v>3.6935999999999862</v>
      </c>
      <c r="L129" s="10">
        <f t="shared" si="19"/>
        <v>431.43959999999913</v>
      </c>
      <c r="M129" s="62">
        <f t="shared" si="11"/>
        <v>910.95959999999911</v>
      </c>
      <c r="N129" s="63">
        <f t="shared" si="16"/>
        <v>728.76767999999925</v>
      </c>
      <c r="Q129" s="22"/>
      <c r="R129" s="20"/>
      <c r="S129" s="20"/>
      <c r="T129" s="20"/>
      <c r="U129" s="20"/>
      <c r="V129" s="20"/>
      <c r="W129" s="20"/>
      <c r="X129" s="20"/>
      <c r="Y129" s="20"/>
      <c r="Z129" s="20"/>
      <c r="AA129" s="20"/>
    </row>
    <row r="130" spans="1:27" ht="15.75" thickBot="1" x14ac:dyDescent="0.3">
      <c r="A130">
        <f t="shared" si="14"/>
        <v>13.199999999999969</v>
      </c>
      <c r="B130">
        <f t="shared" si="12"/>
        <v>9.9999999999999645E-2</v>
      </c>
      <c r="C130" s="2">
        <f t="shared" si="17"/>
        <v>13.899999999999967</v>
      </c>
      <c r="D130">
        <f t="shared" si="15"/>
        <v>24.599999999999831</v>
      </c>
      <c r="E130" s="67">
        <v>19</v>
      </c>
      <c r="F130" s="66">
        <v>57</v>
      </c>
      <c r="G130" s="1">
        <f>INDEX(Коэффициенты!D$3:D$39, MATCH(F130,Коэффициенты!C$3:C$39,1))</f>
        <v>0.56000000000000005</v>
      </c>
      <c r="H130">
        <f t="shared" si="10"/>
        <v>19000</v>
      </c>
      <c r="I130" s="12">
        <f>INDEX(Коэффициенты!B$3:B$74,MATCH(H130,Коэффициенты!A$3:A$74,1))</f>
        <v>0.309999999999999</v>
      </c>
      <c r="J130" s="9">
        <f t="shared" si="18"/>
        <v>530.09999999999832</v>
      </c>
      <c r="K130" s="2">
        <f t="shared" si="13"/>
        <v>3.8303999999999863</v>
      </c>
      <c r="L130" s="10">
        <f t="shared" si="19"/>
        <v>435.26999999999913</v>
      </c>
      <c r="M130" s="62">
        <f t="shared" si="11"/>
        <v>965.36999999999739</v>
      </c>
      <c r="N130" s="63">
        <f t="shared" si="16"/>
        <v>772.29599999999789</v>
      </c>
      <c r="Q130" s="22"/>
      <c r="R130" s="20"/>
      <c r="S130" s="20"/>
      <c r="T130" s="20"/>
      <c r="U130" s="20"/>
      <c r="V130" s="20"/>
      <c r="W130" s="20"/>
      <c r="X130" s="20"/>
      <c r="Y130" s="20"/>
      <c r="Z130" s="20"/>
      <c r="AA130" s="20"/>
    </row>
    <row r="131" spans="1:27" ht="15.75" thickBot="1" x14ac:dyDescent="0.3">
      <c r="A131">
        <f t="shared" si="14"/>
        <v>13.299999999999969</v>
      </c>
      <c r="B131">
        <f t="shared" si="12"/>
        <v>9.9999999999999645E-2</v>
      </c>
      <c r="C131">
        <f t="shared" si="17"/>
        <v>13.999999999999966</v>
      </c>
      <c r="D131">
        <f t="shared" si="15"/>
        <v>24.499999999999829</v>
      </c>
      <c r="E131" s="67">
        <v>18.600000000000001</v>
      </c>
      <c r="F131" s="66">
        <v>65</v>
      </c>
      <c r="G131" s="1">
        <f>INDEX(Коэффициенты!D$3:D$39, MATCH(F131,Коэффициенты!C$3:C$39,1))</f>
        <v>0.54</v>
      </c>
      <c r="H131">
        <f t="shared" si="10"/>
        <v>18600</v>
      </c>
      <c r="I131" s="12">
        <f>INDEX(Коэффициенты!B$3:B$74,MATCH(H131,Коэффициенты!A$3:A$74,1))</f>
        <v>0.31999999999999901</v>
      </c>
      <c r="J131" s="9">
        <f t="shared" si="18"/>
        <v>535.67999999999836</v>
      </c>
      <c r="K131" s="2">
        <f t="shared" si="13"/>
        <v>4.2119999999999855</v>
      </c>
      <c r="L131" s="10">
        <f t="shared" si="19"/>
        <v>439.48199999999912</v>
      </c>
      <c r="M131" s="62">
        <f t="shared" si="11"/>
        <v>975.16199999999753</v>
      </c>
      <c r="N131" s="63">
        <f t="shared" si="16"/>
        <v>780.12959999999805</v>
      </c>
      <c r="Q131" s="22"/>
      <c r="R131" s="20"/>
      <c r="S131" s="20"/>
      <c r="T131" s="20"/>
      <c r="U131" s="20"/>
      <c r="V131" s="20"/>
      <c r="W131" s="20"/>
      <c r="X131" s="20"/>
      <c r="Y131" s="20"/>
      <c r="Z131" s="20"/>
      <c r="AA131" s="20"/>
    </row>
    <row r="132" spans="1:27" ht="15.75" thickBot="1" x14ac:dyDescent="0.3">
      <c r="A132">
        <f t="shared" si="14"/>
        <v>13.399999999999968</v>
      </c>
      <c r="B132">
        <f t="shared" si="12"/>
        <v>9.9999999999999645E-2</v>
      </c>
      <c r="C132" s="2">
        <f t="shared" si="17"/>
        <v>14.099999999999966</v>
      </c>
      <c r="D132">
        <f t="shared" si="15"/>
        <v>24.399999999999828</v>
      </c>
      <c r="E132" s="67">
        <v>16.7</v>
      </c>
      <c r="F132" s="66">
        <v>74</v>
      </c>
      <c r="G132" s="1">
        <f>INDEX(Коэффициенты!D$3:D$39, MATCH(F132,Коэффициенты!C$3:C$39,1))</f>
        <v>0.52</v>
      </c>
      <c r="H132">
        <f t="shared" si="10"/>
        <v>16700</v>
      </c>
      <c r="I132" s="12">
        <f>INDEX(Коэффициенты!B$3:B$74,MATCH(H132,Коэффициенты!A$3:A$74,1))</f>
        <v>0.34</v>
      </c>
      <c r="J132" s="9">
        <f t="shared" si="18"/>
        <v>511.02</v>
      </c>
      <c r="K132" s="2">
        <f t="shared" si="13"/>
        <v>4.6175999999999835</v>
      </c>
      <c r="L132" s="10">
        <f t="shared" si="19"/>
        <v>444.0995999999991</v>
      </c>
      <c r="M132" s="62">
        <f t="shared" si="11"/>
        <v>955.11959999999908</v>
      </c>
      <c r="N132" s="63">
        <f t="shared" si="16"/>
        <v>764.09567999999922</v>
      </c>
      <c r="Q132" s="22"/>
      <c r="R132" s="20"/>
      <c r="S132" s="20"/>
      <c r="T132" s="20"/>
      <c r="U132" s="20"/>
      <c r="V132" s="20"/>
      <c r="W132" s="20"/>
      <c r="X132" s="20"/>
      <c r="Y132" s="20"/>
      <c r="Z132" s="20"/>
      <c r="AA132" s="20"/>
    </row>
    <row r="133" spans="1:27" ht="15.75" thickBot="1" x14ac:dyDescent="0.3">
      <c r="A133">
        <f t="shared" si="14"/>
        <v>13.499999999999968</v>
      </c>
      <c r="B133">
        <f t="shared" si="12"/>
        <v>9.9999999999999645E-2</v>
      </c>
      <c r="C133">
        <f t="shared" si="17"/>
        <v>14.199999999999966</v>
      </c>
      <c r="D133">
        <f t="shared" si="15"/>
        <v>24.299999999999827</v>
      </c>
      <c r="E133" s="67">
        <v>14.1</v>
      </c>
      <c r="F133" s="66">
        <v>77</v>
      </c>
      <c r="G133" s="1">
        <f>INDEX(Коэффициенты!D$3:D$39, MATCH(F133,Коэффициенты!C$3:C$39,1))</f>
        <v>0.51</v>
      </c>
      <c r="H133">
        <f t="shared" si="10"/>
        <v>14100</v>
      </c>
      <c r="I133" s="12">
        <f>INDEX(Коэффициенты!B$3:B$74,MATCH(H133,Коэффициенты!A$3:A$74,1))</f>
        <v>0.37</v>
      </c>
      <c r="J133" s="9">
        <f t="shared" si="18"/>
        <v>469.53</v>
      </c>
      <c r="K133" s="2">
        <f t="shared" si="13"/>
        <v>4.7123999999999837</v>
      </c>
      <c r="L133" s="10">
        <f t="shared" si="19"/>
        <v>448.8119999999991</v>
      </c>
      <c r="M133" s="62">
        <f t="shared" si="11"/>
        <v>918.34199999999908</v>
      </c>
      <c r="N133" s="63">
        <f t="shared" si="16"/>
        <v>734.67359999999928</v>
      </c>
      <c r="Q133" s="22"/>
      <c r="R133" s="20"/>
      <c r="S133" s="20"/>
      <c r="T133" s="20"/>
      <c r="U133" s="20"/>
      <c r="V133" s="20"/>
      <c r="W133" s="20"/>
      <c r="X133" s="20"/>
      <c r="Y133" s="20"/>
      <c r="Z133" s="20"/>
      <c r="AA133" s="20"/>
    </row>
    <row r="134" spans="1:27" ht="15.75" thickBot="1" x14ac:dyDescent="0.3">
      <c r="A134">
        <f t="shared" si="14"/>
        <v>13.599999999999968</v>
      </c>
      <c r="B134">
        <f t="shared" si="12"/>
        <v>9.9999999999999645E-2</v>
      </c>
      <c r="C134" s="2">
        <f t="shared" si="17"/>
        <v>14.299999999999965</v>
      </c>
      <c r="D134">
        <f t="shared" si="15"/>
        <v>24.199999999999825</v>
      </c>
      <c r="E134" s="67">
        <v>13.9</v>
      </c>
      <c r="F134" s="66">
        <v>68</v>
      </c>
      <c r="G134" s="1">
        <f>INDEX(Коэффициенты!D$3:D$39, MATCH(F134,Коэффициенты!C$3:C$39,1))</f>
        <v>0.53</v>
      </c>
      <c r="H134">
        <f t="shared" si="10"/>
        <v>13900</v>
      </c>
      <c r="I134" s="12">
        <f>INDEX(Коэффициенты!B$3:B$74,MATCH(H134,Коэффициенты!A$3:A$74,1))</f>
        <v>0.38</v>
      </c>
      <c r="J134" s="9">
        <f t="shared" si="18"/>
        <v>475.38</v>
      </c>
      <c r="K134" s="2">
        <f t="shared" si="13"/>
        <v>4.3247999999999847</v>
      </c>
      <c r="L134" s="10">
        <f t="shared" si="19"/>
        <v>453.13679999999908</v>
      </c>
      <c r="M134" s="62">
        <f t="shared" si="11"/>
        <v>928.51679999999908</v>
      </c>
      <c r="N134" s="63">
        <f t="shared" si="16"/>
        <v>742.81343999999922</v>
      </c>
      <c r="Q134" s="22"/>
      <c r="R134" s="20"/>
      <c r="S134" s="20"/>
      <c r="T134" s="20"/>
      <c r="U134" s="20"/>
      <c r="V134" s="20"/>
      <c r="W134" s="20"/>
      <c r="X134" s="20"/>
      <c r="Y134" s="20"/>
      <c r="Z134" s="20"/>
      <c r="AA134" s="20"/>
    </row>
    <row r="135" spans="1:27" ht="15.75" thickBot="1" x14ac:dyDescent="0.3">
      <c r="A135">
        <f t="shared" si="14"/>
        <v>13.699999999999967</v>
      </c>
      <c r="B135">
        <f t="shared" si="12"/>
        <v>9.9999999999999645E-2</v>
      </c>
      <c r="C135" s="2">
        <f t="shared" si="17"/>
        <v>14.399999999999965</v>
      </c>
      <c r="D135">
        <f t="shared" si="15"/>
        <v>24.099999999999824</v>
      </c>
      <c r="E135" s="67">
        <v>14.1</v>
      </c>
      <c r="F135" s="66">
        <v>61</v>
      </c>
      <c r="G135" s="1">
        <f>INDEX(Коэффициенты!D$3:D$39, MATCH(F135,Коэффициенты!C$3:C$39,1))</f>
        <v>0.55000000000000004</v>
      </c>
      <c r="H135">
        <f t="shared" si="10"/>
        <v>14100</v>
      </c>
      <c r="I135" s="12">
        <f>INDEX(Коэффициенты!B$3:B$74,MATCH(H135,Коэффициенты!A$3:A$74,1))</f>
        <v>0.37</v>
      </c>
      <c r="J135" s="9">
        <f t="shared" si="18"/>
        <v>469.53</v>
      </c>
      <c r="K135" s="2">
        <f t="shared" si="13"/>
        <v>4.0259999999999856</v>
      </c>
      <c r="L135" s="10">
        <f t="shared" si="19"/>
        <v>457.16279999999909</v>
      </c>
      <c r="M135" s="62">
        <f t="shared" si="11"/>
        <v>926.69279999999912</v>
      </c>
      <c r="N135" s="63">
        <f t="shared" si="16"/>
        <v>741.35423999999932</v>
      </c>
      <c r="Q135" s="22"/>
      <c r="R135" s="20"/>
      <c r="S135" s="20"/>
      <c r="T135" s="20"/>
      <c r="U135" s="20"/>
      <c r="V135" s="20"/>
      <c r="W135" s="20"/>
      <c r="X135" s="20"/>
      <c r="Y135" s="20"/>
      <c r="Z135" s="20"/>
      <c r="AA135" s="20"/>
    </row>
    <row r="136" spans="1:27" ht="15.75" thickBot="1" x14ac:dyDescent="0.3">
      <c r="A136">
        <f t="shared" si="14"/>
        <v>13.799999999999967</v>
      </c>
      <c r="B136">
        <f t="shared" si="12"/>
        <v>9.9999999999999645E-2</v>
      </c>
      <c r="C136">
        <f t="shared" si="17"/>
        <v>14.499999999999964</v>
      </c>
      <c r="D136">
        <f t="shared" si="15"/>
        <v>23.999999999999822</v>
      </c>
      <c r="E136" s="67">
        <v>14.3</v>
      </c>
      <c r="F136" s="66">
        <v>64</v>
      </c>
      <c r="G136" s="1">
        <f>INDEX(Коэффициенты!D$3:D$39, MATCH(F136,Коэффициенты!C$3:C$39,1))</f>
        <v>0.54</v>
      </c>
      <c r="H136">
        <f t="shared" si="10"/>
        <v>14300</v>
      </c>
      <c r="I136" s="12">
        <f>INDEX(Коэффициенты!B$3:B$74,MATCH(H136,Коэффициенты!A$3:A$74,1))</f>
        <v>0.37</v>
      </c>
      <c r="J136" s="9">
        <f t="shared" si="18"/>
        <v>476.19</v>
      </c>
      <c r="K136" s="2">
        <f t="shared" si="13"/>
        <v>4.1471999999999856</v>
      </c>
      <c r="L136" s="10">
        <f t="shared" si="19"/>
        <v>461.30999999999909</v>
      </c>
      <c r="M136" s="62">
        <f t="shared" si="11"/>
        <v>937.49999999999909</v>
      </c>
      <c r="N136" s="63">
        <f t="shared" si="16"/>
        <v>749.99999999999932</v>
      </c>
      <c r="Q136" s="22"/>
      <c r="R136" s="20"/>
      <c r="S136" s="20"/>
      <c r="T136" s="20"/>
      <c r="U136" s="20"/>
      <c r="V136" s="20"/>
      <c r="W136" s="20"/>
      <c r="X136" s="20"/>
      <c r="Y136" s="20"/>
      <c r="Z136" s="20"/>
      <c r="AA136" s="20"/>
    </row>
    <row r="137" spans="1:27" ht="15.75" thickBot="1" x14ac:dyDescent="0.3">
      <c r="A137">
        <f t="shared" si="14"/>
        <v>13.899999999999967</v>
      </c>
      <c r="B137">
        <f t="shared" si="12"/>
        <v>9.9999999999999645E-2</v>
      </c>
      <c r="C137">
        <f t="shared" si="17"/>
        <v>14.599999999999964</v>
      </c>
      <c r="D137">
        <f t="shared" si="15"/>
        <v>23.899999999999821</v>
      </c>
      <c r="E137" s="67">
        <v>12.5</v>
      </c>
      <c r="F137" s="66">
        <v>69</v>
      </c>
      <c r="G137" s="1">
        <f>INDEX(Коэффициенты!D$3:D$39, MATCH(F137,Коэффициенты!C$3:C$39,1))</f>
        <v>0.53</v>
      </c>
      <c r="H137">
        <f t="shared" si="10"/>
        <v>12500</v>
      </c>
      <c r="I137" s="12">
        <f>INDEX(Коэффициенты!B$3:B$74,MATCH(H137,Коэффициенты!A$3:A$74,1))</f>
        <v>0.4</v>
      </c>
      <c r="J137" s="9">
        <f t="shared" si="18"/>
        <v>450</v>
      </c>
      <c r="K137" s="2">
        <f t="shared" si="13"/>
        <v>4.3883999999999848</v>
      </c>
      <c r="L137" s="10">
        <f t="shared" si="19"/>
        <v>465.69839999999908</v>
      </c>
      <c r="M137" s="62">
        <f t="shared" si="11"/>
        <v>915.69839999999908</v>
      </c>
      <c r="N137" s="63">
        <f t="shared" si="16"/>
        <v>732.55871999999931</v>
      </c>
      <c r="Q137" s="22"/>
      <c r="R137" s="20"/>
      <c r="S137" s="20"/>
      <c r="T137" s="20"/>
      <c r="U137" s="20"/>
      <c r="V137" s="20"/>
      <c r="W137" s="20"/>
      <c r="X137" s="20"/>
      <c r="Y137" s="20"/>
      <c r="Z137" s="20"/>
      <c r="AA137" s="20"/>
    </row>
    <row r="138" spans="1:27" ht="15.75" thickBot="1" x14ac:dyDescent="0.3">
      <c r="A138">
        <f t="shared" si="14"/>
        <v>13.999999999999966</v>
      </c>
      <c r="B138">
        <f t="shared" si="12"/>
        <v>9.9999999999999645E-2</v>
      </c>
      <c r="C138" s="2">
        <f t="shared" si="17"/>
        <v>14.699999999999964</v>
      </c>
      <c r="D138">
        <f t="shared" si="15"/>
        <v>23.79999999999982</v>
      </c>
      <c r="E138" s="67">
        <v>12</v>
      </c>
      <c r="F138" s="66">
        <v>65</v>
      </c>
      <c r="G138" s="1">
        <f>INDEX(Коэффициенты!D$3:D$39, MATCH(F138,Коэффициенты!C$3:C$39,1))</f>
        <v>0.54</v>
      </c>
      <c r="H138">
        <f t="shared" si="10"/>
        <v>12000</v>
      </c>
      <c r="I138" s="12">
        <f>INDEX(Коэффициенты!B$3:B$74,MATCH(H138,Коэффициенты!A$3:A$74,1))</f>
        <v>0.41</v>
      </c>
      <c r="J138" s="9">
        <f t="shared" si="18"/>
        <v>442.8</v>
      </c>
      <c r="K138" s="2">
        <f t="shared" si="13"/>
        <v>4.2119999999999855</v>
      </c>
      <c r="L138" s="10">
        <f t="shared" si="19"/>
        <v>469.91039999999907</v>
      </c>
      <c r="M138" s="62">
        <f t="shared" si="11"/>
        <v>912.71039999999903</v>
      </c>
      <c r="N138" s="63">
        <f t="shared" si="16"/>
        <v>730.1683199999992</v>
      </c>
      <c r="Q138" s="22"/>
      <c r="R138" s="20"/>
      <c r="S138" s="20"/>
      <c r="T138" s="20"/>
      <c r="U138" s="20"/>
      <c r="V138" s="20"/>
      <c r="W138" s="20"/>
      <c r="X138" s="20"/>
      <c r="Y138" s="20"/>
      <c r="Z138" s="20"/>
      <c r="AA138" s="20"/>
    </row>
    <row r="139" spans="1:27" ht="15.75" thickBot="1" x14ac:dyDescent="0.3">
      <c r="A139">
        <f t="shared" si="14"/>
        <v>14.099999999999966</v>
      </c>
      <c r="B139">
        <f t="shared" si="12"/>
        <v>9.9999999999999645E-2</v>
      </c>
      <c r="C139">
        <f t="shared" si="17"/>
        <v>14.799999999999963</v>
      </c>
      <c r="D139">
        <f t="shared" si="15"/>
        <v>23.699999999999818</v>
      </c>
      <c r="E139" s="67">
        <v>11.5</v>
      </c>
      <c r="F139" s="66">
        <v>53</v>
      </c>
      <c r="G139" s="1">
        <f>INDEX(Коэффициенты!D$3:D$39, MATCH(F139,Коэффициенты!C$3:C$39,1))</f>
        <v>0.56999999999999995</v>
      </c>
      <c r="H139">
        <f t="shared" ref="H139:H182" si="20">E139*1000</f>
        <v>11500</v>
      </c>
      <c r="I139" s="12">
        <f>INDEX(Коэффициенты!B$3:B$74,MATCH(H139,Коэффициенты!A$3:A$74,1))</f>
        <v>0.42</v>
      </c>
      <c r="J139" s="9">
        <f t="shared" si="18"/>
        <v>434.7</v>
      </c>
      <c r="K139" s="2">
        <f t="shared" si="13"/>
        <v>3.6251999999999862</v>
      </c>
      <c r="L139" s="10">
        <f t="shared" si="19"/>
        <v>473.53559999999908</v>
      </c>
      <c r="M139" s="62">
        <f t="shared" ref="M139:M182" si="21">L139+J139</f>
        <v>908.23559999999907</v>
      </c>
      <c r="N139" s="63">
        <f t="shared" si="16"/>
        <v>726.58847999999921</v>
      </c>
      <c r="Q139" s="22"/>
      <c r="R139" s="20"/>
      <c r="S139" s="20"/>
      <c r="T139" s="20"/>
      <c r="U139" s="20"/>
      <c r="V139" s="20"/>
      <c r="W139" s="20"/>
      <c r="X139" s="20"/>
      <c r="Y139" s="20"/>
      <c r="Z139" s="20"/>
      <c r="AA139" s="20"/>
    </row>
    <row r="140" spans="1:27" ht="15.75" thickBot="1" x14ac:dyDescent="0.3">
      <c r="A140">
        <f t="shared" si="14"/>
        <v>14.199999999999966</v>
      </c>
      <c r="B140">
        <f t="shared" ref="B140:B182" si="22">A140-A139</f>
        <v>9.9999999999999645E-2</v>
      </c>
      <c r="C140" s="2">
        <f t="shared" si="17"/>
        <v>14.899999999999963</v>
      </c>
      <c r="D140">
        <f t="shared" si="15"/>
        <v>23.599999999999817</v>
      </c>
      <c r="E140" s="67">
        <v>11.4</v>
      </c>
      <c r="F140" s="66">
        <v>48</v>
      </c>
      <c r="G140" s="1">
        <f>INDEX(Коэффициенты!D$3:D$39, MATCH(F140,Коэффициенты!C$3:C$39,1))</f>
        <v>0.57999999999999996</v>
      </c>
      <c r="H140">
        <f t="shared" si="20"/>
        <v>11400</v>
      </c>
      <c r="I140" s="12">
        <f>INDEX(Коэффициенты!B$3:B$74,MATCH(H140,Коэффициенты!A$3:A$74,1))</f>
        <v>0.43</v>
      </c>
      <c r="J140" s="9">
        <f t="shared" si="18"/>
        <v>441.18</v>
      </c>
      <c r="K140" s="2">
        <f t="shared" ref="K140:K182" si="23">G140*F140*B140*$E$4</f>
        <v>3.3407999999999873</v>
      </c>
      <c r="L140" s="10">
        <f t="shared" si="19"/>
        <v>476.87639999999908</v>
      </c>
      <c r="M140" s="62">
        <f t="shared" si="21"/>
        <v>918.05639999999903</v>
      </c>
      <c r="N140" s="63">
        <f t="shared" si="16"/>
        <v>734.44511999999918</v>
      </c>
      <c r="Q140" s="22"/>
      <c r="R140" s="20"/>
      <c r="S140" s="20"/>
      <c r="T140" s="20"/>
      <c r="U140" s="20"/>
      <c r="V140" s="20"/>
      <c r="W140" s="20"/>
      <c r="X140" s="20"/>
      <c r="Y140" s="20"/>
      <c r="Z140" s="20"/>
      <c r="AA140" s="20"/>
    </row>
    <row r="141" spans="1:27" ht="15.75" thickBot="1" x14ac:dyDescent="0.3">
      <c r="A141">
        <f t="shared" ref="A141:A182" si="24">A140+0.1</f>
        <v>14.299999999999965</v>
      </c>
      <c r="B141">
        <f t="shared" si="22"/>
        <v>9.9999999999999645E-2</v>
      </c>
      <c r="C141">
        <f t="shared" si="17"/>
        <v>14.999999999999963</v>
      </c>
      <c r="D141">
        <f t="shared" ref="D141:D182" si="25">D140-B141</f>
        <v>23.499999999999815</v>
      </c>
      <c r="E141" s="67">
        <v>13.3</v>
      </c>
      <c r="F141" s="66">
        <v>49</v>
      </c>
      <c r="G141" s="1">
        <f>INDEX(Коэффициенты!D$3:D$39, MATCH(F141,Коэффициенты!C$3:C$39,1))</f>
        <v>0.57999999999999996</v>
      </c>
      <c r="H141">
        <f t="shared" si="20"/>
        <v>13300</v>
      </c>
      <c r="I141" s="12">
        <f>INDEX(Коэффициенты!B$3:B$74,MATCH(H141,Коэффициенты!A$3:A$74,1))</f>
        <v>0.39</v>
      </c>
      <c r="J141" s="9">
        <f t="shared" si="18"/>
        <v>466.83</v>
      </c>
      <c r="K141" s="2">
        <f t="shared" si="23"/>
        <v>3.4103999999999877</v>
      </c>
      <c r="L141" s="10">
        <f t="shared" si="19"/>
        <v>480.28679999999906</v>
      </c>
      <c r="M141" s="62">
        <f t="shared" si="21"/>
        <v>947.1167999999991</v>
      </c>
      <c r="N141" s="63">
        <f t="shared" ref="N141:N182" si="26">M141/(1.25)</f>
        <v>757.69343999999933</v>
      </c>
      <c r="Q141" s="22"/>
      <c r="R141" s="20"/>
      <c r="S141" s="20"/>
      <c r="T141" s="20"/>
      <c r="U141" s="20"/>
      <c r="V141" s="20"/>
      <c r="W141" s="20"/>
      <c r="X141" s="20"/>
      <c r="Y141" s="20"/>
      <c r="Z141" s="20"/>
      <c r="AA141" s="20"/>
    </row>
    <row r="142" spans="1:27" ht="15.75" thickBot="1" x14ac:dyDescent="0.3">
      <c r="A142">
        <f t="shared" si="24"/>
        <v>14.399999999999965</v>
      </c>
      <c r="B142">
        <f t="shared" si="22"/>
        <v>9.9999999999999645E-2</v>
      </c>
      <c r="C142" s="2">
        <f t="shared" ref="C142:C182" si="27">B142+C141</f>
        <v>15.099999999999962</v>
      </c>
      <c r="D142">
        <f t="shared" si="25"/>
        <v>23.399999999999814</v>
      </c>
      <c r="E142" s="67">
        <v>14.2</v>
      </c>
      <c r="F142" s="66">
        <v>47</v>
      </c>
      <c r="G142" s="1">
        <f>INDEX(Коэффициенты!D$3:D$39, MATCH(F142,Коэффициенты!C$3:C$39,1))</f>
        <v>0.59</v>
      </c>
      <c r="H142">
        <f t="shared" si="20"/>
        <v>14200</v>
      </c>
      <c r="I142" s="12">
        <f>INDEX(Коэффициенты!B$3:B$74,MATCH(H142,Коэффициенты!A$3:A$74,1))</f>
        <v>0.37</v>
      </c>
      <c r="J142" s="9">
        <f t="shared" ref="J142:J182" si="28">I142*H142*$E$5</f>
        <v>472.85999999999996</v>
      </c>
      <c r="K142" s="2">
        <f t="shared" si="23"/>
        <v>3.3275999999999879</v>
      </c>
      <c r="L142" s="10">
        <f t="shared" ref="L142:L182" si="29">L141+K142</f>
        <v>483.61439999999902</v>
      </c>
      <c r="M142" s="62">
        <f t="shared" si="21"/>
        <v>956.47439999999892</v>
      </c>
      <c r="N142" s="63">
        <f t="shared" si="26"/>
        <v>765.17951999999912</v>
      </c>
      <c r="Q142" s="22"/>
      <c r="R142" s="20"/>
      <c r="S142" s="20"/>
      <c r="T142" s="20"/>
      <c r="U142" s="20"/>
      <c r="V142" s="20"/>
      <c r="W142" s="20"/>
      <c r="X142" s="20"/>
      <c r="Y142" s="20"/>
      <c r="Z142" s="20"/>
      <c r="AA142" s="20"/>
    </row>
    <row r="143" spans="1:27" ht="15.75" thickBot="1" x14ac:dyDescent="0.3">
      <c r="A143">
        <f t="shared" si="24"/>
        <v>14.499999999999964</v>
      </c>
      <c r="B143">
        <f t="shared" si="22"/>
        <v>9.9999999999999645E-2</v>
      </c>
      <c r="C143" s="2">
        <f t="shared" si="27"/>
        <v>15.199999999999962</v>
      </c>
      <c r="D143">
        <f t="shared" si="25"/>
        <v>23.299999999999812</v>
      </c>
      <c r="E143" s="67">
        <v>12.5</v>
      </c>
      <c r="F143" s="66">
        <v>47</v>
      </c>
      <c r="G143" s="1">
        <f>INDEX(Коэффициенты!D$3:D$39, MATCH(F143,Коэффициенты!C$3:C$39,1))</f>
        <v>0.59</v>
      </c>
      <c r="H143">
        <f t="shared" si="20"/>
        <v>12500</v>
      </c>
      <c r="I143" s="12">
        <f>INDEX(Коэффициенты!B$3:B$74,MATCH(H143,Коэффициенты!A$3:A$74,1))</f>
        <v>0.4</v>
      </c>
      <c r="J143" s="9">
        <f t="shared" si="28"/>
        <v>450</v>
      </c>
      <c r="K143" s="2">
        <f t="shared" si="23"/>
        <v>3.3275999999999879</v>
      </c>
      <c r="L143" s="10">
        <f t="shared" si="29"/>
        <v>486.94199999999898</v>
      </c>
      <c r="M143" s="62">
        <f t="shared" si="21"/>
        <v>936.94199999999898</v>
      </c>
      <c r="N143" s="63">
        <f t="shared" si="26"/>
        <v>749.55359999999916</v>
      </c>
      <c r="Q143" s="22"/>
      <c r="R143" s="20"/>
      <c r="S143" s="20"/>
      <c r="T143" s="20"/>
      <c r="U143" s="20"/>
      <c r="V143" s="20"/>
      <c r="W143" s="20"/>
      <c r="X143" s="20"/>
      <c r="Y143" s="20"/>
      <c r="Z143" s="20"/>
      <c r="AA143" s="20"/>
    </row>
    <row r="144" spans="1:27" ht="15.75" thickBot="1" x14ac:dyDescent="0.3">
      <c r="A144">
        <f t="shared" si="24"/>
        <v>14.599999999999964</v>
      </c>
      <c r="B144">
        <f t="shared" si="22"/>
        <v>9.9999999999999645E-2</v>
      </c>
      <c r="C144">
        <f t="shared" si="27"/>
        <v>15.299999999999962</v>
      </c>
      <c r="D144">
        <f t="shared" si="25"/>
        <v>23.199999999999811</v>
      </c>
      <c r="E144" s="67">
        <v>18.399999999999999</v>
      </c>
      <c r="F144" s="66">
        <v>53</v>
      </c>
      <c r="G144" s="1">
        <f>INDEX(Коэффициенты!D$3:D$39, MATCH(F144,Коэффициенты!C$3:C$39,1))</f>
        <v>0.56999999999999995</v>
      </c>
      <c r="H144">
        <f t="shared" si="20"/>
        <v>18400</v>
      </c>
      <c r="I144" s="12">
        <f>INDEX(Коэффициенты!B$3:B$74,MATCH(H144,Коэффициенты!A$3:A$74,1))</f>
        <v>0.31999999999999901</v>
      </c>
      <c r="J144" s="9">
        <f t="shared" si="28"/>
        <v>529.91999999999837</v>
      </c>
      <c r="K144" s="2">
        <f t="shared" si="23"/>
        <v>3.6251999999999862</v>
      </c>
      <c r="L144" s="10">
        <f t="shared" si="29"/>
        <v>490.56719999999899</v>
      </c>
      <c r="M144" s="62">
        <f t="shared" si="21"/>
        <v>1020.4871999999973</v>
      </c>
      <c r="N144" s="63">
        <f t="shared" si="26"/>
        <v>816.38975999999786</v>
      </c>
      <c r="Q144" s="22"/>
      <c r="R144" s="20"/>
      <c r="S144" s="20"/>
      <c r="T144" s="20"/>
      <c r="U144" s="20"/>
      <c r="V144" s="20"/>
      <c r="W144" s="20"/>
      <c r="X144" s="20"/>
      <c r="Y144" s="20"/>
      <c r="Z144" s="20"/>
      <c r="AA144" s="20"/>
    </row>
    <row r="145" spans="1:27" ht="15.75" thickBot="1" x14ac:dyDescent="0.3">
      <c r="A145">
        <f t="shared" si="24"/>
        <v>14.699999999999964</v>
      </c>
      <c r="B145">
        <f t="shared" si="22"/>
        <v>9.9999999999999645E-2</v>
      </c>
      <c r="C145">
        <f t="shared" si="27"/>
        <v>15.399999999999961</v>
      </c>
      <c r="D145">
        <f t="shared" si="25"/>
        <v>23.09999999999981</v>
      </c>
      <c r="E145" s="67">
        <v>25.8</v>
      </c>
      <c r="F145" s="66">
        <v>58</v>
      </c>
      <c r="G145" s="1">
        <f>INDEX(Коэффициенты!D$3:D$39, MATCH(F145,Коэффициенты!C$3:C$39,1))</f>
        <v>0.56000000000000005</v>
      </c>
      <c r="H145">
        <f t="shared" si="20"/>
        <v>25800</v>
      </c>
      <c r="I145" s="12">
        <f>INDEX(Коэффициенты!B$3:B$74,MATCH(H145,Коэффициенты!A$3:A$74,1))</f>
        <v>0.249999999999999</v>
      </c>
      <c r="J145" s="9">
        <f t="shared" si="28"/>
        <v>580.49999999999773</v>
      </c>
      <c r="K145" s="2">
        <f t="shared" si="23"/>
        <v>3.8975999999999864</v>
      </c>
      <c r="L145" s="10">
        <f t="shared" si="29"/>
        <v>494.464799999999</v>
      </c>
      <c r="M145" s="62">
        <f t="shared" si="21"/>
        <v>1074.9647999999968</v>
      </c>
      <c r="N145" s="63">
        <f t="shared" si="26"/>
        <v>859.97183999999743</v>
      </c>
      <c r="Q145" s="22"/>
      <c r="R145" s="20"/>
      <c r="S145" s="20"/>
      <c r="T145" s="20"/>
      <c r="U145" s="20"/>
      <c r="V145" s="20"/>
      <c r="W145" s="20"/>
      <c r="X145" s="20"/>
      <c r="Y145" s="20"/>
      <c r="Z145" s="20"/>
      <c r="AA145" s="20"/>
    </row>
    <row r="146" spans="1:27" ht="15.75" thickBot="1" x14ac:dyDescent="0.3">
      <c r="A146">
        <f t="shared" si="24"/>
        <v>14.799999999999963</v>
      </c>
      <c r="B146">
        <f t="shared" si="22"/>
        <v>9.9999999999999645E-2</v>
      </c>
      <c r="C146" s="2">
        <f t="shared" si="27"/>
        <v>15.499999999999961</v>
      </c>
      <c r="D146">
        <f t="shared" si="25"/>
        <v>22.999999999999808</v>
      </c>
      <c r="E146" s="67">
        <v>24.5</v>
      </c>
      <c r="F146" s="66">
        <v>55</v>
      </c>
      <c r="G146" s="1">
        <f>INDEX(Коэффициенты!D$3:D$39, MATCH(F146,Коэффициенты!C$3:C$39,1))</f>
        <v>0.56999999999999995</v>
      </c>
      <c r="H146">
        <f t="shared" si="20"/>
        <v>24500</v>
      </c>
      <c r="I146" s="12">
        <f>INDEX(Коэффициенты!B$3:B$74,MATCH(H146,Коэффициенты!A$3:A$74,1))</f>
        <v>0.25999999999999901</v>
      </c>
      <c r="J146" s="9">
        <f t="shared" si="28"/>
        <v>573.29999999999779</v>
      </c>
      <c r="K146" s="2">
        <f t="shared" si="23"/>
        <v>3.7619999999999862</v>
      </c>
      <c r="L146" s="10">
        <f t="shared" si="29"/>
        <v>498.226799999999</v>
      </c>
      <c r="M146" s="62">
        <f t="shared" si="21"/>
        <v>1071.5267999999969</v>
      </c>
      <c r="N146" s="63">
        <f t="shared" si="26"/>
        <v>857.22143999999753</v>
      </c>
      <c r="Q146" s="22"/>
      <c r="R146" s="20"/>
      <c r="S146" s="20"/>
      <c r="T146" s="20"/>
      <c r="U146" s="20"/>
      <c r="V146" s="20"/>
      <c r="W146" s="20"/>
      <c r="X146" s="20"/>
      <c r="Y146" s="20"/>
      <c r="Z146" s="20"/>
      <c r="AA146" s="20"/>
    </row>
    <row r="147" spans="1:27" ht="15.75" thickBot="1" x14ac:dyDescent="0.3">
      <c r="A147">
        <f t="shared" si="24"/>
        <v>14.899999999999963</v>
      </c>
      <c r="B147">
        <f t="shared" si="22"/>
        <v>9.9999999999999645E-2</v>
      </c>
      <c r="C147">
        <f t="shared" si="27"/>
        <v>15.599999999999961</v>
      </c>
      <c r="D147">
        <f t="shared" si="25"/>
        <v>22.899999999999807</v>
      </c>
      <c r="E147" s="67">
        <v>29.9</v>
      </c>
      <c r="F147" s="66">
        <v>61</v>
      </c>
      <c r="G147" s="1">
        <f>INDEX(Коэффициенты!D$3:D$39, MATCH(F147,Коэффициенты!C$3:C$39,1))</f>
        <v>0.55000000000000004</v>
      </c>
      <c r="H147">
        <f t="shared" si="20"/>
        <v>29900</v>
      </c>
      <c r="I147" s="12">
        <f>INDEX(Коэффициенты!B$3:B$74,MATCH(H147,Коэффициенты!A$3:A$74,1))</f>
        <v>0.20999999999999899</v>
      </c>
      <c r="J147" s="9">
        <f t="shared" si="28"/>
        <v>565.10999999999729</v>
      </c>
      <c r="K147" s="2">
        <f t="shared" si="23"/>
        <v>4.0259999999999856</v>
      </c>
      <c r="L147" s="10">
        <f t="shared" si="29"/>
        <v>502.25279999999901</v>
      </c>
      <c r="M147" s="62">
        <f t="shared" si="21"/>
        <v>1067.3627999999962</v>
      </c>
      <c r="N147" s="63">
        <f t="shared" si="26"/>
        <v>853.89023999999699</v>
      </c>
      <c r="Q147" s="22"/>
      <c r="R147" s="20"/>
      <c r="S147" s="20"/>
      <c r="T147" s="20"/>
      <c r="U147" s="20"/>
      <c r="V147" s="20"/>
      <c r="W147" s="20"/>
      <c r="X147" s="20"/>
      <c r="Y147" s="20"/>
      <c r="Z147" s="20"/>
      <c r="AA147" s="20"/>
    </row>
    <row r="148" spans="1:27" ht="15.75" thickBot="1" x14ac:dyDescent="0.3">
      <c r="A148">
        <f t="shared" si="24"/>
        <v>14.999999999999963</v>
      </c>
      <c r="B148">
        <f t="shared" si="22"/>
        <v>9.9999999999999645E-2</v>
      </c>
      <c r="C148" s="2">
        <f t="shared" si="27"/>
        <v>15.69999999999996</v>
      </c>
      <c r="D148">
        <f t="shared" si="25"/>
        <v>22.799999999999805</v>
      </c>
      <c r="E148" s="67">
        <v>14.8</v>
      </c>
      <c r="F148" s="66">
        <v>65</v>
      </c>
      <c r="G148" s="1">
        <f>INDEX(Коэффициенты!D$3:D$39, MATCH(F148,Коэффициенты!C$3:C$39,1))</f>
        <v>0.54</v>
      </c>
      <c r="H148">
        <f t="shared" si="20"/>
        <v>14800</v>
      </c>
      <c r="I148" s="12">
        <f>INDEX(Коэффициенты!B$3:B$74,MATCH(H148,Коэффициенты!A$3:A$74,1))</f>
        <v>0.36</v>
      </c>
      <c r="J148" s="9">
        <f t="shared" si="28"/>
        <v>479.52</v>
      </c>
      <c r="K148" s="2">
        <f t="shared" si="23"/>
        <v>4.2119999999999855</v>
      </c>
      <c r="L148" s="10">
        <f t="shared" si="29"/>
        <v>506.464799999999</v>
      </c>
      <c r="M148" s="62">
        <f t="shared" si="21"/>
        <v>985.98479999999904</v>
      </c>
      <c r="N148" s="63">
        <f t="shared" si="26"/>
        <v>788.78783999999928</v>
      </c>
      <c r="Q148" s="22"/>
      <c r="R148" s="20"/>
      <c r="S148" s="20"/>
      <c r="T148" s="20"/>
      <c r="U148" s="20"/>
      <c r="V148" s="20"/>
      <c r="W148" s="20"/>
      <c r="X148" s="20"/>
      <c r="Y148" s="20"/>
      <c r="Z148" s="20"/>
      <c r="AA148" s="20"/>
    </row>
    <row r="149" spans="1:27" ht="15.75" thickBot="1" x14ac:dyDescent="0.3">
      <c r="A149">
        <f t="shared" si="24"/>
        <v>15.099999999999962</v>
      </c>
      <c r="B149">
        <f t="shared" si="22"/>
        <v>9.9999999999999645E-2</v>
      </c>
      <c r="C149">
        <f t="shared" si="27"/>
        <v>15.79999999999996</v>
      </c>
      <c r="D149">
        <f t="shared" si="25"/>
        <v>22.699999999999804</v>
      </c>
      <c r="E149" s="67">
        <v>22</v>
      </c>
      <c r="F149" s="66">
        <v>56</v>
      </c>
      <c r="G149" s="1">
        <f>INDEX(Коэффициенты!D$3:D$39, MATCH(F149,Коэффициенты!C$3:C$39,1))</f>
        <v>0.56000000000000005</v>
      </c>
      <c r="H149">
        <f t="shared" si="20"/>
        <v>22000</v>
      </c>
      <c r="I149" s="12">
        <f>INDEX(Коэффициенты!B$3:B$74,MATCH(H149,Коэффициенты!A$3:A$74,1))</f>
        <v>0.27999999999999903</v>
      </c>
      <c r="J149" s="9">
        <f t="shared" si="28"/>
        <v>554.39999999999804</v>
      </c>
      <c r="K149" s="2">
        <f t="shared" si="23"/>
        <v>3.7631999999999866</v>
      </c>
      <c r="L149" s="10">
        <f t="shared" si="29"/>
        <v>510.22799999999899</v>
      </c>
      <c r="M149" s="62">
        <f t="shared" si="21"/>
        <v>1064.627999999997</v>
      </c>
      <c r="N149" s="63">
        <f t="shared" si="26"/>
        <v>851.70239999999762</v>
      </c>
      <c r="Q149" s="22"/>
      <c r="R149" s="20"/>
      <c r="S149" s="20"/>
      <c r="T149" s="20"/>
      <c r="U149" s="20"/>
      <c r="V149" s="20"/>
      <c r="W149" s="20"/>
      <c r="X149" s="20"/>
      <c r="Y149" s="20"/>
      <c r="Z149" s="20"/>
      <c r="AA149" s="20"/>
    </row>
    <row r="150" spans="1:27" ht="15.75" thickBot="1" x14ac:dyDescent="0.3">
      <c r="A150">
        <f t="shared" si="24"/>
        <v>15.199999999999962</v>
      </c>
      <c r="B150">
        <f t="shared" si="22"/>
        <v>9.9999999999999645E-2</v>
      </c>
      <c r="C150" s="2">
        <f t="shared" si="27"/>
        <v>15.899999999999959</v>
      </c>
      <c r="D150">
        <f t="shared" si="25"/>
        <v>22.599999999999802</v>
      </c>
      <c r="E150" s="67">
        <v>19.3</v>
      </c>
      <c r="F150" s="66">
        <v>44</v>
      </c>
      <c r="G150" s="1">
        <f>INDEX(Коэффициенты!D$3:D$39, MATCH(F150,Коэффициенты!C$3:C$39,1))</f>
        <v>0.59</v>
      </c>
      <c r="H150">
        <f t="shared" si="20"/>
        <v>19300</v>
      </c>
      <c r="I150" s="12">
        <f>INDEX(Коэффициенты!B$3:B$74,MATCH(H150,Коэффициенты!A$3:A$74,1))</f>
        <v>0.309999999999999</v>
      </c>
      <c r="J150" s="9">
        <f t="shared" si="28"/>
        <v>538.46999999999821</v>
      </c>
      <c r="K150" s="2">
        <f t="shared" si="23"/>
        <v>3.1151999999999882</v>
      </c>
      <c r="L150" s="10">
        <f t="shared" si="29"/>
        <v>513.343199999999</v>
      </c>
      <c r="M150" s="62">
        <f t="shared" si="21"/>
        <v>1051.8131999999973</v>
      </c>
      <c r="N150" s="63">
        <f t="shared" si="26"/>
        <v>841.45055999999784</v>
      </c>
      <c r="Q150" s="22"/>
      <c r="R150" s="20"/>
      <c r="S150" s="20"/>
      <c r="T150" s="20"/>
      <c r="U150" s="20"/>
      <c r="V150" s="20"/>
      <c r="W150" s="20"/>
      <c r="X150" s="20"/>
      <c r="Y150" s="20"/>
      <c r="Z150" s="20"/>
      <c r="AA150" s="20"/>
    </row>
    <row r="151" spans="1:27" ht="15.75" thickBot="1" x14ac:dyDescent="0.3">
      <c r="A151">
        <f t="shared" si="24"/>
        <v>15.299999999999962</v>
      </c>
      <c r="B151">
        <f t="shared" si="22"/>
        <v>9.9999999999999645E-2</v>
      </c>
      <c r="C151" s="2">
        <f t="shared" si="27"/>
        <v>15.999999999999959</v>
      </c>
      <c r="D151">
        <f t="shared" si="25"/>
        <v>22.499999999999801</v>
      </c>
      <c r="E151" s="67">
        <v>20.399999999999999</v>
      </c>
      <c r="F151" s="66">
        <v>43</v>
      </c>
      <c r="G151" s="1">
        <f>INDEX(Коэффициенты!D$3:D$39, MATCH(F151,Коэффициенты!C$3:C$39,1))</f>
        <v>0.6</v>
      </c>
      <c r="H151">
        <f t="shared" si="20"/>
        <v>20400</v>
      </c>
      <c r="I151" s="12">
        <f>INDEX(Коэффициенты!B$3:B$74,MATCH(H151,Коэффициенты!A$3:A$74,1))</f>
        <v>0.29999999999999899</v>
      </c>
      <c r="J151" s="9">
        <f t="shared" si="28"/>
        <v>550.79999999999814</v>
      </c>
      <c r="K151" s="2">
        <f t="shared" si="23"/>
        <v>3.095999999999989</v>
      </c>
      <c r="L151" s="10">
        <f t="shared" si="29"/>
        <v>516.439199999999</v>
      </c>
      <c r="M151" s="62">
        <f t="shared" si="21"/>
        <v>1067.2391999999973</v>
      </c>
      <c r="N151" s="63">
        <f t="shared" si="26"/>
        <v>853.79135999999778</v>
      </c>
      <c r="Q151" s="22"/>
      <c r="R151" s="20"/>
      <c r="S151" s="20"/>
      <c r="T151" s="20"/>
      <c r="U151" s="20"/>
      <c r="V151" s="20"/>
      <c r="W151" s="20"/>
      <c r="X151" s="20"/>
      <c r="Y151" s="20"/>
      <c r="Z151" s="20"/>
      <c r="AA151" s="20"/>
    </row>
    <row r="152" spans="1:27" ht="15.75" thickBot="1" x14ac:dyDescent="0.3">
      <c r="A152">
        <f t="shared" si="24"/>
        <v>15.399999999999961</v>
      </c>
      <c r="B152">
        <f t="shared" si="22"/>
        <v>9.9999999999999645E-2</v>
      </c>
      <c r="C152">
        <f t="shared" si="27"/>
        <v>16.099999999999959</v>
      </c>
      <c r="D152">
        <f t="shared" si="25"/>
        <v>22.3999999999998</v>
      </c>
      <c r="E152" s="67">
        <v>20.2</v>
      </c>
      <c r="F152" s="66">
        <v>50</v>
      </c>
      <c r="G152" s="1">
        <f>INDEX(Коэффициенты!D$3:D$39, MATCH(F152,Коэффициенты!C$3:C$39,1))</f>
        <v>0.57999999999999996</v>
      </c>
      <c r="H152">
        <f t="shared" si="20"/>
        <v>20200</v>
      </c>
      <c r="I152" s="12">
        <f>INDEX(Коэффициенты!B$3:B$74,MATCH(H152,Коэффициенты!A$3:A$74,1))</f>
        <v>0.29999999999999899</v>
      </c>
      <c r="J152" s="9">
        <f t="shared" si="28"/>
        <v>545.39999999999816</v>
      </c>
      <c r="K152" s="2">
        <f t="shared" si="23"/>
        <v>3.4799999999999871</v>
      </c>
      <c r="L152" s="10">
        <f t="shared" si="29"/>
        <v>519.91919999999902</v>
      </c>
      <c r="M152" s="62">
        <f t="shared" si="21"/>
        <v>1065.3191999999972</v>
      </c>
      <c r="N152" s="63">
        <f t="shared" si="26"/>
        <v>852.25535999999772</v>
      </c>
      <c r="Q152" s="22"/>
      <c r="R152" s="20"/>
      <c r="S152" s="20"/>
      <c r="T152" s="20"/>
      <c r="U152" s="20"/>
      <c r="V152" s="20"/>
      <c r="W152" s="20"/>
      <c r="X152" s="20"/>
      <c r="Y152" s="20"/>
      <c r="Z152" s="20"/>
      <c r="AA152" s="20"/>
    </row>
    <row r="153" spans="1:27" ht="15.75" thickBot="1" x14ac:dyDescent="0.3">
      <c r="A153">
        <f t="shared" si="24"/>
        <v>15.499999999999961</v>
      </c>
      <c r="B153">
        <f t="shared" si="22"/>
        <v>9.9999999999999645E-2</v>
      </c>
      <c r="C153">
        <f t="shared" si="27"/>
        <v>16.19999999999996</v>
      </c>
      <c r="D153">
        <f t="shared" si="25"/>
        <v>22.299999999999798</v>
      </c>
      <c r="E153" s="67">
        <v>19.2</v>
      </c>
      <c r="F153" s="66">
        <v>75</v>
      </c>
      <c r="G153" s="1">
        <f>INDEX(Коэффициенты!D$3:D$39, MATCH(F153,Коэффициенты!C$3:C$39,1))</f>
        <v>0.52</v>
      </c>
      <c r="H153">
        <f t="shared" si="20"/>
        <v>19200</v>
      </c>
      <c r="I153" s="12">
        <f>INDEX(Коэффициенты!B$3:B$74,MATCH(H153,Коэффициенты!A$3:A$74,1))</f>
        <v>0.309999999999999</v>
      </c>
      <c r="J153" s="9">
        <f t="shared" si="28"/>
        <v>535.67999999999824</v>
      </c>
      <c r="K153" s="2">
        <f t="shared" si="23"/>
        <v>4.6799999999999828</v>
      </c>
      <c r="L153" s="10">
        <f t="shared" si="29"/>
        <v>524.59919999999897</v>
      </c>
      <c r="M153" s="62">
        <f t="shared" si="21"/>
        <v>1060.2791999999972</v>
      </c>
      <c r="N153" s="63">
        <f t="shared" si="26"/>
        <v>848.2233599999978</v>
      </c>
      <c r="Q153" s="22"/>
      <c r="R153" s="20"/>
      <c r="S153" s="20"/>
      <c r="T153" s="20"/>
      <c r="U153" s="20"/>
      <c r="V153" s="20"/>
      <c r="W153" s="20"/>
      <c r="X153" s="20"/>
      <c r="Y153" s="20"/>
      <c r="Z153" s="20"/>
      <c r="AA153" s="20"/>
    </row>
    <row r="154" spans="1:27" ht="15.75" thickBot="1" x14ac:dyDescent="0.3">
      <c r="A154">
        <f t="shared" si="24"/>
        <v>15.599999999999961</v>
      </c>
      <c r="B154">
        <f t="shared" si="22"/>
        <v>9.9999999999999645E-2</v>
      </c>
      <c r="C154" s="2">
        <f t="shared" si="27"/>
        <v>16.299999999999962</v>
      </c>
      <c r="D154">
        <f t="shared" si="25"/>
        <v>22.199999999999797</v>
      </c>
      <c r="E154" s="67">
        <v>16.5</v>
      </c>
      <c r="F154" s="66">
        <v>63</v>
      </c>
      <c r="G154" s="1">
        <f>INDEX(Коэффициенты!D$3:D$39, MATCH(F154,Коэффициенты!C$3:C$39,1))</f>
        <v>0.55000000000000004</v>
      </c>
      <c r="H154">
        <f t="shared" si="20"/>
        <v>16500</v>
      </c>
      <c r="I154" s="12">
        <f>INDEX(Коэффициенты!B$3:B$74,MATCH(H154,Коэффициенты!A$3:A$74,1))</f>
        <v>0.34</v>
      </c>
      <c r="J154" s="9">
        <f t="shared" si="28"/>
        <v>504.9</v>
      </c>
      <c r="K154" s="2">
        <f t="shared" si="23"/>
        <v>4.1579999999999862</v>
      </c>
      <c r="L154" s="10">
        <f t="shared" si="29"/>
        <v>528.75719999999899</v>
      </c>
      <c r="M154" s="62">
        <f t="shared" si="21"/>
        <v>1033.657199999999</v>
      </c>
      <c r="N154" s="63">
        <f t="shared" si="26"/>
        <v>826.92575999999917</v>
      </c>
      <c r="Q154" s="22"/>
      <c r="R154" s="20"/>
      <c r="S154" s="20"/>
      <c r="T154" s="20"/>
      <c r="U154" s="20"/>
      <c r="V154" s="20"/>
      <c r="W154" s="20"/>
      <c r="X154" s="20"/>
      <c r="Y154" s="20"/>
      <c r="Z154" s="20"/>
      <c r="AA154" s="20"/>
    </row>
    <row r="155" spans="1:27" ht="15.75" thickBot="1" x14ac:dyDescent="0.3">
      <c r="A155">
        <f t="shared" si="24"/>
        <v>15.69999999999996</v>
      </c>
      <c r="B155">
        <f t="shared" si="22"/>
        <v>9.9999999999999645E-2</v>
      </c>
      <c r="C155">
        <f t="shared" si="27"/>
        <v>16.399999999999963</v>
      </c>
      <c r="D155">
        <f t="shared" si="25"/>
        <v>22.099999999999795</v>
      </c>
      <c r="E155" s="67">
        <v>18.8</v>
      </c>
      <c r="F155" s="66">
        <v>66</v>
      </c>
      <c r="G155" s="1">
        <f>INDEX(Коэффициенты!D$3:D$39, MATCH(F155,Коэффициенты!C$3:C$39,1))</f>
        <v>0.54</v>
      </c>
      <c r="H155">
        <f t="shared" si="20"/>
        <v>18800</v>
      </c>
      <c r="I155" s="12">
        <f>INDEX(Коэффициенты!B$3:B$74,MATCH(H155,Коэффициенты!A$3:A$74,1))</f>
        <v>0.31999999999999901</v>
      </c>
      <c r="J155" s="9">
        <f t="shared" si="28"/>
        <v>541.43999999999824</v>
      </c>
      <c r="K155" s="2">
        <f t="shared" si="23"/>
        <v>4.2767999999999846</v>
      </c>
      <c r="L155" s="10">
        <f t="shared" si="29"/>
        <v>533.03399999999897</v>
      </c>
      <c r="M155" s="62">
        <f t="shared" si="21"/>
        <v>1074.4739999999972</v>
      </c>
      <c r="N155" s="63">
        <f t="shared" si="26"/>
        <v>859.57919999999774</v>
      </c>
      <c r="Q155" s="22"/>
      <c r="R155" s="20"/>
      <c r="S155" s="20"/>
      <c r="T155" s="20"/>
      <c r="U155" s="20"/>
      <c r="V155" s="20"/>
      <c r="W155" s="20"/>
      <c r="X155" s="20"/>
      <c r="Y155" s="20"/>
      <c r="Z155" s="20"/>
      <c r="AA155" s="20"/>
    </row>
    <row r="156" spans="1:27" ht="15.75" thickBot="1" x14ac:dyDescent="0.3">
      <c r="A156">
        <f t="shared" si="24"/>
        <v>15.79999999999996</v>
      </c>
      <c r="B156">
        <f t="shared" si="22"/>
        <v>9.9999999999999645E-2</v>
      </c>
      <c r="C156" s="2">
        <f t="shared" si="27"/>
        <v>16.499999999999964</v>
      </c>
      <c r="D156">
        <f t="shared" si="25"/>
        <v>21.999999999999794</v>
      </c>
      <c r="E156" s="67">
        <v>18.7</v>
      </c>
      <c r="F156" s="66">
        <v>78</v>
      </c>
      <c r="G156" s="1">
        <f>INDEX(Коэффициенты!D$3:D$39, MATCH(F156,Коэффициенты!C$3:C$39,1))</f>
        <v>0.51</v>
      </c>
      <c r="H156">
        <f t="shared" si="20"/>
        <v>18700</v>
      </c>
      <c r="I156" s="12">
        <f>INDEX(Коэффициенты!B$3:B$74,MATCH(H156,Коэффициенты!A$3:A$74,1))</f>
        <v>0.31999999999999901</v>
      </c>
      <c r="J156" s="9">
        <f t="shared" si="28"/>
        <v>538.55999999999835</v>
      </c>
      <c r="K156" s="2">
        <f t="shared" si="23"/>
        <v>4.7735999999999832</v>
      </c>
      <c r="L156" s="10">
        <f t="shared" si="29"/>
        <v>537.80759999999896</v>
      </c>
      <c r="M156" s="62">
        <f t="shared" si="21"/>
        <v>1076.3675999999973</v>
      </c>
      <c r="N156" s="63">
        <f t="shared" si="26"/>
        <v>861.0940799999978</v>
      </c>
      <c r="Q156" s="22"/>
      <c r="R156" s="20"/>
      <c r="S156" s="20"/>
      <c r="T156" s="20"/>
      <c r="U156" s="20"/>
      <c r="V156" s="20"/>
      <c r="W156" s="20"/>
      <c r="X156" s="20"/>
      <c r="Y156" s="20"/>
      <c r="Z156" s="20"/>
      <c r="AA156" s="20"/>
    </row>
    <row r="157" spans="1:27" ht="15.75" thickBot="1" x14ac:dyDescent="0.3">
      <c r="A157">
        <f t="shared" si="24"/>
        <v>15.899999999999959</v>
      </c>
      <c r="B157">
        <f t="shared" si="22"/>
        <v>9.9999999999999645E-2</v>
      </c>
      <c r="C157">
        <f t="shared" si="27"/>
        <v>16.599999999999966</v>
      </c>
      <c r="D157">
        <f t="shared" si="25"/>
        <v>21.899999999999793</v>
      </c>
      <c r="E157" s="67">
        <v>17.7</v>
      </c>
      <c r="F157" s="66">
        <v>70</v>
      </c>
      <c r="G157" s="1">
        <f>INDEX(Коэффициенты!D$3:D$39, MATCH(F157,Коэффициенты!C$3:C$39,1))</f>
        <v>0.53</v>
      </c>
      <c r="H157">
        <f t="shared" si="20"/>
        <v>17700</v>
      </c>
      <c r="I157" s="12">
        <f>INDEX(Коэффициенты!B$3:B$74,MATCH(H157,Коэффициенты!A$3:A$74,1))</f>
        <v>0.32999999999999902</v>
      </c>
      <c r="J157" s="9">
        <f t="shared" si="28"/>
        <v>525.68999999999846</v>
      </c>
      <c r="K157" s="2">
        <f t="shared" si="23"/>
        <v>4.451999999999984</v>
      </c>
      <c r="L157" s="10">
        <f t="shared" si="29"/>
        <v>542.25959999999895</v>
      </c>
      <c r="M157" s="62">
        <f t="shared" si="21"/>
        <v>1067.9495999999974</v>
      </c>
      <c r="N157" s="63">
        <f t="shared" si="26"/>
        <v>854.35967999999798</v>
      </c>
      <c r="Q157" s="22"/>
      <c r="R157" s="20"/>
      <c r="S157" s="20"/>
      <c r="T157" s="20"/>
      <c r="U157" s="20"/>
      <c r="V157" s="20"/>
      <c r="W157" s="20"/>
      <c r="X157" s="20"/>
      <c r="Y157" s="20"/>
      <c r="Z157" s="20"/>
      <c r="AA157" s="20"/>
    </row>
    <row r="158" spans="1:27" ht="15.75" thickBot="1" x14ac:dyDescent="0.3">
      <c r="A158">
        <f t="shared" si="24"/>
        <v>15.999999999999959</v>
      </c>
      <c r="B158">
        <f t="shared" si="22"/>
        <v>9.9999999999999645E-2</v>
      </c>
      <c r="C158" s="2">
        <f t="shared" si="27"/>
        <v>16.699999999999967</v>
      </c>
      <c r="D158">
        <f t="shared" si="25"/>
        <v>21.799999999999791</v>
      </c>
      <c r="E158" s="67">
        <v>15.1</v>
      </c>
      <c r="F158" s="66">
        <v>59</v>
      </c>
      <c r="G158" s="1">
        <f>INDEX(Коэффициенты!D$3:D$39, MATCH(F158,Коэффициенты!C$3:C$39,1))</f>
        <v>0.56000000000000005</v>
      </c>
      <c r="H158">
        <f t="shared" si="20"/>
        <v>15100</v>
      </c>
      <c r="I158" s="12">
        <f>INDEX(Коэффициенты!B$3:B$74,MATCH(H158,Коэффициенты!A$3:A$74,1))</f>
        <v>0.35</v>
      </c>
      <c r="J158" s="9">
        <f t="shared" si="28"/>
        <v>475.65</v>
      </c>
      <c r="K158" s="2">
        <f t="shared" si="23"/>
        <v>3.9647999999999861</v>
      </c>
      <c r="L158" s="10">
        <f t="shared" si="29"/>
        <v>546.22439999999892</v>
      </c>
      <c r="M158" s="62">
        <f t="shared" si="21"/>
        <v>1021.8743999999989</v>
      </c>
      <c r="N158" s="63">
        <f t="shared" si="26"/>
        <v>817.49951999999917</v>
      </c>
      <c r="Q158" s="22"/>
      <c r="R158" s="20"/>
      <c r="S158" s="20"/>
      <c r="T158" s="20"/>
      <c r="U158" s="20"/>
      <c r="V158" s="20"/>
      <c r="W158" s="20"/>
      <c r="X158" s="20"/>
      <c r="Y158" s="20"/>
      <c r="Z158" s="20"/>
      <c r="AA158" s="20"/>
    </row>
    <row r="159" spans="1:27" ht="15.75" thickBot="1" x14ac:dyDescent="0.3">
      <c r="A159">
        <f t="shared" si="24"/>
        <v>16.099999999999959</v>
      </c>
      <c r="B159">
        <f t="shared" si="22"/>
        <v>9.9999999999999645E-2</v>
      </c>
      <c r="C159" s="2">
        <f t="shared" si="27"/>
        <v>16.799999999999969</v>
      </c>
      <c r="D159">
        <f t="shared" si="25"/>
        <v>21.69999999999979</v>
      </c>
      <c r="E159" s="67">
        <v>14.9</v>
      </c>
      <c r="F159" s="66">
        <v>46</v>
      </c>
      <c r="G159" s="1">
        <f>INDEX(Коэффициенты!D$3:D$39, MATCH(F159,Коэффициенты!C$3:C$39,1))</f>
        <v>0.59</v>
      </c>
      <c r="H159">
        <f t="shared" si="20"/>
        <v>14900</v>
      </c>
      <c r="I159" s="12">
        <f>INDEX(Коэффициенты!B$3:B$74,MATCH(H159,Коэффициенты!A$3:A$74,1))</f>
        <v>0.36</v>
      </c>
      <c r="J159" s="9">
        <f t="shared" si="28"/>
        <v>482.76</v>
      </c>
      <c r="K159" s="2">
        <f t="shared" si="23"/>
        <v>3.2567999999999881</v>
      </c>
      <c r="L159" s="10">
        <f t="shared" si="29"/>
        <v>549.48119999999892</v>
      </c>
      <c r="M159" s="62">
        <f t="shared" si="21"/>
        <v>1032.241199999999</v>
      </c>
      <c r="N159" s="63">
        <f t="shared" si="26"/>
        <v>825.7929599999992</v>
      </c>
      <c r="Q159" s="22"/>
      <c r="R159" s="20"/>
      <c r="S159" s="20"/>
      <c r="T159" s="20"/>
      <c r="U159" s="20"/>
      <c r="V159" s="20"/>
      <c r="W159" s="20"/>
      <c r="X159" s="20"/>
      <c r="Y159" s="20"/>
      <c r="Z159" s="20"/>
      <c r="AA159" s="20"/>
    </row>
    <row r="160" spans="1:27" ht="15.75" thickBot="1" x14ac:dyDescent="0.3">
      <c r="A160">
        <f t="shared" si="24"/>
        <v>16.19999999999996</v>
      </c>
      <c r="B160">
        <f t="shared" si="22"/>
        <v>0.10000000000000142</v>
      </c>
      <c r="C160">
        <f t="shared" si="27"/>
        <v>16.89999999999997</v>
      </c>
      <c r="D160">
        <f t="shared" si="25"/>
        <v>21.599999999999788</v>
      </c>
      <c r="E160" s="67">
        <v>17.399999999999999</v>
      </c>
      <c r="F160" s="66">
        <v>38</v>
      </c>
      <c r="G160" s="1">
        <f>INDEX(Коэффициенты!D$3:D$39, MATCH(F160,Коэффициенты!C$3:C$39,1))</f>
        <v>0.62</v>
      </c>
      <c r="H160">
        <f t="shared" si="20"/>
        <v>17400</v>
      </c>
      <c r="I160" s="12">
        <f>INDEX(Коэффициенты!B$3:B$74,MATCH(H160,Коэффициенты!A$3:A$74,1))</f>
        <v>0.32999999999999902</v>
      </c>
      <c r="J160" s="9">
        <f t="shared" si="28"/>
        <v>516.77999999999838</v>
      </c>
      <c r="K160" s="2">
        <f t="shared" si="23"/>
        <v>2.8272000000000399</v>
      </c>
      <c r="L160" s="10">
        <f t="shared" si="29"/>
        <v>552.30839999999898</v>
      </c>
      <c r="M160" s="62">
        <f t="shared" si="21"/>
        <v>1069.0883999999974</v>
      </c>
      <c r="N160" s="63">
        <f t="shared" si="26"/>
        <v>855.27071999999794</v>
      </c>
      <c r="Q160" s="22"/>
      <c r="R160" s="20"/>
      <c r="S160" s="20"/>
      <c r="T160" s="20"/>
      <c r="U160" s="20"/>
      <c r="V160" s="20"/>
      <c r="W160" s="20"/>
      <c r="X160" s="20"/>
      <c r="Y160" s="20"/>
      <c r="Z160" s="20"/>
      <c r="AA160" s="20"/>
    </row>
    <row r="161" spans="1:27" ht="15.75" thickBot="1" x14ac:dyDescent="0.3">
      <c r="A161">
        <f t="shared" si="24"/>
        <v>16.299999999999962</v>
      </c>
      <c r="B161">
        <f t="shared" si="22"/>
        <v>0.10000000000000142</v>
      </c>
      <c r="C161">
        <f t="shared" si="27"/>
        <v>16.999999999999972</v>
      </c>
      <c r="D161">
        <f t="shared" si="25"/>
        <v>21.499999999999787</v>
      </c>
      <c r="E161" s="67">
        <v>22.3</v>
      </c>
      <c r="F161" s="66">
        <v>35</v>
      </c>
      <c r="G161" s="1">
        <f>INDEX(Коэффициенты!D$3:D$39, MATCH(F161,Коэффициенты!C$3:C$39,1))</f>
        <v>0.64</v>
      </c>
      <c r="H161">
        <f t="shared" si="20"/>
        <v>22300</v>
      </c>
      <c r="I161" s="12">
        <f>INDEX(Коэффициенты!B$3:B$74,MATCH(H161,Коэффициенты!A$3:A$74,1))</f>
        <v>0.27999999999999903</v>
      </c>
      <c r="J161" s="9">
        <f t="shared" si="28"/>
        <v>561.95999999999799</v>
      </c>
      <c r="K161" s="2">
        <f t="shared" si="23"/>
        <v>2.6880000000000384</v>
      </c>
      <c r="L161" s="10">
        <f t="shared" si="29"/>
        <v>554.99639999999897</v>
      </c>
      <c r="M161" s="62">
        <f t="shared" si="21"/>
        <v>1116.9563999999968</v>
      </c>
      <c r="N161" s="63">
        <f t="shared" si="26"/>
        <v>893.56511999999748</v>
      </c>
      <c r="Q161" s="22"/>
      <c r="R161" s="20"/>
      <c r="S161" s="20"/>
      <c r="T161" s="20"/>
      <c r="U161" s="20"/>
      <c r="V161" s="20"/>
      <c r="W161" s="20"/>
      <c r="X161" s="20"/>
      <c r="Y161" s="20"/>
      <c r="Z161" s="20"/>
      <c r="AA161" s="20"/>
    </row>
    <row r="162" spans="1:27" ht="15.75" thickBot="1" x14ac:dyDescent="0.3">
      <c r="A162">
        <f t="shared" si="24"/>
        <v>16.399999999999963</v>
      </c>
      <c r="B162">
        <f t="shared" si="22"/>
        <v>0.10000000000000142</v>
      </c>
      <c r="C162" s="2">
        <f t="shared" si="27"/>
        <v>17.099999999999973</v>
      </c>
      <c r="D162">
        <f t="shared" si="25"/>
        <v>21.399999999999785</v>
      </c>
      <c r="E162" s="67">
        <v>23.8</v>
      </c>
      <c r="F162" s="66">
        <v>40</v>
      </c>
      <c r="G162" s="1">
        <f>INDEX(Коэффициенты!D$3:D$39, MATCH(F162,Коэффициенты!C$3:C$39,1))</f>
        <v>0.6</v>
      </c>
      <c r="H162">
        <f t="shared" si="20"/>
        <v>23800</v>
      </c>
      <c r="I162" s="12">
        <f>INDEX(Коэффициенты!B$3:B$74,MATCH(H162,Коэффициенты!A$3:A$74,1))</f>
        <v>0.26999999999999902</v>
      </c>
      <c r="J162" s="9">
        <f t="shared" si="28"/>
        <v>578.33999999999787</v>
      </c>
      <c r="K162" s="2">
        <f t="shared" si="23"/>
        <v>2.8800000000000407</v>
      </c>
      <c r="L162" s="10">
        <f t="shared" si="29"/>
        <v>557.87639999999897</v>
      </c>
      <c r="M162" s="62">
        <f t="shared" si="21"/>
        <v>1136.2163999999968</v>
      </c>
      <c r="N162" s="63">
        <f t="shared" si="26"/>
        <v>908.97311999999749</v>
      </c>
      <c r="Q162" s="22"/>
      <c r="R162" s="20"/>
      <c r="S162" s="20"/>
      <c r="T162" s="20"/>
      <c r="U162" s="20"/>
      <c r="V162" s="20"/>
      <c r="W162" s="20"/>
      <c r="X162" s="20"/>
      <c r="Y162" s="20"/>
      <c r="Z162" s="20"/>
      <c r="AA162" s="20"/>
    </row>
    <row r="163" spans="1:27" ht="15.75" thickBot="1" x14ac:dyDescent="0.3">
      <c r="A163">
        <f t="shared" si="24"/>
        <v>16.499999999999964</v>
      </c>
      <c r="B163">
        <f t="shared" si="22"/>
        <v>0.10000000000000142</v>
      </c>
      <c r="C163">
        <f t="shared" si="27"/>
        <v>17.199999999999974</v>
      </c>
      <c r="D163">
        <f t="shared" si="25"/>
        <v>21.299999999999784</v>
      </c>
      <c r="E163" s="67">
        <v>25.6</v>
      </c>
      <c r="F163" s="66">
        <v>39</v>
      </c>
      <c r="G163" s="1">
        <f>INDEX(Коэффициенты!D$3:D$39, MATCH(F163,Коэффициенты!C$3:C$39,1))</f>
        <v>0.61</v>
      </c>
      <c r="H163">
        <f t="shared" si="20"/>
        <v>25600</v>
      </c>
      <c r="I163" s="12">
        <f>INDEX(Коэффициенты!B$3:B$74,MATCH(H163,Коэффициенты!A$3:A$74,1))</f>
        <v>0.249999999999999</v>
      </c>
      <c r="J163" s="9">
        <f t="shared" si="28"/>
        <v>575.99999999999773</v>
      </c>
      <c r="K163" s="2">
        <f t="shared" si="23"/>
        <v>2.8548000000000404</v>
      </c>
      <c r="L163" s="10">
        <f t="shared" si="29"/>
        <v>560.73119999999903</v>
      </c>
      <c r="M163" s="62">
        <f t="shared" si="21"/>
        <v>1136.7311999999968</v>
      </c>
      <c r="N163" s="63">
        <f t="shared" si="26"/>
        <v>909.38495999999736</v>
      </c>
      <c r="Q163" s="22"/>
      <c r="R163" s="20"/>
      <c r="S163" s="20"/>
      <c r="T163" s="20"/>
      <c r="U163" s="20"/>
      <c r="V163" s="20"/>
      <c r="W163" s="20"/>
      <c r="X163" s="20"/>
      <c r="Y163" s="20"/>
      <c r="Z163" s="20"/>
      <c r="AA163" s="20"/>
    </row>
    <row r="164" spans="1:27" ht="15.75" thickBot="1" x14ac:dyDescent="0.3">
      <c r="A164">
        <f t="shared" si="24"/>
        <v>16.599999999999966</v>
      </c>
      <c r="B164">
        <f t="shared" si="22"/>
        <v>0.10000000000000142</v>
      </c>
      <c r="C164" s="2">
        <f t="shared" si="27"/>
        <v>17.299999999999976</v>
      </c>
      <c r="D164">
        <f t="shared" si="25"/>
        <v>21.199999999999783</v>
      </c>
      <c r="E164" s="67">
        <v>25.6</v>
      </c>
      <c r="F164" s="66">
        <v>38</v>
      </c>
      <c r="G164" s="1">
        <f>INDEX(Коэффициенты!D$3:D$39, MATCH(F164,Коэффициенты!C$3:C$39,1))</f>
        <v>0.62</v>
      </c>
      <c r="H164">
        <f t="shared" si="20"/>
        <v>25600</v>
      </c>
      <c r="I164" s="12">
        <f>INDEX(Коэффициенты!B$3:B$74,MATCH(H164,Коэффициенты!A$3:A$74,1))</f>
        <v>0.249999999999999</v>
      </c>
      <c r="J164" s="9">
        <f t="shared" si="28"/>
        <v>575.99999999999773</v>
      </c>
      <c r="K164" s="2">
        <f t="shared" si="23"/>
        <v>2.8272000000000399</v>
      </c>
      <c r="L164" s="10">
        <f t="shared" si="29"/>
        <v>563.5583999999991</v>
      </c>
      <c r="M164" s="62">
        <f t="shared" si="21"/>
        <v>1139.5583999999967</v>
      </c>
      <c r="N164" s="63">
        <f t="shared" si="26"/>
        <v>911.64671999999734</v>
      </c>
      <c r="Q164" s="22"/>
      <c r="R164" s="20"/>
      <c r="S164" s="20"/>
      <c r="T164" s="20"/>
      <c r="U164" s="20"/>
      <c r="V164" s="20"/>
      <c r="W164" s="20"/>
      <c r="X164" s="20"/>
      <c r="Y164" s="20"/>
      <c r="Z164" s="20"/>
      <c r="AA164" s="20"/>
    </row>
    <row r="165" spans="1:27" ht="15.75" thickBot="1" x14ac:dyDescent="0.3">
      <c r="A165">
        <f t="shared" si="24"/>
        <v>16.699999999999967</v>
      </c>
      <c r="B165">
        <f t="shared" si="22"/>
        <v>0.10000000000000142</v>
      </c>
      <c r="C165">
        <f t="shared" si="27"/>
        <v>17.399999999999977</v>
      </c>
      <c r="D165">
        <f t="shared" si="25"/>
        <v>21.099999999999781</v>
      </c>
      <c r="E165" s="67">
        <v>22.6</v>
      </c>
      <c r="F165" s="66">
        <v>42</v>
      </c>
      <c r="G165" s="1">
        <f>INDEX(Коэффициенты!D$3:D$39, MATCH(F165,Коэффициенты!C$3:C$39,1))</f>
        <v>0.6</v>
      </c>
      <c r="H165">
        <f t="shared" si="20"/>
        <v>22600</v>
      </c>
      <c r="I165" s="12">
        <f>INDEX(Коэффициенты!B$3:B$74,MATCH(H165,Коэффициенты!A$3:A$74,1))</f>
        <v>0.27999999999999903</v>
      </c>
      <c r="J165" s="9">
        <f t="shared" si="28"/>
        <v>569.51999999999805</v>
      </c>
      <c r="K165" s="2">
        <f t="shared" si="23"/>
        <v>3.0240000000000427</v>
      </c>
      <c r="L165" s="10">
        <f t="shared" si="29"/>
        <v>566.5823999999991</v>
      </c>
      <c r="M165" s="62">
        <f t="shared" si="21"/>
        <v>1136.102399999997</v>
      </c>
      <c r="N165" s="63">
        <f t="shared" si="26"/>
        <v>908.88191999999765</v>
      </c>
      <c r="Q165" s="22"/>
      <c r="R165" s="20"/>
      <c r="S165" s="20"/>
      <c r="T165" s="20"/>
      <c r="U165" s="20"/>
      <c r="V165" s="20"/>
      <c r="W165" s="20"/>
      <c r="X165" s="20"/>
      <c r="Y165" s="20"/>
      <c r="Z165" s="20"/>
      <c r="AA165" s="20"/>
    </row>
    <row r="166" spans="1:27" ht="15.75" thickBot="1" x14ac:dyDescent="0.3">
      <c r="A166">
        <f t="shared" si="24"/>
        <v>16.799999999999969</v>
      </c>
      <c r="B166">
        <f t="shared" si="22"/>
        <v>0.10000000000000142</v>
      </c>
      <c r="C166" s="2">
        <f t="shared" si="27"/>
        <v>17.499999999999979</v>
      </c>
      <c r="D166">
        <f t="shared" si="25"/>
        <v>20.99999999999978</v>
      </c>
      <c r="E166" s="67">
        <v>16.600000000000001</v>
      </c>
      <c r="F166" s="66">
        <v>46</v>
      </c>
      <c r="G166" s="1">
        <f>INDEX(Коэффициенты!D$3:D$39, MATCH(F166,Коэффициенты!C$3:C$39,1))</f>
        <v>0.59</v>
      </c>
      <c r="H166">
        <f t="shared" si="20"/>
        <v>16600</v>
      </c>
      <c r="I166" s="12">
        <f>INDEX(Коэффициенты!B$3:B$74,MATCH(H166,Коэффициенты!A$3:A$74,1))</f>
        <v>0.34</v>
      </c>
      <c r="J166" s="9">
        <f t="shared" si="28"/>
        <v>507.96</v>
      </c>
      <c r="K166" s="2">
        <f t="shared" si="23"/>
        <v>3.2568000000000459</v>
      </c>
      <c r="L166" s="10">
        <f t="shared" si="29"/>
        <v>569.8391999999991</v>
      </c>
      <c r="M166" s="62">
        <f t="shared" si="21"/>
        <v>1077.799199999999</v>
      </c>
      <c r="N166" s="63">
        <f t="shared" si="26"/>
        <v>862.23935999999924</v>
      </c>
      <c r="Q166" s="22"/>
      <c r="R166" s="20"/>
      <c r="S166" s="20"/>
      <c r="T166" s="20"/>
      <c r="U166" s="20"/>
      <c r="V166" s="20"/>
      <c r="W166" s="20"/>
      <c r="X166" s="20"/>
      <c r="Y166" s="20"/>
      <c r="Z166" s="20"/>
      <c r="AA166" s="20"/>
    </row>
    <row r="167" spans="1:27" ht="15.75" thickBot="1" x14ac:dyDescent="0.3">
      <c r="A167">
        <f t="shared" si="24"/>
        <v>16.89999999999997</v>
      </c>
      <c r="B167">
        <f t="shared" si="22"/>
        <v>0.10000000000000142</v>
      </c>
      <c r="C167" s="2">
        <f t="shared" si="27"/>
        <v>17.59999999999998</v>
      </c>
      <c r="D167">
        <f t="shared" si="25"/>
        <v>20.899999999999778</v>
      </c>
      <c r="E167" s="67">
        <v>14.9</v>
      </c>
      <c r="F167" s="66">
        <v>48</v>
      </c>
      <c r="G167" s="1">
        <f>INDEX(Коэффициенты!D$3:D$39, MATCH(F167,Коэффициенты!C$3:C$39,1))</f>
        <v>0.57999999999999996</v>
      </c>
      <c r="H167">
        <f t="shared" si="20"/>
        <v>14900</v>
      </c>
      <c r="I167" s="12">
        <f>INDEX(Коэффициенты!B$3:B$74,MATCH(H167,Коэффициенты!A$3:A$74,1))</f>
        <v>0.36</v>
      </c>
      <c r="J167" s="9">
        <f t="shared" si="28"/>
        <v>482.76</v>
      </c>
      <c r="K167" s="2">
        <f t="shared" si="23"/>
        <v>3.3408000000000473</v>
      </c>
      <c r="L167" s="10">
        <f t="shared" si="29"/>
        <v>573.17999999999915</v>
      </c>
      <c r="M167" s="62">
        <f t="shared" si="21"/>
        <v>1055.9399999999991</v>
      </c>
      <c r="N167" s="63">
        <f t="shared" si="26"/>
        <v>844.75199999999927</v>
      </c>
      <c r="Q167" s="22"/>
      <c r="R167" s="20"/>
      <c r="S167" s="20"/>
      <c r="T167" s="20"/>
      <c r="U167" s="20"/>
      <c r="V167" s="20"/>
      <c r="W167" s="20"/>
      <c r="X167" s="20"/>
      <c r="Y167" s="20"/>
      <c r="Z167" s="20"/>
      <c r="AA167" s="20"/>
    </row>
    <row r="168" spans="1:27" ht="15.75" thickBot="1" x14ac:dyDescent="0.3">
      <c r="A168">
        <f t="shared" si="24"/>
        <v>16.999999999999972</v>
      </c>
      <c r="B168">
        <f t="shared" si="22"/>
        <v>0.10000000000000142</v>
      </c>
      <c r="C168">
        <f t="shared" si="27"/>
        <v>17.699999999999982</v>
      </c>
      <c r="D168">
        <f t="shared" si="25"/>
        <v>20.799999999999777</v>
      </c>
      <c r="E168" s="67">
        <v>17.600000000000001</v>
      </c>
      <c r="F168" s="66">
        <v>40</v>
      </c>
      <c r="G168" s="1">
        <f>INDEX(Коэффициенты!D$3:D$39, MATCH(F168,Коэффициенты!C$3:C$39,1))</f>
        <v>0.6</v>
      </c>
      <c r="H168">
        <f t="shared" si="20"/>
        <v>17600</v>
      </c>
      <c r="I168" s="12">
        <f>INDEX(Коэффициенты!B$3:B$74,MATCH(H168,Коэффициенты!A$3:A$74,1))</f>
        <v>0.32999999999999902</v>
      </c>
      <c r="J168" s="9">
        <f t="shared" si="28"/>
        <v>522.71999999999844</v>
      </c>
      <c r="K168" s="2">
        <f t="shared" si="23"/>
        <v>2.8800000000000407</v>
      </c>
      <c r="L168" s="10">
        <f t="shared" si="29"/>
        <v>576.05999999999915</v>
      </c>
      <c r="M168" s="62">
        <f t="shared" si="21"/>
        <v>1098.7799999999975</v>
      </c>
      <c r="N168" s="63">
        <f t="shared" si="26"/>
        <v>879.02399999999795</v>
      </c>
      <c r="Q168" s="22"/>
      <c r="R168" s="20"/>
      <c r="S168" s="20"/>
      <c r="T168" s="20"/>
      <c r="U168" s="20"/>
      <c r="V168" s="20"/>
      <c r="W168" s="20"/>
      <c r="X168" s="20"/>
      <c r="Y168" s="20"/>
      <c r="Z168" s="20"/>
      <c r="AA168" s="20"/>
    </row>
    <row r="169" spans="1:27" ht="15.75" thickBot="1" x14ac:dyDescent="0.3">
      <c r="A169">
        <f t="shared" si="24"/>
        <v>17.099999999999973</v>
      </c>
      <c r="B169">
        <f t="shared" si="22"/>
        <v>0.10000000000000142</v>
      </c>
      <c r="C169">
        <f t="shared" si="27"/>
        <v>17.799999999999983</v>
      </c>
      <c r="D169">
        <f t="shared" si="25"/>
        <v>20.699999999999775</v>
      </c>
      <c r="E169" s="67">
        <v>17.100000000000001</v>
      </c>
      <c r="F169" s="66">
        <v>32</v>
      </c>
      <c r="G169" s="1">
        <f>INDEX(Коэффициенты!D$3:D$39, MATCH(F169,Коэффициенты!C$3:C$39,1))</f>
        <v>0.66</v>
      </c>
      <c r="H169">
        <f t="shared" si="20"/>
        <v>17100</v>
      </c>
      <c r="I169" s="12">
        <f>INDEX(Коэффициенты!B$3:B$74,MATCH(H169,Коэффициенты!A$3:A$74,1))</f>
        <v>0.32999999999999902</v>
      </c>
      <c r="J169" s="9">
        <f t="shared" si="28"/>
        <v>507.86999999999853</v>
      </c>
      <c r="K169" s="2">
        <f t="shared" si="23"/>
        <v>2.5344000000000362</v>
      </c>
      <c r="L169" s="10">
        <f t="shared" si="29"/>
        <v>578.59439999999915</v>
      </c>
      <c r="M169" s="62">
        <f t="shared" si="21"/>
        <v>1086.4643999999976</v>
      </c>
      <c r="N169" s="63">
        <f t="shared" si="26"/>
        <v>869.17151999999805</v>
      </c>
      <c r="Q169" s="22"/>
      <c r="R169" s="20"/>
      <c r="S169" s="20"/>
      <c r="T169" s="20"/>
      <c r="U169" s="20"/>
      <c r="V169" s="20"/>
      <c r="W169" s="20"/>
      <c r="X169" s="20"/>
      <c r="Y169" s="20"/>
      <c r="Z169" s="20"/>
      <c r="AA169" s="20"/>
    </row>
    <row r="170" spans="1:27" ht="15.75" thickBot="1" x14ac:dyDescent="0.3">
      <c r="A170">
        <f t="shared" si="24"/>
        <v>17.199999999999974</v>
      </c>
      <c r="B170">
        <f t="shared" si="22"/>
        <v>0.10000000000000142</v>
      </c>
      <c r="C170" s="2">
        <f t="shared" si="27"/>
        <v>17.899999999999984</v>
      </c>
      <c r="D170">
        <f t="shared" si="25"/>
        <v>20.599999999999774</v>
      </c>
      <c r="E170" s="67">
        <v>15.3</v>
      </c>
      <c r="F170" s="66">
        <v>25</v>
      </c>
      <c r="G170" s="1">
        <f>INDEX(Коэффициенты!D$3:D$39, MATCH(F170,Коэффициенты!C$3:C$39,1))</f>
        <v>0.72</v>
      </c>
      <c r="H170">
        <f t="shared" si="20"/>
        <v>15300</v>
      </c>
      <c r="I170" s="12">
        <f>INDEX(Коэффициенты!B$3:B$74,MATCH(H170,Коэффициенты!A$3:A$74,1))</f>
        <v>0.35</v>
      </c>
      <c r="J170" s="9">
        <f t="shared" si="28"/>
        <v>481.95</v>
      </c>
      <c r="K170" s="2">
        <f t="shared" si="23"/>
        <v>2.1600000000000308</v>
      </c>
      <c r="L170" s="10">
        <f t="shared" si="29"/>
        <v>580.75439999999924</v>
      </c>
      <c r="M170" s="62">
        <f t="shared" si="21"/>
        <v>1062.7043999999992</v>
      </c>
      <c r="N170" s="63">
        <f t="shared" si="26"/>
        <v>850.16351999999938</v>
      </c>
      <c r="Q170" s="22"/>
      <c r="R170" s="20"/>
      <c r="S170" s="20"/>
      <c r="T170" s="20"/>
      <c r="U170" s="20"/>
      <c r="V170" s="20"/>
      <c r="W170" s="20"/>
      <c r="X170" s="20"/>
      <c r="Y170" s="20"/>
      <c r="Z170" s="20"/>
      <c r="AA170" s="20"/>
    </row>
    <row r="171" spans="1:27" ht="15.75" thickBot="1" x14ac:dyDescent="0.3">
      <c r="A171">
        <f t="shared" si="24"/>
        <v>17.299999999999976</v>
      </c>
      <c r="B171">
        <f t="shared" si="22"/>
        <v>0.10000000000000142</v>
      </c>
      <c r="C171">
        <f t="shared" si="27"/>
        <v>17.999999999999986</v>
      </c>
      <c r="D171">
        <f t="shared" si="25"/>
        <v>20.499999999999773</v>
      </c>
      <c r="E171" s="67">
        <v>10.5</v>
      </c>
      <c r="F171" s="66">
        <v>22</v>
      </c>
      <c r="G171" s="1">
        <f>INDEX(Коэффициенты!D$3:D$39, MATCH(F171,Коэффициенты!C$3:C$39,1))</f>
        <v>0.74</v>
      </c>
      <c r="H171">
        <f t="shared" si="20"/>
        <v>10500</v>
      </c>
      <c r="I171" s="12">
        <f>INDEX(Коэффициенты!B$3:B$74,MATCH(H171,Коэффициенты!A$3:A$74,1))</f>
        <v>0.44</v>
      </c>
      <c r="J171" s="9">
        <f t="shared" si="28"/>
        <v>415.8</v>
      </c>
      <c r="K171" s="2">
        <f t="shared" si="23"/>
        <v>1.9536000000000278</v>
      </c>
      <c r="L171" s="10">
        <f t="shared" si="29"/>
        <v>582.70799999999929</v>
      </c>
      <c r="M171" s="62">
        <f t="shared" si="21"/>
        <v>998.50799999999936</v>
      </c>
      <c r="N171" s="63">
        <f t="shared" si="26"/>
        <v>798.80639999999948</v>
      </c>
      <c r="Q171" s="22"/>
      <c r="R171" s="20"/>
      <c r="S171" s="20"/>
      <c r="T171" s="20"/>
      <c r="U171" s="20"/>
      <c r="V171" s="20"/>
      <c r="W171" s="20"/>
      <c r="X171" s="20"/>
      <c r="Y171" s="20"/>
      <c r="Z171" s="20"/>
      <c r="AA171" s="20"/>
    </row>
    <row r="172" spans="1:27" ht="15.75" thickBot="1" x14ac:dyDescent="0.3">
      <c r="A172">
        <f t="shared" si="24"/>
        <v>17.399999999999977</v>
      </c>
      <c r="B172">
        <f t="shared" si="22"/>
        <v>0.10000000000000142</v>
      </c>
      <c r="C172" s="2">
        <f t="shared" si="27"/>
        <v>18.099999999999987</v>
      </c>
      <c r="D172">
        <f t="shared" si="25"/>
        <v>20.399999999999771</v>
      </c>
      <c r="E172" s="67">
        <v>7.8</v>
      </c>
      <c r="F172" s="66">
        <v>18</v>
      </c>
      <c r="G172" s="1">
        <f>INDEX(Коэффициенты!D$3:D$39, MATCH(F172,Коэффициенты!C$3:C$39,1))</f>
        <v>0.75</v>
      </c>
      <c r="H172">
        <f t="shared" si="20"/>
        <v>7800</v>
      </c>
      <c r="I172" s="12">
        <f>INDEX(Коэффициенты!B$3:B$74,MATCH(H172,Коэффициенты!A$3:A$74,1))</f>
        <v>0.54</v>
      </c>
      <c r="J172" s="9">
        <f t="shared" si="28"/>
        <v>379.08</v>
      </c>
      <c r="K172" s="2">
        <f t="shared" si="23"/>
        <v>1.620000000000023</v>
      </c>
      <c r="L172" s="10">
        <f t="shared" si="29"/>
        <v>584.32799999999929</v>
      </c>
      <c r="M172" s="62">
        <f t="shared" si="21"/>
        <v>963.40799999999922</v>
      </c>
      <c r="N172" s="63">
        <f t="shared" si="26"/>
        <v>770.72639999999933</v>
      </c>
      <c r="Q172" s="22"/>
      <c r="R172" s="20"/>
      <c r="S172" s="20"/>
      <c r="T172" s="20"/>
      <c r="U172" s="20"/>
      <c r="V172" s="20"/>
      <c r="W172" s="20"/>
      <c r="X172" s="20"/>
      <c r="Y172" s="20"/>
      <c r="Z172" s="20"/>
      <c r="AA172" s="20"/>
    </row>
    <row r="173" spans="1:27" ht="15.75" thickBot="1" x14ac:dyDescent="0.3">
      <c r="A173">
        <f t="shared" si="24"/>
        <v>17.499999999999979</v>
      </c>
      <c r="B173">
        <f t="shared" si="22"/>
        <v>0.10000000000000142</v>
      </c>
      <c r="C173" s="2">
        <f t="shared" si="27"/>
        <v>18.199999999999989</v>
      </c>
      <c r="D173">
        <f t="shared" si="25"/>
        <v>20.29999999999977</v>
      </c>
      <c r="E173" s="67">
        <v>5.7</v>
      </c>
      <c r="F173" s="66">
        <v>18</v>
      </c>
      <c r="G173" s="1">
        <f>INDEX(Коэффициенты!D$3:D$39, MATCH(F173,Коэффициенты!C$3:C$39,1))</f>
        <v>0.75</v>
      </c>
      <c r="H173">
        <f t="shared" si="20"/>
        <v>5700</v>
      </c>
      <c r="I173" s="12">
        <f>INDEX(Коэффициенты!B$3:B$74,MATCH(H173,Коэффициенты!A$3:A$74,1))</f>
        <v>0.63</v>
      </c>
      <c r="J173" s="9">
        <f t="shared" si="28"/>
        <v>323.19</v>
      </c>
      <c r="K173" s="2">
        <f t="shared" si="23"/>
        <v>1.620000000000023</v>
      </c>
      <c r="L173" s="10">
        <f t="shared" si="29"/>
        <v>585.9479999999993</v>
      </c>
      <c r="M173" s="62">
        <f t="shared" si="21"/>
        <v>909.13799999999924</v>
      </c>
      <c r="N173" s="63">
        <f t="shared" si="26"/>
        <v>727.31039999999939</v>
      </c>
      <c r="Q173" s="22"/>
      <c r="R173" s="20"/>
      <c r="S173" s="20"/>
      <c r="T173" s="20"/>
      <c r="U173" s="20"/>
      <c r="V173" s="20"/>
      <c r="W173" s="20"/>
      <c r="X173" s="20"/>
      <c r="Y173" s="20"/>
      <c r="Z173" s="20"/>
      <c r="AA173" s="20"/>
    </row>
    <row r="174" spans="1:27" ht="15.75" thickBot="1" x14ac:dyDescent="0.3">
      <c r="A174">
        <f t="shared" si="24"/>
        <v>17.59999999999998</v>
      </c>
      <c r="B174">
        <f t="shared" si="22"/>
        <v>0.10000000000000142</v>
      </c>
      <c r="C174">
        <f t="shared" si="27"/>
        <v>18.29999999999999</v>
      </c>
      <c r="D174">
        <f t="shared" si="25"/>
        <v>20.199999999999768</v>
      </c>
      <c r="E174" s="67">
        <v>11.3</v>
      </c>
      <c r="F174" s="66">
        <v>24</v>
      </c>
      <c r="G174" s="1">
        <f>INDEX(Коэффициенты!D$3:D$39, MATCH(F174,Коэффициенты!C$3:C$39,1))</f>
        <v>0.72</v>
      </c>
      <c r="H174">
        <f t="shared" si="20"/>
        <v>11300</v>
      </c>
      <c r="I174" s="12">
        <f>INDEX(Коэффициенты!B$3:B$74,MATCH(H174,Коэффициенты!A$3:A$74,1))</f>
        <v>0.43</v>
      </c>
      <c r="J174" s="9">
        <f t="shared" si="28"/>
        <v>437.31</v>
      </c>
      <c r="K174" s="2">
        <f t="shared" si="23"/>
        <v>2.0736000000000296</v>
      </c>
      <c r="L174" s="10">
        <f t="shared" si="29"/>
        <v>588.02159999999935</v>
      </c>
      <c r="M174" s="62">
        <f t="shared" si="21"/>
        <v>1025.3315999999993</v>
      </c>
      <c r="N174" s="63">
        <f t="shared" si="26"/>
        <v>820.26527999999939</v>
      </c>
      <c r="Q174" s="22"/>
      <c r="R174" s="20"/>
      <c r="S174" s="20"/>
      <c r="T174" s="20"/>
      <c r="U174" s="20"/>
      <c r="V174" s="20"/>
      <c r="W174" s="20"/>
      <c r="X174" s="20"/>
      <c r="Y174" s="20"/>
      <c r="Z174" s="20"/>
      <c r="AA174" s="20"/>
    </row>
    <row r="175" spans="1:27" ht="15.75" thickBot="1" x14ac:dyDescent="0.3">
      <c r="A175">
        <f t="shared" si="24"/>
        <v>17.699999999999982</v>
      </c>
      <c r="B175">
        <f t="shared" si="22"/>
        <v>0.10000000000000142</v>
      </c>
      <c r="C175">
        <f t="shared" si="27"/>
        <v>18.399999999999991</v>
      </c>
      <c r="D175">
        <f t="shared" si="25"/>
        <v>20.099999999999767</v>
      </c>
      <c r="E175" s="67">
        <v>11.4</v>
      </c>
      <c r="F175" s="66">
        <v>25</v>
      </c>
      <c r="G175" s="1">
        <f>INDEX(Коэффициенты!D$3:D$39, MATCH(F175,Коэффициенты!C$3:C$39,1))</f>
        <v>0.72</v>
      </c>
      <c r="H175">
        <f t="shared" si="20"/>
        <v>11400</v>
      </c>
      <c r="I175" s="12">
        <f>INDEX(Коэффициенты!B$3:B$74,MATCH(H175,Коэффициенты!A$3:A$74,1))</f>
        <v>0.43</v>
      </c>
      <c r="J175" s="9">
        <f t="shared" si="28"/>
        <v>441.18</v>
      </c>
      <c r="K175" s="2">
        <f t="shared" si="23"/>
        <v>2.1600000000000308</v>
      </c>
      <c r="L175" s="10">
        <f t="shared" si="29"/>
        <v>590.18159999999943</v>
      </c>
      <c r="M175" s="62">
        <f t="shared" si="21"/>
        <v>1031.3615999999995</v>
      </c>
      <c r="N175" s="63">
        <f t="shared" si="26"/>
        <v>825.08927999999958</v>
      </c>
      <c r="Q175" s="22"/>
      <c r="R175" s="20"/>
      <c r="S175" s="20"/>
      <c r="T175" s="20"/>
      <c r="U175" s="20"/>
      <c r="V175" s="20"/>
      <c r="W175" s="20"/>
      <c r="X175" s="20"/>
      <c r="Y175" s="20"/>
      <c r="Z175" s="20"/>
      <c r="AA175" s="20"/>
    </row>
    <row r="176" spans="1:27" ht="15.75" thickBot="1" x14ac:dyDescent="0.3">
      <c r="A176">
        <f t="shared" si="24"/>
        <v>17.799999999999983</v>
      </c>
      <c r="B176">
        <f t="shared" si="22"/>
        <v>0.10000000000000142</v>
      </c>
      <c r="C176" s="2">
        <f t="shared" si="27"/>
        <v>18.499999999999993</v>
      </c>
      <c r="D176">
        <f t="shared" si="25"/>
        <v>19.999999999999766</v>
      </c>
      <c r="E176" s="67">
        <v>8.6999999999999993</v>
      </c>
      <c r="F176" s="66">
        <v>25</v>
      </c>
      <c r="G176" s="1">
        <f>INDEX(Коэффициенты!D$3:D$39, MATCH(F176,Коэффициенты!C$3:C$39,1))</f>
        <v>0.72</v>
      </c>
      <c r="H176">
        <f t="shared" si="20"/>
        <v>8700</v>
      </c>
      <c r="I176" s="12">
        <f>INDEX(Коэффициенты!B$3:B$74,MATCH(H176,Коэффициенты!A$3:A$74,1))</f>
        <v>0.51</v>
      </c>
      <c r="J176" s="9">
        <f t="shared" si="28"/>
        <v>399.33</v>
      </c>
      <c r="K176" s="2">
        <f t="shared" si="23"/>
        <v>2.1600000000000308</v>
      </c>
      <c r="L176" s="10">
        <f t="shared" si="29"/>
        <v>592.34159999999952</v>
      </c>
      <c r="M176" s="62">
        <f t="shared" si="21"/>
        <v>991.67159999999944</v>
      </c>
      <c r="N176" s="63">
        <f t="shared" si="26"/>
        <v>793.33727999999951</v>
      </c>
      <c r="Q176" s="22"/>
      <c r="R176" s="20"/>
      <c r="S176" s="20"/>
      <c r="T176" s="20"/>
      <c r="U176" s="20"/>
      <c r="V176" s="20"/>
      <c r="W176" s="20"/>
      <c r="X176" s="20"/>
      <c r="Y176" s="20"/>
      <c r="Z176" s="20"/>
      <c r="AA176" s="20"/>
    </row>
    <row r="177" spans="1:27" ht="15.75" thickBot="1" x14ac:dyDescent="0.3">
      <c r="A177">
        <f t="shared" si="24"/>
        <v>17.899999999999984</v>
      </c>
      <c r="B177">
        <f t="shared" si="22"/>
        <v>0.10000000000000142</v>
      </c>
      <c r="C177">
        <f t="shared" si="27"/>
        <v>18.599999999999994</v>
      </c>
      <c r="D177">
        <f t="shared" si="25"/>
        <v>19.899999999999764</v>
      </c>
      <c r="E177" s="67">
        <v>6.1</v>
      </c>
      <c r="F177" s="66">
        <v>16</v>
      </c>
      <c r="G177" s="1">
        <f>INDEX(Коэффициенты!D$3:D$39, MATCH(F177,Коэффициенты!C$3:C$39,1))</f>
        <v>0.75</v>
      </c>
      <c r="H177">
        <f t="shared" si="20"/>
        <v>6100</v>
      </c>
      <c r="I177" s="12">
        <f>INDEX(Коэффициенты!B$3:B$74,MATCH(H177,Коэффициенты!A$3:A$74,1))</f>
        <v>0.61</v>
      </c>
      <c r="J177" s="9">
        <f t="shared" si="28"/>
        <v>334.89</v>
      </c>
      <c r="K177" s="2">
        <f t="shared" si="23"/>
        <v>1.4400000000000204</v>
      </c>
      <c r="L177" s="10">
        <f t="shared" si="29"/>
        <v>593.78159999999957</v>
      </c>
      <c r="M177" s="62">
        <f t="shared" si="21"/>
        <v>928.67159999999956</v>
      </c>
      <c r="N177" s="63">
        <f t="shared" si="26"/>
        <v>742.93727999999965</v>
      </c>
      <c r="Q177" s="22"/>
      <c r="R177" s="20"/>
      <c r="S177" s="20"/>
      <c r="T177" s="20"/>
      <c r="U177" s="20"/>
      <c r="V177" s="20"/>
      <c r="W177" s="20"/>
      <c r="X177" s="20"/>
      <c r="Y177" s="20"/>
      <c r="Z177" s="20"/>
      <c r="AA177" s="20"/>
    </row>
    <row r="178" spans="1:27" ht="15.75" thickBot="1" x14ac:dyDescent="0.3">
      <c r="A178">
        <f t="shared" si="24"/>
        <v>17.999999999999986</v>
      </c>
      <c r="B178">
        <f t="shared" si="22"/>
        <v>0.10000000000000142</v>
      </c>
      <c r="C178" s="2">
        <f t="shared" si="27"/>
        <v>18.699999999999996</v>
      </c>
      <c r="D178">
        <f t="shared" si="25"/>
        <v>19.799999999999763</v>
      </c>
      <c r="E178" s="67">
        <v>7.6</v>
      </c>
      <c r="F178" s="66">
        <v>27</v>
      </c>
      <c r="G178" s="1">
        <f>INDEX(Коэффициенты!D$3:D$39, MATCH(F178,Коэффициенты!C$3:C$39,1))</f>
        <v>0.7</v>
      </c>
      <c r="H178">
        <f t="shared" si="20"/>
        <v>7600</v>
      </c>
      <c r="I178" s="12">
        <f>INDEX(Коэффициенты!B$3:B$74,MATCH(H178,Коэффициенты!A$3:A$74,1))</f>
        <v>0.55000000000000004</v>
      </c>
      <c r="J178" s="9">
        <f t="shared" si="28"/>
        <v>376.2</v>
      </c>
      <c r="K178" s="2">
        <f t="shared" si="23"/>
        <v>2.2680000000000322</v>
      </c>
      <c r="L178" s="10">
        <f t="shared" si="29"/>
        <v>596.0495999999996</v>
      </c>
      <c r="M178" s="62">
        <f t="shared" si="21"/>
        <v>972.24959999999965</v>
      </c>
      <c r="N178" s="63">
        <f t="shared" si="26"/>
        <v>777.79967999999974</v>
      </c>
      <c r="Q178" s="22"/>
      <c r="R178" s="20"/>
      <c r="S178" s="20"/>
      <c r="T178" s="20"/>
      <c r="U178" s="20"/>
      <c r="V178" s="20"/>
      <c r="W178" s="20"/>
      <c r="X178" s="20"/>
      <c r="Y178" s="20"/>
      <c r="Z178" s="20"/>
      <c r="AA178" s="20"/>
    </row>
    <row r="179" spans="1:27" ht="15.75" thickBot="1" x14ac:dyDescent="0.3">
      <c r="A179">
        <f t="shared" si="24"/>
        <v>18.099999999999987</v>
      </c>
      <c r="B179">
        <f t="shared" si="22"/>
        <v>0.10000000000000142</v>
      </c>
      <c r="C179" s="2">
        <f t="shared" si="27"/>
        <v>18.799999999999997</v>
      </c>
      <c r="D179">
        <f t="shared" si="25"/>
        <v>19.699999999999761</v>
      </c>
      <c r="E179" s="67">
        <v>15</v>
      </c>
      <c r="F179" s="66">
        <v>30</v>
      </c>
      <c r="G179" s="1">
        <f>INDEX(Коэффициенты!D$3:D$39, MATCH(F179,Коэффициенты!C$3:C$39,1))</f>
        <v>0.68</v>
      </c>
      <c r="H179">
        <f t="shared" si="20"/>
        <v>15000</v>
      </c>
      <c r="I179" s="12">
        <f>INDEX(Коэффициенты!B$3:B$74,MATCH(H179,Коэффициенты!A$3:A$74,1))</f>
        <v>0.35</v>
      </c>
      <c r="J179" s="9">
        <f t="shared" si="28"/>
        <v>472.5</v>
      </c>
      <c r="K179" s="2">
        <f t="shared" si="23"/>
        <v>2.448000000000035</v>
      </c>
      <c r="L179" s="10">
        <f t="shared" si="29"/>
        <v>598.49759999999958</v>
      </c>
      <c r="M179" s="62">
        <f t="shared" si="21"/>
        <v>1070.9975999999997</v>
      </c>
      <c r="N179" s="63">
        <f t="shared" si="26"/>
        <v>856.7980799999998</v>
      </c>
      <c r="Q179" s="22"/>
      <c r="R179" s="20"/>
      <c r="S179" s="20"/>
      <c r="T179" s="20"/>
      <c r="U179" s="20"/>
      <c r="V179" s="20"/>
      <c r="W179" s="20"/>
      <c r="X179" s="20"/>
      <c r="Y179" s="20"/>
      <c r="Z179" s="20"/>
      <c r="AA179" s="20"/>
    </row>
    <row r="180" spans="1:27" ht="15.75" thickBot="1" x14ac:dyDescent="0.3">
      <c r="A180">
        <f t="shared" si="24"/>
        <v>18.199999999999989</v>
      </c>
      <c r="B180">
        <f t="shared" si="22"/>
        <v>0.10000000000000142</v>
      </c>
      <c r="C180">
        <f t="shared" si="27"/>
        <v>18.899999999999999</v>
      </c>
      <c r="D180">
        <f t="shared" si="25"/>
        <v>19.59999999999976</v>
      </c>
      <c r="E180" s="67">
        <v>25.3</v>
      </c>
      <c r="F180" s="66">
        <v>47</v>
      </c>
      <c r="G180" s="1">
        <f>INDEX(Коэффициенты!D$3:D$39, MATCH(F180,Коэффициенты!C$3:C$39,1))</f>
        <v>0.59</v>
      </c>
      <c r="H180">
        <f t="shared" si="20"/>
        <v>25300</v>
      </c>
      <c r="I180" s="12">
        <f>INDEX(Коэффициенты!B$3:B$74,MATCH(H180,Коэффициенты!A$3:A$74,1))</f>
        <v>0.249999999999999</v>
      </c>
      <c r="J180" s="9">
        <f t="shared" si="28"/>
        <v>569.24999999999773</v>
      </c>
      <c r="K180" s="2">
        <f t="shared" si="23"/>
        <v>3.327600000000047</v>
      </c>
      <c r="L180" s="10">
        <f t="shared" si="29"/>
        <v>601.82519999999965</v>
      </c>
      <c r="M180" s="62">
        <f t="shared" si="21"/>
        <v>1171.0751999999975</v>
      </c>
      <c r="N180" s="63">
        <f t="shared" si="26"/>
        <v>936.86015999999802</v>
      </c>
      <c r="Q180" s="22"/>
      <c r="R180" s="20"/>
      <c r="S180" s="20"/>
      <c r="T180" s="20"/>
      <c r="U180" s="20"/>
      <c r="V180" s="20"/>
      <c r="W180" s="20"/>
      <c r="X180" s="20"/>
      <c r="Y180" s="20"/>
      <c r="Z180" s="20"/>
      <c r="AA180" s="20"/>
    </row>
    <row r="181" spans="1:27" ht="15.75" thickBot="1" x14ac:dyDescent="0.3">
      <c r="A181">
        <f t="shared" si="24"/>
        <v>18.29999999999999</v>
      </c>
      <c r="B181">
        <f t="shared" si="22"/>
        <v>0.10000000000000142</v>
      </c>
      <c r="C181">
        <f t="shared" si="27"/>
        <v>19</v>
      </c>
      <c r="D181">
        <f t="shared" si="25"/>
        <v>19.499999999999758</v>
      </c>
      <c r="E181" s="67">
        <v>26.7</v>
      </c>
      <c r="F181" s="66">
        <v>62</v>
      </c>
      <c r="G181" s="1">
        <f>INDEX(Коэффициенты!D$3:D$39, MATCH(F181,Коэффициенты!C$3:C$39,1))</f>
        <v>0.55000000000000004</v>
      </c>
      <c r="H181">
        <f t="shared" si="20"/>
        <v>26700</v>
      </c>
      <c r="I181" s="12">
        <f>INDEX(Коэффициенты!B$3:B$74,MATCH(H181,Коэффициенты!A$3:A$74,1))</f>
        <v>0.23999999999999899</v>
      </c>
      <c r="J181" s="9">
        <f t="shared" si="28"/>
        <v>576.71999999999753</v>
      </c>
      <c r="K181" s="2">
        <f t="shared" si="23"/>
        <v>4.0920000000000583</v>
      </c>
      <c r="L181" s="10">
        <f t="shared" si="29"/>
        <v>605.91719999999975</v>
      </c>
      <c r="M181" s="62">
        <f t="shared" si="21"/>
        <v>1182.6371999999974</v>
      </c>
      <c r="N181" s="63">
        <f t="shared" si="26"/>
        <v>946.10975999999789</v>
      </c>
      <c r="Q181" s="22"/>
      <c r="R181" s="20"/>
      <c r="S181" s="20"/>
      <c r="T181" s="20"/>
      <c r="U181" s="20"/>
      <c r="V181" s="20"/>
      <c r="W181" s="20"/>
      <c r="X181" s="20"/>
      <c r="Y181" s="20"/>
      <c r="Z181" s="20"/>
      <c r="AA181" s="20"/>
    </row>
    <row r="182" spans="1:27" ht="15.75" thickBot="1" x14ac:dyDescent="0.3">
      <c r="A182">
        <f t="shared" si="24"/>
        <v>18.399999999999991</v>
      </c>
      <c r="B182">
        <f t="shared" si="22"/>
        <v>0.10000000000000142</v>
      </c>
      <c r="C182" s="2">
        <f t="shared" si="27"/>
        <v>19.100000000000001</v>
      </c>
      <c r="D182">
        <f t="shared" si="25"/>
        <v>19.399999999999757</v>
      </c>
      <c r="E182" s="67">
        <v>32.1</v>
      </c>
      <c r="F182" s="66">
        <v>92</v>
      </c>
      <c r="G182" s="1">
        <f>INDEX(Коэффициенты!D$3:D$39, MATCH(F182,Коэффициенты!C$3:C$39,1))</f>
        <v>0.47</v>
      </c>
      <c r="H182">
        <f t="shared" si="20"/>
        <v>32100</v>
      </c>
      <c r="I182" s="12">
        <f>INDEX(Коэффициенты!B$3:B$74,MATCH(H182,Коэффициенты!A$3:A$74,1))</f>
        <v>0.19999999999999901</v>
      </c>
      <c r="J182" s="9">
        <f t="shared" si="28"/>
        <v>577.79999999999711</v>
      </c>
      <c r="K182" s="2">
        <f t="shared" si="23"/>
        <v>5.1888000000000734</v>
      </c>
      <c r="L182" s="10">
        <f t="shared" si="29"/>
        <v>611.10599999999988</v>
      </c>
      <c r="M182" s="62">
        <f t="shared" si="21"/>
        <v>1188.905999999997</v>
      </c>
      <c r="N182" s="63">
        <f t="shared" si="26"/>
        <v>951.12479999999755</v>
      </c>
      <c r="Q182" s="22"/>
      <c r="R182" s="20"/>
      <c r="S182" s="20"/>
      <c r="T182" s="20"/>
      <c r="U182" s="20"/>
      <c r="V182" s="20"/>
      <c r="W182" s="20"/>
      <c r="X182" s="20"/>
      <c r="Y182" s="20"/>
      <c r="Z182" s="20"/>
      <c r="AA182" s="20"/>
    </row>
    <row r="183" spans="1:27" ht="15.75" thickBot="1" x14ac:dyDescent="0.3">
      <c r="E183" s="67"/>
      <c r="F183" s="66"/>
      <c r="G183" s="1"/>
      <c r="I183" s="12"/>
      <c r="J183" s="9"/>
      <c r="K183" s="2"/>
      <c r="L183" s="10"/>
      <c r="M183" s="62"/>
      <c r="N183" s="63"/>
      <c r="Q183" s="22"/>
      <c r="R183" s="20"/>
      <c r="S183" s="20"/>
      <c r="T183" s="20"/>
      <c r="U183" s="20"/>
      <c r="V183" s="20"/>
      <c r="W183" s="20"/>
      <c r="X183" s="20"/>
      <c r="Y183" s="20"/>
      <c r="Z183" s="20"/>
      <c r="AA183" s="20"/>
    </row>
    <row r="184" spans="1:27" ht="15.75" thickBot="1" x14ac:dyDescent="0.3">
      <c r="C184" s="2"/>
      <c r="E184" s="67"/>
      <c r="F184" s="66"/>
      <c r="G184" s="1"/>
      <c r="I184" s="12"/>
      <c r="J184" s="9"/>
      <c r="K184" s="2"/>
      <c r="L184" s="10"/>
      <c r="M184" s="62"/>
      <c r="N184" s="63"/>
      <c r="Q184" s="22"/>
      <c r="R184" s="20"/>
      <c r="S184" s="20"/>
      <c r="T184" s="20"/>
      <c r="U184" s="20"/>
      <c r="V184" s="20"/>
      <c r="W184" s="20"/>
      <c r="X184" s="20"/>
      <c r="Y184" s="20"/>
      <c r="Z184" s="20"/>
      <c r="AA184" s="20"/>
    </row>
    <row r="185" spans="1:27" ht="15.75" thickBot="1" x14ac:dyDescent="0.3">
      <c r="C185" s="2"/>
      <c r="E185" s="67"/>
      <c r="F185" s="66"/>
      <c r="G185" s="1"/>
      <c r="I185" s="12"/>
      <c r="J185" s="9"/>
      <c r="K185" s="2"/>
      <c r="L185" s="10"/>
      <c r="M185" s="62"/>
      <c r="N185" s="63"/>
      <c r="Q185" s="22"/>
      <c r="R185" s="20"/>
      <c r="S185" s="20"/>
      <c r="T185" s="20"/>
      <c r="U185" s="20"/>
      <c r="V185" s="20"/>
      <c r="W185" s="20"/>
      <c r="X185" s="20"/>
      <c r="Y185" s="20"/>
      <c r="Z185" s="20"/>
      <c r="AA185" s="20"/>
    </row>
    <row r="186" spans="1:27" ht="15.75" thickBot="1" x14ac:dyDescent="0.3">
      <c r="E186" s="67"/>
      <c r="F186" s="66"/>
      <c r="G186" s="1"/>
      <c r="I186" s="12"/>
      <c r="J186" s="9"/>
      <c r="K186" s="2"/>
      <c r="L186" s="10"/>
      <c r="M186" s="62"/>
      <c r="N186" s="63"/>
      <c r="Q186" s="22"/>
      <c r="R186" s="20"/>
      <c r="S186" s="20"/>
      <c r="T186" s="20"/>
      <c r="U186" s="20"/>
      <c r="V186" s="20"/>
      <c r="W186" s="20"/>
      <c r="X186" s="20"/>
      <c r="Y186" s="20"/>
      <c r="Z186" s="20"/>
      <c r="AA186" s="20"/>
    </row>
    <row r="187" spans="1:27" ht="15.75" thickBot="1" x14ac:dyDescent="0.3">
      <c r="E187" s="67"/>
      <c r="F187" s="66"/>
      <c r="G187" s="1"/>
      <c r="I187" s="12"/>
      <c r="J187" s="9"/>
      <c r="K187" s="2"/>
      <c r="L187" s="10"/>
      <c r="M187" s="62"/>
      <c r="N187" s="63"/>
      <c r="Q187" s="22"/>
      <c r="R187" s="20"/>
      <c r="S187" s="20"/>
      <c r="T187" s="20"/>
      <c r="U187" s="20"/>
      <c r="V187" s="20"/>
      <c r="W187" s="20"/>
      <c r="X187" s="20"/>
      <c r="Y187" s="20"/>
      <c r="Z187" s="20"/>
      <c r="AA187" s="20"/>
    </row>
    <row r="188" spans="1:27" ht="15.75" thickBot="1" x14ac:dyDescent="0.3">
      <c r="C188" s="2"/>
      <c r="E188" s="67"/>
      <c r="F188" s="66"/>
      <c r="G188" s="1"/>
      <c r="I188" s="12"/>
      <c r="J188" s="9"/>
      <c r="K188" s="2"/>
      <c r="L188" s="10"/>
      <c r="M188" s="62"/>
      <c r="N188" s="63"/>
      <c r="Q188" s="22"/>
      <c r="R188" s="20"/>
      <c r="S188" s="20"/>
      <c r="T188" s="20"/>
      <c r="U188" s="20"/>
      <c r="V188" s="20"/>
      <c r="W188" s="20"/>
      <c r="X188" s="20"/>
      <c r="Y188" s="20"/>
      <c r="Z188" s="20"/>
      <c r="AA188" s="20"/>
    </row>
    <row r="189" spans="1:27" ht="15.75" thickBot="1" x14ac:dyDescent="0.3">
      <c r="E189" s="67"/>
      <c r="F189" s="66"/>
      <c r="G189" s="1"/>
      <c r="I189" s="12"/>
      <c r="J189" s="9"/>
      <c r="K189" s="2"/>
      <c r="L189" s="10"/>
      <c r="M189" s="62"/>
      <c r="N189" s="63"/>
      <c r="Q189" s="22"/>
      <c r="R189" s="20"/>
      <c r="S189" s="20"/>
      <c r="T189" s="20"/>
      <c r="U189" s="20"/>
      <c r="V189" s="20"/>
      <c r="W189" s="20"/>
      <c r="X189" s="20"/>
      <c r="Y189" s="20"/>
      <c r="Z189" s="20"/>
      <c r="AA189" s="20"/>
    </row>
    <row r="190" spans="1:27" ht="15.75" thickBot="1" x14ac:dyDescent="0.3">
      <c r="C190" s="2"/>
      <c r="E190" s="67"/>
      <c r="F190" s="66"/>
      <c r="G190" s="1"/>
      <c r="I190" s="12"/>
      <c r="J190" s="9"/>
      <c r="K190" s="2"/>
      <c r="L190" s="10"/>
      <c r="M190" s="62"/>
      <c r="N190" s="63"/>
      <c r="Q190" s="22"/>
      <c r="R190" s="20"/>
      <c r="S190" s="20"/>
      <c r="T190" s="20"/>
      <c r="U190" s="20"/>
      <c r="V190" s="20"/>
      <c r="W190" s="20"/>
      <c r="X190" s="20"/>
      <c r="Y190" s="20"/>
      <c r="Z190" s="20"/>
      <c r="AA190" s="20"/>
    </row>
    <row r="191" spans="1:27" ht="15.75" thickBot="1" x14ac:dyDescent="0.3">
      <c r="C191" s="2"/>
      <c r="E191" s="67"/>
      <c r="F191" s="66"/>
      <c r="G191" s="1"/>
      <c r="I191" s="12"/>
      <c r="J191" s="9"/>
      <c r="K191" s="2"/>
      <c r="L191" s="10"/>
      <c r="M191" s="62"/>
      <c r="N191" s="63"/>
      <c r="Q191" s="22"/>
      <c r="R191" s="20"/>
      <c r="S191" s="20"/>
      <c r="T191" s="20"/>
      <c r="U191" s="20"/>
      <c r="V191" s="20"/>
      <c r="W191" s="20"/>
      <c r="X191" s="20"/>
      <c r="Y191" s="20"/>
      <c r="Z191" s="20"/>
      <c r="AA191" s="20"/>
    </row>
    <row r="192" spans="1:27" ht="15.75" thickBot="1" x14ac:dyDescent="0.3">
      <c r="E192" s="67"/>
      <c r="F192" s="66"/>
      <c r="G192" s="1"/>
      <c r="I192" s="12"/>
      <c r="J192" s="9"/>
      <c r="K192" s="2"/>
      <c r="L192" s="10"/>
      <c r="M192" s="62"/>
      <c r="N192" s="63"/>
      <c r="Q192" s="22"/>
      <c r="R192" s="20"/>
      <c r="S192" s="20"/>
      <c r="T192" s="20"/>
      <c r="U192" s="20"/>
      <c r="V192" s="20"/>
      <c r="W192" s="20"/>
      <c r="X192" s="20"/>
      <c r="Y192" s="20"/>
      <c r="Z192" s="20"/>
      <c r="AA192" s="20"/>
    </row>
    <row r="193" spans="1:27" ht="15.75" thickBot="1" x14ac:dyDescent="0.3">
      <c r="E193" s="67"/>
      <c r="F193" s="66"/>
      <c r="G193" s="1"/>
      <c r="I193" s="12"/>
      <c r="J193" s="9"/>
      <c r="K193" s="2"/>
      <c r="L193" s="10"/>
      <c r="M193" s="62"/>
      <c r="N193" s="63"/>
      <c r="Q193" s="22"/>
      <c r="R193" s="20"/>
      <c r="S193" s="20"/>
      <c r="T193" s="20"/>
      <c r="U193" s="20"/>
      <c r="V193" s="20"/>
      <c r="W193" s="20"/>
      <c r="X193" s="20"/>
      <c r="Y193" s="20"/>
      <c r="Z193" s="20"/>
      <c r="AA193" s="20"/>
    </row>
    <row r="194" spans="1:27" ht="15.75" thickBot="1" x14ac:dyDescent="0.3">
      <c r="C194" s="2"/>
      <c r="E194" s="67"/>
      <c r="F194" s="66"/>
      <c r="G194" s="1"/>
      <c r="I194" s="12"/>
      <c r="J194" s="9"/>
      <c r="K194" s="2"/>
      <c r="L194" s="10"/>
      <c r="M194" s="62"/>
      <c r="N194" s="63"/>
      <c r="Q194" s="22"/>
      <c r="R194" s="20"/>
      <c r="S194" s="20"/>
      <c r="T194" s="20"/>
      <c r="U194" s="20"/>
      <c r="V194" s="20"/>
      <c r="W194" s="20"/>
      <c r="X194" s="20"/>
      <c r="Y194" s="20"/>
      <c r="Z194" s="20"/>
      <c r="AA194" s="20"/>
    </row>
    <row r="195" spans="1:27" ht="15.75" thickBot="1" x14ac:dyDescent="0.3">
      <c r="E195" s="67"/>
      <c r="F195" s="66"/>
      <c r="G195" s="1"/>
      <c r="I195" s="12"/>
      <c r="J195" s="9"/>
      <c r="K195" s="2"/>
      <c r="L195" s="10"/>
      <c r="M195" s="62"/>
      <c r="N195" s="63"/>
      <c r="Q195" s="22"/>
      <c r="R195" s="20"/>
      <c r="S195" s="20"/>
      <c r="T195" s="20"/>
      <c r="U195" s="20"/>
      <c r="V195" s="20"/>
      <c r="W195" s="20"/>
      <c r="X195" s="20"/>
      <c r="Y195" s="20"/>
      <c r="Z195" s="20"/>
      <c r="AA195" s="20"/>
    </row>
    <row r="196" spans="1:27" ht="15.75" thickBot="1" x14ac:dyDescent="0.3">
      <c r="C196" s="2"/>
      <c r="E196" s="67"/>
      <c r="F196" s="66"/>
      <c r="G196" s="1"/>
      <c r="I196" s="12"/>
      <c r="J196" s="9"/>
      <c r="K196" s="2"/>
      <c r="L196" s="10"/>
      <c r="M196" s="62"/>
      <c r="N196" s="63"/>
      <c r="Q196" s="22"/>
      <c r="R196" s="20"/>
      <c r="S196" s="20"/>
      <c r="T196" s="20"/>
      <c r="U196" s="20"/>
      <c r="V196" s="20"/>
      <c r="W196" s="20"/>
      <c r="X196" s="20"/>
      <c r="Y196" s="20"/>
      <c r="Z196" s="20"/>
      <c r="AA196" s="20"/>
    </row>
    <row r="197" spans="1:27" ht="15.75" thickBot="1" x14ac:dyDescent="0.3">
      <c r="C197" s="2"/>
      <c r="E197" s="67"/>
      <c r="F197" s="66"/>
      <c r="G197" s="1"/>
      <c r="I197" s="12"/>
      <c r="J197" s="9"/>
      <c r="K197" s="2"/>
      <c r="L197" s="10"/>
      <c r="M197" s="62"/>
      <c r="N197" s="63"/>
    </row>
    <row r="198" spans="1:27" ht="15.75" thickBot="1" x14ac:dyDescent="0.3">
      <c r="C198" s="2"/>
      <c r="E198" s="67"/>
      <c r="F198" s="66"/>
      <c r="G198" s="1"/>
      <c r="I198" s="12"/>
      <c r="J198" s="9"/>
      <c r="K198" s="2"/>
      <c r="L198" s="10"/>
      <c r="M198" s="62"/>
      <c r="N198" s="63"/>
    </row>
    <row r="199" spans="1:27" ht="15.75" thickBot="1" x14ac:dyDescent="0.3">
      <c r="C199" s="2"/>
      <c r="E199" s="67"/>
      <c r="F199" s="66"/>
      <c r="G199" s="1"/>
      <c r="I199" s="12"/>
      <c r="J199" s="9"/>
      <c r="K199" s="2"/>
      <c r="L199" s="10"/>
      <c r="M199" s="62"/>
      <c r="N199" s="63"/>
    </row>
    <row r="200" spans="1:27" ht="15.75" thickBot="1" x14ac:dyDescent="0.3">
      <c r="C200" s="2"/>
      <c r="E200" s="67"/>
      <c r="F200" s="66"/>
      <c r="G200" s="1"/>
      <c r="I200" s="12"/>
      <c r="J200" s="9"/>
      <c r="K200" s="2"/>
      <c r="L200" s="10"/>
      <c r="M200" s="62"/>
      <c r="N200" s="63"/>
    </row>
    <row r="201" spans="1:27" ht="15.75" thickBot="1" x14ac:dyDescent="0.3">
      <c r="C201" s="2"/>
      <c r="E201" s="67"/>
      <c r="F201" s="66"/>
      <c r="G201" s="1"/>
      <c r="I201" s="12"/>
      <c r="J201" s="9"/>
      <c r="K201" s="2"/>
      <c r="L201" s="10"/>
      <c r="M201" s="62"/>
      <c r="N201" s="63"/>
    </row>
    <row r="202" spans="1:27" ht="15.75" thickBot="1" x14ac:dyDescent="0.3">
      <c r="C202" s="2"/>
      <c r="E202" s="67"/>
      <c r="F202" s="66"/>
      <c r="G202" s="1"/>
      <c r="I202" s="12"/>
      <c r="J202" s="9"/>
      <c r="K202" s="2"/>
      <c r="L202" s="10"/>
      <c r="M202" s="62"/>
      <c r="N202" s="63"/>
    </row>
    <row r="203" spans="1:27" ht="15.75" thickBot="1" x14ac:dyDescent="0.3">
      <c r="C203" s="2"/>
      <c r="E203" s="67"/>
      <c r="F203" s="66"/>
      <c r="G203" s="1"/>
      <c r="I203" s="12"/>
      <c r="J203" s="9"/>
      <c r="K203" s="2"/>
      <c r="L203" s="10"/>
      <c r="M203" s="62"/>
      <c r="N203" s="63"/>
    </row>
    <row r="204" spans="1:27" ht="15.75" thickBot="1" x14ac:dyDescent="0.3">
      <c r="C204" s="2"/>
      <c r="E204" s="67"/>
      <c r="F204" s="66"/>
      <c r="G204" s="1"/>
      <c r="I204" s="12"/>
      <c r="J204" s="9"/>
      <c r="K204" s="2"/>
      <c r="L204" s="10"/>
      <c r="M204" s="62"/>
      <c r="N204" s="63"/>
    </row>
    <row r="205" spans="1:27" x14ac:dyDescent="0.25">
      <c r="A205">
        <f t="shared" ref="A205:A222" si="30">A204+0.1</f>
        <v>0.1</v>
      </c>
    </row>
    <row r="206" spans="1:27" x14ac:dyDescent="0.25">
      <c r="A206">
        <f t="shared" si="30"/>
        <v>0.2</v>
      </c>
    </row>
    <row r="207" spans="1:27" x14ac:dyDescent="0.25">
      <c r="A207">
        <f t="shared" si="30"/>
        <v>0.30000000000000004</v>
      </c>
    </row>
    <row r="208" spans="1:27" x14ac:dyDescent="0.25">
      <c r="A208">
        <f t="shared" si="30"/>
        <v>0.4</v>
      </c>
    </row>
    <row r="209" spans="1:1" x14ac:dyDescent="0.25">
      <c r="A209">
        <f t="shared" si="30"/>
        <v>0.5</v>
      </c>
    </row>
    <row r="210" spans="1:1" x14ac:dyDescent="0.25">
      <c r="A210">
        <f t="shared" si="30"/>
        <v>0.6</v>
      </c>
    </row>
    <row r="211" spans="1:1" x14ac:dyDescent="0.25">
      <c r="A211">
        <f t="shared" si="30"/>
        <v>0.7</v>
      </c>
    </row>
    <row r="212" spans="1:1" x14ac:dyDescent="0.25">
      <c r="A212">
        <f t="shared" si="30"/>
        <v>0.79999999999999993</v>
      </c>
    </row>
    <row r="213" spans="1:1" x14ac:dyDescent="0.25">
      <c r="A213">
        <f t="shared" si="30"/>
        <v>0.89999999999999991</v>
      </c>
    </row>
    <row r="214" spans="1:1" x14ac:dyDescent="0.25">
      <c r="A214">
        <f t="shared" si="30"/>
        <v>0.99999999999999989</v>
      </c>
    </row>
    <row r="215" spans="1:1" x14ac:dyDescent="0.25">
      <c r="A215">
        <f t="shared" si="30"/>
        <v>1.0999999999999999</v>
      </c>
    </row>
    <row r="216" spans="1:1" x14ac:dyDescent="0.25">
      <c r="A216">
        <f t="shared" si="30"/>
        <v>1.2</v>
      </c>
    </row>
    <row r="217" spans="1:1" x14ac:dyDescent="0.25">
      <c r="A217">
        <f t="shared" si="30"/>
        <v>1.3</v>
      </c>
    </row>
    <row r="218" spans="1:1" x14ac:dyDescent="0.25">
      <c r="A218">
        <f t="shared" si="30"/>
        <v>1.4000000000000001</v>
      </c>
    </row>
    <row r="219" spans="1:1" x14ac:dyDescent="0.25">
      <c r="A219">
        <f t="shared" si="30"/>
        <v>1.5000000000000002</v>
      </c>
    </row>
    <row r="220" spans="1:1" x14ac:dyDescent="0.25">
      <c r="A220">
        <f t="shared" si="30"/>
        <v>1.6000000000000003</v>
      </c>
    </row>
    <row r="221" spans="1:1" x14ac:dyDescent="0.25">
      <c r="A221">
        <f t="shared" si="30"/>
        <v>1.7000000000000004</v>
      </c>
    </row>
    <row r="222" spans="1:1" x14ac:dyDescent="0.25">
      <c r="A222">
        <f t="shared" si="30"/>
        <v>1.8000000000000005</v>
      </c>
    </row>
  </sheetData>
  <mergeCells count="2">
    <mergeCell ref="A1:B1"/>
    <mergeCell ref="H3:K3"/>
  </mergeCells>
  <pageMargins left="0.23622047244094491" right="0.23622047244094491" top="0.19685039370078741" bottom="0.15748031496062992" header="0.31496062992125984" footer="0.31496062992125984"/>
  <pageSetup paperSize="9" scale="45" orientation="landscape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22"/>
  <sheetViews>
    <sheetView zoomScale="80" zoomScaleNormal="80" workbookViewId="0">
      <selection activeCell="A11" sqref="A11:A56"/>
    </sheetView>
  </sheetViews>
  <sheetFormatPr defaultRowHeight="15" x14ac:dyDescent="0.25"/>
  <cols>
    <col min="2" max="2" width="7.28515625" customWidth="1"/>
    <col min="3" max="4" width="12.140625" customWidth="1"/>
    <col min="5" max="6" width="9.140625" style="11"/>
    <col min="11" max="11" width="15.28515625" customWidth="1"/>
    <col min="12" max="12" width="18.5703125" customWidth="1"/>
    <col min="13" max="13" width="12.28515625" customWidth="1"/>
    <col min="14" max="14" width="13.7109375" customWidth="1"/>
  </cols>
  <sheetData>
    <row r="1" spans="1:27" x14ac:dyDescent="0.25">
      <c r="A1" s="79" t="s">
        <v>30</v>
      </c>
      <c r="B1" s="79"/>
      <c r="Q1" s="19"/>
      <c r="R1" s="19"/>
      <c r="S1" s="20"/>
      <c r="T1" s="19"/>
      <c r="U1" s="19"/>
      <c r="V1" s="20"/>
      <c r="W1" s="19"/>
      <c r="X1" s="19"/>
      <c r="Y1" s="20"/>
      <c r="Z1" s="20"/>
      <c r="AA1" s="20"/>
    </row>
    <row r="2" spans="1:27" ht="15.75" thickBot="1" x14ac:dyDescent="0.3">
      <c r="A2" t="s">
        <v>6</v>
      </c>
      <c r="Q2" s="20"/>
      <c r="R2" s="20"/>
      <c r="S2" s="20"/>
      <c r="T2" s="21"/>
      <c r="U2" s="20"/>
      <c r="V2" s="20"/>
      <c r="W2" s="20"/>
      <c r="X2" s="20"/>
      <c r="Y2" s="20"/>
      <c r="Z2" s="20"/>
      <c r="AA2" s="20"/>
    </row>
    <row r="3" spans="1:27" ht="24" thickBot="1" x14ac:dyDescent="0.3">
      <c r="A3" t="s">
        <v>2</v>
      </c>
      <c r="E3" s="64">
        <v>0.3</v>
      </c>
      <c r="H3" s="80" t="s">
        <v>25</v>
      </c>
      <c r="I3" s="81"/>
      <c r="J3" s="81"/>
      <c r="K3" s="82"/>
      <c r="Q3" s="20"/>
      <c r="R3" s="20"/>
      <c r="S3" s="20"/>
      <c r="T3" s="21"/>
      <c r="U3" s="20"/>
      <c r="V3" s="20"/>
      <c r="W3" s="20"/>
      <c r="X3" s="20"/>
      <c r="Y3" s="20"/>
      <c r="Z3" s="20"/>
      <c r="AA3" s="20"/>
    </row>
    <row r="4" spans="1:27" x14ac:dyDescent="0.25">
      <c r="A4" t="s">
        <v>3</v>
      </c>
      <c r="E4" s="11">
        <f>E3*4</f>
        <v>1.2</v>
      </c>
      <c r="Q4" s="20"/>
      <c r="R4" s="20"/>
      <c r="S4" s="20"/>
      <c r="T4" s="21"/>
      <c r="U4" s="20"/>
      <c r="V4" s="20"/>
      <c r="W4" s="20"/>
      <c r="X4" s="20"/>
      <c r="Y4" s="20"/>
      <c r="Z4" s="20"/>
      <c r="AA4" s="20"/>
    </row>
    <row r="5" spans="1:27" x14ac:dyDescent="0.25">
      <c r="A5" t="s">
        <v>4</v>
      </c>
      <c r="E5" s="11">
        <f>E3*E3</f>
        <v>0.09</v>
      </c>
      <c r="Q5" s="20"/>
      <c r="R5" s="20"/>
      <c r="S5" s="20"/>
      <c r="T5" s="21"/>
      <c r="U5" s="20"/>
      <c r="V5" s="20"/>
      <c r="W5" s="20"/>
      <c r="X5" s="20"/>
      <c r="Y5" s="20"/>
      <c r="Z5" s="20"/>
      <c r="AA5" s="20"/>
    </row>
    <row r="6" spans="1:27" ht="15.75" thickBot="1" x14ac:dyDescent="0.3">
      <c r="A6" s="58" t="s">
        <v>23</v>
      </c>
      <c r="B6" s="58"/>
      <c r="C6" s="58"/>
      <c r="D6" s="58"/>
      <c r="E6" s="59">
        <v>37.9</v>
      </c>
      <c r="Q6" s="20"/>
      <c r="R6" s="20"/>
      <c r="S6" s="20"/>
      <c r="T6" s="21"/>
      <c r="U6" s="20"/>
      <c r="V6" s="20"/>
      <c r="W6" s="20"/>
      <c r="X6" s="20"/>
      <c r="Y6" s="20"/>
      <c r="Z6" s="20"/>
      <c r="AA6" s="20"/>
    </row>
    <row r="7" spans="1:27" ht="15.75" thickBot="1" x14ac:dyDescent="0.3">
      <c r="A7" s="58" t="s">
        <v>20</v>
      </c>
      <c r="B7" s="58"/>
      <c r="C7" s="58"/>
      <c r="D7" s="58"/>
      <c r="E7" s="59">
        <v>38.5</v>
      </c>
      <c r="Q7" s="20"/>
      <c r="R7" s="20"/>
      <c r="S7" s="20"/>
      <c r="T7" s="21"/>
      <c r="U7" s="20"/>
      <c r="V7" s="20"/>
      <c r="W7" s="20"/>
      <c r="X7" s="20"/>
      <c r="Y7" s="20"/>
      <c r="Z7" s="20"/>
      <c r="AA7" s="20"/>
    </row>
    <row r="8" spans="1:27" ht="18.75" x14ac:dyDescent="0.3">
      <c r="A8" s="56" t="s">
        <v>19</v>
      </c>
      <c r="B8" s="56"/>
      <c r="C8" s="56"/>
      <c r="D8" s="56"/>
      <c r="E8" s="57">
        <f>E6-A11</f>
        <v>35.5</v>
      </c>
      <c r="Q8" s="20"/>
      <c r="R8" s="20"/>
      <c r="S8" s="61" t="s">
        <v>14</v>
      </c>
      <c r="T8" s="21"/>
      <c r="U8" s="20"/>
      <c r="V8" s="20"/>
      <c r="W8" s="20"/>
      <c r="X8" s="20"/>
      <c r="Y8" s="20"/>
      <c r="Z8" s="61" t="s">
        <v>21</v>
      </c>
      <c r="AA8" s="61"/>
    </row>
    <row r="9" spans="1:27" x14ac:dyDescent="0.25">
      <c r="B9" s="6" t="s">
        <v>9</v>
      </c>
      <c r="C9" s="5" t="s">
        <v>12</v>
      </c>
      <c r="D9" s="5" t="s">
        <v>22</v>
      </c>
      <c r="E9" s="60" t="s">
        <v>1</v>
      </c>
      <c r="F9" s="60" t="s">
        <v>0</v>
      </c>
      <c r="G9" s="6" t="s">
        <v>7</v>
      </c>
      <c r="H9" s="5" t="s">
        <v>8</v>
      </c>
      <c r="I9" s="6" t="s">
        <v>5</v>
      </c>
      <c r="J9" s="6" t="s">
        <v>11</v>
      </c>
      <c r="K9" s="7" t="s">
        <v>13</v>
      </c>
      <c r="L9" s="8" t="s">
        <v>10</v>
      </c>
      <c r="M9" s="5" t="s">
        <v>14</v>
      </c>
      <c r="N9" s="5" t="s">
        <v>21</v>
      </c>
      <c r="Q9" s="20"/>
      <c r="R9" s="20"/>
      <c r="S9" s="20"/>
      <c r="T9" s="21"/>
      <c r="U9" s="20"/>
      <c r="V9" s="20"/>
      <c r="W9" s="20"/>
      <c r="X9" s="20"/>
      <c r="Y9" s="20"/>
      <c r="Z9" s="20"/>
      <c r="AA9" s="20"/>
    </row>
    <row r="10" spans="1:27" ht="15.75" thickBot="1" x14ac:dyDescent="0.3">
      <c r="G10" s="5"/>
      <c r="I10" s="4"/>
      <c r="J10" s="9"/>
      <c r="K10" s="2"/>
      <c r="L10" s="10"/>
      <c r="M10" s="2"/>
      <c r="N10" s="3"/>
      <c r="Q10" s="20"/>
      <c r="R10" s="20"/>
      <c r="S10" s="20"/>
      <c r="T10" s="21"/>
      <c r="U10" s="20"/>
      <c r="V10" s="20"/>
      <c r="W10" s="20"/>
      <c r="X10" s="20"/>
      <c r="Y10" s="20"/>
      <c r="Z10" s="20"/>
      <c r="AA10" s="20"/>
    </row>
    <row r="11" spans="1:27" ht="15.75" thickBot="1" x14ac:dyDescent="0.3">
      <c r="A11" s="1">
        <v>2.4</v>
      </c>
      <c r="B11">
        <v>0</v>
      </c>
      <c r="C11">
        <f>E7-E8</f>
        <v>3</v>
      </c>
      <c r="D11">
        <f>E8</f>
        <v>35.5</v>
      </c>
      <c r="E11" s="68">
        <v>13.8</v>
      </c>
      <c r="F11" s="65">
        <v>20</v>
      </c>
      <c r="G11" s="1">
        <f>INDEX(Коэффициенты!D$3:D$39, MATCH(F11,Коэффициенты!C$3:C$39,1))</f>
        <v>0.75</v>
      </c>
      <c r="H11">
        <f t="shared" ref="H11:H74" si="0">E11*1000</f>
        <v>13800</v>
      </c>
      <c r="I11" s="12">
        <f>INDEX(Коэффициенты!B$3:B$74,MATCH(H11,Коэффициенты!A$3:A$74,1))</f>
        <v>0.38</v>
      </c>
      <c r="J11" s="9">
        <f>I11*H11*$E$5</f>
        <v>471.96</v>
      </c>
      <c r="K11" s="2">
        <v>0</v>
      </c>
      <c r="L11" s="10">
        <f>L10+K11</f>
        <v>0</v>
      </c>
      <c r="M11" s="62">
        <f t="shared" ref="M11:M74" si="1">L11+J11</f>
        <v>471.96</v>
      </c>
      <c r="N11" s="63">
        <f>M11/(1.25)</f>
        <v>377.56799999999998</v>
      </c>
      <c r="Q11" s="20"/>
      <c r="R11" s="20"/>
      <c r="S11" s="20"/>
      <c r="T11" s="21"/>
      <c r="U11" s="20"/>
      <c r="V11" s="20"/>
      <c r="W11" s="20"/>
      <c r="X11" s="20"/>
      <c r="Y11" s="20"/>
      <c r="Z11" s="20"/>
      <c r="AA11" s="20"/>
    </row>
    <row r="12" spans="1:27" ht="15.75" thickBot="1" x14ac:dyDescent="0.3">
      <c r="A12">
        <f>A11+0.1</f>
        <v>2.5</v>
      </c>
      <c r="B12">
        <f t="shared" ref="B12:B75" si="2">A12-A11</f>
        <v>0.10000000000000009</v>
      </c>
      <c r="C12">
        <f>B12+C11</f>
        <v>3.1</v>
      </c>
      <c r="D12">
        <f>D11-B12</f>
        <v>35.4</v>
      </c>
      <c r="E12" s="67">
        <v>11.7</v>
      </c>
      <c r="F12" s="66">
        <v>41</v>
      </c>
      <c r="G12" s="1">
        <f>INDEX(Коэффициенты!D$3:D$39, MATCH(F12,Коэффициенты!C$3:C$39,1))</f>
        <v>0.6</v>
      </c>
      <c r="H12">
        <f t="shared" si="0"/>
        <v>11700</v>
      </c>
      <c r="I12" s="12">
        <f>INDEX(Коэффициенты!B$3:B$74,MATCH(H12,Коэффициенты!A$3:A$74,1))</f>
        <v>0.42</v>
      </c>
      <c r="J12" s="9">
        <f>I12*H12*$E$5</f>
        <v>442.26</v>
      </c>
      <c r="K12" s="2">
        <f t="shared" ref="K12:K75" si="3">G12*F12*B12*$E$4</f>
        <v>2.9520000000000026</v>
      </c>
      <c r="L12" s="10">
        <f>L11+K12</f>
        <v>2.9520000000000026</v>
      </c>
      <c r="M12" s="62">
        <f t="shared" si="1"/>
        <v>445.21199999999999</v>
      </c>
      <c r="N12" s="63">
        <f>M12/(1.25)</f>
        <v>356.1696</v>
      </c>
      <c r="Q12" s="20"/>
      <c r="R12" s="20"/>
      <c r="S12" s="20"/>
      <c r="T12" s="21"/>
      <c r="U12" s="20"/>
      <c r="V12" s="20"/>
      <c r="W12" s="20"/>
      <c r="X12" s="20"/>
      <c r="Y12" s="20"/>
      <c r="Z12" s="20"/>
      <c r="AA12" s="20"/>
    </row>
    <row r="13" spans="1:27" ht="15.75" thickBot="1" x14ac:dyDescent="0.3">
      <c r="A13">
        <f t="shared" ref="A13:A76" si="4">A12+0.1</f>
        <v>2.6</v>
      </c>
      <c r="B13">
        <f>A13-A12</f>
        <v>0.10000000000000009</v>
      </c>
      <c r="C13">
        <f>B13+C12</f>
        <v>3.2</v>
      </c>
      <c r="D13">
        <f t="shared" ref="D13:D76" si="5">D12-B13</f>
        <v>35.299999999999997</v>
      </c>
      <c r="E13" s="67">
        <v>16</v>
      </c>
      <c r="F13" s="66">
        <v>47</v>
      </c>
      <c r="G13" s="1">
        <f>INDEX(Коэффициенты!D$3:D$39, MATCH(F13,Коэффициенты!C$3:C$39,1))</f>
        <v>0.59</v>
      </c>
      <c r="H13">
        <f t="shared" si="0"/>
        <v>16000</v>
      </c>
      <c r="I13" s="12">
        <f>INDEX(Коэффициенты!B$3:B$74,MATCH(H13,Коэффициенты!A$3:A$74,1))</f>
        <v>0.34</v>
      </c>
      <c r="J13" s="9">
        <f>I13*H13*$E$5</f>
        <v>489.59999999999997</v>
      </c>
      <c r="K13" s="2">
        <f t="shared" si="3"/>
        <v>3.3276000000000026</v>
      </c>
      <c r="L13" s="10">
        <f>L12+K13</f>
        <v>6.2796000000000056</v>
      </c>
      <c r="M13" s="62">
        <f t="shared" si="1"/>
        <v>495.87959999999998</v>
      </c>
      <c r="N13" s="63">
        <f t="shared" ref="N13:N76" si="6">M13/(1.25)</f>
        <v>396.70367999999996</v>
      </c>
      <c r="Q13" s="19"/>
      <c r="R13" s="19"/>
      <c r="S13" s="20"/>
      <c r="T13" s="21"/>
      <c r="U13" s="20"/>
      <c r="V13" s="20"/>
      <c r="W13" s="20"/>
      <c r="X13" s="20"/>
      <c r="Y13" s="20"/>
      <c r="Z13" s="20"/>
      <c r="AA13" s="20"/>
    </row>
    <row r="14" spans="1:27" ht="15.75" thickBot="1" x14ac:dyDescent="0.3">
      <c r="A14">
        <f t="shared" si="4"/>
        <v>2.7</v>
      </c>
      <c r="B14">
        <f t="shared" si="2"/>
        <v>0.10000000000000009</v>
      </c>
      <c r="C14" s="2">
        <f t="shared" ref="C14:C77" si="7">B14+C13</f>
        <v>3.3000000000000003</v>
      </c>
      <c r="D14">
        <f t="shared" si="5"/>
        <v>35.199999999999996</v>
      </c>
      <c r="E14" s="67">
        <v>17.5</v>
      </c>
      <c r="F14" s="66">
        <v>49</v>
      </c>
      <c r="G14" s="1">
        <f>INDEX(Коэффициенты!D$3:D$39, MATCH(F14,Коэффициенты!C$3:C$39,1))</f>
        <v>0.57999999999999996</v>
      </c>
      <c r="H14">
        <f t="shared" si="0"/>
        <v>17500</v>
      </c>
      <c r="I14" s="12">
        <f>INDEX(Коэффициенты!B$3:B$74,MATCH(H14,Коэффициенты!A$3:A$74,1))</f>
        <v>0.32999999999999902</v>
      </c>
      <c r="J14" s="9">
        <f t="shared" ref="J14:J77" si="8">I14*H14*$E$5</f>
        <v>519.74999999999841</v>
      </c>
      <c r="K14" s="2">
        <f t="shared" si="3"/>
        <v>3.4104000000000028</v>
      </c>
      <c r="L14" s="10">
        <f t="shared" ref="L14:L77" si="9">L13+K14</f>
        <v>9.6900000000000084</v>
      </c>
      <c r="M14" s="62">
        <f t="shared" si="1"/>
        <v>529.43999999999846</v>
      </c>
      <c r="N14" s="63">
        <f t="shared" si="6"/>
        <v>423.55199999999877</v>
      </c>
      <c r="Q14" s="22"/>
      <c r="R14" s="20"/>
      <c r="S14" s="20"/>
      <c r="T14" s="21"/>
      <c r="U14" s="20"/>
      <c r="V14" s="20"/>
      <c r="W14" s="20"/>
      <c r="X14" s="20"/>
      <c r="Y14" s="20"/>
      <c r="Z14" s="20"/>
      <c r="AA14" s="20"/>
    </row>
    <row r="15" spans="1:27" ht="15.75" thickBot="1" x14ac:dyDescent="0.3">
      <c r="A15">
        <f t="shared" si="4"/>
        <v>2.8000000000000003</v>
      </c>
      <c r="B15">
        <f t="shared" si="2"/>
        <v>0.10000000000000009</v>
      </c>
      <c r="C15">
        <f t="shared" si="7"/>
        <v>3.4000000000000004</v>
      </c>
      <c r="D15">
        <f t="shared" si="5"/>
        <v>35.099999999999994</v>
      </c>
      <c r="E15" s="67">
        <v>18.100000000000001</v>
      </c>
      <c r="F15" s="66">
        <v>51</v>
      </c>
      <c r="G15" s="1">
        <f>INDEX(Коэффициенты!D$3:D$39, MATCH(F15,Коэффициенты!C$3:C$39,1))</f>
        <v>0.57999999999999996</v>
      </c>
      <c r="H15">
        <f t="shared" si="0"/>
        <v>18100</v>
      </c>
      <c r="I15" s="12">
        <f>INDEX(Коэффициенты!B$3:B$74,MATCH(H15,Коэффициенты!A$3:A$74,1))</f>
        <v>0.31999999999999901</v>
      </c>
      <c r="J15" s="9">
        <f t="shared" si="8"/>
        <v>521.27999999999838</v>
      </c>
      <c r="K15" s="2">
        <f t="shared" si="3"/>
        <v>3.549600000000003</v>
      </c>
      <c r="L15" s="10">
        <f t="shared" si="9"/>
        <v>13.239600000000012</v>
      </c>
      <c r="M15" s="62">
        <f t="shared" si="1"/>
        <v>534.51959999999838</v>
      </c>
      <c r="N15" s="63">
        <f t="shared" si="6"/>
        <v>427.61567999999869</v>
      </c>
      <c r="Q15" s="20"/>
      <c r="R15" s="20"/>
      <c r="S15" s="20"/>
      <c r="T15" s="21"/>
      <c r="U15" s="20"/>
      <c r="V15" s="20"/>
      <c r="W15" s="20"/>
      <c r="X15" s="20"/>
      <c r="Y15" s="20"/>
      <c r="Z15" s="20"/>
      <c r="AA15" s="20"/>
    </row>
    <row r="16" spans="1:27" ht="15.75" thickBot="1" x14ac:dyDescent="0.3">
      <c r="A16">
        <f t="shared" si="4"/>
        <v>2.9000000000000004</v>
      </c>
      <c r="B16">
        <f t="shared" si="2"/>
        <v>0.10000000000000009</v>
      </c>
      <c r="C16">
        <f t="shared" si="7"/>
        <v>3.5000000000000004</v>
      </c>
      <c r="D16">
        <f t="shared" si="5"/>
        <v>34.999999999999993</v>
      </c>
      <c r="E16" s="67">
        <v>18.2</v>
      </c>
      <c r="F16" s="66">
        <v>48</v>
      </c>
      <c r="G16" s="1">
        <f>INDEX(Коэффициенты!D$3:D$39, MATCH(F16,Коэффициенты!C$3:C$39,1))</f>
        <v>0.57999999999999996</v>
      </c>
      <c r="H16">
        <f t="shared" si="0"/>
        <v>18200</v>
      </c>
      <c r="I16" s="12">
        <f>INDEX(Коэффициенты!B$3:B$74,MATCH(H16,Коэффициенты!A$3:A$74,1))</f>
        <v>0.31999999999999901</v>
      </c>
      <c r="J16" s="9">
        <f t="shared" si="8"/>
        <v>524.15999999999838</v>
      </c>
      <c r="K16" s="2">
        <f t="shared" si="3"/>
        <v>3.3408000000000024</v>
      </c>
      <c r="L16" s="10">
        <f t="shared" si="9"/>
        <v>16.580400000000015</v>
      </c>
      <c r="M16" s="62">
        <f t="shared" si="1"/>
        <v>540.74039999999843</v>
      </c>
      <c r="N16" s="63">
        <f t="shared" si="6"/>
        <v>432.59231999999872</v>
      </c>
      <c r="Q16" s="19"/>
      <c r="R16" s="19"/>
      <c r="S16" s="20"/>
      <c r="T16" s="21"/>
      <c r="U16" s="20"/>
      <c r="V16" s="20"/>
      <c r="W16" s="20"/>
      <c r="X16" s="20"/>
      <c r="Y16" s="20"/>
      <c r="Z16" s="20"/>
      <c r="AA16" s="20"/>
    </row>
    <row r="17" spans="1:27" ht="15.75" thickBot="1" x14ac:dyDescent="0.3">
      <c r="A17">
        <f t="shared" si="4"/>
        <v>3.0000000000000004</v>
      </c>
      <c r="B17">
        <f t="shared" si="2"/>
        <v>0.10000000000000009</v>
      </c>
      <c r="C17" s="2">
        <f t="shared" si="7"/>
        <v>3.6000000000000005</v>
      </c>
      <c r="D17">
        <f t="shared" si="5"/>
        <v>34.899999999999991</v>
      </c>
      <c r="E17" s="67">
        <v>18.8</v>
      </c>
      <c r="F17" s="66">
        <v>47</v>
      </c>
      <c r="G17" s="1">
        <f>INDEX(Коэффициенты!D$3:D$39, MATCH(F17,Коэффициенты!C$3:C$39,1))</f>
        <v>0.59</v>
      </c>
      <c r="H17">
        <f t="shared" si="0"/>
        <v>18800</v>
      </c>
      <c r="I17" s="12">
        <f>INDEX(Коэффициенты!B$3:B$74,MATCH(H17,Коэффициенты!A$3:A$74,1))</f>
        <v>0.31999999999999901</v>
      </c>
      <c r="J17" s="9">
        <f t="shared" si="8"/>
        <v>541.43999999999824</v>
      </c>
      <c r="K17" s="2">
        <f t="shared" si="3"/>
        <v>3.3276000000000026</v>
      </c>
      <c r="L17" s="10">
        <f t="shared" si="9"/>
        <v>19.908000000000019</v>
      </c>
      <c r="M17" s="62">
        <f t="shared" si="1"/>
        <v>561.34799999999825</v>
      </c>
      <c r="N17" s="63">
        <f t="shared" si="6"/>
        <v>449.07839999999862</v>
      </c>
      <c r="Q17" s="22"/>
      <c r="R17" s="20"/>
      <c r="S17" s="20"/>
      <c r="T17" s="21"/>
      <c r="U17" s="20"/>
      <c r="V17" s="20"/>
      <c r="W17" s="20"/>
      <c r="X17" s="20"/>
      <c r="Y17" s="20"/>
      <c r="Z17" s="20"/>
      <c r="AA17" s="20"/>
    </row>
    <row r="18" spans="1:27" ht="15.75" thickBot="1" x14ac:dyDescent="0.3">
      <c r="A18">
        <f t="shared" si="4"/>
        <v>3.1000000000000005</v>
      </c>
      <c r="B18">
        <f t="shared" si="2"/>
        <v>0.10000000000000009</v>
      </c>
      <c r="C18">
        <f t="shared" si="7"/>
        <v>3.7000000000000006</v>
      </c>
      <c r="D18">
        <f t="shared" si="5"/>
        <v>34.79999999999999</v>
      </c>
      <c r="E18" s="67">
        <v>20.7</v>
      </c>
      <c r="F18" s="66">
        <v>56</v>
      </c>
      <c r="G18" s="1">
        <f>INDEX(Коэффициенты!D$3:D$39, MATCH(F18,Коэффициенты!C$3:C$39,1))</f>
        <v>0.56000000000000005</v>
      </c>
      <c r="H18">
        <f t="shared" si="0"/>
        <v>20700</v>
      </c>
      <c r="I18" s="12">
        <f>INDEX(Коэффициенты!B$3:B$74,MATCH(H18,Коэффициенты!A$3:A$74,1))</f>
        <v>0.29999999999999899</v>
      </c>
      <c r="J18" s="9">
        <f t="shared" si="8"/>
        <v>558.89999999999804</v>
      </c>
      <c r="K18" s="2">
        <f t="shared" si="3"/>
        <v>3.7632000000000039</v>
      </c>
      <c r="L18" s="10">
        <f t="shared" si="9"/>
        <v>23.671200000000024</v>
      </c>
      <c r="M18" s="62">
        <f t="shared" si="1"/>
        <v>582.57119999999804</v>
      </c>
      <c r="N18" s="63">
        <f t="shared" si="6"/>
        <v>466.05695999999841</v>
      </c>
      <c r="Q18" s="20"/>
      <c r="R18" s="20"/>
      <c r="S18" s="20"/>
      <c r="T18" s="21"/>
      <c r="U18" s="20"/>
      <c r="V18" s="20"/>
      <c r="W18" s="20"/>
      <c r="X18" s="20"/>
      <c r="Y18" s="20"/>
      <c r="Z18" s="20"/>
      <c r="AA18" s="20"/>
    </row>
    <row r="19" spans="1:27" ht="15.75" thickBot="1" x14ac:dyDescent="0.3">
      <c r="A19">
        <f t="shared" si="4"/>
        <v>3.2000000000000006</v>
      </c>
      <c r="B19">
        <f t="shared" si="2"/>
        <v>0.10000000000000009</v>
      </c>
      <c r="C19">
        <f t="shared" si="7"/>
        <v>3.8000000000000007</v>
      </c>
      <c r="D19">
        <f t="shared" si="5"/>
        <v>34.699999999999989</v>
      </c>
      <c r="E19" s="67">
        <v>22.4</v>
      </c>
      <c r="F19" s="66">
        <v>50</v>
      </c>
      <c r="G19" s="1">
        <f>INDEX(Коэффициенты!D$3:D$39, MATCH(F19,Коэффициенты!C$3:C$39,1))</f>
        <v>0.57999999999999996</v>
      </c>
      <c r="H19">
        <f t="shared" si="0"/>
        <v>22400</v>
      </c>
      <c r="I19" s="12">
        <f>INDEX(Коэффициенты!B$3:B$74,MATCH(H19,Коэффициенты!A$3:A$74,1))</f>
        <v>0.27999999999999903</v>
      </c>
      <c r="J19" s="9">
        <f t="shared" si="8"/>
        <v>564.47999999999797</v>
      </c>
      <c r="K19" s="2">
        <f t="shared" si="3"/>
        <v>3.4800000000000026</v>
      </c>
      <c r="L19" s="10">
        <f t="shared" si="9"/>
        <v>27.151200000000028</v>
      </c>
      <c r="M19" s="62">
        <f t="shared" si="1"/>
        <v>591.63119999999799</v>
      </c>
      <c r="N19" s="63">
        <f t="shared" si="6"/>
        <v>473.3049599999984</v>
      </c>
      <c r="Q19" s="19"/>
      <c r="R19" s="19"/>
      <c r="S19" s="20"/>
      <c r="T19" s="21"/>
      <c r="U19" s="20"/>
      <c r="V19" s="20"/>
      <c r="W19" s="20"/>
      <c r="X19" s="20"/>
      <c r="Y19" s="20"/>
      <c r="Z19" s="20"/>
      <c r="AA19" s="20"/>
    </row>
    <row r="20" spans="1:27" ht="15.75" thickBot="1" x14ac:dyDescent="0.3">
      <c r="A20">
        <f t="shared" si="4"/>
        <v>3.3000000000000007</v>
      </c>
      <c r="B20">
        <f t="shared" si="2"/>
        <v>0.10000000000000009</v>
      </c>
      <c r="C20" s="2">
        <f t="shared" si="7"/>
        <v>3.9000000000000008</v>
      </c>
      <c r="D20">
        <f t="shared" si="5"/>
        <v>34.599999999999987</v>
      </c>
      <c r="E20" s="67">
        <v>21.9</v>
      </c>
      <c r="F20" s="66">
        <v>64</v>
      </c>
      <c r="G20" s="1">
        <f>INDEX(Коэффициенты!D$3:D$39, MATCH(F20,Коэффициенты!C$3:C$39,1))</f>
        <v>0.54</v>
      </c>
      <c r="H20">
        <f t="shared" si="0"/>
        <v>21900</v>
      </c>
      <c r="I20" s="12">
        <f>INDEX(Коэффициенты!B$3:B$74,MATCH(H20,Коэффициенты!A$3:A$74,1))</f>
        <v>0.28999999999999898</v>
      </c>
      <c r="J20" s="9">
        <f t="shared" si="8"/>
        <v>571.58999999999799</v>
      </c>
      <c r="K20" s="2">
        <f t="shared" si="3"/>
        <v>4.1472000000000042</v>
      </c>
      <c r="L20" s="10">
        <f t="shared" si="9"/>
        <v>31.298400000000033</v>
      </c>
      <c r="M20" s="62">
        <f t="shared" si="1"/>
        <v>602.888399999998</v>
      </c>
      <c r="N20" s="63">
        <f t="shared" si="6"/>
        <v>482.31071999999841</v>
      </c>
      <c r="Q20" s="22"/>
      <c r="R20" s="20"/>
      <c r="S20" s="20"/>
      <c r="T20" s="21"/>
      <c r="U20" s="20"/>
      <c r="V20" s="20"/>
      <c r="W20" s="20"/>
      <c r="X20" s="20"/>
      <c r="Y20" s="20"/>
      <c r="Z20" s="20"/>
      <c r="AA20" s="20"/>
    </row>
    <row r="21" spans="1:27" ht="15.75" thickBot="1" x14ac:dyDescent="0.3">
      <c r="A21">
        <f t="shared" si="4"/>
        <v>3.4000000000000008</v>
      </c>
      <c r="B21">
        <f t="shared" si="2"/>
        <v>0.10000000000000009</v>
      </c>
      <c r="C21">
        <f t="shared" si="7"/>
        <v>4.0000000000000009</v>
      </c>
      <c r="D21">
        <f t="shared" si="5"/>
        <v>34.499999999999986</v>
      </c>
      <c r="E21" s="67">
        <v>24.3</v>
      </c>
      <c r="F21" s="66">
        <v>71</v>
      </c>
      <c r="G21" s="1">
        <f>INDEX(Коэффициенты!D$3:D$39, MATCH(F21,Коэффициенты!C$3:C$39,1))</f>
        <v>0.53</v>
      </c>
      <c r="H21">
        <f t="shared" si="0"/>
        <v>24300</v>
      </c>
      <c r="I21" s="12">
        <f>INDEX(Коэффициенты!B$3:B$74,MATCH(H21,Коэффициенты!A$3:A$74,1))</f>
        <v>0.25999999999999901</v>
      </c>
      <c r="J21" s="9">
        <f t="shared" si="8"/>
        <v>568.61999999999784</v>
      </c>
      <c r="K21" s="2">
        <f t="shared" si="3"/>
        <v>4.5156000000000036</v>
      </c>
      <c r="L21" s="10">
        <f t="shared" si="9"/>
        <v>35.814000000000036</v>
      </c>
      <c r="M21" s="62">
        <f t="shared" si="1"/>
        <v>604.43399999999792</v>
      </c>
      <c r="N21" s="63">
        <f t="shared" si="6"/>
        <v>483.54719999999833</v>
      </c>
      <c r="Q21" s="20"/>
      <c r="R21" s="20"/>
      <c r="S21" s="20"/>
      <c r="T21" s="21"/>
      <c r="U21" s="20"/>
      <c r="V21" s="20"/>
      <c r="W21" s="20"/>
      <c r="X21" s="20"/>
      <c r="Y21" s="20"/>
      <c r="Z21" s="20"/>
      <c r="AA21" s="20"/>
    </row>
    <row r="22" spans="1:27" ht="15.75" thickBot="1" x14ac:dyDescent="0.3">
      <c r="A22">
        <f t="shared" si="4"/>
        <v>3.5000000000000009</v>
      </c>
      <c r="B22">
        <f t="shared" si="2"/>
        <v>0.10000000000000009</v>
      </c>
      <c r="C22">
        <f t="shared" si="7"/>
        <v>4.1000000000000014</v>
      </c>
      <c r="D22">
        <f t="shared" si="5"/>
        <v>34.399999999999984</v>
      </c>
      <c r="E22" s="67">
        <v>21.8</v>
      </c>
      <c r="F22" s="66">
        <v>73</v>
      </c>
      <c r="G22" s="1">
        <f>INDEX(Коэффициенты!D$3:D$39, MATCH(F22,Коэффициенты!C$3:C$39,1))</f>
        <v>0.52</v>
      </c>
      <c r="H22">
        <f t="shared" si="0"/>
        <v>21800</v>
      </c>
      <c r="I22" s="12">
        <f>INDEX(Коэффициенты!B$3:B$74,MATCH(H22,Коэффициенты!A$3:A$74,1))</f>
        <v>0.28999999999999898</v>
      </c>
      <c r="J22" s="9">
        <f t="shared" si="8"/>
        <v>568.97999999999797</v>
      </c>
      <c r="K22" s="2">
        <f t="shared" si="3"/>
        <v>4.5552000000000037</v>
      </c>
      <c r="L22" s="10">
        <f t="shared" si="9"/>
        <v>40.369200000000042</v>
      </c>
      <c r="M22" s="62">
        <f t="shared" si="1"/>
        <v>609.34919999999806</v>
      </c>
      <c r="N22" s="63">
        <f t="shared" si="6"/>
        <v>487.47935999999845</v>
      </c>
      <c r="Q22" s="19"/>
      <c r="R22" s="19"/>
      <c r="S22" s="20"/>
      <c r="T22" s="21"/>
      <c r="U22" s="20"/>
      <c r="V22" s="20"/>
      <c r="W22" s="20"/>
      <c r="X22" s="20"/>
      <c r="Y22" s="20"/>
      <c r="Z22" s="20"/>
      <c r="AA22" s="20"/>
    </row>
    <row r="23" spans="1:27" ht="15.75" thickBot="1" x14ac:dyDescent="0.3">
      <c r="A23">
        <f t="shared" si="4"/>
        <v>3.600000000000001</v>
      </c>
      <c r="B23">
        <f t="shared" si="2"/>
        <v>0.10000000000000009</v>
      </c>
      <c r="C23" s="2">
        <f t="shared" si="7"/>
        <v>4.2000000000000011</v>
      </c>
      <c r="D23">
        <f t="shared" si="5"/>
        <v>34.299999999999983</v>
      </c>
      <c r="E23" s="67">
        <v>18.8</v>
      </c>
      <c r="F23" s="66">
        <v>59</v>
      </c>
      <c r="G23" s="1">
        <f>INDEX(Коэффициенты!D$3:D$39, MATCH(F23,Коэффициенты!C$3:C$39,1))</f>
        <v>0.56000000000000005</v>
      </c>
      <c r="H23">
        <f t="shared" si="0"/>
        <v>18800</v>
      </c>
      <c r="I23" s="12">
        <f>INDEX(Коэффициенты!B$3:B$74,MATCH(H23,Коэффициенты!A$3:A$74,1))</f>
        <v>0.31999999999999901</v>
      </c>
      <c r="J23" s="9">
        <f t="shared" si="8"/>
        <v>541.43999999999824</v>
      </c>
      <c r="K23" s="2">
        <f t="shared" si="3"/>
        <v>3.9648000000000039</v>
      </c>
      <c r="L23" s="10">
        <f t="shared" si="9"/>
        <v>44.334000000000046</v>
      </c>
      <c r="M23" s="62">
        <f t="shared" si="1"/>
        <v>585.7739999999983</v>
      </c>
      <c r="N23" s="63">
        <f t="shared" si="6"/>
        <v>468.61919999999861</v>
      </c>
      <c r="Q23" s="22"/>
      <c r="R23" s="20"/>
      <c r="S23" s="20"/>
      <c r="T23" s="21"/>
      <c r="U23" s="20"/>
      <c r="V23" s="20"/>
      <c r="W23" s="20"/>
      <c r="X23" s="20"/>
      <c r="Y23" s="20"/>
      <c r="Z23" s="20"/>
      <c r="AA23" s="20"/>
    </row>
    <row r="24" spans="1:27" ht="15.75" thickBot="1" x14ac:dyDescent="0.3">
      <c r="A24">
        <f t="shared" si="4"/>
        <v>3.7000000000000011</v>
      </c>
      <c r="B24">
        <f t="shared" si="2"/>
        <v>0.10000000000000009</v>
      </c>
      <c r="C24">
        <f t="shared" si="7"/>
        <v>4.3000000000000007</v>
      </c>
      <c r="D24">
        <f t="shared" si="5"/>
        <v>34.199999999999982</v>
      </c>
      <c r="E24" s="67">
        <v>15.4</v>
      </c>
      <c r="F24" s="66">
        <v>51</v>
      </c>
      <c r="G24" s="1">
        <f>INDEX(Коэффициенты!D$3:D$39, MATCH(F24,Коэффициенты!C$3:C$39,1))</f>
        <v>0.57999999999999996</v>
      </c>
      <c r="H24">
        <f t="shared" si="0"/>
        <v>15400</v>
      </c>
      <c r="I24" s="12">
        <f>INDEX(Коэффициенты!B$3:B$74,MATCH(H24,Коэффициенты!A$3:A$74,1))</f>
        <v>0.35</v>
      </c>
      <c r="J24" s="9">
        <f t="shared" si="8"/>
        <v>485.09999999999997</v>
      </c>
      <c r="K24" s="2">
        <f t="shared" si="3"/>
        <v>3.549600000000003</v>
      </c>
      <c r="L24" s="10">
        <f t="shared" si="9"/>
        <v>47.883600000000051</v>
      </c>
      <c r="M24" s="62">
        <f t="shared" si="1"/>
        <v>532.98360000000002</v>
      </c>
      <c r="N24" s="63">
        <f t="shared" si="6"/>
        <v>426.38688000000002</v>
      </c>
      <c r="Q24" s="20"/>
      <c r="R24" s="20"/>
      <c r="S24" s="20"/>
      <c r="T24" s="21"/>
      <c r="U24" s="20"/>
      <c r="V24" s="20"/>
      <c r="W24" s="20"/>
      <c r="X24" s="20"/>
      <c r="Y24" s="20"/>
      <c r="Z24" s="20"/>
      <c r="AA24" s="20"/>
    </row>
    <row r="25" spans="1:27" ht="15.75" thickBot="1" x14ac:dyDescent="0.3">
      <c r="A25">
        <f t="shared" si="4"/>
        <v>3.8000000000000012</v>
      </c>
      <c r="B25">
        <f t="shared" si="2"/>
        <v>0.10000000000000009</v>
      </c>
      <c r="C25">
        <f t="shared" si="7"/>
        <v>4.4000000000000004</v>
      </c>
      <c r="D25">
        <f t="shared" si="5"/>
        <v>34.09999999999998</v>
      </c>
      <c r="E25" s="67">
        <v>12.2</v>
      </c>
      <c r="F25" s="66">
        <v>35</v>
      </c>
      <c r="G25" s="1">
        <f>INDEX(Коэффициенты!D$3:D$39, MATCH(F25,Коэффициенты!C$3:C$39,1))</f>
        <v>0.64</v>
      </c>
      <c r="H25">
        <f t="shared" si="0"/>
        <v>12200</v>
      </c>
      <c r="I25" s="12">
        <f>INDEX(Коэффициенты!B$3:B$74,MATCH(H25,Коэффициенты!A$3:A$74,1))</f>
        <v>0.41</v>
      </c>
      <c r="J25" s="9">
        <f t="shared" si="8"/>
        <v>450.18</v>
      </c>
      <c r="K25" s="2">
        <f t="shared" si="3"/>
        <v>2.6880000000000024</v>
      </c>
      <c r="L25" s="10">
        <f t="shared" si="9"/>
        <v>50.571600000000053</v>
      </c>
      <c r="M25" s="62">
        <f t="shared" si="1"/>
        <v>500.75160000000005</v>
      </c>
      <c r="N25" s="63">
        <f t="shared" si="6"/>
        <v>400.60128000000003</v>
      </c>
      <c r="Q25" s="19"/>
      <c r="R25" s="19"/>
      <c r="S25" s="20"/>
      <c r="T25" s="21"/>
      <c r="U25" s="20"/>
      <c r="V25" s="20"/>
      <c r="W25" s="20"/>
      <c r="X25" s="20"/>
      <c r="Y25" s="20"/>
      <c r="Z25" s="20"/>
      <c r="AA25" s="20"/>
    </row>
    <row r="26" spans="1:27" ht="15.75" thickBot="1" x14ac:dyDescent="0.3">
      <c r="A26">
        <f t="shared" si="4"/>
        <v>3.9000000000000012</v>
      </c>
      <c r="B26">
        <f t="shared" si="2"/>
        <v>0.10000000000000009</v>
      </c>
      <c r="C26" s="2">
        <f t="shared" si="7"/>
        <v>4.5</v>
      </c>
      <c r="D26">
        <f t="shared" si="5"/>
        <v>33.999999999999979</v>
      </c>
      <c r="E26" s="67">
        <v>9.3000000000000007</v>
      </c>
      <c r="F26" s="66">
        <v>29</v>
      </c>
      <c r="G26" s="1">
        <f>INDEX(Коэффициенты!D$3:D$39, MATCH(F26,Коэффициенты!C$3:C$39,1))</f>
        <v>0.69</v>
      </c>
      <c r="H26">
        <f t="shared" si="0"/>
        <v>9300</v>
      </c>
      <c r="I26" s="12">
        <f>INDEX(Коэффициенты!B$3:B$74,MATCH(H26,Коэффициенты!A$3:A$74,1))</f>
        <v>0.48</v>
      </c>
      <c r="J26" s="9">
        <f t="shared" si="8"/>
        <v>401.76</v>
      </c>
      <c r="K26" s="2">
        <f t="shared" si="3"/>
        <v>2.401200000000002</v>
      </c>
      <c r="L26" s="10">
        <f t="shared" si="9"/>
        <v>52.972800000000056</v>
      </c>
      <c r="M26" s="62">
        <f t="shared" si="1"/>
        <v>454.73280000000005</v>
      </c>
      <c r="N26" s="63">
        <f t="shared" si="6"/>
        <v>363.78624000000002</v>
      </c>
      <c r="Q26" s="22"/>
      <c r="R26" s="20"/>
      <c r="S26" s="20"/>
      <c r="T26" s="21"/>
      <c r="U26" s="20"/>
      <c r="V26" s="20"/>
      <c r="W26" s="20"/>
      <c r="X26" s="20"/>
      <c r="Y26" s="20"/>
      <c r="Z26" s="20"/>
      <c r="AA26" s="20"/>
    </row>
    <row r="27" spans="1:27" ht="15.75" thickBot="1" x14ac:dyDescent="0.3">
      <c r="A27">
        <f t="shared" si="4"/>
        <v>4.0000000000000009</v>
      </c>
      <c r="B27">
        <f t="shared" si="2"/>
        <v>9.9999999999999645E-2</v>
      </c>
      <c r="C27">
        <f t="shared" si="7"/>
        <v>4.5999999999999996</v>
      </c>
      <c r="D27">
        <f t="shared" si="5"/>
        <v>33.899999999999977</v>
      </c>
      <c r="E27" s="67">
        <v>6.7</v>
      </c>
      <c r="F27" s="66">
        <v>30</v>
      </c>
      <c r="G27" s="1">
        <f>INDEX(Коэффициенты!D$3:D$39, MATCH(F27,Коэффициенты!C$3:C$39,1))</f>
        <v>0.68</v>
      </c>
      <c r="H27">
        <f t="shared" si="0"/>
        <v>6700</v>
      </c>
      <c r="I27" s="12">
        <f>INDEX(Коэффициенты!B$3:B$74,MATCH(H27,Коэффициенты!A$3:A$74,1))</f>
        <v>0.59</v>
      </c>
      <c r="J27" s="9">
        <f t="shared" si="8"/>
        <v>355.77</v>
      </c>
      <c r="K27" s="2">
        <f t="shared" si="3"/>
        <v>2.4479999999999915</v>
      </c>
      <c r="L27" s="10">
        <f t="shared" si="9"/>
        <v>55.42080000000005</v>
      </c>
      <c r="M27" s="62">
        <f t="shared" si="1"/>
        <v>411.19080000000002</v>
      </c>
      <c r="N27" s="63">
        <f t="shared" si="6"/>
        <v>328.95264000000003</v>
      </c>
      <c r="Q27" s="20"/>
      <c r="R27" s="20"/>
      <c r="S27" s="20"/>
      <c r="T27" s="21"/>
      <c r="U27" s="20"/>
      <c r="V27" s="20"/>
      <c r="W27" s="20"/>
      <c r="X27" s="20"/>
      <c r="Y27" s="20"/>
      <c r="Z27" s="20"/>
      <c r="AA27" s="20"/>
    </row>
    <row r="28" spans="1:27" ht="15.75" thickBot="1" x14ac:dyDescent="0.3">
      <c r="A28">
        <f t="shared" si="4"/>
        <v>4.1000000000000005</v>
      </c>
      <c r="B28">
        <f t="shared" si="2"/>
        <v>9.9999999999999645E-2</v>
      </c>
      <c r="C28">
        <f t="shared" si="7"/>
        <v>4.6999999999999993</v>
      </c>
      <c r="D28">
        <f t="shared" si="5"/>
        <v>33.799999999999976</v>
      </c>
      <c r="E28" s="67">
        <v>6.6</v>
      </c>
      <c r="F28" s="66">
        <v>39</v>
      </c>
      <c r="G28" s="1">
        <f>INDEX(Коэффициенты!D$3:D$39, MATCH(F28,Коэффициенты!C$3:C$39,1))</f>
        <v>0.61</v>
      </c>
      <c r="H28">
        <f t="shared" si="0"/>
        <v>6600</v>
      </c>
      <c r="I28" s="12">
        <f>INDEX(Коэффициенты!B$3:B$74,MATCH(H28,Коэффициенты!A$3:A$74,1))</f>
        <v>0.59</v>
      </c>
      <c r="J28" s="9">
        <f t="shared" si="8"/>
        <v>350.46</v>
      </c>
      <c r="K28" s="2">
        <f t="shared" si="3"/>
        <v>2.8547999999999898</v>
      </c>
      <c r="L28" s="10">
        <f t="shared" si="9"/>
        <v>58.27560000000004</v>
      </c>
      <c r="M28" s="62">
        <f t="shared" si="1"/>
        <v>408.73560000000003</v>
      </c>
      <c r="N28" s="63">
        <f t="shared" si="6"/>
        <v>326.98848000000004</v>
      </c>
      <c r="Q28" s="19"/>
      <c r="R28" s="19"/>
      <c r="S28" s="20"/>
      <c r="T28" s="21"/>
      <c r="U28" s="20"/>
      <c r="V28" s="20"/>
      <c r="W28" s="20"/>
      <c r="X28" s="20"/>
      <c r="Y28" s="20"/>
      <c r="Z28" s="20"/>
      <c r="AA28" s="20"/>
    </row>
    <row r="29" spans="1:27" ht="15.75" thickBot="1" x14ac:dyDescent="0.3">
      <c r="A29">
        <f t="shared" si="4"/>
        <v>4.2</v>
      </c>
      <c r="B29">
        <f t="shared" si="2"/>
        <v>9.9999999999999645E-2</v>
      </c>
      <c r="C29" s="2">
        <f t="shared" si="7"/>
        <v>4.7999999999999989</v>
      </c>
      <c r="D29">
        <f t="shared" si="5"/>
        <v>33.699999999999974</v>
      </c>
      <c r="E29" s="67">
        <v>7.5</v>
      </c>
      <c r="F29" s="66">
        <v>39</v>
      </c>
      <c r="G29" s="1">
        <f>INDEX(Коэффициенты!D$3:D$39, MATCH(F29,Коэффициенты!C$3:C$39,1))</f>
        <v>0.61</v>
      </c>
      <c r="H29">
        <f t="shared" si="0"/>
        <v>7500</v>
      </c>
      <c r="I29" s="12">
        <f>INDEX(Коэффициенты!B$3:B$74,MATCH(H29,Коэффициенты!A$3:A$74,1))</f>
        <v>0.55000000000000004</v>
      </c>
      <c r="J29" s="9">
        <f t="shared" si="8"/>
        <v>371.25</v>
      </c>
      <c r="K29" s="2">
        <f t="shared" si="3"/>
        <v>2.8547999999999898</v>
      </c>
      <c r="L29" s="10">
        <f t="shared" si="9"/>
        <v>61.13040000000003</v>
      </c>
      <c r="M29" s="62">
        <f t="shared" si="1"/>
        <v>432.38040000000001</v>
      </c>
      <c r="N29" s="63">
        <f t="shared" si="6"/>
        <v>345.90431999999998</v>
      </c>
      <c r="Q29" s="22"/>
      <c r="R29" s="20"/>
      <c r="S29" s="20"/>
      <c r="T29" s="21"/>
      <c r="U29" s="20"/>
      <c r="V29" s="20"/>
      <c r="W29" s="20"/>
      <c r="X29" s="20"/>
      <c r="Y29" s="20"/>
      <c r="Z29" s="20"/>
      <c r="AA29" s="20"/>
    </row>
    <row r="30" spans="1:27" ht="15.75" thickBot="1" x14ac:dyDescent="0.3">
      <c r="A30">
        <f t="shared" si="4"/>
        <v>4.3</v>
      </c>
      <c r="B30">
        <f t="shared" si="2"/>
        <v>9.9999999999999645E-2</v>
      </c>
      <c r="C30">
        <f t="shared" si="7"/>
        <v>4.8999999999999986</v>
      </c>
      <c r="D30">
        <f t="shared" si="5"/>
        <v>33.599999999999973</v>
      </c>
      <c r="E30" s="67">
        <v>7.1</v>
      </c>
      <c r="F30" s="66">
        <v>35</v>
      </c>
      <c r="G30" s="1">
        <f>INDEX(Коэффициенты!D$3:D$39, MATCH(F30,Коэффициенты!C$3:C$39,1))</f>
        <v>0.64</v>
      </c>
      <c r="H30">
        <f t="shared" si="0"/>
        <v>7100</v>
      </c>
      <c r="I30" s="12">
        <f>INDEX(Коэффициенты!B$3:B$74,MATCH(H30,Коэффициенты!A$3:A$74,1))</f>
        <v>0.56999999999999995</v>
      </c>
      <c r="J30" s="9">
        <f t="shared" si="8"/>
        <v>364.22999999999996</v>
      </c>
      <c r="K30" s="2">
        <f t="shared" si="3"/>
        <v>2.6879999999999904</v>
      </c>
      <c r="L30" s="10">
        <f t="shared" si="9"/>
        <v>63.818400000000018</v>
      </c>
      <c r="M30" s="62">
        <f t="shared" si="1"/>
        <v>428.04839999999996</v>
      </c>
      <c r="N30" s="63">
        <f t="shared" si="6"/>
        <v>342.43871999999999</v>
      </c>
      <c r="Q30" s="20"/>
      <c r="R30" s="20"/>
      <c r="S30" s="20"/>
      <c r="T30" s="21"/>
      <c r="U30" s="20"/>
      <c r="V30" s="20"/>
      <c r="W30" s="20"/>
      <c r="X30" s="20"/>
      <c r="Y30" s="20"/>
      <c r="Z30" s="20"/>
      <c r="AA30" s="20"/>
    </row>
    <row r="31" spans="1:27" ht="15.75" thickBot="1" x14ac:dyDescent="0.3">
      <c r="A31">
        <f t="shared" si="4"/>
        <v>4.3999999999999995</v>
      </c>
      <c r="B31">
        <f t="shared" si="2"/>
        <v>9.9999999999999645E-2</v>
      </c>
      <c r="C31">
        <f t="shared" si="7"/>
        <v>4.9999999999999982</v>
      </c>
      <c r="D31">
        <f t="shared" si="5"/>
        <v>33.499999999999972</v>
      </c>
      <c r="E31" s="67">
        <v>8.8000000000000007</v>
      </c>
      <c r="F31" s="66">
        <v>25</v>
      </c>
      <c r="G31" s="1">
        <f>INDEX(Коэффициенты!D$3:D$39, MATCH(F31,Коэффициенты!C$3:C$39,1))</f>
        <v>0.72</v>
      </c>
      <c r="H31">
        <f t="shared" si="0"/>
        <v>8800</v>
      </c>
      <c r="I31" s="12">
        <f>INDEX(Коэффициенты!B$3:B$74,MATCH(H31,Коэффициенты!A$3:A$74,1))</f>
        <v>0.5</v>
      </c>
      <c r="J31" s="9">
        <f t="shared" si="8"/>
        <v>396</v>
      </c>
      <c r="K31" s="2">
        <f t="shared" si="3"/>
        <v>2.1599999999999921</v>
      </c>
      <c r="L31" s="10">
        <f t="shared" si="9"/>
        <v>65.978400000000008</v>
      </c>
      <c r="M31" s="62">
        <f t="shared" si="1"/>
        <v>461.97840000000002</v>
      </c>
      <c r="N31" s="63">
        <f t="shared" si="6"/>
        <v>369.58271999999999</v>
      </c>
      <c r="Q31" s="19"/>
      <c r="R31" s="19"/>
      <c r="S31" s="20"/>
      <c r="T31" s="21"/>
      <c r="U31" s="20"/>
      <c r="V31" s="20"/>
      <c r="W31" s="20"/>
      <c r="X31" s="20"/>
      <c r="Y31" s="20"/>
      <c r="Z31" s="20"/>
      <c r="AA31" s="20"/>
    </row>
    <row r="32" spans="1:27" ht="15.75" thickBot="1" x14ac:dyDescent="0.3">
      <c r="A32">
        <f t="shared" si="4"/>
        <v>4.4999999999999991</v>
      </c>
      <c r="B32">
        <f t="shared" si="2"/>
        <v>9.9999999999999645E-2</v>
      </c>
      <c r="C32" s="2">
        <f t="shared" si="7"/>
        <v>5.0999999999999979</v>
      </c>
      <c r="D32">
        <f t="shared" si="5"/>
        <v>33.39999999999997</v>
      </c>
      <c r="E32" s="67">
        <v>10.7</v>
      </c>
      <c r="F32" s="66">
        <v>23</v>
      </c>
      <c r="G32" s="1">
        <f>INDEX(Коэффициенты!D$3:D$39, MATCH(F32,Коэффициенты!C$3:C$39,1))</f>
        <v>0.73</v>
      </c>
      <c r="H32">
        <f t="shared" si="0"/>
        <v>10700</v>
      </c>
      <c r="I32" s="12">
        <f>INDEX(Коэффициенты!B$3:B$74,MATCH(H32,Коэффициенты!A$3:A$74,1))</f>
        <v>0.44</v>
      </c>
      <c r="J32" s="9">
        <f t="shared" si="8"/>
        <v>423.71999999999997</v>
      </c>
      <c r="K32" s="2">
        <f t="shared" si="3"/>
        <v>2.0147999999999926</v>
      </c>
      <c r="L32" s="10">
        <f t="shared" si="9"/>
        <v>67.993200000000002</v>
      </c>
      <c r="M32" s="62">
        <f t="shared" si="1"/>
        <v>491.71319999999997</v>
      </c>
      <c r="N32" s="63">
        <f t="shared" si="6"/>
        <v>393.37055999999995</v>
      </c>
      <c r="Q32" s="22"/>
      <c r="R32" s="20"/>
      <c r="S32" s="20"/>
      <c r="T32" s="21"/>
      <c r="U32" s="20"/>
      <c r="V32" s="20"/>
      <c r="W32" s="20"/>
      <c r="X32" s="20"/>
      <c r="Y32" s="20"/>
      <c r="Z32" s="20"/>
      <c r="AA32" s="20"/>
    </row>
    <row r="33" spans="1:27" ht="15.75" thickBot="1" x14ac:dyDescent="0.3">
      <c r="A33">
        <f t="shared" si="4"/>
        <v>4.5999999999999988</v>
      </c>
      <c r="B33">
        <f t="shared" si="2"/>
        <v>9.9999999999999645E-2</v>
      </c>
      <c r="C33">
        <f t="shared" si="7"/>
        <v>5.1999999999999975</v>
      </c>
      <c r="D33">
        <f t="shared" si="5"/>
        <v>33.299999999999969</v>
      </c>
      <c r="E33" s="67">
        <v>12.3</v>
      </c>
      <c r="F33" s="66">
        <v>28</v>
      </c>
      <c r="G33" s="1">
        <f>INDEX(Коэффициенты!D$3:D$39, MATCH(F33,Коэффициенты!C$3:C$39,1))</f>
        <v>0.69</v>
      </c>
      <c r="H33">
        <f t="shared" si="0"/>
        <v>12300</v>
      </c>
      <c r="I33" s="12">
        <f>INDEX(Коэффициенты!B$3:B$74,MATCH(H33,Коэффициенты!A$3:A$74,1))</f>
        <v>0.41</v>
      </c>
      <c r="J33" s="9">
        <f t="shared" si="8"/>
        <v>453.87</v>
      </c>
      <c r="K33" s="2">
        <f t="shared" si="3"/>
        <v>2.3183999999999916</v>
      </c>
      <c r="L33" s="10">
        <f t="shared" si="9"/>
        <v>70.311599999999999</v>
      </c>
      <c r="M33" s="62">
        <f t="shared" si="1"/>
        <v>524.1816</v>
      </c>
      <c r="N33" s="63">
        <f t="shared" si="6"/>
        <v>419.34528</v>
      </c>
      <c r="Q33" s="20"/>
      <c r="R33" s="20"/>
      <c r="S33" s="20"/>
      <c r="T33" s="21"/>
      <c r="U33" s="20"/>
      <c r="V33" s="20"/>
      <c r="W33" s="20"/>
      <c r="X33" s="20"/>
      <c r="Y33" s="20"/>
      <c r="Z33" s="20"/>
      <c r="AA33" s="20"/>
    </row>
    <row r="34" spans="1:27" ht="15.75" thickBot="1" x14ac:dyDescent="0.3">
      <c r="A34">
        <f t="shared" si="4"/>
        <v>4.6999999999999984</v>
      </c>
      <c r="B34">
        <f t="shared" si="2"/>
        <v>9.9999999999999645E-2</v>
      </c>
      <c r="C34">
        <f t="shared" si="7"/>
        <v>5.2999999999999972</v>
      </c>
      <c r="D34">
        <f t="shared" si="5"/>
        <v>33.199999999999967</v>
      </c>
      <c r="E34" s="67">
        <v>12.6</v>
      </c>
      <c r="F34" s="66">
        <v>29</v>
      </c>
      <c r="G34" s="1">
        <f>INDEX(Коэффициенты!D$3:D$39, MATCH(F34,Коэффициенты!C$3:C$39,1))</f>
        <v>0.69</v>
      </c>
      <c r="H34">
        <f t="shared" si="0"/>
        <v>12600</v>
      </c>
      <c r="I34" s="12">
        <f>INDEX(Коэффициенты!B$3:B$74,MATCH(H34,Коэффициенты!A$3:A$74,1))</f>
        <v>0.4</v>
      </c>
      <c r="J34" s="9">
        <f t="shared" si="8"/>
        <v>453.59999999999997</v>
      </c>
      <c r="K34" s="2">
        <f t="shared" si="3"/>
        <v>2.4011999999999913</v>
      </c>
      <c r="L34" s="10">
        <f t="shared" si="9"/>
        <v>72.712799999999987</v>
      </c>
      <c r="M34" s="62">
        <f t="shared" si="1"/>
        <v>526.31279999999992</v>
      </c>
      <c r="N34" s="63">
        <f t="shared" si="6"/>
        <v>421.05023999999992</v>
      </c>
      <c r="Q34" s="19"/>
      <c r="R34" s="19"/>
      <c r="S34" s="20"/>
      <c r="T34" s="21"/>
      <c r="U34" s="20"/>
      <c r="V34" s="20"/>
      <c r="W34" s="20"/>
      <c r="X34" s="20"/>
      <c r="Y34" s="20"/>
      <c r="Z34" s="20"/>
      <c r="AA34" s="20"/>
    </row>
    <row r="35" spans="1:27" ht="15.75" thickBot="1" x14ac:dyDescent="0.3">
      <c r="A35">
        <f t="shared" si="4"/>
        <v>4.799999999999998</v>
      </c>
      <c r="B35">
        <f t="shared" si="2"/>
        <v>9.9999999999999645E-2</v>
      </c>
      <c r="C35" s="2">
        <f t="shared" si="7"/>
        <v>5.3999999999999968</v>
      </c>
      <c r="D35">
        <f t="shared" si="5"/>
        <v>33.099999999999966</v>
      </c>
      <c r="E35" s="67">
        <v>16.600000000000001</v>
      </c>
      <c r="F35" s="66">
        <v>28</v>
      </c>
      <c r="G35" s="1">
        <f>INDEX(Коэффициенты!D$3:D$39, MATCH(F35,Коэффициенты!C$3:C$39,1))</f>
        <v>0.69</v>
      </c>
      <c r="H35">
        <f t="shared" si="0"/>
        <v>16600</v>
      </c>
      <c r="I35" s="12">
        <f>INDEX(Коэффициенты!B$3:B$74,MATCH(H35,Коэффициенты!A$3:A$74,1))</f>
        <v>0.34</v>
      </c>
      <c r="J35" s="9">
        <f t="shared" si="8"/>
        <v>507.96</v>
      </c>
      <c r="K35" s="2">
        <f t="shared" si="3"/>
        <v>2.3183999999999916</v>
      </c>
      <c r="L35" s="10">
        <f t="shared" si="9"/>
        <v>75.031199999999984</v>
      </c>
      <c r="M35" s="62">
        <f t="shared" si="1"/>
        <v>582.99119999999994</v>
      </c>
      <c r="N35" s="63">
        <f t="shared" si="6"/>
        <v>466.39295999999996</v>
      </c>
      <c r="Q35" s="22"/>
      <c r="R35" s="20"/>
      <c r="S35" s="20"/>
      <c r="T35" s="21"/>
      <c r="U35" s="20"/>
      <c r="V35" s="20"/>
      <c r="W35" s="20"/>
      <c r="X35" s="20"/>
      <c r="Y35" s="20"/>
      <c r="Z35" s="20"/>
      <c r="AA35" s="20"/>
    </row>
    <row r="36" spans="1:27" ht="15.75" thickBot="1" x14ac:dyDescent="0.3">
      <c r="A36">
        <f t="shared" si="4"/>
        <v>4.8999999999999977</v>
      </c>
      <c r="B36">
        <f t="shared" si="2"/>
        <v>9.9999999999999645E-2</v>
      </c>
      <c r="C36">
        <f t="shared" si="7"/>
        <v>5.4999999999999964</v>
      </c>
      <c r="D36">
        <f t="shared" si="5"/>
        <v>32.999999999999964</v>
      </c>
      <c r="E36" s="67">
        <v>7.7</v>
      </c>
      <c r="F36" s="66">
        <v>35</v>
      </c>
      <c r="G36" s="1">
        <f>INDEX(Коэффициенты!D$3:D$39, MATCH(F36,Коэффициенты!C$3:C$39,1))</f>
        <v>0.64</v>
      </c>
      <c r="H36">
        <f t="shared" si="0"/>
        <v>7700</v>
      </c>
      <c r="I36" s="12">
        <f>INDEX(Коэффициенты!B$3:B$74,MATCH(H36,Коэффициенты!A$3:A$74,1))</f>
        <v>0.55000000000000004</v>
      </c>
      <c r="J36" s="9">
        <f t="shared" si="8"/>
        <v>381.15</v>
      </c>
      <c r="K36" s="2">
        <f t="shared" si="3"/>
        <v>2.6879999999999904</v>
      </c>
      <c r="L36" s="10">
        <f t="shared" si="9"/>
        <v>77.719199999999972</v>
      </c>
      <c r="M36" s="62">
        <f t="shared" si="1"/>
        <v>458.86919999999998</v>
      </c>
      <c r="N36" s="63">
        <f t="shared" si="6"/>
        <v>367.09535999999997</v>
      </c>
      <c r="Q36" s="20"/>
      <c r="R36" s="20"/>
      <c r="S36" s="20"/>
      <c r="T36" s="21"/>
      <c r="U36" s="20"/>
      <c r="V36" s="20"/>
      <c r="W36" s="20"/>
      <c r="X36" s="20"/>
      <c r="Y36" s="20"/>
      <c r="Z36" s="20"/>
      <c r="AA36" s="20"/>
    </row>
    <row r="37" spans="1:27" ht="15.75" thickBot="1" x14ac:dyDescent="0.3">
      <c r="A37">
        <f t="shared" si="4"/>
        <v>4.9999999999999973</v>
      </c>
      <c r="B37">
        <f t="shared" si="2"/>
        <v>9.9999999999999645E-2</v>
      </c>
      <c r="C37">
        <f t="shared" si="7"/>
        <v>5.5999999999999961</v>
      </c>
      <c r="D37">
        <f t="shared" si="5"/>
        <v>32.899999999999963</v>
      </c>
      <c r="E37" s="67">
        <v>2.5</v>
      </c>
      <c r="F37" s="66">
        <v>62</v>
      </c>
      <c r="G37" s="1">
        <f>INDEX(Коэффициенты!D$3:D$39, MATCH(F37,Коэффициенты!C$3:C$39,1))</f>
        <v>0.55000000000000004</v>
      </c>
      <c r="H37">
        <f t="shared" si="0"/>
        <v>2500</v>
      </c>
      <c r="I37" s="12">
        <f>INDEX(Коэффициенты!B$3:B$74,MATCH(H37,Коэффициенты!A$3:A$74,1))</f>
        <v>0.8</v>
      </c>
      <c r="J37" s="9">
        <f t="shared" si="8"/>
        <v>180</v>
      </c>
      <c r="K37" s="2">
        <f t="shared" si="3"/>
        <v>4.0919999999999854</v>
      </c>
      <c r="L37" s="10">
        <f t="shared" si="9"/>
        <v>81.811199999999957</v>
      </c>
      <c r="M37" s="62">
        <f t="shared" si="1"/>
        <v>261.81119999999999</v>
      </c>
      <c r="N37" s="63">
        <f t="shared" si="6"/>
        <v>209.44896</v>
      </c>
      <c r="Q37" s="19"/>
      <c r="R37" s="19"/>
      <c r="S37" s="20"/>
      <c r="T37" s="21"/>
      <c r="U37" s="20"/>
      <c r="V37" s="20"/>
      <c r="W37" s="20"/>
      <c r="X37" s="20"/>
      <c r="Y37" s="20"/>
      <c r="Z37" s="20"/>
      <c r="AA37" s="20"/>
    </row>
    <row r="38" spans="1:27" ht="15.75" thickBot="1" x14ac:dyDescent="0.3">
      <c r="A38">
        <f t="shared" si="4"/>
        <v>5.099999999999997</v>
      </c>
      <c r="B38">
        <f t="shared" si="2"/>
        <v>9.9999999999999645E-2</v>
      </c>
      <c r="C38" s="2">
        <f t="shared" si="7"/>
        <v>5.6999999999999957</v>
      </c>
      <c r="D38">
        <f t="shared" si="5"/>
        <v>32.799999999999962</v>
      </c>
      <c r="E38" s="67">
        <v>1.8</v>
      </c>
      <c r="F38" s="66">
        <v>60</v>
      </c>
      <c r="G38" s="1">
        <f>INDEX(Коэффициенты!D$3:D$39, MATCH(F38,Коэффициенты!C$3:C$39,1))</f>
        <v>0.55000000000000004</v>
      </c>
      <c r="H38">
        <f t="shared" si="0"/>
        <v>1800</v>
      </c>
      <c r="I38" s="12">
        <f>INDEX(Коэффициенты!B$3:B$74,MATCH(H38,Коэффициенты!A$3:A$74,1))</f>
        <v>0.85</v>
      </c>
      <c r="J38" s="9">
        <f t="shared" si="8"/>
        <v>137.69999999999999</v>
      </c>
      <c r="K38" s="2">
        <f t="shared" si="3"/>
        <v>3.9599999999999858</v>
      </c>
      <c r="L38" s="10">
        <f t="shared" si="9"/>
        <v>85.771199999999936</v>
      </c>
      <c r="M38" s="62">
        <f t="shared" si="1"/>
        <v>223.47119999999993</v>
      </c>
      <c r="N38" s="63">
        <f t="shared" si="6"/>
        <v>178.77695999999995</v>
      </c>
      <c r="Q38" s="22"/>
      <c r="R38" s="20"/>
      <c r="S38" s="20"/>
      <c r="T38" s="21"/>
      <c r="U38" s="20"/>
      <c r="V38" s="20"/>
      <c r="W38" s="20"/>
      <c r="X38" s="20"/>
      <c r="Y38" s="20"/>
      <c r="Z38" s="20"/>
      <c r="AA38" s="20"/>
    </row>
    <row r="39" spans="1:27" ht="15.75" thickBot="1" x14ac:dyDescent="0.3">
      <c r="A39">
        <f t="shared" si="4"/>
        <v>5.1999999999999966</v>
      </c>
      <c r="B39">
        <f t="shared" si="2"/>
        <v>9.9999999999999645E-2</v>
      </c>
      <c r="C39">
        <f t="shared" si="7"/>
        <v>5.7999999999999954</v>
      </c>
      <c r="D39">
        <f t="shared" si="5"/>
        <v>32.69999999999996</v>
      </c>
      <c r="E39" s="67">
        <v>1.3</v>
      </c>
      <c r="F39" s="66">
        <v>50</v>
      </c>
      <c r="G39" s="1">
        <f>INDEX(Коэффициенты!D$3:D$39, MATCH(F39,Коэффициенты!C$3:C$39,1))</f>
        <v>0.57999999999999996</v>
      </c>
      <c r="H39">
        <f t="shared" si="0"/>
        <v>1300</v>
      </c>
      <c r="I39" s="12">
        <f>INDEX(Коэффициенты!B$3:B$74,MATCH(H39,Коэффициенты!A$3:A$74,1))</f>
        <v>0.89</v>
      </c>
      <c r="J39" s="9">
        <f t="shared" si="8"/>
        <v>104.13</v>
      </c>
      <c r="K39" s="2">
        <f t="shared" si="3"/>
        <v>3.4799999999999871</v>
      </c>
      <c r="L39" s="10">
        <f t="shared" si="9"/>
        <v>89.251199999999926</v>
      </c>
      <c r="M39" s="62">
        <f t="shared" si="1"/>
        <v>193.38119999999992</v>
      </c>
      <c r="N39" s="63">
        <f t="shared" si="6"/>
        <v>154.70495999999994</v>
      </c>
      <c r="Q39" s="20"/>
      <c r="R39" s="20"/>
      <c r="S39" s="20"/>
      <c r="T39" s="21"/>
      <c r="U39" s="20"/>
      <c r="V39" s="20"/>
      <c r="W39" s="20"/>
      <c r="X39" s="20"/>
      <c r="Y39" s="20"/>
      <c r="Z39" s="20"/>
      <c r="AA39" s="20"/>
    </row>
    <row r="40" spans="1:27" ht="15.75" thickBot="1" x14ac:dyDescent="0.3">
      <c r="A40">
        <f t="shared" si="4"/>
        <v>5.2999999999999963</v>
      </c>
      <c r="B40">
        <f t="shared" si="2"/>
        <v>9.9999999999999645E-2</v>
      </c>
      <c r="C40">
        <f t="shared" si="7"/>
        <v>5.899999999999995</v>
      </c>
      <c r="D40">
        <f t="shared" si="5"/>
        <v>32.599999999999959</v>
      </c>
      <c r="E40" s="67">
        <v>0.9</v>
      </c>
      <c r="F40" s="66">
        <v>47</v>
      </c>
      <c r="G40" s="1">
        <f>INDEX(Коэффициенты!D$3:D$39, MATCH(F40,Коэффициенты!C$3:C$39,1))</f>
        <v>0.59</v>
      </c>
      <c r="H40">
        <f t="shared" si="0"/>
        <v>900</v>
      </c>
      <c r="I40" s="12">
        <f>INDEX(Коэффициенты!B$3:B$74,MATCH(H40,Коэффициенты!A$3:A$74,1))</f>
        <v>0.9</v>
      </c>
      <c r="J40" s="9">
        <f t="shared" si="8"/>
        <v>72.899999999999991</v>
      </c>
      <c r="K40" s="2">
        <f t="shared" si="3"/>
        <v>3.3275999999999879</v>
      </c>
      <c r="L40" s="10">
        <f t="shared" si="9"/>
        <v>92.578799999999916</v>
      </c>
      <c r="M40" s="62">
        <f t="shared" si="1"/>
        <v>165.47879999999992</v>
      </c>
      <c r="N40" s="63">
        <f t="shared" si="6"/>
        <v>132.38303999999994</v>
      </c>
      <c r="Q40" s="19"/>
      <c r="R40" s="19"/>
      <c r="S40" s="20"/>
      <c r="T40" s="21"/>
      <c r="U40" s="20"/>
      <c r="V40" s="20"/>
      <c r="W40" s="20"/>
      <c r="X40" s="20"/>
      <c r="Y40" s="20"/>
      <c r="Z40" s="20"/>
      <c r="AA40" s="20"/>
    </row>
    <row r="41" spans="1:27" ht="15.75" thickBot="1" x14ac:dyDescent="0.3">
      <c r="A41">
        <f t="shared" si="4"/>
        <v>5.3999999999999959</v>
      </c>
      <c r="B41">
        <f t="shared" si="2"/>
        <v>9.9999999999999645E-2</v>
      </c>
      <c r="C41" s="2">
        <f t="shared" si="7"/>
        <v>5.9999999999999947</v>
      </c>
      <c r="D41">
        <f t="shared" si="5"/>
        <v>32.499999999999957</v>
      </c>
      <c r="E41" s="67">
        <v>0.6</v>
      </c>
      <c r="F41" s="66">
        <v>39</v>
      </c>
      <c r="G41" s="1">
        <f>INDEX(Коэффициенты!D$3:D$39, MATCH(F41,Коэффициенты!C$3:C$39,1))</f>
        <v>0.61</v>
      </c>
      <c r="H41">
        <f t="shared" si="0"/>
        <v>600</v>
      </c>
      <c r="I41" s="12">
        <f>INDEX(Коэффициенты!B$3:B$74,MATCH(H41,Коэффициенты!A$3:A$74,1))</f>
        <v>0.9</v>
      </c>
      <c r="J41" s="9">
        <f t="shared" si="8"/>
        <v>48.6</v>
      </c>
      <c r="K41" s="2">
        <f t="shared" si="3"/>
        <v>2.8547999999999898</v>
      </c>
      <c r="L41" s="10">
        <f t="shared" si="9"/>
        <v>95.433599999999899</v>
      </c>
      <c r="M41" s="62">
        <f t="shared" si="1"/>
        <v>144.03359999999989</v>
      </c>
      <c r="N41" s="63">
        <f t="shared" si="6"/>
        <v>115.22687999999991</v>
      </c>
      <c r="Q41" s="22"/>
      <c r="R41" s="20"/>
      <c r="S41" s="20"/>
      <c r="T41" s="21"/>
      <c r="U41" s="20"/>
      <c r="V41" s="20"/>
      <c r="W41" s="20"/>
      <c r="X41" s="20"/>
      <c r="Y41" s="20"/>
      <c r="Z41" s="20"/>
      <c r="AA41" s="20"/>
    </row>
    <row r="42" spans="1:27" ht="15.75" thickBot="1" x14ac:dyDescent="0.3">
      <c r="A42">
        <f t="shared" si="4"/>
        <v>5.4999999999999956</v>
      </c>
      <c r="B42">
        <f t="shared" si="2"/>
        <v>9.9999999999999645E-2</v>
      </c>
      <c r="C42">
        <f t="shared" si="7"/>
        <v>6.0999999999999943</v>
      </c>
      <c r="D42">
        <f t="shared" si="5"/>
        <v>32.399999999999956</v>
      </c>
      <c r="E42" s="67">
        <v>0.5</v>
      </c>
      <c r="F42" s="66">
        <v>28</v>
      </c>
      <c r="G42" s="1">
        <f>INDEX(Коэффициенты!D$3:D$39, MATCH(F42,Коэффициенты!C$3:C$39,1))</f>
        <v>0.69</v>
      </c>
      <c r="H42">
        <f t="shared" si="0"/>
        <v>500</v>
      </c>
      <c r="I42" s="12">
        <f>INDEX(Коэффициенты!B$3:B$74,MATCH(H42,Коэффициенты!A$3:A$74,1))</f>
        <v>0.9</v>
      </c>
      <c r="J42" s="9">
        <f t="shared" si="8"/>
        <v>40.5</v>
      </c>
      <c r="K42" s="2">
        <f t="shared" si="3"/>
        <v>2.3183999999999916</v>
      </c>
      <c r="L42" s="10">
        <f t="shared" si="9"/>
        <v>97.751999999999896</v>
      </c>
      <c r="M42" s="62">
        <f t="shared" si="1"/>
        <v>138.2519999999999</v>
      </c>
      <c r="N42" s="63">
        <f t="shared" si="6"/>
        <v>110.60159999999992</v>
      </c>
      <c r="Q42" s="20"/>
      <c r="R42" s="20"/>
      <c r="S42" s="20"/>
      <c r="T42" s="21"/>
      <c r="U42" s="20"/>
      <c r="V42" s="20"/>
      <c r="W42" s="20"/>
      <c r="X42" s="20"/>
      <c r="Y42" s="20"/>
      <c r="Z42" s="20"/>
      <c r="AA42" s="20"/>
    </row>
    <row r="43" spans="1:27" ht="15.75" thickBot="1" x14ac:dyDescent="0.3">
      <c r="A43">
        <f t="shared" si="4"/>
        <v>5.5999999999999952</v>
      </c>
      <c r="B43">
        <f t="shared" si="2"/>
        <v>9.9999999999999645E-2</v>
      </c>
      <c r="C43">
        <f t="shared" si="7"/>
        <v>6.199999999999994</v>
      </c>
      <c r="D43">
        <f t="shared" si="5"/>
        <v>32.299999999999955</v>
      </c>
      <c r="E43" s="67">
        <v>0.4</v>
      </c>
      <c r="F43" s="66">
        <v>20</v>
      </c>
      <c r="G43" s="1">
        <f>INDEX(Коэффициенты!D$3:D$39, MATCH(F43,Коэффициенты!C$3:C$39,1))</f>
        <v>0.75</v>
      </c>
      <c r="H43">
        <f t="shared" si="0"/>
        <v>400</v>
      </c>
      <c r="I43" s="12">
        <f>INDEX(Коэффициенты!B$3:B$74,MATCH(H43,Коэффициенты!A$3:A$74,1))</f>
        <v>0.9</v>
      </c>
      <c r="J43" s="9">
        <f t="shared" si="8"/>
        <v>32.4</v>
      </c>
      <c r="K43" s="2">
        <f t="shared" si="3"/>
        <v>1.7999999999999936</v>
      </c>
      <c r="L43" s="10">
        <f t="shared" si="9"/>
        <v>99.551999999999893</v>
      </c>
      <c r="M43" s="62">
        <f t="shared" si="1"/>
        <v>131.95199999999988</v>
      </c>
      <c r="N43" s="63">
        <f t="shared" si="6"/>
        <v>105.56159999999991</v>
      </c>
      <c r="Q43" s="19"/>
      <c r="R43" s="19"/>
      <c r="S43" s="20"/>
      <c r="T43" s="21"/>
      <c r="U43" s="20"/>
      <c r="V43" s="20"/>
      <c r="W43" s="20"/>
      <c r="X43" s="20"/>
      <c r="Y43" s="20"/>
      <c r="Z43" s="20"/>
      <c r="AA43" s="20"/>
    </row>
    <row r="44" spans="1:27" ht="15.75" thickBot="1" x14ac:dyDescent="0.3">
      <c r="A44">
        <f t="shared" si="4"/>
        <v>5.6999999999999948</v>
      </c>
      <c r="B44">
        <f t="shared" si="2"/>
        <v>9.9999999999999645E-2</v>
      </c>
      <c r="C44" s="2">
        <f t="shared" si="7"/>
        <v>6.2999999999999936</v>
      </c>
      <c r="D44">
        <f t="shared" si="5"/>
        <v>32.199999999999953</v>
      </c>
      <c r="E44" s="67">
        <v>0.4</v>
      </c>
      <c r="F44" s="66">
        <v>15</v>
      </c>
      <c r="G44" s="5">
        <f>INDEX(Коэффициенты!F$3:F$74, MATCH(F44,Коэффициенты!E$3:E$74,1))</f>
        <v>1</v>
      </c>
      <c r="H44">
        <f t="shared" si="0"/>
        <v>400</v>
      </c>
      <c r="I44" s="12">
        <f>INDEX(Коэффициенты!B$3:B$74,MATCH(H44,Коэффициенты!A$3:A$74,1))</f>
        <v>0.9</v>
      </c>
      <c r="J44" s="9">
        <f t="shared" si="8"/>
        <v>32.4</v>
      </c>
      <c r="K44" s="2">
        <f t="shared" si="3"/>
        <v>1.7999999999999936</v>
      </c>
      <c r="L44" s="10">
        <f t="shared" si="9"/>
        <v>101.35199999999989</v>
      </c>
      <c r="M44" s="62">
        <f t="shared" si="1"/>
        <v>133.7519999999999</v>
      </c>
      <c r="N44" s="63">
        <f t="shared" si="6"/>
        <v>107.00159999999991</v>
      </c>
      <c r="Q44" s="22"/>
      <c r="R44" s="20"/>
      <c r="S44" s="20"/>
      <c r="T44" s="21"/>
      <c r="U44" s="20"/>
      <c r="V44" s="20"/>
      <c r="W44" s="20"/>
      <c r="X44" s="20"/>
      <c r="Y44" s="20"/>
      <c r="Z44" s="20"/>
      <c r="AA44" s="20"/>
    </row>
    <row r="45" spans="1:27" ht="15.75" thickBot="1" x14ac:dyDescent="0.3">
      <c r="A45">
        <f t="shared" si="4"/>
        <v>5.7999999999999945</v>
      </c>
      <c r="B45">
        <f t="shared" si="2"/>
        <v>9.9999999999999645E-2</v>
      </c>
      <c r="C45">
        <f t="shared" si="7"/>
        <v>6.3999999999999932</v>
      </c>
      <c r="D45">
        <f t="shared" si="5"/>
        <v>32.099999999999952</v>
      </c>
      <c r="E45" s="67">
        <v>0.4</v>
      </c>
      <c r="F45" s="66">
        <v>13</v>
      </c>
      <c r="G45" s="5">
        <f>INDEX(Коэффициенты!F$3:F$74, MATCH(F45,Коэффициенты!E$3:E$74,1))</f>
        <v>1</v>
      </c>
      <c r="H45">
        <f t="shared" si="0"/>
        <v>400</v>
      </c>
      <c r="I45" s="12">
        <f>INDEX(Коэффициенты!B$3:B$74,MATCH(H45,Коэффициенты!A$3:A$74,1))</f>
        <v>0.9</v>
      </c>
      <c r="J45" s="9">
        <f t="shared" si="8"/>
        <v>32.4</v>
      </c>
      <c r="K45" s="2">
        <f t="shared" si="3"/>
        <v>1.5599999999999945</v>
      </c>
      <c r="L45" s="10">
        <f t="shared" si="9"/>
        <v>102.91199999999988</v>
      </c>
      <c r="M45" s="62">
        <f t="shared" si="1"/>
        <v>135.31199999999987</v>
      </c>
      <c r="N45" s="63">
        <f t="shared" si="6"/>
        <v>108.2495999999999</v>
      </c>
      <c r="Q45" s="20"/>
      <c r="R45" s="20"/>
      <c r="S45" s="20"/>
      <c r="T45" s="21"/>
      <c r="U45" s="20"/>
      <c r="V45" s="20"/>
      <c r="W45" s="20"/>
      <c r="X45" s="20"/>
      <c r="Y45" s="20"/>
      <c r="Z45" s="20"/>
      <c r="AA45" s="20"/>
    </row>
    <row r="46" spans="1:27" ht="15.75" thickBot="1" x14ac:dyDescent="0.3">
      <c r="A46">
        <f t="shared" si="4"/>
        <v>5.8999999999999941</v>
      </c>
      <c r="B46">
        <f t="shared" si="2"/>
        <v>9.9999999999999645E-2</v>
      </c>
      <c r="C46">
        <f t="shared" si="7"/>
        <v>6.4999999999999929</v>
      </c>
      <c r="D46">
        <f t="shared" si="5"/>
        <v>31.99999999999995</v>
      </c>
      <c r="E46" s="67">
        <v>0.3</v>
      </c>
      <c r="F46" s="66">
        <v>12</v>
      </c>
      <c r="G46" s="5">
        <f>INDEX(Коэффициенты!F$3:F$74, MATCH(F46,Коэффициенты!E$3:E$74,1))</f>
        <v>1</v>
      </c>
      <c r="H46">
        <f t="shared" si="0"/>
        <v>300</v>
      </c>
      <c r="I46" s="12">
        <f>INDEX(Коэффициенты!B$3:B$74,MATCH(H46,Коэффициенты!A$3:A$74,1))</f>
        <v>0.9</v>
      </c>
      <c r="J46" s="9">
        <f t="shared" si="8"/>
        <v>24.3</v>
      </c>
      <c r="K46" s="2">
        <f t="shared" si="3"/>
        <v>1.4399999999999948</v>
      </c>
      <c r="L46" s="10">
        <f t="shared" si="9"/>
        <v>104.35199999999988</v>
      </c>
      <c r="M46" s="62">
        <f t="shared" si="1"/>
        <v>128.65199999999987</v>
      </c>
      <c r="N46" s="63">
        <f t="shared" si="6"/>
        <v>102.9215999999999</v>
      </c>
      <c r="Q46" s="19"/>
      <c r="R46" s="19"/>
      <c r="S46" s="20"/>
      <c r="T46" s="21"/>
      <c r="U46" s="20"/>
      <c r="V46" s="20"/>
      <c r="W46" s="20"/>
      <c r="X46" s="20"/>
      <c r="Y46" s="20"/>
      <c r="Z46" s="20"/>
      <c r="AA46" s="20"/>
    </row>
    <row r="47" spans="1:27" ht="15.75" thickBot="1" x14ac:dyDescent="0.3">
      <c r="A47">
        <f t="shared" si="4"/>
        <v>5.9999999999999938</v>
      </c>
      <c r="B47">
        <f t="shared" si="2"/>
        <v>9.9999999999999645E-2</v>
      </c>
      <c r="C47" s="2">
        <f t="shared" si="7"/>
        <v>6.5999999999999925</v>
      </c>
      <c r="D47">
        <f t="shared" si="5"/>
        <v>31.899999999999949</v>
      </c>
      <c r="E47" s="67">
        <v>0.3</v>
      </c>
      <c r="F47" s="66">
        <v>11</v>
      </c>
      <c r="G47" s="5">
        <f>INDEX(Коэффициенты!F$3:F$74, MATCH(F47,Коэффициенты!E$3:E$74,1))</f>
        <v>1</v>
      </c>
      <c r="H47">
        <f t="shared" si="0"/>
        <v>300</v>
      </c>
      <c r="I47" s="12">
        <f>INDEX(Коэффициенты!B$3:B$74,MATCH(H47,Коэффициенты!A$3:A$74,1))</f>
        <v>0.9</v>
      </c>
      <c r="J47" s="9">
        <f t="shared" si="8"/>
        <v>24.3</v>
      </c>
      <c r="K47" s="2">
        <f t="shared" si="3"/>
        <v>1.3199999999999952</v>
      </c>
      <c r="L47" s="10">
        <f t="shared" si="9"/>
        <v>105.67199999999987</v>
      </c>
      <c r="M47" s="62">
        <f t="shared" si="1"/>
        <v>129.97199999999987</v>
      </c>
      <c r="N47" s="63">
        <f t="shared" si="6"/>
        <v>103.9775999999999</v>
      </c>
      <c r="Q47" s="22"/>
      <c r="R47" s="20"/>
      <c r="S47" s="20"/>
      <c r="T47" s="21"/>
      <c r="U47" s="20"/>
      <c r="V47" s="20"/>
      <c r="W47" s="20"/>
      <c r="X47" s="20"/>
      <c r="Y47" s="20"/>
      <c r="Z47" s="20"/>
      <c r="AA47" s="20"/>
    </row>
    <row r="48" spans="1:27" ht="15.75" thickBot="1" x14ac:dyDescent="0.3">
      <c r="A48">
        <f t="shared" si="4"/>
        <v>6.0999999999999934</v>
      </c>
      <c r="B48">
        <f t="shared" si="2"/>
        <v>9.9999999999999645E-2</v>
      </c>
      <c r="C48">
        <f t="shared" si="7"/>
        <v>6.6999999999999922</v>
      </c>
      <c r="D48">
        <f t="shared" si="5"/>
        <v>31.799999999999947</v>
      </c>
      <c r="E48" s="67">
        <v>0.4</v>
      </c>
      <c r="F48" s="66">
        <v>11</v>
      </c>
      <c r="G48" s="5">
        <f>INDEX(Коэффициенты!F$3:F$74, MATCH(F48,Коэффициенты!E$3:E$74,1))</f>
        <v>1</v>
      </c>
      <c r="H48">
        <f t="shared" si="0"/>
        <v>400</v>
      </c>
      <c r="I48" s="12">
        <f>INDEX(Коэффициенты!B$3:B$74,MATCH(H48,Коэффициенты!A$3:A$74,1))</f>
        <v>0.9</v>
      </c>
      <c r="J48" s="9">
        <f t="shared" si="8"/>
        <v>32.4</v>
      </c>
      <c r="K48" s="2">
        <f t="shared" si="3"/>
        <v>1.3199999999999952</v>
      </c>
      <c r="L48" s="10">
        <f t="shared" si="9"/>
        <v>106.99199999999986</v>
      </c>
      <c r="M48" s="62">
        <f t="shared" si="1"/>
        <v>139.39199999999985</v>
      </c>
      <c r="N48" s="63">
        <f t="shared" si="6"/>
        <v>111.51359999999988</v>
      </c>
      <c r="Q48" s="20"/>
      <c r="R48" s="20"/>
      <c r="S48" s="20"/>
      <c r="T48" s="21"/>
      <c r="U48" s="20"/>
      <c r="V48" s="20"/>
      <c r="W48" s="20"/>
      <c r="X48" s="20"/>
      <c r="Y48" s="20"/>
      <c r="Z48" s="20"/>
      <c r="AA48" s="20"/>
    </row>
    <row r="49" spans="1:27" ht="15.75" thickBot="1" x14ac:dyDescent="0.3">
      <c r="A49">
        <f t="shared" si="4"/>
        <v>6.1999999999999931</v>
      </c>
      <c r="B49">
        <f t="shared" si="2"/>
        <v>9.9999999999999645E-2</v>
      </c>
      <c r="C49">
        <f t="shared" si="7"/>
        <v>6.7999999999999918</v>
      </c>
      <c r="D49">
        <f t="shared" si="5"/>
        <v>31.699999999999946</v>
      </c>
      <c r="E49" s="67">
        <v>0.6</v>
      </c>
      <c r="F49" s="66">
        <v>10</v>
      </c>
      <c r="G49" s="5">
        <f>INDEX(Коэффициенты!F$3:F$74, MATCH(F49,Коэффициенты!E$3:E$74,1))</f>
        <v>1</v>
      </c>
      <c r="H49">
        <f t="shared" si="0"/>
        <v>600</v>
      </c>
      <c r="I49" s="12">
        <f>INDEX(Коэффициенты!B$3:B$74,MATCH(H49,Коэффициенты!A$3:A$74,1))</f>
        <v>0.9</v>
      </c>
      <c r="J49" s="9">
        <f t="shared" si="8"/>
        <v>48.6</v>
      </c>
      <c r="K49" s="2">
        <f t="shared" si="3"/>
        <v>1.1999999999999957</v>
      </c>
      <c r="L49" s="10">
        <f t="shared" si="9"/>
        <v>108.19199999999987</v>
      </c>
      <c r="M49" s="62">
        <f t="shared" si="1"/>
        <v>156.79199999999986</v>
      </c>
      <c r="N49" s="63">
        <f t="shared" si="6"/>
        <v>125.43359999999988</v>
      </c>
      <c r="Q49" s="19"/>
      <c r="R49" s="19"/>
      <c r="S49" s="20"/>
      <c r="T49" s="21"/>
      <c r="U49" s="20"/>
      <c r="V49" s="20"/>
      <c r="W49" s="20"/>
      <c r="X49" s="20"/>
      <c r="Y49" s="20"/>
      <c r="Z49" s="20"/>
      <c r="AA49" s="20"/>
    </row>
    <row r="50" spans="1:27" ht="15.75" thickBot="1" x14ac:dyDescent="0.3">
      <c r="A50">
        <f t="shared" si="4"/>
        <v>6.2999999999999927</v>
      </c>
      <c r="B50">
        <f t="shared" si="2"/>
        <v>9.9999999999999645E-2</v>
      </c>
      <c r="C50" s="2">
        <f t="shared" si="7"/>
        <v>6.8999999999999915</v>
      </c>
      <c r="D50">
        <f t="shared" si="5"/>
        <v>31.599999999999945</v>
      </c>
      <c r="E50" s="67">
        <v>0.7</v>
      </c>
      <c r="F50" s="66">
        <v>10</v>
      </c>
      <c r="G50" s="5">
        <f>INDEX(Коэффициенты!F$3:F$74, MATCH(F50,Коэффициенты!E$3:E$74,1))</f>
        <v>1</v>
      </c>
      <c r="H50">
        <f t="shared" si="0"/>
        <v>700</v>
      </c>
      <c r="I50" s="12">
        <f>INDEX(Коэффициенты!B$3:B$74,MATCH(H50,Коэффициенты!A$3:A$74,1))</f>
        <v>0.9</v>
      </c>
      <c r="J50" s="9">
        <f t="shared" si="8"/>
        <v>56.699999999999996</v>
      </c>
      <c r="K50" s="2">
        <f t="shared" si="3"/>
        <v>1.1999999999999957</v>
      </c>
      <c r="L50" s="10">
        <f t="shared" si="9"/>
        <v>109.39199999999985</v>
      </c>
      <c r="M50" s="62">
        <f t="shared" si="1"/>
        <v>166.09199999999984</v>
      </c>
      <c r="N50" s="63">
        <f t="shared" si="6"/>
        <v>132.87359999999987</v>
      </c>
      <c r="Q50" s="22"/>
      <c r="R50" s="20"/>
      <c r="S50" s="20"/>
      <c r="T50" s="21"/>
      <c r="U50" s="20"/>
      <c r="V50" s="20"/>
      <c r="W50" s="20"/>
      <c r="X50" s="20"/>
      <c r="Y50" s="20"/>
      <c r="Z50" s="20"/>
      <c r="AA50" s="20"/>
    </row>
    <row r="51" spans="1:27" ht="15.75" thickBot="1" x14ac:dyDescent="0.3">
      <c r="A51">
        <f t="shared" si="4"/>
        <v>6.3999999999999924</v>
      </c>
      <c r="B51">
        <f t="shared" si="2"/>
        <v>9.9999999999999645E-2</v>
      </c>
      <c r="C51">
        <f t="shared" si="7"/>
        <v>6.9999999999999911</v>
      </c>
      <c r="D51">
        <f t="shared" si="5"/>
        <v>31.499999999999943</v>
      </c>
      <c r="E51" s="67">
        <v>0.6</v>
      </c>
      <c r="F51" s="66">
        <v>20</v>
      </c>
      <c r="G51" s="5">
        <f>INDEX(Коэффициенты!F$3:F$74, MATCH(F51,Коэффициенты!E$3:E$74,1))</f>
        <v>1</v>
      </c>
      <c r="H51">
        <f t="shared" si="0"/>
        <v>600</v>
      </c>
      <c r="I51" s="12">
        <f>INDEX(Коэффициенты!B$3:B$74,MATCH(H51,Коэффициенты!A$3:A$74,1))</f>
        <v>0.9</v>
      </c>
      <c r="J51" s="9">
        <f t="shared" si="8"/>
        <v>48.6</v>
      </c>
      <c r="K51" s="2">
        <f t="shared" si="3"/>
        <v>2.3999999999999915</v>
      </c>
      <c r="L51" s="10">
        <f t="shared" si="9"/>
        <v>111.79199999999985</v>
      </c>
      <c r="M51" s="62">
        <f t="shared" si="1"/>
        <v>160.39199999999985</v>
      </c>
      <c r="N51" s="63">
        <f t="shared" si="6"/>
        <v>128.31359999999989</v>
      </c>
      <c r="Q51" s="20"/>
      <c r="R51" s="20"/>
      <c r="S51" s="20"/>
      <c r="T51" s="21"/>
      <c r="U51" s="20"/>
      <c r="V51" s="20"/>
      <c r="W51" s="20"/>
      <c r="X51" s="20"/>
      <c r="Y51" s="20"/>
      <c r="Z51" s="20"/>
      <c r="AA51" s="20"/>
    </row>
    <row r="52" spans="1:27" ht="15.75" thickBot="1" x14ac:dyDescent="0.3">
      <c r="A52">
        <f t="shared" si="4"/>
        <v>6.499999999999992</v>
      </c>
      <c r="B52">
        <f t="shared" si="2"/>
        <v>9.9999999999999645E-2</v>
      </c>
      <c r="C52">
        <f t="shared" si="7"/>
        <v>7.0999999999999908</v>
      </c>
      <c r="D52">
        <f t="shared" si="5"/>
        <v>31.399999999999942</v>
      </c>
      <c r="E52" s="67">
        <v>0.6</v>
      </c>
      <c r="F52" s="66">
        <v>20</v>
      </c>
      <c r="G52" s="5">
        <f>INDEX(Коэффициенты!F$3:F$74, MATCH(F52,Коэффициенты!E$3:E$74,1))</f>
        <v>1</v>
      </c>
      <c r="H52">
        <f t="shared" si="0"/>
        <v>600</v>
      </c>
      <c r="I52" s="12">
        <f>INDEX(Коэффициенты!B$3:B$74,MATCH(H52,Коэффициенты!A$3:A$74,1))</f>
        <v>0.9</v>
      </c>
      <c r="J52" s="9">
        <f t="shared" si="8"/>
        <v>48.6</v>
      </c>
      <c r="K52" s="2">
        <f t="shared" si="3"/>
        <v>2.3999999999999915</v>
      </c>
      <c r="L52" s="10">
        <f t="shared" si="9"/>
        <v>114.19199999999984</v>
      </c>
      <c r="M52" s="62">
        <f t="shared" si="1"/>
        <v>162.79199999999983</v>
      </c>
      <c r="N52" s="63">
        <f t="shared" si="6"/>
        <v>130.23359999999985</v>
      </c>
      <c r="Q52" s="19"/>
      <c r="R52" s="19"/>
      <c r="S52" s="20"/>
      <c r="T52" s="21"/>
      <c r="U52" s="20"/>
      <c r="V52" s="20"/>
      <c r="W52" s="20"/>
      <c r="X52" s="20"/>
      <c r="Y52" s="20"/>
      <c r="Z52" s="20"/>
      <c r="AA52" s="20"/>
    </row>
    <row r="53" spans="1:27" ht="15.75" thickBot="1" x14ac:dyDescent="0.3">
      <c r="A53">
        <f t="shared" si="4"/>
        <v>6.5999999999999917</v>
      </c>
      <c r="B53">
        <f t="shared" si="2"/>
        <v>9.9999999999999645E-2</v>
      </c>
      <c r="C53" s="2">
        <f t="shared" si="7"/>
        <v>7.1999999999999904</v>
      </c>
      <c r="D53">
        <f t="shared" si="5"/>
        <v>31.29999999999994</v>
      </c>
      <c r="E53" s="67">
        <v>0.7</v>
      </c>
      <c r="F53" s="66">
        <v>18</v>
      </c>
      <c r="G53" s="5">
        <f>INDEX(Коэффициенты!F$3:F$74, MATCH(F53,Коэффициенты!E$3:E$74,1))</f>
        <v>1</v>
      </c>
      <c r="H53">
        <f t="shared" si="0"/>
        <v>700</v>
      </c>
      <c r="I53" s="12">
        <f>INDEX(Коэффициенты!B$3:B$74,MATCH(H53,Коэффициенты!A$3:A$74,1))</f>
        <v>0.9</v>
      </c>
      <c r="J53" s="9">
        <f t="shared" si="8"/>
        <v>56.699999999999996</v>
      </c>
      <c r="K53" s="2">
        <f t="shared" si="3"/>
        <v>2.1599999999999921</v>
      </c>
      <c r="L53" s="10">
        <f t="shared" si="9"/>
        <v>116.35199999999983</v>
      </c>
      <c r="M53" s="62">
        <f t="shared" si="1"/>
        <v>173.05199999999982</v>
      </c>
      <c r="N53" s="63">
        <f t="shared" si="6"/>
        <v>138.44159999999985</v>
      </c>
      <c r="Q53" s="22"/>
      <c r="R53" s="20"/>
      <c r="S53" s="20"/>
      <c r="T53" s="21"/>
      <c r="U53" s="20"/>
      <c r="V53" s="20"/>
      <c r="W53" s="20"/>
      <c r="X53" s="20"/>
      <c r="Y53" s="20"/>
      <c r="Z53" s="20"/>
      <c r="AA53" s="20"/>
    </row>
    <row r="54" spans="1:27" ht="15.75" thickBot="1" x14ac:dyDescent="0.3">
      <c r="A54">
        <f t="shared" si="4"/>
        <v>6.6999999999999913</v>
      </c>
      <c r="B54">
        <f t="shared" si="2"/>
        <v>9.9999999999999645E-2</v>
      </c>
      <c r="C54">
        <f t="shared" si="7"/>
        <v>7.2999999999999901</v>
      </c>
      <c r="D54">
        <f t="shared" si="5"/>
        <v>31.199999999999939</v>
      </c>
      <c r="E54" s="67">
        <v>0.5</v>
      </c>
      <c r="F54" s="66">
        <v>13</v>
      </c>
      <c r="G54" s="5">
        <f>INDEX(Коэффициенты!F$3:F$74, MATCH(F54,Коэффициенты!E$3:E$74,1))</f>
        <v>1</v>
      </c>
      <c r="H54">
        <f t="shared" si="0"/>
        <v>500</v>
      </c>
      <c r="I54" s="12">
        <f>INDEX(Коэффициенты!B$3:B$74,MATCH(H54,Коэффициенты!A$3:A$74,1))</f>
        <v>0.9</v>
      </c>
      <c r="J54" s="9">
        <f t="shared" si="8"/>
        <v>40.5</v>
      </c>
      <c r="K54" s="2">
        <f t="shared" si="3"/>
        <v>1.5599999999999945</v>
      </c>
      <c r="L54" s="10">
        <f t="shared" si="9"/>
        <v>117.91199999999982</v>
      </c>
      <c r="M54" s="62">
        <f t="shared" si="1"/>
        <v>158.41199999999981</v>
      </c>
      <c r="N54" s="63">
        <f t="shared" si="6"/>
        <v>126.72959999999985</v>
      </c>
      <c r="Q54" s="20"/>
      <c r="R54" s="20"/>
      <c r="S54" s="20"/>
      <c r="T54" s="21"/>
      <c r="U54" s="20"/>
      <c r="V54" s="20"/>
      <c r="W54" s="20"/>
      <c r="X54" s="20"/>
      <c r="Y54" s="20"/>
      <c r="Z54" s="20"/>
      <c r="AA54" s="20"/>
    </row>
    <row r="55" spans="1:27" ht="15.75" thickBot="1" x14ac:dyDescent="0.3">
      <c r="A55">
        <f t="shared" si="4"/>
        <v>6.7999999999999909</v>
      </c>
      <c r="B55">
        <f t="shared" si="2"/>
        <v>9.9999999999999645E-2</v>
      </c>
      <c r="C55">
        <f t="shared" si="7"/>
        <v>7.3999999999999897</v>
      </c>
      <c r="D55">
        <f t="shared" si="5"/>
        <v>31.099999999999937</v>
      </c>
      <c r="E55" s="67">
        <v>0.5</v>
      </c>
      <c r="F55" s="66">
        <v>13</v>
      </c>
      <c r="G55" s="1">
        <f>INDEX(Коэффициенты!D$3:D$39, MATCH(F55,Коэффициенты!C$3:C$39,1))</f>
        <v>0.75</v>
      </c>
      <c r="H55">
        <f t="shared" si="0"/>
        <v>500</v>
      </c>
      <c r="I55" s="12">
        <f>INDEX(Коэффициенты!B$3:B$74,MATCH(H55,Коэффициенты!A$3:A$74,1))</f>
        <v>0.9</v>
      </c>
      <c r="J55" s="9">
        <f t="shared" si="8"/>
        <v>40.5</v>
      </c>
      <c r="K55" s="2">
        <f t="shared" si="3"/>
        <v>1.1699999999999957</v>
      </c>
      <c r="L55" s="10">
        <f t="shared" si="9"/>
        <v>119.08199999999982</v>
      </c>
      <c r="M55" s="62">
        <f t="shared" si="1"/>
        <v>159.58199999999982</v>
      </c>
      <c r="N55" s="63">
        <f t="shared" si="6"/>
        <v>127.66559999999986</v>
      </c>
      <c r="Q55" s="19"/>
      <c r="R55" s="19"/>
      <c r="S55" s="20"/>
      <c r="T55" s="21"/>
      <c r="U55" s="20"/>
      <c r="V55" s="20"/>
      <c r="W55" s="20"/>
      <c r="X55" s="20"/>
      <c r="Y55" s="20"/>
      <c r="Z55" s="20"/>
      <c r="AA55" s="20"/>
    </row>
    <row r="56" spans="1:27" ht="15.75" thickBot="1" x14ac:dyDescent="0.3">
      <c r="A56">
        <f t="shared" si="4"/>
        <v>6.8999999999999906</v>
      </c>
      <c r="B56">
        <f t="shared" si="2"/>
        <v>9.9999999999999645E-2</v>
      </c>
      <c r="C56" s="2">
        <f t="shared" si="7"/>
        <v>7.4999999999999893</v>
      </c>
      <c r="D56">
        <f t="shared" si="5"/>
        <v>30.999999999999936</v>
      </c>
      <c r="E56" s="67">
        <v>0.5</v>
      </c>
      <c r="F56" s="66">
        <v>13</v>
      </c>
      <c r="G56" s="1">
        <f>INDEX(Коэффициенты!D$3:D$39, MATCH(F56,Коэффициенты!C$3:C$39,1))</f>
        <v>0.75</v>
      </c>
      <c r="H56">
        <f t="shared" si="0"/>
        <v>500</v>
      </c>
      <c r="I56" s="12">
        <f>INDEX(Коэффициенты!B$3:B$74,MATCH(H56,Коэффициенты!A$3:A$74,1))</f>
        <v>0.9</v>
      </c>
      <c r="J56" s="9">
        <f t="shared" si="8"/>
        <v>40.5</v>
      </c>
      <c r="K56" s="2">
        <f t="shared" si="3"/>
        <v>1.1699999999999957</v>
      </c>
      <c r="L56" s="10">
        <f t="shared" si="9"/>
        <v>120.25199999999982</v>
      </c>
      <c r="M56" s="62">
        <f t="shared" si="1"/>
        <v>160.75199999999984</v>
      </c>
      <c r="N56" s="63">
        <f t="shared" si="6"/>
        <v>128.60159999999988</v>
      </c>
      <c r="Q56" s="22"/>
      <c r="R56" s="20"/>
      <c r="S56" s="20"/>
      <c r="T56" s="21"/>
      <c r="U56" s="20"/>
      <c r="V56" s="20"/>
      <c r="W56" s="20"/>
      <c r="X56" s="20"/>
      <c r="Y56" s="20"/>
      <c r="Z56" s="20"/>
      <c r="AA56" s="20"/>
    </row>
    <row r="57" spans="1:27" ht="15.75" thickBot="1" x14ac:dyDescent="0.3">
      <c r="A57">
        <f t="shared" si="4"/>
        <v>6.9999999999999902</v>
      </c>
      <c r="B57">
        <f t="shared" si="2"/>
        <v>9.9999999999999645E-2</v>
      </c>
      <c r="C57">
        <f t="shared" si="7"/>
        <v>7.599999999999989</v>
      </c>
      <c r="D57">
        <f t="shared" si="5"/>
        <v>30.899999999999935</v>
      </c>
      <c r="E57" s="67">
        <v>0.5</v>
      </c>
      <c r="F57" s="66">
        <v>12</v>
      </c>
      <c r="G57" s="1">
        <f>INDEX(Коэффициенты!D$3:D$39, MATCH(F57,Коэффициенты!C$3:C$39,1))</f>
        <v>0.75</v>
      </c>
      <c r="H57">
        <f t="shared" si="0"/>
        <v>500</v>
      </c>
      <c r="I57" s="12">
        <f>INDEX(Коэффициенты!B$3:B$74,MATCH(H57,Коэффициенты!A$3:A$74,1))</f>
        <v>0.9</v>
      </c>
      <c r="J57" s="9">
        <f t="shared" si="8"/>
        <v>40.5</v>
      </c>
      <c r="K57" s="2">
        <f t="shared" si="3"/>
        <v>1.0799999999999961</v>
      </c>
      <c r="L57" s="10">
        <f t="shared" si="9"/>
        <v>121.33199999999982</v>
      </c>
      <c r="M57" s="62">
        <f t="shared" si="1"/>
        <v>161.83199999999982</v>
      </c>
      <c r="N57" s="63">
        <f t="shared" si="6"/>
        <v>129.46559999999985</v>
      </c>
      <c r="Q57" s="20"/>
      <c r="R57" s="20"/>
      <c r="S57" s="20"/>
      <c r="T57" s="21"/>
      <c r="U57" s="20"/>
      <c r="V57" s="20"/>
      <c r="W57" s="20"/>
      <c r="X57" s="20"/>
      <c r="Y57" s="20"/>
      <c r="Z57" s="20"/>
      <c r="AA57" s="20"/>
    </row>
    <row r="58" spans="1:27" ht="15.75" thickBot="1" x14ac:dyDescent="0.3">
      <c r="A58">
        <f t="shared" si="4"/>
        <v>7.0999999999999899</v>
      </c>
      <c r="B58">
        <f t="shared" si="2"/>
        <v>9.9999999999999645E-2</v>
      </c>
      <c r="C58">
        <f t="shared" si="7"/>
        <v>7.6999999999999886</v>
      </c>
      <c r="D58">
        <f t="shared" si="5"/>
        <v>30.799999999999933</v>
      </c>
      <c r="E58" s="67">
        <v>0.6</v>
      </c>
      <c r="F58" s="66">
        <v>11</v>
      </c>
      <c r="G58" s="1">
        <f>INDEX(Коэффициенты!D$3:D$39, MATCH(F58,Коэффициенты!C$3:C$39,1))</f>
        <v>0.75</v>
      </c>
      <c r="H58">
        <f t="shared" si="0"/>
        <v>600</v>
      </c>
      <c r="I58" s="12">
        <f>INDEX(Коэффициенты!B$3:B$74,MATCH(H58,Коэффициенты!A$3:A$74,1))</f>
        <v>0.9</v>
      </c>
      <c r="J58" s="9">
        <f t="shared" si="8"/>
        <v>48.6</v>
      </c>
      <c r="K58" s="2">
        <f t="shared" si="3"/>
        <v>0.98999999999999644</v>
      </c>
      <c r="L58" s="10">
        <f t="shared" si="9"/>
        <v>122.32199999999982</v>
      </c>
      <c r="M58" s="62">
        <f t="shared" si="1"/>
        <v>170.92199999999983</v>
      </c>
      <c r="N58" s="63">
        <f t="shared" si="6"/>
        <v>136.73759999999987</v>
      </c>
      <c r="Q58" s="19"/>
      <c r="R58" s="19"/>
      <c r="S58" s="20"/>
      <c r="T58" s="21"/>
      <c r="U58" s="20"/>
      <c r="V58" s="20"/>
      <c r="W58" s="20"/>
      <c r="X58" s="20"/>
      <c r="Y58" s="20"/>
      <c r="Z58" s="20"/>
      <c r="AA58" s="20"/>
    </row>
    <row r="59" spans="1:27" ht="15.75" thickBot="1" x14ac:dyDescent="0.3">
      <c r="A59">
        <f t="shared" si="4"/>
        <v>7.1999999999999895</v>
      </c>
      <c r="B59">
        <f t="shared" si="2"/>
        <v>9.9999999999999645E-2</v>
      </c>
      <c r="C59" s="2">
        <f t="shared" si="7"/>
        <v>7.7999999999999883</v>
      </c>
      <c r="D59">
        <f t="shared" si="5"/>
        <v>30.699999999999932</v>
      </c>
      <c r="E59" s="67">
        <v>0.6</v>
      </c>
      <c r="F59" s="66">
        <v>10</v>
      </c>
      <c r="G59" s="1">
        <f>INDEX(Коэффициенты!D$3:D$39, MATCH(F59,Коэффициенты!C$3:C$39,1))</f>
        <v>0.75</v>
      </c>
      <c r="H59">
        <f t="shared" si="0"/>
        <v>600</v>
      </c>
      <c r="I59" s="12">
        <f>INDEX(Коэффициенты!B$3:B$74,MATCH(H59,Коэффициенты!A$3:A$74,1))</f>
        <v>0.9</v>
      </c>
      <c r="J59" s="9">
        <f t="shared" si="8"/>
        <v>48.6</v>
      </c>
      <c r="K59" s="2">
        <f t="shared" si="3"/>
        <v>0.8999999999999968</v>
      </c>
      <c r="L59" s="10">
        <f t="shared" si="9"/>
        <v>123.22199999999981</v>
      </c>
      <c r="M59" s="62">
        <f t="shared" si="1"/>
        <v>171.8219999999998</v>
      </c>
      <c r="N59" s="63">
        <f t="shared" si="6"/>
        <v>137.45759999999984</v>
      </c>
      <c r="Q59" s="22"/>
      <c r="R59" s="20"/>
      <c r="S59" s="20"/>
      <c r="T59" s="21"/>
      <c r="U59" s="20"/>
      <c r="V59" s="20"/>
      <c r="W59" s="20"/>
      <c r="X59" s="20"/>
      <c r="Y59" s="20"/>
      <c r="Z59" s="20"/>
      <c r="AA59" s="20"/>
    </row>
    <row r="60" spans="1:27" ht="15.75" thickBot="1" x14ac:dyDescent="0.3">
      <c r="A60">
        <f t="shared" si="4"/>
        <v>7.2999999999999892</v>
      </c>
      <c r="B60">
        <f t="shared" si="2"/>
        <v>9.9999999999999645E-2</v>
      </c>
      <c r="C60">
        <f t="shared" si="7"/>
        <v>7.8999999999999879</v>
      </c>
      <c r="D60">
        <f t="shared" si="5"/>
        <v>30.59999999999993</v>
      </c>
      <c r="E60" s="67">
        <v>0.6</v>
      </c>
      <c r="F60" s="66">
        <v>10</v>
      </c>
      <c r="G60" s="1">
        <f>INDEX(Коэффициенты!D$3:D$39, MATCH(F60,Коэффициенты!C$3:C$39,1))</f>
        <v>0.75</v>
      </c>
      <c r="H60">
        <f t="shared" si="0"/>
        <v>600</v>
      </c>
      <c r="I60" s="12">
        <f>INDEX(Коэффициенты!B$3:B$74,MATCH(H60,Коэффициенты!A$3:A$74,1))</f>
        <v>0.9</v>
      </c>
      <c r="J60" s="9">
        <f t="shared" si="8"/>
        <v>48.6</v>
      </c>
      <c r="K60" s="2">
        <f t="shared" si="3"/>
        <v>0.8999999999999968</v>
      </c>
      <c r="L60" s="10">
        <f t="shared" si="9"/>
        <v>124.1219999999998</v>
      </c>
      <c r="M60" s="62">
        <f t="shared" si="1"/>
        <v>172.72199999999981</v>
      </c>
      <c r="N60" s="63">
        <f t="shared" si="6"/>
        <v>138.17759999999984</v>
      </c>
      <c r="Q60" s="20"/>
      <c r="R60" s="20"/>
      <c r="S60" s="20"/>
      <c r="T60" s="21"/>
      <c r="U60" s="20"/>
      <c r="V60" s="20"/>
      <c r="W60" s="20"/>
      <c r="X60" s="20"/>
      <c r="Y60" s="20"/>
      <c r="Z60" s="20"/>
      <c r="AA60" s="20"/>
    </row>
    <row r="61" spans="1:27" ht="15.75" thickBot="1" x14ac:dyDescent="0.3">
      <c r="A61">
        <f t="shared" si="4"/>
        <v>7.3999999999999888</v>
      </c>
      <c r="B61">
        <f t="shared" si="2"/>
        <v>9.9999999999999645E-2</v>
      </c>
      <c r="C61">
        <f t="shared" si="7"/>
        <v>7.9999999999999876</v>
      </c>
      <c r="D61">
        <f t="shared" si="5"/>
        <v>30.499999999999929</v>
      </c>
      <c r="E61" s="67">
        <v>0.7</v>
      </c>
      <c r="F61" s="66">
        <v>16</v>
      </c>
      <c r="G61" s="1">
        <f>INDEX(Коэффициенты!D$3:D$39, MATCH(F61,Коэффициенты!C$3:C$39,1))</f>
        <v>0.75</v>
      </c>
      <c r="H61">
        <f t="shared" si="0"/>
        <v>700</v>
      </c>
      <c r="I61" s="12">
        <f>INDEX(Коэффициенты!B$3:B$74,MATCH(H61,Коэффициенты!A$3:A$74,1))</f>
        <v>0.9</v>
      </c>
      <c r="J61" s="9">
        <f t="shared" si="8"/>
        <v>56.699999999999996</v>
      </c>
      <c r="K61" s="2">
        <f t="shared" si="3"/>
        <v>1.4399999999999948</v>
      </c>
      <c r="L61" s="10">
        <f t="shared" si="9"/>
        <v>125.5619999999998</v>
      </c>
      <c r="M61" s="62">
        <f t="shared" si="1"/>
        <v>182.2619999999998</v>
      </c>
      <c r="N61" s="63">
        <f t="shared" si="6"/>
        <v>145.80959999999985</v>
      </c>
      <c r="Q61" s="19"/>
      <c r="R61" s="19"/>
      <c r="S61" s="20"/>
      <c r="T61" s="21"/>
      <c r="U61" s="20"/>
      <c r="V61" s="20"/>
      <c r="W61" s="20"/>
      <c r="X61" s="20"/>
      <c r="Y61" s="20"/>
      <c r="Z61" s="20"/>
      <c r="AA61" s="20"/>
    </row>
    <row r="62" spans="1:27" ht="15.75" thickBot="1" x14ac:dyDescent="0.3">
      <c r="A62">
        <f t="shared" si="4"/>
        <v>7.4999999999999885</v>
      </c>
      <c r="B62">
        <f t="shared" si="2"/>
        <v>9.9999999999999645E-2</v>
      </c>
      <c r="C62" s="2">
        <f t="shared" si="7"/>
        <v>8.0999999999999872</v>
      </c>
      <c r="D62">
        <f t="shared" si="5"/>
        <v>30.399999999999928</v>
      </c>
      <c r="E62" s="67">
        <v>0.9</v>
      </c>
      <c r="F62" s="66">
        <v>13</v>
      </c>
      <c r="G62" s="1">
        <f>INDEX(Коэффициенты!D$3:D$39, MATCH(F62,Коэффициенты!C$3:C$39,1))</f>
        <v>0.75</v>
      </c>
      <c r="H62">
        <f t="shared" si="0"/>
        <v>900</v>
      </c>
      <c r="I62" s="12">
        <f>INDEX(Коэффициенты!B$3:B$74,MATCH(H62,Коэффициенты!A$3:A$74,1))</f>
        <v>0.9</v>
      </c>
      <c r="J62" s="9">
        <f t="shared" si="8"/>
        <v>72.899999999999991</v>
      </c>
      <c r="K62" s="2">
        <f t="shared" si="3"/>
        <v>1.1699999999999957</v>
      </c>
      <c r="L62" s="10">
        <f t="shared" si="9"/>
        <v>126.7319999999998</v>
      </c>
      <c r="M62" s="62">
        <f t="shared" si="1"/>
        <v>199.63199999999978</v>
      </c>
      <c r="N62" s="63">
        <f t="shared" si="6"/>
        <v>159.70559999999983</v>
      </c>
      <c r="Q62" s="22"/>
      <c r="R62" s="20"/>
      <c r="S62" s="20"/>
      <c r="T62" s="21"/>
      <c r="U62" s="20"/>
      <c r="V62" s="20"/>
      <c r="W62" s="20"/>
      <c r="X62" s="20"/>
      <c r="Y62" s="20"/>
      <c r="Z62" s="20"/>
      <c r="AA62" s="20"/>
    </row>
    <row r="63" spans="1:27" ht="15.75" thickBot="1" x14ac:dyDescent="0.3">
      <c r="A63">
        <f t="shared" si="4"/>
        <v>7.5999999999999881</v>
      </c>
      <c r="B63">
        <f t="shared" si="2"/>
        <v>9.9999999999999645E-2</v>
      </c>
      <c r="C63">
        <f t="shared" si="7"/>
        <v>8.1999999999999869</v>
      </c>
      <c r="D63">
        <f t="shared" si="5"/>
        <v>30.299999999999926</v>
      </c>
      <c r="E63" s="67">
        <v>0.8</v>
      </c>
      <c r="F63" s="66">
        <v>13</v>
      </c>
      <c r="G63" s="1">
        <f>INDEX(Коэффициенты!D$3:D$39, MATCH(F63,Коэффициенты!C$3:C$39,1))</f>
        <v>0.75</v>
      </c>
      <c r="H63">
        <f t="shared" si="0"/>
        <v>800</v>
      </c>
      <c r="I63" s="12">
        <f>INDEX(Коэффициенты!B$3:B$74,MATCH(H63,Коэффициенты!A$3:A$74,1))</f>
        <v>0.9</v>
      </c>
      <c r="J63" s="9">
        <f t="shared" si="8"/>
        <v>64.8</v>
      </c>
      <c r="K63" s="2">
        <f t="shared" si="3"/>
        <v>1.1699999999999957</v>
      </c>
      <c r="L63" s="10">
        <f t="shared" si="9"/>
        <v>127.9019999999998</v>
      </c>
      <c r="M63" s="62">
        <f t="shared" si="1"/>
        <v>192.7019999999998</v>
      </c>
      <c r="N63" s="63">
        <f t="shared" si="6"/>
        <v>154.16159999999985</v>
      </c>
      <c r="Q63" s="20"/>
      <c r="R63" s="20"/>
      <c r="S63" s="20"/>
      <c r="T63" s="21"/>
      <c r="U63" s="20"/>
      <c r="V63" s="20"/>
      <c r="W63" s="20"/>
      <c r="X63" s="20"/>
      <c r="Y63" s="20"/>
      <c r="Z63" s="20"/>
      <c r="AA63" s="20"/>
    </row>
    <row r="64" spans="1:27" ht="15.75" thickBot="1" x14ac:dyDescent="0.3">
      <c r="A64">
        <f t="shared" si="4"/>
        <v>7.6999999999999877</v>
      </c>
      <c r="B64">
        <f t="shared" si="2"/>
        <v>9.9999999999999645E-2</v>
      </c>
      <c r="C64">
        <f t="shared" si="7"/>
        <v>8.2999999999999865</v>
      </c>
      <c r="D64">
        <f t="shared" si="5"/>
        <v>30.199999999999925</v>
      </c>
      <c r="E64" s="67">
        <v>0.7</v>
      </c>
      <c r="F64" s="66">
        <v>12</v>
      </c>
      <c r="G64" s="1">
        <f>INDEX(Коэффициенты!D$3:D$39, MATCH(F64,Коэффициенты!C$3:C$39,1))</f>
        <v>0.75</v>
      </c>
      <c r="H64">
        <f t="shared" si="0"/>
        <v>700</v>
      </c>
      <c r="I64" s="12">
        <f>INDEX(Коэффициенты!B$3:B$74,MATCH(H64,Коэффициенты!A$3:A$74,1))</f>
        <v>0.9</v>
      </c>
      <c r="J64" s="9">
        <f t="shared" si="8"/>
        <v>56.699999999999996</v>
      </c>
      <c r="K64" s="2">
        <f t="shared" si="3"/>
        <v>1.0799999999999961</v>
      </c>
      <c r="L64" s="10">
        <f t="shared" si="9"/>
        <v>128.9819999999998</v>
      </c>
      <c r="M64" s="62">
        <f t="shared" si="1"/>
        <v>185.68199999999979</v>
      </c>
      <c r="N64" s="63">
        <f t="shared" si="6"/>
        <v>148.54559999999984</v>
      </c>
      <c r="Q64" s="19"/>
      <c r="R64" s="19"/>
      <c r="S64" s="20"/>
      <c r="T64" s="21"/>
      <c r="U64" s="20"/>
      <c r="V64" s="20"/>
      <c r="W64" s="20"/>
      <c r="X64" s="20"/>
      <c r="Y64" s="20"/>
      <c r="Z64" s="20"/>
      <c r="AA64" s="20"/>
    </row>
    <row r="65" spans="1:27" ht="15.75" thickBot="1" x14ac:dyDescent="0.3">
      <c r="A65">
        <f t="shared" si="4"/>
        <v>7.7999999999999874</v>
      </c>
      <c r="B65">
        <f t="shared" si="2"/>
        <v>9.9999999999999645E-2</v>
      </c>
      <c r="C65" s="2">
        <f t="shared" si="7"/>
        <v>8.3999999999999861</v>
      </c>
      <c r="D65">
        <f t="shared" si="5"/>
        <v>30.099999999999923</v>
      </c>
      <c r="E65" s="67">
        <v>3.9</v>
      </c>
      <c r="F65" s="66">
        <v>17</v>
      </c>
      <c r="G65" s="1">
        <f>INDEX(Коэффициенты!D$3:D$39, MATCH(F65,Коэффициенты!C$3:C$39,1))</f>
        <v>0.75</v>
      </c>
      <c r="H65">
        <f t="shared" si="0"/>
        <v>3900</v>
      </c>
      <c r="I65" s="12">
        <f>INDEX(Коэффициенты!B$3:B$74,MATCH(H65,Коэффициенты!A$3:A$74,1))</f>
        <v>0.72</v>
      </c>
      <c r="J65" s="9">
        <f t="shared" si="8"/>
        <v>252.72</v>
      </c>
      <c r="K65" s="2">
        <f t="shared" si="3"/>
        <v>1.5299999999999945</v>
      </c>
      <c r="L65" s="10">
        <f t="shared" si="9"/>
        <v>130.5119999999998</v>
      </c>
      <c r="M65" s="62">
        <f t="shared" si="1"/>
        <v>383.2319999999998</v>
      </c>
      <c r="N65" s="63">
        <f t="shared" si="6"/>
        <v>306.58559999999983</v>
      </c>
      <c r="Q65" s="22"/>
      <c r="R65" s="20"/>
      <c r="S65" s="20"/>
      <c r="T65" s="21"/>
      <c r="U65" s="20"/>
      <c r="V65" s="20"/>
      <c r="W65" s="20"/>
      <c r="X65" s="20"/>
      <c r="Y65" s="20"/>
      <c r="Z65" s="20"/>
      <c r="AA65" s="20"/>
    </row>
    <row r="66" spans="1:27" ht="15.75" thickBot="1" x14ac:dyDescent="0.3">
      <c r="A66">
        <f t="shared" si="4"/>
        <v>7.899999999999987</v>
      </c>
      <c r="B66">
        <f t="shared" si="2"/>
        <v>9.9999999999999645E-2</v>
      </c>
      <c r="C66">
        <f t="shared" si="7"/>
        <v>8.4999999999999858</v>
      </c>
      <c r="D66">
        <f t="shared" si="5"/>
        <v>29.999999999999922</v>
      </c>
      <c r="E66" s="67">
        <v>4.0999999999999996</v>
      </c>
      <c r="F66" s="66">
        <v>24</v>
      </c>
      <c r="G66" s="1">
        <f>INDEX(Коэффициенты!D$3:D$39, MATCH(F66,Коэффициенты!C$3:C$39,1))</f>
        <v>0.72</v>
      </c>
      <c r="H66">
        <f t="shared" si="0"/>
        <v>4100</v>
      </c>
      <c r="I66" s="12">
        <f>INDEX(Коэффициенты!B$3:B$74,MATCH(H66,Коэффициенты!A$3:A$74,1))</f>
        <v>0.71</v>
      </c>
      <c r="J66" s="9">
        <f t="shared" si="8"/>
        <v>261.99</v>
      </c>
      <c r="K66" s="2">
        <f t="shared" si="3"/>
        <v>2.0735999999999928</v>
      </c>
      <c r="L66" s="10">
        <f t="shared" si="9"/>
        <v>132.5855999999998</v>
      </c>
      <c r="M66" s="62">
        <f t="shared" si="1"/>
        <v>394.57559999999978</v>
      </c>
      <c r="N66" s="63">
        <f t="shared" si="6"/>
        <v>315.66047999999984</v>
      </c>
      <c r="Q66" s="20"/>
      <c r="R66" s="20"/>
      <c r="S66" s="20"/>
      <c r="T66" s="21"/>
      <c r="U66" s="20"/>
      <c r="V66" s="20"/>
      <c r="W66" s="20"/>
      <c r="X66" s="20"/>
      <c r="Y66" s="20"/>
      <c r="Z66" s="20"/>
      <c r="AA66" s="20"/>
    </row>
    <row r="67" spans="1:27" ht="15.75" thickBot="1" x14ac:dyDescent="0.3">
      <c r="A67">
        <f t="shared" si="4"/>
        <v>7.9999999999999867</v>
      </c>
      <c r="B67">
        <f t="shared" si="2"/>
        <v>9.9999999999999645E-2</v>
      </c>
      <c r="C67">
        <f t="shared" si="7"/>
        <v>8.5999999999999854</v>
      </c>
      <c r="D67">
        <f t="shared" si="5"/>
        <v>29.89999999999992</v>
      </c>
      <c r="E67" s="67">
        <v>5.3</v>
      </c>
      <c r="F67" s="66">
        <v>32</v>
      </c>
      <c r="G67" s="1">
        <f>INDEX(Коэффициенты!D$3:D$39, MATCH(F67,Коэффициенты!C$3:C$39,1))</f>
        <v>0.66</v>
      </c>
      <c r="H67">
        <f t="shared" si="0"/>
        <v>5300</v>
      </c>
      <c r="I67" s="12">
        <f>INDEX(Коэффициенты!B$3:B$74,MATCH(H67,Коэффициенты!A$3:A$74,1))</f>
        <v>0.64</v>
      </c>
      <c r="J67" s="9">
        <f t="shared" si="8"/>
        <v>305.27999999999997</v>
      </c>
      <c r="K67" s="2">
        <f t="shared" si="3"/>
        <v>2.5343999999999909</v>
      </c>
      <c r="L67" s="10">
        <f t="shared" si="9"/>
        <v>135.11999999999978</v>
      </c>
      <c r="M67" s="62">
        <f t="shared" si="1"/>
        <v>440.39999999999975</v>
      </c>
      <c r="N67" s="63">
        <f t="shared" si="6"/>
        <v>352.31999999999982</v>
      </c>
      <c r="Q67" s="19"/>
      <c r="R67" s="19"/>
      <c r="S67" s="20"/>
      <c r="T67" s="21"/>
      <c r="U67" s="20"/>
      <c r="V67" s="20"/>
      <c r="W67" s="20"/>
      <c r="X67" s="20"/>
      <c r="Y67" s="20"/>
      <c r="Z67" s="20"/>
      <c r="AA67" s="20"/>
    </row>
    <row r="68" spans="1:27" ht="15.75" thickBot="1" x14ac:dyDescent="0.3">
      <c r="A68">
        <f t="shared" si="4"/>
        <v>8.0999999999999872</v>
      </c>
      <c r="B68">
        <f t="shared" si="2"/>
        <v>0.10000000000000053</v>
      </c>
      <c r="C68" s="2">
        <f t="shared" si="7"/>
        <v>8.6999999999999851</v>
      </c>
      <c r="D68">
        <f t="shared" si="5"/>
        <v>29.799999999999919</v>
      </c>
      <c r="E68" s="68">
        <v>4.8</v>
      </c>
      <c r="F68" s="65">
        <v>39</v>
      </c>
      <c r="G68" s="1">
        <f>INDEX(Коэффициенты!D$3:D$39, MATCH(F68,Коэффициенты!C$3:C$39,1))</f>
        <v>0.61</v>
      </c>
      <c r="H68">
        <f t="shared" si="0"/>
        <v>4800</v>
      </c>
      <c r="I68" s="12">
        <f>INDEX(Коэффициенты!B$3:B$74,MATCH(H68,Коэффициенты!A$3:A$74,1))</f>
        <v>0.67</v>
      </c>
      <c r="J68" s="9">
        <f t="shared" si="8"/>
        <v>289.44</v>
      </c>
      <c r="K68" s="2">
        <f t="shared" si="3"/>
        <v>2.8548000000000147</v>
      </c>
      <c r="L68" s="10">
        <f t="shared" si="9"/>
        <v>137.97479999999979</v>
      </c>
      <c r="M68" s="62">
        <f t="shared" si="1"/>
        <v>427.41479999999979</v>
      </c>
      <c r="N68" s="63">
        <f t="shared" si="6"/>
        <v>341.93183999999985</v>
      </c>
      <c r="Q68" s="22"/>
      <c r="R68" s="20"/>
      <c r="S68" s="20"/>
      <c r="T68" s="21"/>
      <c r="U68" s="20"/>
      <c r="V68" s="20"/>
      <c r="W68" s="20"/>
      <c r="X68" s="20"/>
      <c r="Y68" s="20"/>
      <c r="Z68" s="20"/>
      <c r="AA68" s="20"/>
    </row>
    <row r="69" spans="1:27" ht="15.75" thickBot="1" x14ac:dyDescent="0.3">
      <c r="A69">
        <f t="shared" si="4"/>
        <v>8.1999999999999869</v>
      </c>
      <c r="B69">
        <f t="shared" si="2"/>
        <v>9.9999999999999645E-2</v>
      </c>
      <c r="C69" s="2">
        <f t="shared" si="7"/>
        <v>8.7999999999999847</v>
      </c>
      <c r="D69">
        <f t="shared" si="5"/>
        <v>29.699999999999918</v>
      </c>
      <c r="E69" s="67">
        <v>4.8</v>
      </c>
      <c r="F69" s="66">
        <v>37</v>
      </c>
      <c r="G69" s="1">
        <f>INDEX(Коэффициенты!D$3:D$39, MATCH(F69,Коэффициенты!C$3:C$39,1))</f>
        <v>0.63</v>
      </c>
      <c r="H69">
        <f t="shared" si="0"/>
        <v>4800</v>
      </c>
      <c r="I69" s="12">
        <f>INDEX(Коэффициенты!B$3:B$74,MATCH(H69,Коэффициенты!A$3:A$74,1))</f>
        <v>0.67</v>
      </c>
      <c r="J69" s="9">
        <f t="shared" si="8"/>
        <v>289.44</v>
      </c>
      <c r="K69" s="2">
        <f t="shared" si="3"/>
        <v>2.7971999999999899</v>
      </c>
      <c r="L69" s="10">
        <f t="shared" si="9"/>
        <v>140.77199999999979</v>
      </c>
      <c r="M69" s="62">
        <f t="shared" si="1"/>
        <v>430.21199999999976</v>
      </c>
      <c r="N69" s="63">
        <f t="shared" si="6"/>
        <v>344.16959999999983</v>
      </c>
      <c r="Q69" s="22"/>
      <c r="R69" s="20"/>
      <c r="S69" s="20"/>
      <c r="T69" s="21"/>
      <c r="U69" s="20"/>
      <c r="V69" s="20"/>
      <c r="W69" s="20"/>
      <c r="X69" s="20"/>
      <c r="Y69" s="20"/>
      <c r="Z69" s="20"/>
      <c r="AA69" s="20"/>
    </row>
    <row r="70" spans="1:27" ht="15.75" thickBot="1" x14ac:dyDescent="0.3">
      <c r="A70">
        <f t="shared" si="4"/>
        <v>8.2999999999999865</v>
      </c>
      <c r="B70">
        <f t="shared" si="2"/>
        <v>9.9999999999999645E-2</v>
      </c>
      <c r="C70">
        <f t="shared" si="7"/>
        <v>8.8999999999999844</v>
      </c>
      <c r="D70">
        <f t="shared" si="5"/>
        <v>29.599999999999916</v>
      </c>
      <c r="E70" s="67">
        <v>4.8</v>
      </c>
      <c r="F70" s="66">
        <v>44</v>
      </c>
      <c r="G70" s="1">
        <f>INDEX(Коэффициенты!D$3:D$39, MATCH(F70,Коэффициенты!C$3:C$39,1))</f>
        <v>0.59</v>
      </c>
      <c r="H70">
        <f t="shared" si="0"/>
        <v>4800</v>
      </c>
      <c r="I70" s="12">
        <f>INDEX(Коэффициенты!B$3:B$74,MATCH(H70,Коэффициенты!A$3:A$74,1))</f>
        <v>0.67</v>
      </c>
      <c r="J70" s="9">
        <f t="shared" si="8"/>
        <v>289.44</v>
      </c>
      <c r="K70" s="2">
        <f t="shared" si="3"/>
        <v>3.1151999999999882</v>
      </c>
      <c r="L70" s="10">
        <f t="shared" si="9"/>
        <v>143.88719999999978</v>
      </c>
      <c r="M70" s="62">
        <f t="shared" si="1"/>
        <v>433.32719999999978</v>
      </c>
      <c r="N70" s="63">
        <f t="shared" si="6"/>
        <v>346.66175999999984</v>
      </c>
      <c r="Q70" s="20"/>
      <c r="R70" s="20"/>
      <c r="S70" s="20"/>
      <c r="T70" s="21"/>
      <c r="U70" s="20"/>
      <c r="V70" s="20"/>
      <c r="W70" s="20"/>
      <c r="X70" s="20"/>
      <c r="Y70" s="20"/>
      <c r="Z70" s="20"/>
      <c r="AA70" s="20"/>
    </row>
    <row r="71" spans="1:27" ht="15.75" thickBot="1" x14ac:dyDescent="0.3">
      <c r="A71">
        <f t="shared" si="4"/>
        <v>8.3999999999999861</v>
      </c>
      <c r="B71">
        <f t="shared" si="2"/>
        <v>9.9999999999999645E-2</v>
      </c>
      <c r="C71">
        <f t="shared" si="7"/>
        <v>8.999999999999984</v>
      </c>
      <c r="D71">
        <f t="shared" si="5"/>
        <v>29.499999999999915</v>
      </c>
      <c r="E71" s="67">
        <v>3.1</v>
      </c>
      <c r="F71" s="66">
        <v>32</v>
      </c>
      <c r="G71" s="1">
        <f>INDEX(Коэффициенты!D$3:D$39, MATCH(F71,Коэффициенты!C$3:C$39,1))</f>
        <v>0.66</v>
      </c>
      <c r="H71">
        <f t="shared" si="0"/>
        <v>3100</v>
      </c>
      <c r="I71" s="12">
        <f>INDEX(Коэффициенты!B$3:B$74,MATCH(H71,Коэффициенты!A$3:A$74,1))</f>
        <v>0.77</v>
      </c>
      <c r="J71" s="9">
        <f t="shared" si="8"/>
        <v>214.82999999999998</v>
      </c>
      <c r="K71" s="2">
        <f t="shared" si="3"/>
        <v>2.5343999999999909</v>
      </c>
      <c r="L71" s="10">
        <f t="shared" si="9"/>
        <v>146.42159999999978</v>
      </c>
      <c r="M71" s="62">
        <f t="shared" si="1"/>
        <v>361.25159999999977</v>
      </c>
      <c r="N71" s="63">
        <f t="shared" si="6"/>
        <v>289.00127999999984</v>
      </c>
      <c r="Q71" s="19"/>
      <c r="R71" s="19"/>
      <c r="S71" s="20"/>
      <c r="T71" s="21"/>
      <c r="U71" s="20"/>
      <c r="V71" s="20"/>
      <c r="W71" s="20"/>
      <c r="X71" s="20"/>
      <c r="Y71" s="20"/>
      <c r="Z71" s="20"/>
      <c r="AA71" s="20"/>
    </row>
    <row r="72" spans="1:27" ht="15.75" thickBot="1" x14ac:dyDescent="0.3">
      <c r="A72">
        <f t="shared" si="4"/>
        <v>8.4999999999999858</v>
      </c>
      <c r="B72">
        <f t="shared" si="2"/>
        <v>9.9999999999999645E-2</v>
      </c>
      <c r="C72" s="2">
        <f t="shared" si="7"/>
        <v>9.0999999999999837</v>
      </c>
      <c r="D72">
        <f t="shared" si="5"/>
        <v>29.399999999999913</v>
      </c>
      <c r="E72" s="67">
        <v>7</v>
      </c>
      <c r="F72" s="66">
        <v>39</v>
      </c>
      <c r="G72" s="1">
        <f>INDEX(Коэффициенты!D$3:D$39, MATCH(F72,Коэффициенты!C$3:C$39,1))</f>
        <v>0.61</v>
      </c>
      <c r="H72">
        <f t="shared" si="0"/>
        <v>7000</v>
      </c>
      <c r="I72" s="12">
        <f>INDEX(Коэффициенты!B$3:B$74,MATCH(H72,Коэффициенты!A$3:A$74,1))</f>
        <v>0.56999999999999995</v>
      </c>
      <c r="J72" s="9">
        <f t="shared" si="8"/>
        <v>359.09999999999997</v>
      </c>
      <c r="K72" s="2">
        <f t="shared" si="3"/>
        <v>2.8547999999999898</v>
      </c>
      <c r="L72" s="10">
        <f t="shared" si="9"/>
        <v>149.27639999999977</v>
      </c>
      <c r="M72" s="62">
        <f t="shared" si="1"/>
        <v>508.37639999999976</v>
      </c>
      <c r="N72" s="63">
        <f t="shared" si="6"/>
        <v>406.70111999999983</v>
      </c>
      <c r="Q72" s="22"/>
      <c r="R72" s="20"/>
      <c r="S72" s="20"/>
      <c r="T72" s="21"/>
      <c r="U72" s="20"/>
      <c r="V72" s="20"/>
      <c r="W72" s="20"/>
      <c r="X72" s="20"/>
      <c r="Y72" s="20"/>
      <c r="Z72" s="20"/>
      <c r="AA72" s="20"/>
    </row>
    <row r="73" spans="1:27" ht="15.75" thickBot="1" x14ac:dyDescent="0.3">
      <c r="A73">
        <f t="shared" si="4"/>
        <v>8.5999999999999854</v>
      </c>
      <c r="B73">
        <f t="shared" si="2"/>
        <v>9.9999999999999645E-2</v>
      </c>
      <c r="C73">
        <f t="shared" si="7"/>
        <v>9.1999999999999833</v>
      </c>
      <c r="D73">
        <f t="shared" si="5"/>
        <v>29.299999999999912</v>
      </c>
      <c r="E73" s="67">
        <v>9.6999999999999993</v>
      </c>
      <c r="F73" s="66">
        <v>37</v>
      </c>
      <c r="G73" s="1">
        <f>INDEX(Коэффициенты!D$3:D$39, MATCH(F73,Коэффициенты!C$3:C$39,1))</f>
        <v>0.63</v>
      </c>
      <c r="H73">
        <f t="shared" si="0"/>
        <v>9700</v>
      </c>
      <c r="I73" s="12">
        <f>INDEX(Коэффициенты!B$3:B$74,MATCH(H73,Коэффициенты!A$3:A$74,1))</f>
        <v>0.47</v>
      </c>
      <c r="J73" s="9">
        <f t="shared" si="8"/>
        <v>410.31</v>
      </c>
      <c r="K73" s="2">
        <f t="shared" si="3"/>
        <v>2.7971999999999899</v>
      </c>
      <c r="L73" s="10">
        <f t="shared" si="9"/>
        <v>152.07359999999977</v>
      </c>
      <c r="M73" s="62">
        <f t="shared" si="1"/>
        <v>562.38359999999977</v>
      </c>
      <c r="N73" s="63">
        <f t="shared" si="6"/>
        <v>449.90687999999983</v>
      </c>
      <c r="Q73" s="22"/>
      <c r="R73" s="20"/>
      <c r="S73" s="20"/>
      <c r="T73" s="20"/>
      <c r="U73" s="20"/>
      <c r="V73" s="20"/>
      <c r="W73" s="20"/>
      <c r="X73" s="20"/>
      <c r="Y73" s="20"/>
      <c r="Z73" s="20"/>
      <c r="AA73" s="20"/>
    </row>
    <row r="74" spans="1:27" ht="15.75" thickBot="1" x14ac:dyDescent="0.3">
      <c r="A74">
        <f t="shared" si="4"/>
        <v>8.6999999999999851</v>
      </c>
      <c r="B74">
        <f t="shared" si="2"/>
        <v>9.9999999999999645E-2</v>
      </c>
      <c r="C74" s="2">
        <f t="shared" si="7"/>
        <v>9.2999999999999829</v>
      </c>
      <c r="D74">
        <f t="shared" si="5"/>
        <v>29.19999999999991</v>
      </c>
      <c r="E74" s="67">
        <v>12.5</v>
      </c>
      <c r="F74" s="66">
        <v>44</v>
      </c>
      <c r="G74" s="1">
        <f>INDEX(Коэффициенты!D$3:D$39, MATCH(F74,Коэффициенты!C$3:C$39,1))</f>
        <v>0.59</v>
      </c>
      <c r="H74">
        <f t="shared" si="0"/>
        <v>12500</v>
      </c>
      <c r="I74" s="12">
        <f>INDEX(Коэффициенты!B$3:B$74,MATCH(H74,Коэффициенты!A$3:A$74,1))</f>
        <v>0.4</v>
      </c>
      <c r="J74" s="9">
        <f t="shared" si="8"/>
        <v>450</v>
      </c>
      <c r="K74" s="2">
        <f t="shared" si="3"/>
        <v>3.1151999999999882</v>
      </c>
      <c r="L74" s="10">
        <f t="shared" si="9"/>
        <v>155.18879999999976</v>
      </c>
      <c r="M74" s="62">
        <f t="shared" si="1"/>
        <v>605.18879999999979</v>
      </c>
      <c r="N74" s="63">
        <f t="shared" si="6"/>
        <v>484.15103999999985</v>
      </c>
      <c r="Q74" s="22"/>
      <c r="R74" s="20"/>
      <c r="S74" s="20"/>
      <c r="T74" s="20"/>
      <c r="U74" s="20"/>
      <c r="V74" s="20"/>
      <c r="W74" s="20"/>
      <c r="X74" s="20"/>
      <c r="Y74" s="20"/>
      <c r="Z74" s="20"/>
      <c r="AA74" s="20"/>
    </row>
    <row r="75" spans="1:27" ht="15.75" thickBot="1" x14ac:dyDescent="0.3">
      <c r="A75">
        <f t="shared" si="4"/>
        <v>8.7999999999999847</v>
      </c>
      <c r="B75">
        <f t="shared" si="2"/>
        <v>9.9999999999999645E-2</v>
      </c>
      <c r="C75" s="2">
        <f t="shared" si="7"/>
        <v>9.3999999999999826</v>
      </c>
      <c r="D75">
        <f t="shared" si="5"/>
        <v>29.099999999999909</v>
      </c>
      <c r="E75" s="67">
        <v>13.2</v>
      </c>
      <c r="F75" s="66">
        <v>32</v>
      </c>
      <c r="G75" s="1">
        <f>INDEX(Коэффициенты!D$3:D$39, MATCH(F75,Коэффициенты!C$3:C$39,1))</f>
        <v>0.66</v>
      </c>
      <c r="H75">
        <f t="shared" ref="H75:H138" si="10">E75*1000</f>
        <v>13200</v>
      </c>
      <c r="I75" s="12">
        <f>INDEX(Коэффициенты!B$3:B$74,MATCH(H75,Коэффициенты!A$3:A$74,1))</f>
        <v>0.39</v>
      </c>
      <c r="J75" s="9">
        <f t="shared" si="8"/>
        <v>463.32</v>
      </c>
      <c r="K75" s="2">
        <f t="shared" si="3"/>
        <v>2.5343999999999909</v>
      </c>
      <c r="L75" s="10">
        <f t="shared" si="9"/>
        <v>157.72319999999974</v>
      </c>
      <c r="M75" s="62">
        <f t="shared" ref="M75:M138" si="11">L75+J75</f>
        <v>621.04319999999973</v>
      </c>
      <c r="N75" s="63">
        <f t="shared" si="6"/>
        <v>496.83455999999978</v>
      </c>
      <c r="Q75" s="22"/>
      <c r="R75" s="20"/>
      <c r="S75" s="20"/>
      <c r="T75" s="19"/>
      <c r="U75" s="19"/>
      <c r="V75" s="20"/>
      <c r="W75" s="20"/>
      <c r="X75" s="20"/>
      <c r="Y75" s="20"/>
      <c r="Z75" s="20"/>
      <c r="AA75" s="20"/>
    </row>
    <row r="76" spans="1:27" ht="15.75" thickBot="1" x14ac:dyDescent="0.3">
      <c r="A76">
        <f t="shared" si="4"/>
        <v>8.8999999999999844</v>
      </c>
      <c r="B76">
        <f t="shared" ref="B76:B139" si="12">A76-A75</f>
        <v>9.9999999999999645E-2</v>
      </c>
      <c r="C76">
        <f t="shared" si="7"/>
        <v>9.4999999999999822</v>
      </c>
      <c r="D76">
        <f t="shared" si="5"/>
        <v>28.999999999999908</v>
      </c>
      <c r="E76" s="67">
        <v>12.5</v>
      </c>
      <c r="F76" s="66">
        <v>46</v>
      </c>
      <c r="G76" s="1">
        <f>INDEX(Коэффициенты!D$3:D$39, MATCH(F76,Коэффициенты!C$3:C$39,1))</f>
        <v>0.59</v>
      </c>
      <c r="H76">
        <f t="shared" si="10"/>
        <v>12500</v>
      </c>
      <c r="I76" s="12">
        <f>INDEX(Коэффициенты!B$3:B$74,MATCH(H76,Коэффициенты!A$3:A$74,1))</f>
        <v>0.4</v>
      </c>
      <c r="J76" s="9">
        <f t="shared" si="8"/>
        <v>450</v>
      </c>
      <c r="K76" s="2">
        <f t="shared" ref="K76:K139" si="13">G76*F76*B76*$E$4</f>
        <v>3.2567999999999881</v>
      </c>
      <c r="L76" s="10">
        <f t="shared" si="9"/>
        <v>160.97999999999973</v>
      </c>
      <c r="M76" s="62">
        <f t="shared" si="11"/>
        <v>610.97999999999979</v>
      </c>
      <c r="N76" s="63">
        <f t="shared" si="6"/>
        <v>488.78399999999982</v>
      </c>
      <c r="Q76" s="22"/>
      <c r="R76" s="20"/>
      <c r="S76" s="20"/>
      <c r="T76" s="20"/>
      <c r="U76" s="20"/>
      <c r="V76" s="20"/>
      <c r="W76" s="20"/>
      <c r="X76" s="20"/>
      <c r="Y76" s="20"/>
      <c r="Z76" s="20"/>
      <c r="AA76" s="20"/>
    </row>
    <row r="77" spans="1:27" ht="15.75" thickBot="1" x14ac:dyDescent="0.3">
      <c r="A77">
        <f t="shared" ref="A77:A140" si="14">A76+0.1</f>
        <v>8.999999999999984</v>
      </c>
      <c r="B77">
        <f t="shared" si="12"/>
        <v>9.9999999999999645E-2</v>
      </c>
      <c r="C77">
        <f t="shared" si="7"/>
        <v>9.5999999999999819</v>
      </c>
      <c r="D77">
        <f t="shared" ref="D77:D140" si="15">D76-B77</f>
        <v>28.899999999999906</v>
      </c>
      <c r="E77" s="67">
        <v>9.5</v>
      </c>
      <c r="F77" s="66">
        <v>32</v>
      </c>
      <c r="G77" s="1">
        <f>INDEX(Коэффициенты!D$3:D$39, MATCH(F77,Коэффициенты!C$3:C$39,1))</f>
        <v>0.66</v>
      </c>
      <c r="H77">
        <f t="shared" si="10"/>
        <v>9500</v>
      </c>
      <c r="I77" s="12">
        <f>INDEX(Коэффициенты!B$3:B$74,MATCH(H77,Коэффициенты!A$3:A$74,1))</f>
        <v>0.47</v>
      </c>
      <c r="J77" s="9">
        <f t="shared" si="8"/>
        <v>401.84999999999997</v>
      </c>
      <c r="K77" s="2">
        <f t="shared" si="13"/>
        <v>2.5343999999999909</v>
      </c>
      <c r="L77" s="10">
        <f t="shared" si="9"/>
        <v>163.51439999999974</v>
      </c>
      <c r="M77" s="62">
        <f t="shared" si="11"/>
        <v>565.3643999999997</v>
      </c>
      <c r="N77" s="63">
        <f t="shared" ref="N77:N140" si="16">M77/(1.25)</f>
        <v>452.29151999999976</v>
      </c>
      <c r="Q77" s="22"/>
      <c r="R77" s="20"/>
      <c r="S77" s="20"/>
      <c r="T77" s="20"/>
      <c r="U77" s="20"/>
      <c r="V77" s="20"/>
      <c r="W77" s="20"/>
      <c r="X77" s="20"/>
      <c r="Y77" s="20"/>
      <c r="Z77" s="20"/>
      <c r="AA77" s="20"/>
    </row>
    <row r="78" spans="1:27" ht="15.75" thickBot="1" x14ac:dyDescent="0.3">
      <c r="A78">
        <f t="shared" si="14"/>
        <v>9.0999999999999837</v>
      </c>
      <c r="B78">
        <f t="shared" si="12"/>
        <v>9.9999999999999645E-2</v>
      </c>
      <c r="C78" s="2">
        <f t="shared" ref="C78:C141" si="17">B78+C77</f>
        <v>9.6999999999999815</v>
      </c>
      <c r="D78">
        <f t="shared" si="15"/>
        <v>28.799999999999905</v>
      </c>
      <c r="E78" s="67">
        <v>7.9</v>
      </c>
      <c r="F78" s="66">
        <v>34</v>
      </c>
      <c r="G78" s="1">
        <f>INDEX(Коэффициенты!D$3:D$39, MATCH(F78,Коэффициенты!C$3:C$39,1))</f>
        <v>0.65</v>
      </c>
      <c r="H78">
        <f t="shared" si="10"/>
        <v>7900</v>
      </c>
      <c r="I78" s="12">
        <f>INDEX(Коэффициенты!B$3:B$74,MATCH(H78,Коэффициенты!A$3:A$74,1))</f>
        <v>0.54</v>
      </c>
      <c r="J78" s="9">
        <f t="shared" ref="J78:J141" si="18">I78*H78*$E$5</f>
        <v>383.94</v>
      </c>
      <c r="K78" s="2">
        <f t="shared" si="13"/>
        <v>2.6519999999999908</v>
      </c>
      <c r="L78" s="10">
        <f t="shared" ref="L78:L141" si="19">L77+K78</f>
        <v>166.16639999999973</v>
      </c>
      <c r="M78" s="62">
        <f t="shared" si="11"/>
        <v>550.10639999999967</v>
      </c>
      <c r="N78" s="63">
        <f t="shared" si="16"/>
        <v>440.08511999999973</v>
      </c>
      <c r="Q78" s="22"/>
      <c r="R78" s="20"/>
      <c r="S78" s="20"/>
      <c r="T78" s="20"/>
      <c r="U78" s="20"/>
      <c r="V78" s="20"/>
      <c r="W78" s="20"/>
      <c r="X78" s="20"/>
      <c r="Y78" s="20"/>
      <c r="Z78" s="20"/>
      <c r="AA78" s="20"/>
    </row>
    <row r="79" spans="1:27" ht="15.75" thickBot="1" x14ac:dyDescent="0.3">
      <c r="A79">
        <f t="shared" si="14"/>
        <v>9.1999999999999833</v>
      </c>
      <c r="B79">
        <f t="shared" si="12"/>
        <v>9.9999999999999645E-2</v>
      </c>
      <c r="C79">
        <f t="shared" si="17"/>
        <v>9.7999999999999812</v>
      </c>
      <c r="D79">
        <f t="shared" si="15"/>
        <v>28.699999999999903</v>
      </c>
      <c r="E79" s="67">
        <v>8.1999999999999993</v>
      </c>
      <c r="F79" s="66">
        <v>30</v>
      </c>
      <c r="G79" s="1">
        <f>INDEX(Коэффициенты!D$3:D$39, MATCH(F79,Коэффициенты!C$3:C$39,1))</f>
        <v>0.68</v>
      </c>
      <c r="H79">
        <f t="shared" si="10"/>
        <v>8200</v>
      </c>
      <c r="I79" s="12">
        <f>INDEX(Коэффициенты!B$3:B$74,MATCH(H79,Коэффициенты!A$3:A$74,1))</f>
        <v>0.53</v>
      </c>
      <c r="J79" s="9">
        <f t="shared" si="18"/>
        <v>391.14</v>
      </c>
      <c r="K79" s="2">
        <f t="shared" si="13"/>
        <v>2.4479999999999915</v>
      </c>
      <c r="L79" s="10">
        <f t="shared" si="19"/>
        <v>168.6143999999997</v>
      </c>
      <c r="M79" s="62">
        <f t="shared" si="11"/>
        <v>559.75439999999969</v>
      </c>
      <c r="N79" s="63">
        <f t="shared" si="16"/>
        <v>447.80351999999976</v>
      </c>
      <c r="Q79" s="22"/>
      <c r="R79" s="20"/>
      <c r="S79" s="20"/>
      <c r="T79" s="20"/>
      <c r="U79" s="20"/>
      <c r="V79" s="20"/>
      <c r="W79" s="20"/>
      <c r="X79" s="20"/>
      <c r="Y79" s="20"/>
      <c r="Z79" s="20"/>
      <c r="AA79" s="20"/>
    </row>
    <row r="80" spans="1:27" ht="15.75" thickBot="1" x14ac:dyDescent="0.3">
      <c r="A80">
        <f t="shared" si="14"/>
        <v>9.2999999999999829</v>
      </c>
      <c r="B80">
        <f t="shared" si="12"/>
        <v>9.9999999999999645E-2</v>
      </c>
      <c r="C80" s="2">
        <f t="shared" si="17"/>
        <v>9.8999999999999808</v>
      </c>
      <c r="D80">
        <f t="shared" si="15"/>
        <v>28.599999999999902</v>
      </c>
      <c r="E80" s="67">
        <v>6.7</v>
      </c>
      <c r="F80" s="66">
        <v>26</v>
      </c>
      <c r="G80" s="1">
        <f>INDEX(Коэффициенты!D$3:D$39, MATCH(F80,Коэффициенты!C$3:C$39,1))</f>
        <v>0.71</v>
      </c>
      <c r="H80">
        <f t="shared" si="10"/>
        <v>6700</v>
      </c>
      <c r="I80" s="12">
        <f>INDEX(Коэффициенты!B$3:B$74,MATCH(H80,Коэффициенты!A$3:A$74,1))</f>
        <v>0.59</v>
      </c>
      <c r="J80" s="9">
        <f t="shared" si="18"/>
        <v>355.77</v>
      </c>
      <c r="K80" s="2">
        <f t="shared" si="13"/>
        <v>2.2151999999999918</v>
      </c>
      <c r="L80" s="10">
        <f t="shared" si="19"/>
        <v>170.82959999999969</v>
      </c>
      <c r="M80" s="62">
        <f t="shared" si="11"/>
        <v>526.59959999999967</v>
      </c>
      <c r="N80" s="63">
        <f t="shared" si="16"/>
        <v>421.27967999999976</v>
      </c>
      <c r="Q80" s="22"/>
      <c r="R80" s="20"/>
      <c r="S80" s="20"/>
      <c r="T80" s="20"/>
      <c r="U80" s="20"/>
      <c r="V80" s="20"/>
      <c r="W80" s="20"/>
      <c r="X80" s="20"/>
      <c r="Y80" s="20"/>
      <c r="Z80" s="20"/>
      <c r="AA80" s="20"/>
    </row>
    <row r="81" spans="1:31" ht="15.75" thickBot="1" x14ac:dyDescent="0.3">
      <c r="A81">
        <f t="shared" si="14"/>
        <v>9.3999999999999826</v>
      </c>
      <c r="B81">
        <f t="shared" si="12"/>
        <v>9.9999999999999645E-2</v>
      </c>
      <c r="C81" s="2">
        <f t="shared" si="17"/>
        <v>9.9999999999999805</v>
      </c>
      <c r="D81">
        <f t="shared" si="15"/>
        <v>28.499999999999901</v>
      </c>
      <c r="E81" s="67">
        <v>7.9</v>
      </c>
      <c r="F81" s="66">
        <v>20</v>
      </c>
      <c r="G81" s="1">
        <f>INDEX(Коэффициенты!D$3:D$39, MATCH(F81,Коэффициенты!C$3:C$39,1))</f>
        <v>0.75</v>
      </c>
      <c r="H81">
        <f t="shared" si="10"/>
        <v>7900</v>
      </c>
      <c r="I81" s="12">
        <f>INDEX(Коэффициенты!B$3:B$74,MATCH(H81,Коэффициенты!A$3:A$74,1))</f>
        <v>0.54</v>
      </c>
      <c r="J81" s="9">
        <f t="shared" si="18"/>
        <v>383.94</v>
      </c>
      <c r="K81" s="2">
        <f t="shared" si="13"/>
        <v>1.7999999999999936</v>
      </c>
      <c r="L81" s="10">
        <f t="shared" si="19"/>
        <v>172.62959999999967</v>
      </c>
      <c r="M81" s="62">
        <f t="shared" si="11"/>
        <v>556.5695999999997</v>
      </c>
      <c r="N81" s="63">
        <f t="shared" si="16"/>
        <v>445.25567999999976</v>
      </c>
      <c r="Q81" s="22"/>
      <c r="R81" s="20"/>
      <c r="S81" s="20"/>
      <c r="T81" s="19"/>
      <c r="U81" s="19"/>
      <c r="V81" s="20"/>
      <c r="W81" s="20"/>
      <c r="X81" s="20"/>
      <c r="Y81" s="20"/>
      <c r="Z81" s="20"/>
      <c r="AA81" s="20"/>
    </row>
    <row r="82" spans="1:31" ht="15.75" thickBot="1" x14ac:dyDescent="0.3">
      <c r="A82">
        <f t="shared" si="14"/>
        <v>9.4999999999999822</v>
      </c>
      <c r="B82">
        <f t="shared" si="12"/>
        <v>9.9999999999999645E-2</v>
      </c>
      <c r="C82">
        <f t="shared" si="17"/>
        <v>10.09999999999998</v>
      </c>
      <c r="D82">
        <f t="shared" si="15"/>
        <v>28.399999999999899</v>
      </c>
      <c r="E82" s="67">
        <v>5.0999999999999996</v>
      </c>
      <c r="F82" s="66">
        <v>12</v>
      </c>
      <c r="G82" s="1">
        <f>INDEX(Коэффициенты!D$3:D$39, MATCH(F82,Коэффициенты!C$3:C$39,1))</f>
        <v>0.75</v>
      </c>
      <c r="H82">
        <f t="shared" si="10"/>
        <v>5100</v>
      </c>
      <c r="I82" s="12">
        <f>INDEX(Коэффициенты!B$3:B$74,MATCH(H82,Коэффициенты!A$3:A$74,1))</f>
        <v>0.65</v>
      </c>
      <c r="J82" s="9">
        <f t="shared" si="18"/>
        <v>298.34999999999997</v>
      </c>
      <c r="K82" s="2">
        <f t="shared" si="13"/>
        <v>1.0799999999999961</v>
      </c>
      <c r="L82" s="10">
        <f t="shared" si="19"/>
        <v>173.70959999999965</v>
      </c>
      <c r="M82" s="62">
        <f t="shared" si="11"/>
        <v>472.05959999999959</v>
      </c>
      <c r="N82" s="63">
        <f t="shared" si="16"/>
        <v>377.6476799999997</v>
      </c>
      <c r="Q82" s="22"/>
      <c r="R82" s="20"/>
      <c r="S82" s="20"/>
      <c r="T82" s="20"/>
      <c r="U82" s="20"/>
      <c r="V82" s="20"/>
      <c r="W82" s="20"/>
      <c r="X82" s="20"/>
      <c r="Y82" s="20"/>
      <c r="Z82" s="20"/>
      <c r="AA82" s="20"/>
    </row>
    <row r="83" spans="1:31" ht="15.75" thickBot="1" x14ac:dyDescent="0.3">
      <c r="A83">
        <f t="shared" si="14"/>
        <v>9.5999999999999819</v>
      </c>
      <c r="B83">
        <f t="shared" si="12"/>
        <v>9.9999999999999645E-2</v>
      </c>
      <c r="C83">
        <f t="shared" si="17"/>
        <v>10.19999999999998</v>
      </c>
      <c r="D83">
        <f t="shared" si="15"/>
        <v>28.299999999999898</v>
      </c>
      <c r="E83" s="67">
        <v>4.9000000000000004</v>
      </c>
      <c r="F83" s="66">
        <v>6</v>
      </c>
      <c r="G83" s="1">
        <f>INDEX(Коэффициенты!D$3:D$39, MATCH(F83,Коэффициенты!C$3:C$39,1))</f>
        <v>0.75</v>
      </c>
      <c r="H83">
        <f t="shared" si="10"/>
        <v>4900</v>
      </c>
      <c r="I83" s="12">
        <f>INDEX(Коэффициенты!B$3:B$74,MATCH(H83,Коэффициенты!A$3:A$74,1))</f>
        <v>0.66</v>
      </c>
      <c r="J83" s="9">
        <f t="shared" si="18"/>
        <v>291.06</v>
      </c>
      <c r="K83" s="2">
        <f t="shared" si="13"/>
        <v>0.53999999999999804</v>
      </c>
      <c r="L83" s="10">
        <f t="shared" si="19"/>
        <v>174.24959999999965</v>
      </c>
      <c r="M83" s="62">
        <f t="shared" si="11"/>
        <v>465.30959999999965</v>
      </c>
      <c r="N83" s="63">
        <f t="shared" si="16"/>
        <v>372.24767999999972</v>
      </c>
      <c r="Q83" s="22"/>
      <c r="R83" s="20"/>
      <c r="S83" s="20"/>
      <c r="T83" s="20"/>
      <c r="U83" s="20"/>
      <c r="V83" s="20"/>
      <c r="W83" s="20"/>
      <c r="X83" s="20"/>
      <c r="Y83" s="20"/>
      <c r="Z83" s="20"/>
      <c r="AA83" s="20"/>
    </row>
    <row r="84" spans="1:31" ht="15.75" thickBot="1" x14ac:dyDescent="0.3">
      <c r="A84">
        <f t="shared" si="14"/>
        <v>9.6999999999999815</v>
      </c>
      <c r="B84">
        <f t="shared" si="12"/>
        <v>9.9999999999999645E-2</v>
      </c>
      <c r="C84" s="2">
        <f t="shared" si="17"/>
        <v>10.299999999999979</v>
      </c>
      <c r="D84">
        <f t="shared" si="15"/>
        <v>28.199999999999896</v>
      </c>
      <c r="E84" s="67">
        <v>4.7</v>
      </c>
      <c r="F84" s="66">
        <v>4</v>
      </c>
      <c r="G84" s="1">
        <f>INDEX(Коэффициенты!D$3:D$39, MATCH(F84,Коэффициенты!C$3:C$39,1))</f>
        <v>0.75</v>
      </c>
      <c r="H84">
        <f t="shared" si="10"/>
        <v>4700</v>
      </c>
      <c r="I84" s="12">
        <f>INDEX(Коэффициенты!B$3:B$74,MATCH(H84,Коэффициенты!A$3:A$74,1))</f>
        <v>0.67</v>
      </c>
      <c r="J84" s="9">
        <f t="shared" si="18"/>
        <v>283.40999999999997</v>
      </c>
      <c r="K84" s="2">
        <f t="shared" si="13"/>
        <v>0.35999999999999871</v>
      </c>
      <c r="L84" s="10">
        <f t="shared" si="19"/>
        <v>174.60959999999963</v>
      </c>
      <c r="M84" s="62">
        <f t="shared" si="11"/>
        <v>458.01959999999963</v>
      </c>
      <c r="N84" s="63">
        <f t="shared" si="16"/>
        <v>366.41567999999972</v>
      </c>
      <c r="Q84" s="22"/>
      <c r="R84" s="20"/>
      <c r="S84" s="20"/>
      <c r="T84" s="20"/>
      <c r="U84" s="20"/>
      <c r="V84" s="20"/>
      <c r="W84" s="20"/>
      <c r="X84" s="20"/>
      <c r="Y84" s="20"/>
      <c r="Z84" s="20"/>
      <c r="AA84" s="20"/>
    </row>
    <row r="85" spans="1:31" ht="15.75" thickBot="1" x14ac:dyDescent="0.3">
      <c r="A85">
        <f t="shared" si="14"/>
        <v>9.7999999999999812</v>
      </c>
      <c r="B85">
        <f t="shared" si="12"/>
        <v>9.9999999999999645E-2</v>
      </c>
      <c r="C85">
        <f t="shared" si="17"/>
        <v>10.399999999999979</v>
      </c>
      <c r="D85">
        <f t="shared" si="15"/>
        <v>28.099999999999895</v>
      </c>
      <c r="E85" s="67">
        <v>5.0999999999999996</v>
      </c>
      <c r="F85" s="66">
        <v>3</v>
      </c>
      <c r="G85" s="1">
        <f>INDEX(Коэффициенты!D$3:D$39, MATCH(F85,Коэффициенты!C$3:C$39,1))</f>
        <v>0.75</v>
      </c>
      <c r="H85">
        <f t="shared" si="10"/>
        <v>5100</v>
      </c>
      <c r="I85" s="12">
        <f>INDEX(Коэффициенты!B$3:B$74,MATCH(H85,Коэффициенты!A$3:A$74,1))</f>
        <v>0.65</v>
      </c>
      <c r="J85" s="9">
        <f t="shared" si="18"/>
        <v>298.34999999999997</v>
      </c>
      <c r="K85" s="2">
        <f t="shared" si="13"/>
        <v>0.26999999999999902</v>
      </c>
      <c r="L85" s="10">
        <f t="shared" si="19"/>
        <v>174.87959999999964</v>
      </c>
      <c r="M85" s="62">
        <f t="shared" si="11"/>
        <v>473.22959999999961</v>
      </c>
      <c r="N85" s="63">
        <f t="shared" si="16"/>
        <v>378.58367999999967</v>
      </c>
      <c r="Q85" s="22"/>
      <c r="R85" s="20"/>
      <c r="S85" s="20"/>
      <c r="T85" s="20"/>
      <c r="U85" s="20"/>
      <c r="V85" s="20"/>
      <c r="W85" s="20"/>
      <c r="X85" s="20"/>
      <c r="Y85" s="20"/>
      <c r="Z85" s="20"/>
      <c r="AA85" s="20"/>
    </row>
    <row r="86" spans="1:31" ht="15.75" thickBot="1" x14ac:dyDescent="0.3">
      <c r="A86">
        <f t="shared" si="14"/>
        <v>9.8999999999999808</v>
      </c>
      <c r="B86">
        <f t="shared" si="12"/>
        <v>9.9999999999999645E-2</v>
      </c>
      <c r="C86" s="2">
        <f t="shared" si="17"/>
        <v>10.499999999999979</v>
      </c>
      <c r="D86">
        <f t="shared" si="15"/>
        <v>27.999999999999893</v>
      </c>
      <c r="E86" s="67">
        <v>5.6</v>
      </c>
      <c r="F86" s="66">
        <v>5</v>
      </c>
      <c r="G86" s="1">
        <f>INDEX(Коэффициенты!D$3:D$39, MATCH(F86,Коэффициенты!C$3:C$39,1))</f>
        <v>0.75</v>
      </c>
      <c r="H86">
        <f t="shared" si="10"/>
        <v>5600</v>
      </c>
      <c r="I86" s="12">
        <f>INDEX(Коэффициенты!B$3:B$74,MATCH(H86,Коэффициенты!A$3:A$74,1))</f>
        <v>0.63</v>
      </c>
      <c r="J86" s="9">
        <f t="shared" si="18"/>
        <v>317.52</v>
      </c>
      <c r="K86" s="2">
        <f t="shared" si="13"/>
        <v>0.4499999999999984</v>
      </c>
      <c r="L86" s="10">
        <f t="shared" si="19"/>
        <v>175.32959999999963</v>
      </c>
      <c r="M86" s="62">
        <f t="shared" si="11"/>
        <v>492.84959999999961</v>
      </c>
      <c r="N86" s="63">
        <f t="shared" si="16"/>
        <v>394.2796799999997</v>
      </c>
      <c r="Q86" s="22"/>
      <c r="R86" s="20"/>
      <c r="S86" s="20"/>
      <c r="T86" s="20"/>
      <c r="U86" s="20"/>
      <c r="V86" s="20"/>
      <c r="W86" s="20"/>
      <c r="X86" s="20"/>
      <c r="Y86" s="20"/>
      <c r="Z86" s="20"/>
      <c r="AA86" s="20"/>
    </row>
    <row r="87" spans="1:31" ht="15.75" thickBot="1" x14ac:dyDescent="0.3">
      <c r="A87">
        <f t="shared" si="14"/>
        <v>9.9999999999999805</v>
      </c>
      <c r="B87">
        <f t="shared" si="12"/>
        <v>9.9999999999999645E-2</v>
      </c>
      <c r="C87" s="2">
        <f t="shared" si="17"/>
        <v>10.599999999999978</v>
      </c>
      <c r="D87">
        <f t="shared" si="15"/>
        <v>27.899999999999892</v>
      </c>
      <c r="E87" s="67">
        <v>6.8</v>
      </c>
      <c r="F87" s="66">
        <v>8</v>
      </c>
      <c r="G87" s="1">
        <f>INDEX(Коэффициенты!D$3:D$39, MATCH(F87,Коэффициенты!C$3:C$39,1))</f>
        <v>0.75</v>
      </c>
      <c r="H87">
        <f t="shared" si="10"/>
        <v>6800</v>
      </c>
      <c r="I87" s="12">
        <f>INDEX(Коэффициенты!B$3:B$74,MATCH(H87,Коэффициенты!A$3:A$74,1))</f>
        <v>0.57999999999999996</v>
      </c>
      <c r="J87" s="9">
        <f t="shared" si="18"/>
        <v>354.95999999999992</v>
      </c>
      <c r="K87" s="2">
        <f t="shared" si="13"/>
        <v>0.71999999999999742</v>
      </c>
      <c r="L87" s="10">
        <f t="shared" si="19"/>
        <v>176.04959999999963</v>
      </c>
      <c r="M87" s="62">
        <f t="shared" si="11"/>
        <v>531.00959999999952</v>
      </c>
      <c r="N87" s="63">
        <f t="shared" si="16"/>
        <v>424.80767999999961</v>
      </c>
      <c r="Q87" s="22"/>
      <c r="R87" s="20"/>
      <c r="S87" s="20"/>
      <c r="T87" s="19"/>
      <c r="U87" s="19"/>
      <c r="V87" s="20"/>
      <c r="W87" s="20"/>
      <c r="X87" s="20"/>
      <c r="Y87" s="20"/>
      <c r="Z87" s="20"/>
      <c r="AA87" s="20"/>
    </row>
    <row r="88" spans="1:31" ht="15.75" thickBot="1" x14ac:dyDescent="0.3">
      <c r="A88">
        <f t="shared" si="14"/>
        <v>10.09999999999998</v>
      </c>
      <c r="B88">
        <f t="shared" si="12"/>
        <v>9.9999999999999645E-2</v>
      </c>
      <c r="C88">
        <f t="shared" si="17"/>
        <v>10.699999999999978</v>
      </c>
      <c r="D88">
        <f t="shared" si="15"/>
        <v>27.799999999999891</v>
      </c>
      <c r="E88" s="67">
        <v>6.4</v>
      </c>
      <c r="F88" s="66">
        <v>14</v>
      </c>
      <c r="G88" s="1">
        <f>INDEX(Коэффициенты!D$3:D$39, MATCH(F88,Коэффициенты!C$3:C$39,1))</f>
        <v>0.75</v>
      </c>
      <c r="H88">
        <f t="shared" si="10"/>
        <v>6400</v>
      </c>
      <c r="I88" s="12">
        <f>INDEX(Коэффициенты!B$3:B$74,MATCH(H88,Коэффициенты!A$3:A$74,1))</f>
        <v>0.6</v>
      </c>
      <c r="J88" s="9">
        <f t="shared" si="18"/>
        <v>345.59999999999997</v>
      </c>
      <c r="K88" s="2">
        <f t="shared" si="13"/>
        <v>1.2599999999999956</v>
      </c>
      <c r="L88" s="10">
        <f t="shared" si="19"/>
        <v>177.30959999999962</v>
      </c>
      <c r="M88" s="62">
        <f t="shared" si="11"/>
        <v>522.90959999999961</v>
      </c>
      <c r="N88" s="63">
        <f t="shared" si="16"/>
        <v>418.3276799999997</v>
      </c>
      <c r="Q88" s="22"/>
      <c r="R88" s="20"/>
      <c r="S88" s="20"/>
      <c r="T88" s="20"/>
      <c r="U88" s="20"/>
      <c r="V88" s="20"/>
      <c r="W88" s="20"/>
      <c r="X88" s="20"/>
      <c r="Y88" s="20"/>
      <c r="Z88" s="20"/>
      <c r="AA88" s="20"/>
    </row>
    <row r="89" spans="1:31" ht="15.75" thickBot="1" x14ac:dyDescent="0.3">
      <c r="A89">
        <f t="shared" si="14"/>
        <v>10.19999999999998</v>
      </c>
      <c r="B89">
        <f t="shared" si="12"/>
        <v>9.9999999999999645E-2</v>
      </c>
      <c r="C89">
        <f t="shared" si="17"/>
        <v>10.799999999999978</v>
      </c>
      <c r="D89">
        <f t="shared" si="15"/>
        <v>27.699999999999889</v>
      </c>
      <c r="E89" s="67">
        <v>5.8</v>
      </c>
      <c r="F89" s="66">
        <v>14</v>
      </c>
      <c r="G89" s="1">
        <f>INDEX(Коэффициенты!D$3:D$39, MATCH(F89,Коэффициенты!C$3:C$39,1))</f>
        <v>0.75</v>
      </c>
      <c r="H89">
        <f t="shared" si="10"/>
        <v>5800</v>
      </c>
      <c r="I89" s="12">
        <f>INDEX(Коэффициенты!B$3:B$74,MATCH(H89,Коэффициенты!A$3:A$74,1))</f>
        <v>0.62</v>
      </c>
      <c r="J89" s="9">
        <f t="shared" si="18"/>
        <v>323.64</v>
      </c>
      <c r="K89" s="2">
        <f t="shared" si="13"/>
        <v>1.2599999999999956</v>
      </c>
      <c r="L89" s="10">
        <f t="shared" si="19"/>
        <v>178.56959999999961</v>
      </c>
      <c r="M89" s="62">
        <f t="shared" si="11"/>
        <v>502.20959999999957</v>
      </c>
      <c r="N89" s="63">
        <f t="shared" si="16"/>
        <v>401.76767999999964</v>
      </c>
      <c r="Q89" s="22"/>
      <c r="R89" s="20"/>
      <c r="S89" s="20"/>
      <c r="T89" s="20"/>
      <c r="U89" s="20"/>
      <c r="V89" s="20"/>
      <c r="W89" s="20"/>
      <c r="X89" s="20"/>
      <c r="Y89" s="20"/>
      <c r="Z89" s="20"/>
      <c r="AA89" s="20"/>
    </row>
    <row r="90" spans="1:31" ht="15.75" thickBot="1" x14ac:dyDescent="0.3">
      <c r="A90">
        <f t="shared" si="14"/>
        <v>10.299999999999979</v>
      </c>
      <c r="B90">
        <f t="shared" si="12"/>
        <v>9.9999999999999645E-2</v>
      </c>
      <c r="C90" s="2">
        <f t="shared" si="17"/>
        <v>10.899999999999977</v>
      </c>
      <c r="D90">
        <f t="shared" si="15"/>
        <v>27.599999999999888</v>
      </c>
      <c r="E90" s="67">
        <v>5.7</v>
      </c>
      <c r="F90" s="66">
        <v>11</v>
      </c>
      <c r="G90" s="1">
        <f>INDEX(Коэффициенты!D$3:D$39, MATCH(F90,Коэффициенты!C$3:C$39,1))</f>
        <v>0.75</v>
      </c>
      <c r="H90">
        <f t="shared" si="10"/>
        <v>5700</v>
      </c>
      <c r="I90" s="12">
        <f>INDEX(Коэффициенты!B$3:B$74,MATCH(H90,Коэффициенты!A$3:A$74,1))</f>
        <v>0.63</v>
      </c>
      <c r="J90" s="9">
        <f t="shared" si="18"/>
        <v>323.19</v>
      </c>
      <c r="K90" s="2">
        <f t="shared" si="13"/>
        <v>0.98999999999999644</v>
      </c>
      <c r="L90" s="10">
        <f t="shared" si="19"/>
        <v>179.55959999999962</v>
      </c>
      <c r="M90" s="62">
        <f t="shared" si="11"/>
        <v>502.74959999999965</v>
      </c>
      <c r="N90" s="63">
        <f t="shared" si="16"/>
        <v>402.19967999999972</v>
      </c>
      <c r="Q90" s="22"/>
      <c r="R90" s="20"/>
      <c r="S90" s="20"/>
      <c r="T90" s="20"/>
      <c r="U90" s="20"/>
      <c r="V90" s="20"/>
      <c r="W90" s="20"/>
      <c r="X90" s="20"/>
      <c r="Y90" s="20"/>
      <c r="Z90" s="20"/>
      <c r="AA90" s="20"/>
    </row>
    <row r="91" spans="1:31" ht="15.75" thickBot="1" x14ac:dyDescent="0.3">
      <c r="A91">
        <f t="shared" si="14"/>
        <v>10.399999999999979</v>
      </c>
      <c r="B91">
        <f t="shared" si="12"/>
        <v>9.9999999999999645E-2</v>
      </c>
      <c r="C91">
        <f t="shared" si="17"/>
        <v>10.999999999999977</v>
      </c>
      <c r="D91">
        <f t="shared" si="15"/>
        <v>27.499999999999886</v>
      </c>
      <c r="E91" s="67">
        <v>12.4</v>
      </c>
      <c r="F91" s="66">
        <v>14</v>
      </c>
      <c r="G91" s="1">
        <f>INDEX(Коэффициенты!D$3:D$39, MATCH(F91,Коэффициенты!C$3:C$39,1))</f>
        <v>0.75</v>
      </c>
      <c r="H91">
        <f t="shared" si="10"/>
        <v>12400</v>
      </c>
      <c r="I91" s="12">
        <f>INDEX(Коэффициенты!B$3:B$74,MATCH(H91,Коэффициенты!A$3:A$74,1))</f>
        <v>0.41</v>
      </c>
      <c r="J91" s="9">
        <f t="shared" si="18"/>
        <v>457.56</v>
      </c>
      <c r="K91" s="2">
        <f t="shared" si="13"/>
        <v>1.2599999999999956</v>
      </c>
      <c r="L91" s="10">
        <f t="shared" si="19"/>
        <v>180.81959999999961</v>
      </c>
      <c r="M91" s="62">
        <f t="shared" si="11"/>
        <v>638.37959999999964</v>
      </c>
      <c r="N91" s="63">
        <f t="shared" si="16"/>
        <v>510.70367999999974</v>
      </c>
      <c r="Q91" s="22"/>
      <c r="R91" s="20"/>
      <c r="S91" s="20"/>
      <c r="T91" s="20"/>
      <c r="U91" s="20"/>
      <c r="V91" s="20"/>
      <c r="W91" s="20"/>
      <c r="X91" s="20"/>
      <c r="Y91" s="20"/>
      <c r="Z91" s="20"/>
      <c r="AA91" s="20"/>
    </row>
    <row r="92" spans="1:31" ht="15.75" thickBot="1" x14ac:dyDescent="0.3">
      <c r="A92">
        <f t="shared" si="14"/>
        <v>10.499999999999979</v>
      </c>
      <c r="B92">
        <f t="shared" si="12"/>
        <v>9.9999999999999645E-2</v>
      </c>
      <c r="C92" s="2">
        <f t="shared" si="17"/>
        <v>11.099999999999977</v>
      </c>
      <c r="D92">
        <f t="shared" si="15"/>
        <v>27.399999999999885</v>
      </c>
      <c r="E92" s="67">
        <v>17.2</v>
      </c>
      <c r="F92" s="66">
        <v>19</v>
      </c>
      <c r="G92" s="1">
        <f>INDEX(Коэффициенты!D$3:D$39, MATCH(F92,Коэффициенты!C$3:C$39,1))</f>
        <v>0.75</v>
      </c>
      <c r="H92">
        <f t="shared" si="10"/>
        <v>17200</v>
      </c>
      <c r="I92" s="12">
        <f>INDEX(Коэффициенты!B$3:B$74,MATCH(H92,Коэффициенты!A$3:A$74,1))</f>
        <v>0.32999999999999902</v>
      </c>
      <c r="J92" s="9">
        <f t="shared" si="18"/>
        <v>510.83999999999844</v>
      </c>
      <c r="K92" s="2">
        <f t="shared" si="13"/>
        <v>1.709999999999994</v>
      </c>
      <c r="L92" s="10">
        <f t="shared" si="19"/>
        <v>182.52959999999962</v>
      </c>
      <c r="M92" s="62">
        <f t="shared" si="11"/>
        <v>693.36959999999806</v>
      </c>
      <c r="N92" s="63">
        <f t="shared" si="16"/>
        <v>554.69567999999845</v>
      </c>
      <c r="Q92" s="22"/>
      <c r="R92" s="20"/>
      <c r="S92" s="20"/>
      <c r="T92" s="20"/>
      <c r="U92" s="20"/>
      <c r="V92" s="20"/>
      <c r="W92" s="20"/>
      <c r="X92" s="20"/>
      <c r="Y92" s="20"/>
      <c r="Z92" s="20"/>
      <c r="AA92" s="20"/>
    </row>
    <row r="93" spans="1:31" ht="15.75" thickBot="1" x14ac:dyDescent="0.3">
      <c r="A93">
        <f t="shared" si="14"/>
        <v>10.599999999999978</v>
      </c>
      <c r="B93">
        <f t="shared" si="12"/>
        <v>9.9999999999999645E-2</v>
      </c>
      <c r="C93" s="2">
        <f t="shared" si="17"/>
        <v>11.199999999999976</v>
      </c>
      <c r="D93">
        <f t="shared" si="15"/>
        <v>27.299999999999883</v>
      </c>
      <c r="E93" s="67">
        <v>19.5</v>
      </c>
      <c r="F93" s="66">
        <v>35</v>
      </c>
      <c r="G93" s="1">
        <f>INDEX(Коэффициенты!D$3:D$39, MATCH(F93,Коэффициенты!C$3:C$39,1))</f>
        <v>0.64</v>
      </c>
      <c r="H93">
        <f t="shared" si="10"/>
        <v>19500</v>
      </c>
      <c r="I93" s="12">
        <f>INDEX(Коэффициенты!B$3:B$74,MATCH(H93,Коэффициенты!A$3:A$74,1))</f>
        <v>0.309999999999999</v>
      </c>
      <c r="J93" s="9">
        <f t="shared" si="18"/>
        <v>544.04999999999825</v>
      </c>
      <c r="K93" s="2">
        <f t="shared" si="13"/>
        <v>2.6879999999999904</v>
      </c>
      <c r="L93" s="10">
        <f t="shared" si="19"/>
        <v>185.21759999999961</v>
      </c>
      <c r="M93" s="62">
        <f t="shared" si="11"/>
        <v>729.26759999999786</v>
      </c>
      <c r="N93" s="63">
        <f t="shared" si="16"/>
        <v>583.41407999999831</v>
      </c>
      <c r="Q93" s="22"/>
      <c r="R93" s="20"/>
      <c r="S93" s="20"/>
      <c r="T93" s="19"/>
      <c r="U93" s="19"/>
      <c r="V93" s="20"/>
      <c r="W93" s="20"/>
      <c r="X93" s="20"/>
      <c r="Y93" s="20"/>
      <c r="Z93" s="20"/>
      <c r="AA93" s="20"/>
    </row>
    <row r="94" spans="1:31" ht="15.75" thickBot="1" x14ac:dyDescent="0.3">
      <c r="A94">
        <f t="shared" si="14"/>
        <v>10.699999999999978</v>
      </c>
      <c r="B94">
        <f t="shared" si="12"/>
        <v>9.9999999999999645E-2</v>
      </c>
      <c r="C94">
        <f t="shared" si="17"/>
        <v>11.299999999999976</v>
      </c>
      <c r="D94">
        <f t="shared" si="15"/>
        <v>27.199999999999882</v>
      </c>
      <c r="E94" s="67">
        <v>18.8</v>
      </c>
      <c r="F94" s="66">
        <v>47</v>
      </c>
      <c r="G94" s="1">
        <f>INDEX(Коэффициенты!D$3:D$39, MATCH(F94,Коэффициенты!C$3:C$39,1))</f>
        <v>0.59</v>
      </c>
      <c r="H94">
        <f t="shared" si="10"/>
        <v>18800</v>
      </c>
      <c r="I94" s="12">
        <f>INDEX(Коэффициенты!B$3:B$74,MATCH(H94,Коэффициенты!A$3:A$74,1))</f>
        <v>0.31999999999999901</v>
      </c>
      <c r="J94" s="9">
        <f t="shared" si="18"/>
        <v>541.43999999999824</v>
      </c>
      <c r="K94" s="2">
        <f t="shared" si="13"/>
        <v>3.3275999999999879</v>
      </c>
      <c r="L94" s="10">
        <f t="shared" si="19"/>
        <v>188.5451999999996</v>
      </c>
      <c r="M94" s="62">
        <f t="shared" si="11"/>
        <v>729.9851999999978</v>
      </c>
      <c r="N94" s="63">
        <f t="shared" si="16"/>
        <v>583.98815999999829</v>
      </c>
      <c r="Q94" s="22"/>
      <c r="R94" s="20"/>
      <c r="S94" s="20"/>
      <c r="T94" s="20"/>
      <c r="U94" s="20"/>
      <c r="V94" s="20"/>
      <c r="W94" s="20"/>
      <c r="X94" s="20"/>
      <c r="Y94" s="20"/>
      <c r="Z94" s="20"/>
      <c r="AA94" s="20"/>
    </row>
    <row r="95" spans="1:31" s="11" customFormat="1" ht="15.75" thickBot="1" x14ac:dyDescent="0.3">
      <c r="A95">
        <f t="shared" si="14"/>
        <v>10.799999999999978</v>
      </c>
      <c r="B95">
        <f t="shared" si="12"/>
        <v>9.9999999999999645E-2</v>
      </c>
      <c r="C95">
        <f t="shared" si="17"/>
        <v>11.399999999999975</v>
      </c>
      <c r="D95">
        <f t="shared" si="15"/>
        <v>27.099999999999881</v>
      </c>
      <c r="E95" s="67">
        <v>18.100000000000001</v>
      </c>
      <c r="F95" s="66">
        <v>61</v>
      </c>
      <c r="G95" s="1">
        <f>INDEX(Коэффициенты!D$3:D$39, MATCH(F95,Коэффициенты!C$3:C$39,1))</f>
        <v>0.55000000000000004</v>
      </c>
      <c r="H95">
        <f t="shared" si="10"/>
        <v>18100</v>
      </c>
      <c r="I95" s="12">
        <f>INDEX(Коэффициенты!B$3:B$74,MATCH(H95,Коэффициенты!A$3:A$74,1))</f>
        <v>0.31999999999999901</v>
      </c>
      <c r="J95" s="9">
        <f t="shared" si="18"/>
        <v>521.27999999999838</v>
      </c>
      <c r="K95" s="2">
        <f t="shared" si="13"/>
        <v>4.0259999999999856</v>
      </c>
      <c r="L95" s="10">
        <f t="shared" si="19"/>
        <v>192.57119999999958</v>
      </c>
      <c r="M95" s="62">
        <f t="shared" si="11"/>
        <v>713.85119999999802</v>
      </c>
      <c r="N95" s="63">
        <f t="shared" si="16"/>
        <v>571.08095999999841</v>
      </c>
      <c r="O95"/>
      <c r="P95"/>
      <c r="Q95" s="22"/>
      <c r="R95" s="20"/>
      <c r="S95" s="20"/>
      <c r="T95" s="20"/>
      <c r="U95" s="20"/>
      <c r="V95" s="20"/>
      <c r="W95" s="20"/>
      <c r="X95" s="20"/>
      <c r="Y95" s="20"/>
      <c r="Z95" s="20"/>
      <c r="AA95" s="20"/>
      <c r="AB95"/>
      <c r="AC95"/>
      <c r="AD95"/>
      <c r="AE95"/>
    </row>
    <row r="96" spans="1:31" s="11" customFormat="1" ht="15.75" thickBot="1" x14ac:dyDescent="0.3">
      <c r="A96">
        <f t="shared" si="14"/>
        <v>10.899999999999977</v>
      </c>
      <c r="B96">
        <f t="shared" si="12"/>
        <v>9.9999999999999645E-2</v>
      </c>
      <c r="C96" s="2">
        <f t="shared" si="17"/>
        <v>11.499999999999975</v>
      </c>
      <c r="D96">
        <f t="shared" si="15"/>
        <v>26.999999999999879</v>
      </c>
      <c r="E96" s="67">
        <v>17.600000000000001</v>
      </c>
      <c r="F96" s="66">
        <v>60</v>
      </c>
      <c r="G96" s="1">
        <f>INDEX(Коэффициенты!D$3:D$39, MATCH(F96,Коэффициенты!C$3:C$39,1))</f>
        <v>0.55000000000000004</v>
      </c>
      <c r="H96">
        <f t="shared" si="10"/>
        <v>17600</v>
      </c>
      <c r="I96" s="12">
        <f>INDEX(Коэффициенты!B$3:B$74,MATCH(H96,Коэффициенты!A$3:A$74,1))</f>
        <v>0.32999999999999902</v>
      </c>
      <c r="J96" s="9">
        <f t="shared" si="18"/>
        <v>522.71999999999844</v>
      </c>
      <c r="K96" s="2">
        <f t="shared" si="13"/>
        <v>3.9599999999999858</v>
      </c>
      <c r="L96" s="10">
        <f t="shared" si="19"/>
        <v>196.53119999999956</v>
      </c>
      <c r="M96" s="62">
        <f t="shared" si="11"/>
        <v>719.25119999999799</v>
      </c>
      <c r="N96" s="63">
        <f t="shared" si="16"/>
        <v>575.40095999999835</v>
      </c>
      <c r="O96"/>
      <c r="P96"/>
      <c r="Q96" s="22"/>
      <c r="R96" s="20"/>
      <c r="S96" s="20"/>
      <c r="T96" s="20"/>
      <c r="U96" s="20"/>
      <c r="V96" s="20"/>
      <c r="W96" s="20"/>
      <c r="X96" s="20"/>
      <c r="Y96" s="20"/>
      <c r="Z96" s="20"/>
      <c r="AA96" s="20"/>
      <c r="AB96"/>
      <c r="AC96"/>
      <c r="AD96"/>
      <c r="AE96"/>
    </row>
    <row r="97" spans="1:31" s="11" customFormat="1" ht="15.75" thickBot="1" x14ac:dyDescent="0.3">
      <c r="A97">
        <f t="shared" si="14"/>
        <v>10.999999999999977</v>
      </c>
      <c r="B97">
        <f t="shared" si="12"/>
        <v>9.9999999999999645E-2</v>
      </c>
      <c r="C97">
        <f t="shared" si="17"/>
        <v>11.599999999999975</v>
      </c>
      <c r="D97">
        <f t="shared" si="15"/>
        <v>26.899999999999878</v>
      </c>
      <c r="E97" s="67">
        <v>15.9</v>
      </c>
      <c r="F97" s="66">
        <v>63</v>
      </c>
      <c r="G97" s="1">
        <f>INDEX(Коэффициенты!D$3:D$39, MATCH(F97,Коэффициенты!C$3:C$39,1))</f>
        <v>0.55000000000000004</v>
      </c>
      <c r="H97">
        <f t="shared" si="10"/>
        <v>15900</v>
      </c>
      <c r="I97" s="12">
        <f>INDEX(Коэффициенты!B$3:B$74,MATCH(H97,Коэффициенты!A$3:A$74,1))</f>
        <v>0.35</v>
      </c>
      <c r="J97" s="9">
        <f t="shared" si="18"/>
        <v>500.84999999999997</v>
      </c>
      <c r="K97" s="2">
        <f t="shared" si="13"/>
        <v>4.1579999999999862</v>
      </c>
      <c r="L97" s="10">
        <f t="shared" si="19"/>
        <v>200.68919999999954</v>
      </c>
      <c r="M97" s="62">
        <f t="shared" si="11"/>
        <v>701.53919999999948</v>
      </c>
      <c r="N97" s="63">
        <f t="shared" si="16"/>
        <v>561.23135999999954</v>
      </c>
      <c r="O97"/>
      <c r="P97"/>
      <c r="Q97" s="22"/>
      <c r="R97" s="20"/>
      <c r="S97" s="20"/>
      <c r="T97" s="20"/>
      <c r="U97" s="20"/>
      <c r="V97" s="20"/>
      <c r="W97" s="20"/>
      <c r="X97" s="20"/>
      <c r="Y97" s="20"/>
      <c r="Z97" s="20"/>
      <c r="AA97" s="20"/>
      <c r="AB97"/>
      <c r="AC97"/>
      <c r="AD97"/>
      <c r="AE97"/>
    </row>
    <row r="98" spans="1:31" s="11" customFormat="1" ht="15.75" thickBot="1" x14ac:dyDescent="0.3">
      <c r="A98">
        <f t="shared" si="14"/>
        <v>11.099999999999977</v>
      </c>
      <c r="B98">
        <f t="shared" si="12"/>
        <v>9.9999999999999645E-2</v>
      </c>
      <c r="C98" s="2">
        <f t="shared" si="17"/>
        <v>11.699999999999974</v>
      </c>
      <c r="D98">
        <f t="shared" si="15"/>
        <v>26.799999999999876</v>
      </c>
      <c r="E98" s="67">
        <v>15.3</v>
      </c>
      <c r="F98" s="66">
        <v>63</v>
      </c>
      <c r="G98" s="1">
        <f>INDEX(Коэффициенты!D$3:D$39, MATCH(F98,Коэффициенты!C$3:C$39,1))</f>
        <v>0.55000000000000004</v>
      </c>
      <c r="H98">
        <f t="shared" si="10"/>
        <v>15300</v>
      </c>
      <c r="I98" s="12">
        <f>INDEX(Коэффициенты!B$3:B$74,MATCH(H98,Коэффициенты!A$3:A$74,1))</f>
        <v>0.35</v>
      </c>
      <c r="J98" s="9">
        <f t="shared" si="18"/>
        <v>481.95</v>
      </c>
      <c r="K98" s="2">
        <f t="shared" si="13"/>
        <v>4.1579999999999862</v>
      </c>
      <c r="L98" s="10">
        <f t="shared" si="19"/>
        <v>204.84719999999953</v>
      </c>
      <c r="M98" s="62">
        <f t="shared" si="11"/>
        <v>686.79719999999952</v>
      </c>
      <c r="N98" s="63">
        <f t="shared" si="16"/>
        <v>549.43775999999957</v>
      </c>
      <c r="O98"/>
      <c r="P98"/>
      <c r="Q98" s="22"/>
      <c r="R98" s="20"/>
      <c r="S98" s="20"/>
      <c r="T98" s="20"/>
      <c r="U98" s="20"/>
      <c r="V98" s="20"/>
      <c r="W98" s="20"/>
      <c r="X98" s="20"/>
      <c r="Y98" s="20"/>
      <c r="Z98" s="20"/>
      <c r="AA98" s="20"/>
      <c r="AB98"/>
      <c r="AC98"/>
      <c r="AD98"/>
      <c r="AE98"/>
    </row>
    <row r="99" spans="1:31" ht="15.75" thickBot="1" x14ac:dyDescent="0.3">
      <c r="A99">
        <f t="shared" si="14"/>
        <v>11.199999999999976</v>
      </c>
      <c r="B99">
        <f t="shared" si="12"/>
        <v>9.9999999999999645E-2</v>
      </c>
      <c r="C99" s="2">
        <f t="shared" si="17"/>
        <v>11.799999999999974</v>
      </c>
      <c r="D99">
        <f t="shared" si="15"/>
        <v>26.699999999999875</v>
      </c>
      <c r="E99" s="67">
        <v>14.4</v>
      </c>
      <c r="F99" s="66">
        <v>59</v>
      </c>
      <c r="G99" s="1">
        <f>INDEX(Коэффициенты!D$3:D$39, MATCH(F99,Коэффициенты!C$3:C$39,1))</f>
        <v>0.56000000000000005</v>
      </c>
      <c r="H99">
        <f t="shared" si="10"/>
        <v>14400</v>
      </c>
      <c r="I99" s="12">
        <f>INDEX(Коэффициенты!B$3:B$74,MATCH(H99,Коэффициенты!A$3:A$74,1))</f>
        <v>0.37</v>
      </c>
      <c r="J99" s="9">
        <f t="shared" si="18"/>
        <v>479.52</v>
      </c>
      <c r="K99" s="2">
        <f t="shared" si="13"/>
        <v>3.9647999999999861</v>
      </c>
      <c r="L99" s="10">
        <f t="shared" si="19"/>
        <v>208.81199999999953</v>
      </c>
      <c r="M99" s="62">
        <f t="shared" si="11"/>
        <v>688.33199999999954</v>
      </c>
      <c r="N99" s="63">
        <f t="shared" si="16"/>
        <v>550.66559999999959</v>
      </c>
      <c r="Q99" s="22"/>
      <c r="R99" s="20"/>
      <c r="S99" s="20"/>
      <c r="T99" s="19"/>
      <c r="U99" s="19"/>
      <c r="V99" s="20"/>
      <c r="W99" s="20"/>
      <c r="X99" s="20"/>
      <c r="Y99" s="20"/>
      <c r="Z99" s="20"/>
      <c r="AA99" s="20"/>
    </row>
    <row r="100" spans="1:31" ht="15.75" thickBot="1" x14ac:dyDescent="0.3">
      <c r="A100">
        <f t="shared" si="14"/>
        <v>11.299999999999976</v>
      </c>
      <c r="B100">
        <f t="shared" si="12"/>
        <v>9.9999999999999645E-2</v>
      </c>
      <c r="C100">
        <f t="shared" si="17"/>
        <v>11.899999999999974</v>
      </c>
      <c r="D100">
        <f t="shared" si="15"/>
        <v>26.599999999999874</v>
      </c>
      <c r="E100" s="67">
        <v>16.100000000000001</v>
      </c>
      <c r="F100" s="66">
        <v>54</v>
      </c>
      <c r="G100" s="1">
        <f>INDEX(Коэффициенты!D$3:D$39, MATCH(F100,Коэффициенты!C$3:C$39,1))</f>
        <v>0.56999999999999995</v>
      </c>
      <c r="H100">
        <f t="shared" si="10"/>
        <v>16100.000000000002</v>
      </c>
      <c r="I100" s="12">
        <f>INDEX(Коэффициенты!B$3:B$74,MATCH(H100,Коэффициенты!A$3:A$74,1))</f>
        <v>0.34</v>
      </c>
      <c r="J100" s="9">
        <f t="shared" si="18"/>
        <v>492.66000000000008</v>
      </c>
      <c r="K100" s="2">
        <f t="shared" si="13"/>
        <v>3.6935999999999862</v>
      </c>
      <c r="L100" s="10">
        <f t="shared" si="19"/>
        <v>212.5055999999995</v>
      </c>
      <c r="M100" s="62">
        <f t="shared" si="11"/>
        <v>705.16559999999959</v>
      </c>
      <c r="N100" s="63">
        <f t="shared" si="16"/>
        <v>564.13247999999965</v>
      </c>
      <c r="Q100" s="22"/>
      <c r="R100" s="20"/>
      <c r="S100" s="20"/>
      <c r="T100" s="20"/>
      <c r="U100" s="20"/>
      <c r="V100" s="20"/>
      <c r="W100" s="20"/>
      <c r="X100" s="20"/>
      <c r="Y100" s="20"/>
      <c r="Z100" s="20"/>
      <c r="AA100" s="20"/>
    </row>
    <row r="101" spans="1:31" ht="15.75" thickBot="1" x14ac:dyDescent="0.3">
      <c r="A101">
        <f t="shared" si="14"/>
        <v>11.399999999999975</v>
      </c>
      <c r="B101">
        <f t="shared" si="12"/>
        <v>9.9999999999999645E-2</v>
      </c>
      <c r="C101">
        <f t="shared" si="17"/>
        <v>11.999999999999973</v>
      </c>
      <c r="D101">
        <f t="shared" si="15"/>
        <v>26.499999999999872</v>
      </c>
      <c r="E101" s="67">
        <v>16.600000000000001</v>
      </c>
      <c r="F101" s="66">
        <v>55</v>
      </c>
      <c r="G101" s="1">
        <f>INDEX(Коэффициенты!D$3:D$39, MATCH(F101,Коэффициенты!C$3:C$39,1))</f>
        <v>0.56999999999999995</v>
      </c>
      <c r="H101">
        <f t="shared" si="10"/>
        <v>16600</v>
      </c>
      <c r="I101" s="12">
        <f>INDEX(Коэффициенты!B$3:B$74,MATCH(H101,Коэффициенты!A$3:A$74,1))</f>
        <v>0.34</v>
      </c>
      <c r="J101" s="9">
        <f t="shared" si="18"/>
        <v>507.96</v>
      </c>
      <c r="K101" s="2">
        <f t="shared" si="13"/>
        <v>3.7619999999999862</v>
      </c>
      <c r="L101" s="10">
        <f t="shared" si="19"/>
        <v>216.2675999999995</v>
      </c>
      <c r="M101" s="62">
        <f t="shared" si="11"/>
        <v>724.22759999999948</v>
      </c>
      <c r="N101" s="63">
        <f t="shared" si="16"/>
        <v>579.38207999999963</v>
      </c>
      <c r="Q101" s="22"/>
      <c r="R101" s="20"/>
      <c r="S101" s="20"/>
      <c r="T101" s="20"/>
      <c r="U101" s="20"/>
      <c r="V101" s="20"/>
      <c r="W101" s="20"/>
      <c r="X101" s="20"/>
      <c r="Y101" s="20"/>
      <c r="Z101" s="20"/>
      <c r="AA101" s="20"/>
    </row>
    <row r="102" spans="1:31" ht="15.75" thickBot="1" x14ac:dyDescent="0.3">
      <c r="A102">
        <f t="shared" si="14"/>
        <v>11.499999999999975</v>
      </c>
      <c r="B102">
        <f t="shared" si="12"/>
        <v>9.9999999999999645E-2</v>
      </c>
      <c r="C102" s="2">
        <f t="shared" si="17"/>
        <v>12.099999999999973</v>
      </c>
      <c r="D102">
        <f t="shared" si="15"/>
        <v>26.399999999999871</v>
      </c>
      <c r="E102" s="67">
        <v>16</v>
      </c>
      <c r="F102" s="66">
        <v>57</v>
      </c>
      <c r="G102" s="1">
        <f>INDEX(Коэффициенты!D$3:D$39, MATCH(F102,Коэффициенты!C$3:C$39,1))</f>
        <v>0.56000000000000005</v>
      </c>
      <c r="H102">
        <f t="shared" si="10"/>
        <v>16000</v>
      </c>
      <c r="I102" s="12">
        <f>INDEX(Коэффициенты!B$3:B$74,MATCH(H102,Коэффициенты!A$3:A$74,1))</f>
        <v>0.34</v>
      </c>
      <c r="J102" s="9">
        <f t="shared" si="18"/>
        <v>489.59999999999997</v>
      </c>
      <c r="K102" s="2">
        <f t="shared" si="13"/>
        <v>3.8303999999999863</v>
      </c>
      <c r="L102" s="10">
        <f t="shared" si="19"/>
        <v>220.0979999999995</v>
      </c>
      <c r="M102" s="62">
        <f t="shared" si="11"/>
        <v>709.69799999999941</v>
      </c>
      <c r="N102" s="63">
        <f t="shared" si="16"/>
        <v>567.75839999999948</v>
      </c>
      <c r="Q102" s="22"/>
      <c r="R102" s="20"/>
      <c r="S102" s="20"/>
      <c r="T102" s="20"/>
      <c r="U102" s="20"/>
      <c r="V102" s="20"/>
      <c r="W102" s="20"/>
      <c r="X102" s="20"/>
      <c r="Y102" s="20"/>
      <c r="Z102" s="20"/>
      <c r="AA102" s="20"/>
    </row>
    <row r="103" spans="1:31" ht="15.75" thickBot="1" x14ac:dyDescent="0.3">
      <c r="A103">
        <f t="shared" si="14"/>
        <v>11.599999999999975</v>
      </c>
      <c r="B103">
        <f t="shared" si="12"/>
        <v>9.9999999999999645E-2</v>
      </c>
      <c r="C103">
        <f t="shared" si="17"/>
        <v>12.199999999999973</v>
      </c>
      <c r="D103">
        <f t="shared" si="15"/>
        <v>26.299999999999869</v>
      </c>
      <c r="E103" s="67">
        <v>17.2</v>
      </c>
      <c r="F103" s="66">
        <v>60</v>
      </c>
      <c r="G103" s="1">
        <f>INDEX(Коэффициенты!D$3:D$39, MATCH(F103,Коэффициенты!C$3:C$39,1))</f>
        <v>0.55000000000000004</v>
      </c>
      <c r="H103">
        <f t="shared" si="10"/>
        <v>17200</v>
      </c>
      <c r="I103" s="12">
        <f>INDEX(Коэффициенты!B$3:B$74,MATCH(H103,Коэффициенты!A$3:A$74,1))</f>
        <v>0.32999999999999902</v>
      </c>
      <c r="J103" s="9">
        <f t="shared" si="18"/>
        <v>510.83999999999844</v>
      </c>
      <c r="K103" s="2">
        <f t="shared" si="13"/>
        <v>3.9599999999999858</v>
      </c>
      <c r="L103" s="10">
        <f t="shared" si="19"/>
        <v>224.05799999999948</v>
      </c>
      <c r="M103" s="62">
        <f t="shared" si="11"/>
        <v>734.89799999999786</v>
      </c>
      <c r="N103" s="63">
        <f t="shared" si="16"/>
        <v>587.91839999999831</v>
      </c>
      <c r="Q103" s="22"/>
      <c r="R103" s="20"/>
      <c r="S103" s="20"/>
      <c r="T103" s="20"/>
      <c r="U103" s="20"/>
      <c r="V103" s="20"/>
      <c r="W103" s="20"/>
      <c r="X103" s="20"/>
      <c r="Y103" s="20"/>
      <c r="Z103" s="20"/>
      <c r="AA103" s="20"/>
    </row>
    <row r="104" spans="1:31" ht="15.75" thickBot="1" x14ac:dyDescent="0.3">
      <c r="A104">
        <f t="shared" si="14"/>
        <v>11.699999999999974</v>
      </c>
      <c r="B104">
        <f t="shared" si="12"/>
        <v>9.9999999999999645E-2</v>
      </c>
      <c r="C104" s="2">
        <f t="shared" si="17"/>
        <v>12.299999999999972</v>
      </c>
      <c r="D104">
        <f t="shared" si="15"/>
        <v>26.199999999999868</v>
      </c>
      <c r="E104" s="67">
        <v>17</v>
      </c>
      <c r="F104" s="66">
        <v>67</v>
      </c>
      <c r="G104" s="1">
        <f>INDEX(Коэффициенты!D$3:D$39, MATCH(F104,Коэффициенты!C$3:C$39,1))</f>
        <v>0.54</v>
      </c>
      <c r="H104">
        <f t="shared" si="10"/>
        <v>17000</v>
      </c>
      <c r="I104" s="12">
        <f>INDEX(Коэффициенты!B$3:B$74,MATCH(H104,Коэффициенты!A$3:A$74,1))</f>
        <v>0.32999999999999902</v>
      </c>
      <c r="J104" s="9">
        <f t="shared" si="18"/>
        <v>504.8999999999985</v>
      </c>
      <c r="K104" s="2">
        <f t="shared" si="13"/>
        <v>4.3415999999999846</v>
      </c>
      <c r="L104" s="10">
        <f t="shared" si="19"/>
        <v>228.39959999999945</v>
      </c>
      <c r="M104" s="62">
        <f t="shared" si="11"/>
        <v>733.29959999999801</v>
      </c>
      <c r="N104" s="63">
        <f t="shared" si="16"/>
        <v>586.63967999999841</v>
      </c>
      <c r="Q104" s="22"/>
      <c r="R104" s="20"/>
      <c r="S104" s="20"/>
      <c r="T104" s="20"/>
      <c r="U104" s="20"/>
      <c r="V104" s="20"/>
      <c r="W104" s="20"/>
      <c r="X104" s="20"/>
      <c r="Y104" s="20"/>
      <c r="Z104" s="20"/>
      <c r="AA104" s="20"/>
    </row>
    <row r="105" spans="1:31" ht="15.75" thickBot="1" x14ac:dyDescent="0.3">
      <c r="A105">
        <f t="shared" si="14"/>
        <v>11.799999999999974</v>
      </c>
      <c r="B105">
        <f t="shared" si="12"/>
        <v>9.9999999999999645E-2</v>
      </c>
      <c r="C105" s="2">
        <f t="shared" si="17"/>
        <v>12.399999999999972</v>
      </c>
      <c r="D105">
        <f t="shared" si="15"/>
        <v>26.099999999999866</v>
      </c>
      <c r="E105" s="67">
        <v>16.7</v>
      </c>
      <c r="F105" s="66">
        <v>75</v>
      </c>
      <c r="G105" s="1">
        <f>INDEX(Коэффициенты!D$3:D$39, MATCH(F105,Коэффициенты!C$3:C$39,1))</f>
        <v>0.52</v>
      </c>
      <c r="H105">
        <f t="shared" si="10"/>
        <v>16700</v>
      </c>
      <c r="I105" s="12">
        <f>INDEX(Коэффициенты!B$3:B$74,MATCH(H105,Коэффициенты!A$3:A$74,1))</f>
        <v>0.34</v>
      </c>
      <c r="J105" s="9">
        <f t="shared" si="18"/>
        <v>511.02</v>
      </c>
      <c r="K105" s="2">
        <f t="shared" si="13"/>
        <v>4.6799999999999828</v>
      </c>
      <c r="L105" s="10">
        <f t="shared" si="19"/>
        <v>233.07959999999943</v>
      </c>
      <c r="M105" s="62">
        <f t="shared" si="11"/>
        <v>744.09959999999944</v>
      </c>
      <c r="N105" s="63">
        <f t="shared" si="16"/>
        <v>595.27967999999953</v>
      </c>
      <c r="Q105" s="22"/>
      <c r="R105" s="20"/>
      <c r="S105" s="20"/>
      <c r="T105" s="19"/>
      <c r="U105" s="19"/>
      <c r="V105" s="20"/>
      <c r="W105" s="20"/>
      <c r="X105" s="20"/>
      <c r="Y105" s="20"/>
      <c r="Z105" s="20"/>
      <c r="AA105" s="20"/>
    </row>
    <row r="106" spans="1:31" ht="15.75" thickBot="1" x14ac:dyDescent="0.3">
      <c r="A106">
        <f t="shared" si="14"/>
        <v>11.899999999999974</v>
      </c>
      <c r="B106">
        <f t="shared" si="12"/>
        <v>9.9999999999999645E-2</v>
      </c>
      <c r="C106">
        <f t="shared" si="17"/>
        <v>12.499999999999972</v>
      </c>
      <c r="D106">
        <f t="shared" si="15"/>
        <v>25.999999999999865</v>
      </c>
      <c r="E106" s="67">
        <v>14</v>
      </c>
      <c r="F106" s="66">
        <v>82</v>
      </c>
      <c r="G106" s="1">
        <f>INDEX(Коэффициенты!D$3:D$39, MATCH(F106,Коэффициенты!C$3:C$39,1))</f>
        <v>0.5</v>
      </c>
      <c r="H106">
        <f t="shared" si="10"/>
        <v>14000</v>
      </c>
      <c r="I106" s="12">
        <f>INDEX(Коэффициенты!B$3:B$74,MATCH(H106,Коэффициенты!A$3:A$74,1))</f>
        <v>0.37</v>
      </c>
      <c r="J106" s="9">
        <f t="shared" si="18"/>
        <v>466.2</v>
      </c>
      <c r="K106" s="2">
        <f t="shared" si="13"/>
        <v>4.9199999999999822</v>
      </c>
      <c r="L106" s="10">
        <f t="shared" si="19"/>
        <v>237.99959999999942</v>
      </c>
      <c r="M106" s="62">
        <f t="shared" si="11"/>
        <v>704.19959999999946</v>
      </c>
      <c r="N106" s="63">
        <f t="shared" si="16"/>
        <v>563.35967999999957</v>
      </c>
      <c r="Q106" s="22"/>
      <c r="R106" s="20"/>
      <c r="S106" s="20"/>
      <c r="T106" s="20"/>
      <c r="U106" s="20"/>
      <c r="V106" s="20"/>
      <c r="W106" s="20"/>
      <c r="X106" s="20"/>
      <c r="Y106" s="20"/>
      <c r="Z106" s="20"/>
      <c r="AA106" s="20"/>
    </row>
    <row r="107" spans="1:31" ht="15.75" thickBot="1" x14ac:dyDescent="0.3">
      <c r="A107">
        <f t="shared" si="14"/>
        <v>11.999999999999973</v>
      </c>
      <c r="B107">
        <f t="shared" si="12"/>
        <v>9.9999999999999645E-2</v>
      </c>
      <c r="C107">
        <f t="shared" si="17"/>
        <v>12.599999999999971</v>
      </c>
      <c r="D107">
        <f t="shared" si="15"/>
        <v>25.899999999999864</v>
      </c>
      <c r="E107" s="67">
        <v>11.7</v>
      </c>
      <c r="F107" s="66">
        <v>76</v>
      </c>
      <c r="G107" s="1">
        <f>INDEX(Коэффициенты!D$3:D$39, MATCH(F107,Коэффициенты!C$3:C$39,1))</f>
        <v>0.51</v>
      </c>
      <c r="H107">
        <f t="shared" si="10"/>
        <v>11700</v>
      </c>
      <c r="I107" s="12">
        <f>INDEX(Коэффициенты!B$3:B$74,MATCH(H107,Коэффициенты!A$3:A$74,1))</f>
        <v>0.42</v>
      </c>
      <c r="J107" s="9">
        <f t="shared" si="18"/>
        <v>442.26</v>
      </c>
      <c r="K107" s="2">
        <f t="shared" si="13"/>
        <v>4.6511999999999833</v>
      </c>
      <c r="L107" s="10">
        <f t="shared" si="19"/>
        <v>242.65079999999941</v>
      </c>
      <c r="M107" s="62">
        <f t="shared" si="11"/>
        <v>684.91079999999943</v>
      </c>
      <c r="N107" s="63">
        <f t="shared" si="16"/>
        <v>547.92863999999952</v>
      </c>
      <c r="Q107" s="22"/>
      <c r="R107" s="20"/>
      <c r="S107" s="20"/>
      <c r="T107" s="20"/>
      <c r="U107" s="20"/>
      <c r="V107" s="20"/>
      <c r="W107" s="20"/>
      <c r="X107" s="20"/>
      <c r="Y107" s="20"/>
      <c r="Z107" s="20"/>
      <c r="AA107" s="20"/>
    </row>
    <row r="108" spans="1:31" ht="15.75" thickBot="1" x14ac:dyDescent="0.3">
      <c r="A108">
        <f t="shared" si="14"/>
        <v>12.099999999999973</v>
      </c>
      <c r="B108">
        <f t="shared" si="12"/>
        <v>9.9999999999999645E-2</v>
      </c>
      <c r="C108" s="2">
        <f t="shared" si="17"/>
        <v>12.699999999999971</v>
      </c>
      <c r="D108">
        <f t="shared" si="15"/>
        <v>25.799999999999862</v>
      </c>
      <c r="E108" s="67">
        <v>10.3</v>
      </c>
      <c r="F108" s="66">
        <v>64</v>
      </c>
      <c r="G108" s="1">
        <f>INDEX(Коэффициенты!D$3:D$39, MATCH(F108,Коэффициенты!C$3:C$39,1))</f>
        <v>0.54</v>
      </c>
      <c r="H108">
        <f t="shared" si="10"/>
        <v>10300</v>
      </c>
      <c r="I108" s="12">
        <f>INDEX(Коэффициенты!B$3:B$74,MATCH(H108,Коэффициенты!A$3:A$74,1))</f>
        <v>0.45</v>
      </c>
      <c r="J108" s="9">
        <f t="shared" si="18"/>
        <v>417.15</v>
      </c>
      <c r="K108" s="2">
        <f t="shared" si="13"/>
        <v>4.1471999999999856</v>
      </c>
      <c r="L108" s="10">
        <f t="shared" si="19"/>
        <v>246.7979999999994</v>
      </c>
      <c r="M108" s="62">
        <f t="shared" si="11"/>
        <v>663.94799999999941</v>
      </c>
      <c r="N108" s="63">
        <f t="shared" si="16"/>
        <v>531.15839999999957</v>
      </c>
      <c r="Q108" s="22"/>
      <c r="R108" s="20"/>
      <c r="S108" s="20"/>
      <c r="T108" s="20"/>
      <c r="U108" s="20"/>
      <c r="V108" s="20"/>
      <c r="W108" s="20"/>
      <c r="X108" s="20"/>
      <c r="Y108" s="20"/>
      <c r="Z108" s="20"/>
      <c r="AA108" s="20"/>
    </row>
    <row r="109" spans="1:31" ht="15.75" thickBot="1" x14ac:dyDescent="0.3">
      <c r="A109">
        <f t="shared" si="14"/>
        <v>12.199999999999973</v>
      </c>
      <c r="B109">
        <f t="shared" si="12"/>
        <v>9.9999999999999645E-2</v>
      </c>
      <c r="C109">
        <f t="shared" si="17"/>
        <v>12.799999999999971</v>
      </c>
      <c r="D109">
        <f t="shared" si="15"/>
        <v>25.699999999999861</v>
      </c>
      <c r="E109" s="67">
        <v>9.4</v>
      </c>
      <c r="F109" s="66">
        <v>52</v>
      </c>
      <c r="G109" s="1">
        <f>INDEX(Коэффициенты!D$3:D$39, MATCH(F109,Коэффициенты!C$3:C$39,1))</f>
        <v>0.56999999999999995</v>
      </c>
      <c r="H109">
        <f t="shared" si="10"/>
        <v>9400</v>
      </c>
      <c r="I109" s="12">
        <f>INDEX(Коэффициенты!B$3:B$74,MATCH(H109,Коэффициенты!A$3:A$74,1))</f>
        <v>0.48</v>
      </c>
      <c r="J109" s="9">
        <f t="shared" si="18"/>
        <v>406.08</v>
      </c>
      <c r="K109" s="2">
        <f t="shared" si="13"/>
        <v>3.5567999999999871</v>
      </c>
      <c r="L109" s="10">
        <f t="shared" si="19"/>
        <v>250.35479999999939</v>
      </c>
      <c r="M109" s="62">
        <f t="shared" si="11"/>
        <v>656.43479999999931</v>
      </c>
      <c r="N109" s="63">
        <f t="shared" si="16"/>
        <v>525.14783999999941</v>
      </c>
      <c r="Q109" s="22"/>
      <c r="R109" s="20"/>
      <c r="S109" s="20"/>
      <c r="T109" s="20"/>
      <c r="U109" s="20"/>
      <c r="V109" s="20"/>
      <c r="W109" s="20"/>
      <c r="X109" s="20"/>
      <c r="Y109" s="20"/>
      <c r="Z109" s="20"/>
      <c r="AA109" s="20"/>
    </row>
    <row r="110" spans="1:31" ht="15.75" thickBot="1" x14ac:dyDescent="0.3">
      <c r="A110">
        <f t="shared" si="14"/>
        <v>12.299999999999972</v>
      </c>
      <c r="B110">
        <f t="shared" si="12"/>
        <v>9.9999999999999645E-2</v>
      </c>
      <c r="C110" s="2">
        <f t="shared" si="17"/>
        <v>12.89999999999997</v>
      </c>
      <c r="D110">
        <f t="shared" si="15"/>
        <v>25.599999999999859</v>
      </c>
      <c r="E110" s="67">
        <v>8.9</v>
      </c>
      <c r="F110" s="66">
        <v>44</v>
      </c>
      <c r="G110" s="1">
        <f>INDEX(Коэффициенты!D$3:D$39, MATCH(F110,Коэффициенты!C$3:C$39,1))</f>
        <v>0.59</v>
      </c>
      <c r="H110">
        <f t="shared" si="10"/>
        <v>8900</v>
      </c>
      <c r="I110" s="12">
        <f>INDEX(Коэффициенты!B$3:B$74,MATCH(H110,Коэффициенты!A$3:A$74,1))</f>
        <v>0.5</v>
      </c>
      <c r="J110" s="9">
        <f t="shared" si="18"/>
        <v>400.5</v>
      </c>
      <c r="K110" s="2">
        <f t="shared" si="13"/>
        <v>3.1151999999999882</v>
      </c>
      <c r="L110" s="10">
        <f t="shared" si="19"/>
        <v>253.46999999999937</v>
      </c>
      <c r="M110" s="62">
        <f t="shared" si="11"/>
        <v>653.96999999999935</v>
      </c>
      <c r="N110" s="63">
        <f t="shared" si="16"/>
        <v>523.17599999999948</v>
      </c>
      <c r="Q110" s="22"/>
      <c r="R110" s="20"/>
      <c r="S110" s="20"/>
      <c r="T110" s="20"/>
      <c r="U110" s="20"/>
      <c r="V110" s="20"/>
      <c r="W110" s="20"/>
      <c r="X110" s="20"/>
      <c r="Y110" s="20"/>
      <c r="Z110" s="20"/>
      <c r="AA110" s="20"/>
    </row>
    <row r="111" spans="1:31" ht="15.75" thickBot="1" x14ac:dyDescent="0.3">
      <c r="A111">
        <f t="shared" si="14"/>
        <v>12.399999999999972</v>
      </c>
      <c r="B111">
        <f t="shared" si="12"/>
        <v>9.9999999999999645E-2</v>
      </c>
      <c r="C111" s="2">
        <f t="shared" si="17"/>
        <v>12.99999999999997</v>
      </c>
      <c r="D111">
        <f t="shared" si="15"/>
        <v>25.499999999999858</v>
      </c>
      <c r="E111" s="67">
        <v>8.6999999999999993</v>
      </c>
      <c r="F111" s="66">
        <v>39</v>
      </c>
      <c r="G111" s="1">
        <f>INDEX(Коэффициенты!D$3:D$39, MATCH(F111,Коэффициенты!C$3:C$39,1))</f>
        <v>0.61</v>
      </c>
      <c r="H111">
        <f t="shared" si="10"/>
        <v>8700</v>
      </c>
      <c r="I111" s="12">
        <f>INDEX(Коэффициенты!B$3:B$74,MATCH(H111,Коэффициенты!A$3:A$74,1))</f>
        <v>0.51</v>
      </c>
      <c r="J111" s="9">
        <f t="shared" si="18"/>
        <v>399.33</v>
      </c>
      <c r="K111" s="2">
        <f t="shared" si="13"/>
        <v>2.8547999999999898</v>
      </c>
      <c r="L111" s="10">
        <f t="shared" si="19"/>
        <v>256.32479999999936</v>
      </c>
      <c r="M111" s="62">
        <f t="shared" si="11"/>
        <v>655.65479999999934</v>
      </c>
      <c r="N111" s="63">
        <f t="shared" si="16"/>
        <v>524.5238399999995</v>
      </c>
      <c r="Q111" s="22"/>
      <c r="R111" s="20"/>
      <c r="S111" s="20"/>
      <c r="T111" s="19"/>
      <c r="U111" s="19"/>
      <c r="V111" s="20"/>
      <c r="W111" s="20"/>
      <c r="X111" s="20"/>
      <c r="Y111" s="20"/>
      <c r="Z111" s="20"/>
      <c r="AA111" s="20"/>
    </row>
    <row r="112" spans="1:31" ht="15.75" thickBot="1" x14ac:dyDescent="0.3">
      <c r="A112">
        <f t="shared" si="14"/>
        <v>12.499999999999972</v>
      </c>
      <c r="B112">
        <f t="shared" si="12"/>
        <v>9.9999999999999645E-2</v>
      </c>
      <c r="C112">
        <f t="shared" si="17"/>
        <v>13.099999999999969</v>
      </c>
      <c r="D112">
        <f t="shared" si="15"/>
        <v>25.399999999999856</v>
      </c>
      <c r="E112" s="67">
        <v>8.3000000000000007</v>
      </c>
      <c r="F112" s="66">
        <v>35</v>
      </c>
      <c r="G112" s="1">
        <f>INDEX(Коэффициенты!D$3:D$39, MATCH(F112,Коэффициенты!C$3:C$39,1))</f>
        <v>0.64</v>
      </c>
      <c r="H112">
        <f t="shared" si="10"/>
        <v>8300</v>
      </c>
      <c r="I112" s="12">
        <f>INDEX(Коэффициенты!B$3:B$74,MATCH(H112,Коэффициенты!A$3:A$74,1))</f>
        <v>0.52</v>
      </c>
      <c r="J112" s="9">
        <f t="shared" si="18"/>
        <v>388.44</v>
      </c>
      <c r="K112" s="2">
        <f t="shared" si="13"/>
        <v>2.6879999999999904</v>
      </c>
      <c r="L112" s="10">
        <f t="shared" si="19"/>
        <v>259.01279999999934</v>
      </c>
      <c r="M112" s="62">
        <f t="shared" si="11"/>
        <v>647.45279999999934</v>
      </c>
      <c r="N112" s="63">
        <f t="shared" si="16"/>
        <v>517.9622399999995</v>
      </c>
      <c r="Q112" s="22"/>
      <c r="R112" s="20"/>
      <c r="S112" s="20"/>
      <c r="T112" s="20"/>
      <c r="U112" s="20"/>
      <c r="V112" s="20"/>
      <c r="W112" s="20"/>
      <c r="X112" s="20"/>
      <c r="Y112" s="20"/>
      <c r="Z112" s="20"/>
      <c r="AA112" s="20"/>
    </row>
    <row r="113" spans="1:27" ht="15.75" thickBot="1" x14ac:dyDescent="0.3">
      <c r="A113">
        <f t="shared" si="14"/>
        <v>12.599999999999971</v>
      </c>
      <c r="B113">
        <f t="shared" si="12"/>
        <v>9.9999999999999645E-2</v>
      </c>
      <c r="C113">
        <f t="shared" si="17"/>
        <v>13.199999999999969</v>
      </c>
      <c r="D113">
        <f t="shared" si="15"/>
        <v>25.299999999999855</v>
      </c>
      <c r="E113" s="67">
        <v>7.9</v>
      </c>
      <c r="F113" s="66">
        <v>33</v>
      </c>
      <c r="G113" s="1">
        <f>INDEX(Коэффициенты!D$3:D$39, MATCH(F113,Коэффициенты!C$3:C$39,1))</f>
        <v>0.66</v>
      </c>
      <c r="H113">
        <f t="shared" si="10"/>
        <v>7900</v>
      </c>
      <c r="I113" s="12">
        <f>INDEX(Коэффициенты!B$3:B$74,MATCH(H113,Коэффициенты!A$3:A$74,1))</f>
        <v>0.54</v>
      </c>
      <c r="J113" s="9">
        <f t="shared" si="18"/>
        <v>383.94</v>
      </c>
      <c r="K113" s="2">
        <f t="shared" si="13"/>
        <v>2.6135999999999906</v>
      </c>
      <c r="L113" s="10">
        <f t="shared" si="19"/>
        <v>261.62639999999931</v>
      </c>
      <c r="M113" s="62">
        <f t="shared" si="11"/>
        <v>645.56639999999925</v>
      </c>
      <c r="N113" s="63">
        <f t="shared" si="16"/>
        <v>516.45311999999944</v>
      </c>
      <c r="Q113" s="22"/>
      <c r="R113" s="20"/>
      <c r="S113" s="20"/>
      <c r="T113" s="20"/>
      <c r="U113" s="20"/>
      <c r="V113" s="20"/>
      <c r="W113" s="20"/>
      <c r="X113" s="20"/>
      <c r="Y113" s="20"/>
      <c r="Z113" s="20"/>
      <c r="AA113" s="20"/>
    </row>
    <row r="114" spans="1:27" ht="15.75" thickBot="1" x14ac:dyDescent="0.3">
      <c r="A114">
        <f t="shared" si="14"/>
        <v>12.699999999999971</v>
      </c>
      <c r="B114">
        <f t="shared" si="12"/>
        <v>9.9999999999999645E-2</v>
      </c>
      <c r="C114" s="2">
        <f t="shared" si="17"/>
        <v>13.299999999999969</v>
      </c>
      <c r="D114">
        <f t="shared" si="15"/>
        <v>25.199999999999854</v>
      </c>
      <c r="E114" s="67">
        <v>8.1999999999999993</v>
      </c>
      <c r="F114" s="66">
        <v>35</v>
      </c>
      <c r="G114" s="1">
        <f>INDEX(Коэффициенты!D$3:D$39, MATCH(F114,Коэффициенты!C$3:C$39,1))</f>
        <v>0.64</v>
      </c>
      <c r="H114">
        <f t="shared" si="10"/>
        <v>8200</v>
      </c>
      <c r="I114" s="12">
        <f>INDEX(Коэффициенты!B$3:B$74,MATCH(H114,Коэффициенты!A$3:A$74,1))</f>
        <v>0.53</v>
      </c>
      <c r="J114" s="9">
        <f t="shared" si="18"/>
        <v>391.14</v>
      </c>
      <c r="K114" s="2">
        <f t="shared" si="13"/>
        <v>2.6879999999999904</v>
      </c>
      <c r="L114" s="10">
        <f t="shared" si="19"/>
        <v>264.3143999999993</v>
      </c>
      <c r="M114" s="62">
        <f t="shared" si="11"/>
        <v>655.45439999999928</v>
      </c>
      <c r="N114" s="63">
        <f t="shared" si="16"/>
        <v>524.36351999999943</v>
      </c>
      <c r="Q114" s="22"/>
      <c r="R114" s="20"/>
      <c r="S114" s="20"/>
      <c r="T114" s="20"/>
      <c r="U114" s="20"/>
      <c r="V114" s="20"/>
      <c r="W114" s="20"/>
      <c r="X114" s="20"/>
      <c r="Y114" s="20"/>
      <c r="Z114" s="20"/>
      <c r="AA114" s="20"/>
    </row>
    <row r="115" spans="1:27" ht="15.75" thickBot="1" x14ac:dyDescent="0.3">
      <c r="A115">
        <f t="shared" si="14"/>
        <v>12.799999999999971</v>
      </c>
      <c r="B115">
        <f t="shared" si="12"/>
        <v>9.9999999999999645E-2</v>
      </c>
      <c r="C115">
        <f t="shared" si="17"/>
        <v>13.399999999999968</v>
      </c>
      <c r="D115">
        <f t="shared" si="15"/>
        <v>25.099999999999852</v>
      </c>
      <c r="E115" s="67">
        <v>8.3000000000000007</v>
      </c>
      <c r="F115" s="66">
        <v>36</v>
      </c>
      <c r="G115" s="1">
        <f>INDEX(Коэффициенты!D$3:D$39, MATCH(F115,Коэффициенты!C$3:C$39,1))</f>
        <v>0.63</v>
      </c>
      <c r="H115">
        <f t="shared" si="10"/>
        <v>8300</v>
      </c>
      <c r="I115" s="12">
        <f>INDEX(Коэффициенты!B$3:B$74,MATCH(H115,Коэффициенты!A$3:A$74,1))</f>
        <v>0.52</v>
      </c>
      <c r="J115" s="9">
        <f t="shared" si="18"/>
        <v>388.44</v>
      </c>
      <c r="K115" s="2">
        <f t="shared" si="13"/>
        <v>2.7215999999999902</v>
      </c>
      <c r="L115" s="10">
        <f t="shared" si="19"/>
        <v>267.03599999999926</v>
      </c>
      <c r="M115" s="62">
        <f t="shared" si="11"/>
        <v>655.4759999999992</v>
      </c>
      <c r="N115" s="63">
        <f t="shared" si="16"/>
        <v>524.38079999999934</v>
      </c>
      <c r="Q115" s="22"/>
      <c r="R115" s="20"/>
      <c r="S115" s="20"/>
      <c r="T115" s="20"/>
      <c r="U115" s="20"/>
      <c r="V115" s="20"/>
      <c r="W115" s="20"/>
      <c r="X115" s="20"/>
      <c r="Y115" s="20"/>
      <c r="Z115" s="20"/>
      <c r="AA115" s="20"/>
    </row>
    <row r="116" spans="1:27" ht="15.75" thickBot="1" x14ac:dyDescent="0.3">
      <c r="A116">
        <f t="shared" si="14"/>
        <v>12.89999999999997</v>
      </c>
      <c r="B116">
        <f t="shared" si="12"/>
        <v>9.9999999999999645E-2</v>
      </c>
      <c r="C116" s="2">
        <f t="shared" si="17"/>
        <v>13.499999999999968</v>
      </c>
      <c r="D116">
        <f t="shared" si="15"/>
        <v>24.999999999999851</v>
      </c>
      <c r="E116" s="67">
        <v>8.3000000000000007</v>
      </c>
      <c r="F116" s="66">
        <v>38</v>
      </c>
      <c r="G116" s="1">
        <f>INDEX(Коэффициенты!D$3:D$39, MATCH(F116,Коэффициенты!C$3:C$39,1))</f>
        <v>0.62</v>
      </c>
      <c r="H116">
        <f t="shared" si="10"/>
        <v>8300</v>
      </c>
      <c r="I116" s="12">
        <f>INDEX(Коэффициенты!B$3:B$74,MATCH(H116,Коэффициенты!A$3:A$74,1))</f>
        <v>0.52</v>
      </c>
      <c r="J116" s="9">
        <f t="shared" si="18"/>
        <v>388.44</v>
      </c>
      <c r="K116" s="2">
        <f t="shared" si="13"/>
        <v>2.8271999999999897</v>
      </c>
      <c r="L116" s="10">
        <f t="shared" si="19"/>
        <v>269.86319999999927</v>
      </c>
      <c r="M116" s="62">
        <f t="shared" si="11"/>
        <v>658.30319999999926</v>
      </c>
      <c r="N116" s="63">
        <f t="shared" si="16"/>
        <v>526.64255999999943</v>
      </c>
      <c r="Q116" s="22"/>
      <c r="R116" s="20"/>
      <c r="S116" s="20"/>
      <c r="T116" s="20"/>
      <c r="U116" s="20"/>
      <c r="V116" s="20"/>
      <c r="W116" s="20"/>
      <c r="X116" s="20"/>
      <c r="Y116" s="20"/>
      <c r="Z116" s="20"/>
      <c r="AA116" s="20"/>
    </row>
    <row r="117" spans="1:27" ht="15.75" thickBot="1" x14ac:dyDescent="0.3">
      <c r="A117">
        <f t="shared" si="14"/>
        <v>12.99999999999997</v>
      </c>
      <c r="B117">
        <f t="shared" si="12"/>
        <v>9.9999999999999645E-2</v>
      </c>
      <c r="C117">
        <f t="shared" si="17"/>
        <v>13.599999999999968</v>
      </c>
      <c r="D117">
        <f t="shared" si="15"/>
        <v>24.899999999999849</v>
      </c>
      <c r="E117" s="67">
        <v>8.4</v>
      </c>
      <c r="F117" s="66">
        <v>39</v>
      </c>
      <c r="G117" s="1">
        <f>INDEX(Коэффициенты!D$3:D$39, MATCH(F117,Коэффициенты!C$3:C$39,1))</f>
        <v>0.61</v>
      </c>
      <c r="H117">
        <f t="shared" si="10"/>
        <v>8400</v>
      </c>
      <c r="I117" s="12">
        <f>INDEX(Коэффициенты!B$3:B$74,MATCH(H117,Коэффициенты!A$3:A$74,1))</f>
        <v>0.52</v>
      </c>
      <c r="J117" s="9">
        <f t="shared" si="18"/>
        <v>393.12</v>
      </c>
      <c r="K117" s="2">
        <f t="shared" si="13"/>
        <v>2.8547999999999898</v>
      </c>
      <c r="L117" s="10">
        <f t="shared" si="19"/>
        <v>272.71799999999928</v>
      </c>
      <c r="M117" s="62">
        <f t="shared" si="11"/>
        <v>665.83799999999928</v>
      </c>
      <c r="N117" s="63">
        <f t="shared" si="16"/>
        <v>532.6703999999994</v>
      </c>
      <c r="Q117" s="22"/>
      <c r="R117" s="20"/>
      <c r="S117" s="20"/>
      <c r="T117" s="20"/>
      <c r="U117" s="20"/>
      <c r="V117" s="20"/>
      <c r="W117" s="20"/>
      <c r="X117" s="20"/>
      <c r="Y117" s="20"/>
      <c r="Z117" s="20"/>
      <c r="AA117" s="20"/>
    </row>
    <row r="118" spans="1:27" ht="15.75" thickBot="1" x14ac:dyDescent="0.3">
      <c r="A118">
        <f t="shared" si="14"/>
        <v>13.099999999999969</v>
      </c>
      <c r="B118">
        <f t="shared" si="12"/>
        <v>9.9999999999999645E-2</v>
      </c>
      <c r="C118" s="2">
        <f t="shared" si="17"/>
        <v>13.699999999999967</v>
      </c>
      <c r="D118">
        <f t="shared" si="15"/>
        <v>24.799999999999848</v>
      </c>
      <c r="E118" s="67">
        <v>8.3000000000000007</v>
      </c>
      <c r="F118" s="66">
        <v>38</v>
      </c>
      <c r="G118" s="1">
        <f>INDEX(Коэффициенты!D$3:D$39, MATCH(F118,Коэффициенты!C$3:C$39,1))</f>
        <v>0.62</v>
      </c>
      <c r="H118">
        <f t="shared" si="10"/>
        <v>8300</v>
      </c>
      <c r="I118" s="12">
        <f>INDEX(Коэффициенты!B$3:B$74,MATCH(H118,Коэффициенты!A$3:A$74,1))</f>
        <v>0.52</v>
      </c>
      <c r="J118" s="9">
        <f t="shared" si="18"/>
        <v>388.44</v>
      </c>
      <c r="K118" s="2">
        <f t="shared" si="13"/>
        <v>2.8271999999999897</v>
      </c>
      <c r="L118" s="10">
        <f t="shared" si="19"/>
        <v>275.54519999999928</v>
      </c>
      <c r="M118" s="62">
        <f t="shared" si="11"/>
        <v>663.98519999999928</v>
      </c>
      <c r="N118" s="63">
        <f t="shared" si="16"/>
        <v>531.18815999999947</v>
      </c>
      <c r="Q118" s="22"/>
      <c r="R118" s="20"/>
      <c r="S118" s="20"/>
      <c r="T118" s="20"/>
      <c r="U118" s="20"/>
      <c r="V118" s="20"/>
      <c r="W118" s="20"/>
      <c r="X118" s="20"/>
      <c r="Y118" s="20"/>
      <c r="Z118" s="20"/>
      <c r="AA118" s="20"/>
    </row>
    <row r="119" spans="1:27" ht="15.75" thickBot="1" x14ac:dyDescent="0.3">
      <c r="A119">
        <f t="shared" si="14"/>
        <v>13.199999999999969</v>
      </c>
      <c r="B119">
        <f t="shared" si="12"/>
        <v>9.9999999999999645E-2</v>
      </c>
      <c r="C119" s="2">
        <f t="shared" si="17"/>
        <v>13.799999999999967</v>
      </c>
      <c r="D119">
        <f t="shared" si="15"/>
        <v>24.699999999999847</v>
      </c>
      <c r="E119" s="67">
        <v>8</v>
      </c>
      <c r="F119" s="66">
        <v>35</v>
      </c>
      <c r="G119" s="1">
        <f>INDEX(Коэффициенты!D$3:D$39, MATCH(F119,Коэффициенты!C$3:C$39,1))</f>
        <v>0.64</v>
      </c>
      <c r="H119">
        <f t="shared" si="10"/>
        <v>8000</v>
      </c>
      <c r="I119" s="12">
        <f>INDEX(Коэффициенты!B$3:B$74,MATCH(H119,Коэффициенты!A$3:A$74,1))</f>
        <v>0.53</v>
      </c>
      <c r="J119" s="9">
        <f t="shared" si="18"/>
        <v>381.59999999999997</v>
      </c>
      <c r="K119" s="2">
        <f t="shared" si="13"/>
        <v>2.6879999999999904</v>
      </c>
      <c r="L119" s="10">
        <f t="shared" si="19"/>
        <v>278.23319999999927</v>
      </c>
      <c r="M119" s="62">
        <f t="shared" si="11"/>
        <v>659.83319999999924</v>
      </c>
      <c r="N119" s="63">
        <f t="shared" si="16"/>
        <v>527.86655999999937</v>
      </c>
      <c r="Q119" s="22"/>
      <c r="R119" s="20"/>
      <c r="S119" s="20"/>
      <c r="T119" s="20"/>
      <c r="U119" s="20"/>
      <c r="V119" s="20"/>
      <c r="W119" s="20"/>
      <c r="X119" s="20"/>
      <c r="Y119" s="20"/>
      <c r="Z119" s="20"/>
      <c r="AA119" s="20"/>
    </row>
    <row r="120" spans="1:27" ht="15.75" thickBot="1" x14ac:dyDescent="0.3">
      <c r="A120">
        <f t="shared" si="14"/>
        <v>13.299999999999969</v>
      </c>
      <c r="B120">
        <f t="shared" si="12"/>
        <v>9.9999999999999645E-2</v>
      </c>
      <c r="C120">
        <f t="shared" si="17"/>
        <v>13.899999999999967</v>
      </c>
      <c r="D120">
        <f t="shared" si="15"/>
        <v>24.599999999999845</v>
      </c>
      <c r="E120" s="67">
        <v>9</v>
      </c>
      <c r="F120" s="66">
        <v>34</v>
      </c>
      <c r="G120" s="1">
        <f>INDEX(Коэффициенты!D$3:D$39, MATCH(F120,Коэффициенты!C$3:C$39,1))</f>
        <v>0.65</v>
      </c>
      <c r="H120">
        <f t="shared" si="10"/>
        <v>9000</v>
      </c>
      <c r="I120" s="12">
        <f>INDEX(Коэффициенты!B$3:B$74,MATCH(H120,Коэффициенты!A$3:A$74,1))</f>
        <v>0.49</v>
      </c>
      <c r="J120" s="9">
        <f t="shared" si="18"/>
        <v>396.9</v>
      </c>
      <c r="K120" s="2">
        <f t="shared" si="13"/>
        <v>2.6519999999999908</v>
      </c>
      <c r="L120" s="10">
        <f t="shared" si="19"/>
        <v>280.88519999999926</v>
      </c>
      <c r="M120" s="62">
        <f t="shared" si="11"/>
        <v>677.78519999999924</v>
      </c>
      <c r="N120" s="63">
        <f t="shared" si="16"/>
        <v>542.22815999999943</v>
      </c>
      <c r="Q120" s="22"/>
      <c r="R120" s="20"/>
      <c r="S120" s="20"/>
      <c r="T120" s="20"/>
      <c r="U120" s="20"/>
      <c r="V120" s="20"/>
      <c r="W120" s="20"/>
      <c r="X120" s="20"/>
      <c r="Y120" s="20"/>
      <c r="Z120" s="20"/>
      <c r="AA120" s="20"/>
    </row>
    <row r="121" spans="1:27" ht="15.75" thickBot="1" x14ac:dyDescent="0.3">
      <c r="A121">
        <f t="shared" si="14"/>
        <v>13.399999999999968</v>
      </c>
      <c r="B121">
        <f t="shared" si="12"/>
        <v>9.9999999999999645E-2</v>
      </c>
      <c r="C121">
        <f t="shared" si="17"/>
        <v>13.999999999999966</v>
      </c>
      <c r="D121">
        <f t="shared" si="15"/>
        <v>24.499999999999844</v>
      </c>
      <c r="E121" s="67">
        <v>13.4</v>
      </c>
      <c r="F121" s="66">
        <v>34</v>
      </c>
      <c r="G121" s="1">
        <f>INDEX(Коэффициенты!D$3:D$39, MATCH(F121,Коэффициенты!C$3:C$39,1))</f>
        <v>0.65</v>
      </c>
      <c r="H121">
        <f t="shared" si="10"/>
        <v>13400</v>
      </c>
      <c r="I121" s="12">
        <f>INDEX(Коэффициенты!B$3:B$74,MATCH(H121,Коэффициенты!A$3:A$74,1))</f>
        <v>0.39</v>
      </c>
      <c r="J121" s="9">
        <f t="shared" si="18"/>
        <v>470.34</v>
      </c>
      <c r="K121" s="2">
        <f t="shared" si="13"/>
        <v>2.6519999999999908</v>
      </c>
      <c r="L121" s="10">
        <f t="shared" si="19"/>
        <v>283.53719999999925</v>
      </c>
      <c r="M121" s="62">
        <f t="shared" si="11"/>
        <v>753.87719999999922</v>
      </c>
      <c r="N121" s="63">
        <f t="shared" si="16"/>
        <v>603.10175999999933</v>
      </c>
      <c r="Q121" s="22"/>
      <c r="R121" s="20"/>
      <c r="S121" s="20"/>
      <c r="T121" s="20"/>
      <c r="U121" s="20"/>
      <c r="V121" s="20"/>
      <c r="W121" s="20"/>
      <c r="X121" s="20"/>
      <c r="Y121" s="20"/>
      <c r="Z121" s="20"/>
      <c r="AA121" s="20"/>
    </row>
    <row r="122" spans="1:27" ht="15.75" thickBot="1" x14ac:dyDescent="0.3">
      <c r="A122">
        <f t="shared" si="14"/>
        <v>13.499999999999968</v>
      </c>
      <c r="B122">
        <f t="shared" si="12"/>
        <v>9.9999999999999645E-2</v>
      </c>
      <c r="C122" s="2">
        <f t="shared" si="17"/>
        <v>14.099999999999966</v>
      </c>
      <c r="D122">
        <f t="shared" si="15"/>
        <v>24.399999999999842</v>
      </c>
      <c r="E122" s="67">
        <v>12.9</v>
      </c>
      <c r="F122" s="66">
        <v>44</v>
      </c>
      <c r="G122" s="1">
        <f>INDEX(Коэффициенты!D$3:D$39, MATCH(F122,Коэффициенты!C$3:C$39,1))</f>
        <v>0.59</v>
      </c>
      <c r="H122">
        <f t="shared" si="10"/>
        <v>12900</v>
      </c>
      <c r="I122" s="12">
        <f>INDEX(Коэффициенты!B$3:B$74,MATCH(H122,Коэффициенты!A$3:A$74,1))</f>
        <v>0.4</v>
      </c>
      <c r="J122" s="9">
        <f t="shared" si="18"/>
        <v>464.4</v>
      </c>
      <c r="K122" s="2">
        <f t="shared" si="13"/>
        <v>3.1151999999999882</v>
      </c>
      <c r="L122" s="10">
        <f t="shared" si="19"/>
        <v>286.65239999999926</v>
      </c>
      <c r="M122" s="62">
        <f t="shared" si="11"/>
        <v>751.05239999999924</v>
      </c>
      <c r="N122" s="63">
        <f t="shared" si="16"/>
        <v>600.84191999999939</v>
      </c>
      <c r="Q122" s="22"/>
      <c r="R122" s="20"/>
      <c r="S122" s="20"/>
      <c r="T122" s="20"/>
      <c r="U122" s="20"/>
      <c r="V122" s="20"/>
      <c r="W122" s="20"/>
      <c r="X122" s="20"/>
      <c r="Y122" s="20"/>
      <c r="Z122" s="20"/>
      <c r="AA122" s="20"/>
    </row>
    <row r="123" spans="1:27" ht="15.75" thickBot="1" x14ac:dyDescent="0.3">
      <c r="A123">
        <f t="shared" si="14"/>
        <v>13.599999999999968</v>
      </c>
      <c r="B123">
        <f t="shared" si="12"/>
        <v>9.9999999999999645E-2</v>
      </c>
      <c r="C123">
        <f t="shared" si="17"/>
        <v>14.199999999999966</v>
      </c>
      <c r="D123">
        <f t="shared" si="15"/>
        <v>24.299999999999841</v>
      </c>
      <c r="E123" s="67">
        <v>12.6</v>
      </c>
      <c r="F123" s="66">
        <v>57</v>
      </c>
      <c r="G123" s="1">
        <f>INDEX(Коэффициенты!D$3:D$39, MATCH(F123,Коэффициенты!C$3:C$39,1))</f>
        <v>0.56000000000000005</v>
      </c>
      <c r="H123">
        <f t="shared" si="10"/>
        <v>12600</v>
      </c>
      <c r="I123" s="12">
        <f>INDEX(Коэффициенты!B$3:B$74,MATCH(H123,Коэффициенты!A$3:A$74,1))</f>
        <v>0.4</v>
      </c>
      <c r="J123" s="9">
        <f t="shared" si="18"/>
        <v>453.59999999999997</v>
      </c>
      <c r="K123" s="2">
        <f t="shared" si="13"/>
        <v>3.8303999999999863</v>
      </c>
      <c r="L123" s="10">
        <f t="shared" si="19"/>
        <v>290.48279999999926</v>
      </c>
      <c r="M123" s="62">
        <f t="shared" si="11"/>
        <v>744.08279999999922</v>
      </c>
      <c r="N123" s="63">
        <f t="shared" si="16"/>
        <v>595.26623999999936</v>
      </c>
      <c r="Q123" s="22"/>
      <c r="R123" s="20"/>
      <c r="S123" s="20"/>
      <c r="T123" s="20"/>
      <c r="U123" s="20"/>
      <c r="V123" s="20"/>
      <c r="W123" s="20"/>
      <c r="X123" s="20"/>
      <c r="Y123" s="20"/>
      <c r="Z123" s="20"/>
      <c r="AA123" s="20"/>
    </row>
    <row r="124" spans="1:27" ht="15.75" thickBot="1" x14ac:dyDescent="0.3">
      <c r="A124">
        <f t="shared" si="14"/>
        <v>13.699999999999967</v>
      </c>
      <c r="B124">
        <f t="shared" si="12"/>
        <v>9.9999999999999645E-2</v>
      </c>
      <c r="C124" s="2">
        <f t="shared" si="17"/>
        <v>14.299999999999965</v>
      </c>
      <c r="D124">
        <f t="shared" si="15"/>
        <v>24.199999999999839</v>
      </c>
      <c r="E124" s="67">
        <v>12.9</v>
      </c>
      <c r="F124" s="66">
        <v>60</v>
      </c>
      <c r="G124" s="1">
        <f>INDEX(Коэффициенты!D$3:D$39, MATCH(F124,Коэффициенты!C$3:C$39,1))</f>
        <v>0.55000000000000004</v>
      </c>
      <c r="H124">
        <f t="shared" si="10"/>
        <v>12900</v>
      </c>
      <c r="I124" s="12">
        <f>INDEX(Коэффициенты!B$3:B$74,MATCH(H124,Коэффициенты!A$3:A$74,1))</f>
        <v>0.4</v>
      </c>
      <c r="J124" s="9">
        <f t="shared" si="18"/>
        <v>464.4</v>
      </c>
      <c r="K124" s="2">
        <f t="shared" si="13"/>
        <v>3.9599999999999858</v>
      </c>
      <c r="L124" s="10">
        <f t="shared" si="19"/>
        <v>294.44279999999924</v>
      </c>
      <c r="M124" s="62">
        <f t="shared" si="11"/>
        <v>758.84279999999922</v>
      </c>
      <c r="N124" s="63">
        <f t="shared" si="16"/>
        <v>607.07423999999935</v>
      </c>
      <c r="Q124" s="22"/>
      <c r="R124" s="20"/>
      <c r="S124" s="20"/>
      <c r="T124" s="20"/>
      <c r="U124" s="20"/>
      <c r="V124" s="20"/>
      <c r="W124" s="20"/>
      <c r="X124" s="20"/>
      <c r="Y124" s="20"/>
      <c r="Z124" s="20"/>
      <c r="AA124" s="20"/>
    </row>
    <row r="125" spans="1:27" ht="15.75" thickBot="1" x14ac:dyDescent="0.3">
      <c r="A125">
        <f t="shared" si="14"/>
        <v>13.799999999999967</v>
      </c>
      <c r="B125">
        <f t="shared" si="12"/>
        <v>9.9999999999999645E-2</v>
      </c>
      <c r="C125">
        <f t="shared" si="17"/>
        <v>14.399999999999965</v>
      </c>
      <c r="D125">
        <f t="shared" si="15"/>
        <v>24.099999999999838</v>
      </c>
      <c r="E125" s="68">
        <v>13</v>
      </c>
      <c r="F125" s="65">
        <v>58</v>
      </c>
      <c r="G125" s="1">
        <f>INDEX(Коэффициенты!D$3:D$39, MATCH(F125,Коэффициенты!C$3:C$39,1))</f>
        <v>0.56000000000000005</v>
      </c>
      <c r="H125">
        <f t="shared" si="10"/>
        <v>13000</v>
      </c>
      <c r="I125" s="12">
        <f>INDEX(Коэффициенты!B$3:B$74,MATCH(H125,Коэффициенты!A$3:A$74,1))</f>
        <v>0.39</v>
      </c>
      <c r="J125" s="9">
        <f t="shared" si="18"/>
        <v>456.3</v>
      </c>
      <c r="K125" s="2">
        <f t="shared" si="13"/>
        <v>3.8975999999999864</v>
      </c>
      <c r="L125" s="10">
        <f t="shared" si="19"/>
        <v>298.34039999999925</v>
      </c>
      <c r="M125" s="62">
        <f t="shared" si="11"/>
        <v>754.64039999999932</v>
      </c>
      <c r="N125" s="63">
        <f t="shared" si="16"/>
        <v>603.71231999999941</v>
      </c>
      <c r="Q125" s="22"/>
      <c r="R125" s="20"/>
      <c r="S125" s="20"/>
      <c r="T125" s="20"/>
      <c r="U125" s="20"/>
      <c r="V125" s="20"/>
      <c r="W125" s="20"/>
      <c r="X125" s="20"/>
      <c r="Y125" s="20"/>
      <c r="Z125" s="20"/>
      <c r="AA125" s="20"/>
    </row>
    <row r="126" spans="1:27" ht="15.75" thickBot="1" x14ac:dyDescent="0.3">
      <c r="A126">
        <f t="shared" si="14"/>
        <v>13.899999999999967</v>
      </c>
      <c r="B126">
        <f t="shared" si="12"/>
        <v>9.9999999999999645E-2</v>
      </c>
      <c r="C126" s="2">
        <f t="shared" si="17"/>
        <v>14.499999999999964</v>
      </c>
      <c r="D126">
        <f t="shared" si="15"/>
        <v>23.999999999999837</v>
      </c>
      <c r="E126" s="67">
        <v>14</v>
      </c>
      <c r="F126" s="66">
        <v>58</v>
      </c>
      <c r="G126" s="1">
        <f>INDEX(Коэффициенты!D$3:D$39, MATCH(F126,Коэффициенты!C$3:C$39,1))</f>
        <v>0.56000000000000005</v>
      </c>
      <c r="H126">
        <f t="shared" si="10"/>
        <v>14000</v>
      </c>
      <c r="I126" s="12">
        <f>INDEX(Коэффициенты!B$3:B$74,MATCH(H126,Коэффициенты!A$3:A$74,1))</f>
        <v>0.37</v>
      </c>
      <c r="J126" s="9">
        <f t="shared" si="18"/>
        <v>466.2</v>
      </c>
      <c r="K126" s="2">
        <f t="shared" si="13"/>
        <v>3.8975999999999864</v>
      </c>
      <c r="L126" s="10">
        <f t="shared" si="19"/>
        <v>302.23799999999926</v>
      </c>
      <c r="M126" s="62">
        <f t="shared" si="11"/>
        <v>768.43799999999919</v>
      </c>
      <c r="N126" s="63">
        <f t="shared" si="16"/>
        <v>614.75039999999933</v>
      </c>
      <c r="Q126" s="22"/>
      <c r="R126" s="20"/>
      <c r="S126" s="20"/>
      <c r="T126" s="20"/>
      <c r="U126" s="20"/>
      <c r="V126" s="20"/>
      <c r="W126" s="20"/>
      <c r="X126" s="20"/>
      <c r="Y126" s="20"/>
      <c r="Z126" s="20"/>
      <c r="AA126" s="20"/>
    </row>
    <row r="127" spans="1:27" ht="15.75" thickBot="1" x14ac:dyDescent="0.3">
      <c r="A127">
        <f t="shared" si="14"/>
        <v>13.999999999999966</v>
      </c>
      <c r="B127">
        <f t="shared" si="12"/>
        <v>9.9999999999999645E-2</v>
      </c>
      <c r="C127" s="2">
        <f t="shared" si="17"/>
        <v>14.599999999999964</v>
      </c>
      <c r="D127">
        <f t="shared" si="15"/>
        <v>23.899999999999835</v>
      </c>
      <c r="E127" s="67">
        <v>13.6</v>
      </c>
      <c r="F127" s="66">
        <v>61</v>
      </c>
      <c r="G127" s="1">
        <f>INDEX(Коэффициенты!D$3:D$39, MATCH(F127,Коэффициенты!C$3:C$39,1))</f>
        <v>0.55000000000000004</v>
      </c>
      <c r="H127">
        <f t="shared" si="10"/>
        <v>13600</v>
      </c>
      <c r="I127" s="12">
        <f>INDEX(Коэффициенты!B$3:B$74,MATCH(H127,Коэффициенты!A$3:A$74,1))</f>
        <v>0.38</v>
      </c>
      <c r="J127" s="9">
        <f t="shared" si="18"/>
        <v>465.12</v>
      </c>
      <c r="K127" s="2">
        <f t="shared" si="13"/>
        <v>4.0259999999999856</v>
      </c>
      <c r="L127" s="10">
        <f t="shared" si="19"/>
        <v>306.26399999999927</v>
      </c>
      <c r="M127" s="62">
        <f t="shared" si="11"/>
        <v>771.38399999999933</v>
      </c>
      <c r="N127" s="63">
        <f t="shared" si="16"/>
        <v>617.10719999999947</v>
      </c>
      <c r="Q127" s="22"/>
      <c r="R127" s="20"/>
      <c r="S127" s="20"/>
      <c r="T127" s="20"/>
      <c r="U127" s="20"/>
      <c r="V127" s="20"/>
      <c r="W127" s="20"/>
      <c r="X127" s="20"/>
      <c r="Y127" s="20"/>
      <c r="Z127" s="20"/>
      <c r="AA127" s="20"/>
    </row>
    <row r="128" spans="1:27" ht="15.75" thickBot="1" x14ac:dyDescent="0.3">
      <c r="A128">
        <f t="shared" si="14"/>
        <v>14.099999999999966</v>
      </c>
      <c r="B128">
        <f t="shared" si="12"/>
        <v>9.9999999999999645E-2</v>
      </c>
      <c r="C128">
        <f t="shared" si="17"/>
        <v>14.699999999999964</v>
      </c>
      <c r="D128">
        <f t="shared" si="15"/>
        <v>23.799999999999834</v>
      </c>
      <c r="E128" s="67">
        <v>12.7</v>
      </c>
      <c r="F128" s="66">
        <v>61</v>
      </c>
      <c r="G128" s="1">
        <f>INDEX(Коэффициенты!D$3:D$39, MATCH(F128,Коэффициенты!C$3:C$39,1))</f>
        <v>0.55000000000000004</v>
      </c>
      <c r="H128">
        <f t="shared" si="10"/>
        <v>12700</v>
      </c>
      <c r="I128" s="12">
        <f>INDEX(Коэффициенты!B$3:B$74,MATCH(H128,Коэффициенты!A$3:A$74,1))</f>
        <v>0.4</v>
      </c>
      <c r="J128" s="9">
        <f t="shared" si="18"/>
        <v>457.2</v>
      </c>
      <c r="K128" s="2">
        <f t="shared" si="13"/>
        <v>4.0259999999999856</v>
      </c>
      <c r="L128" s="10">
        <f t="shared" si="19"/>
        <v>310.28999999999928</v>
      </c>
      <c r="M128" s="62">
        <f t="shared" si="11"/>
        <v>767.48999999999933</v>
      </c>
      <c r="N128" s="63">
        <f t="shared" si="16"/>
        <v>613.99199999999951</v>
      </c>
      <c r="Q128" s="22"/>
      <c r="R128" s="20"/>
      <c r="S128" s="20"/>
      <c r="T128" s="20"/>
      <c r="U128" s="20"/>
      <c r="V128" s="20"/>
      <c r="W128" s="20"/>
      <c r="X128" s="20"/>
      <c r="Y128" s="20"/>
      <c r="Z128" s="20"/>
      <c r="AA128" s="20"/>
    </row>
    <row r="129" spans="1:27" ht="15.75" thickBot="1" x14ac:dyDescent="0.3">
      <c r="A129">
        <f t="shared" si="14"/>
        <v>14.199999999999966</v>
      </c>
      <c r="B129">
        <f t="shared" si="12"/>
        <v>9.9999999999999645E-2</v>
      </c>
      <c r="C129">
        <f t="shared" si="17"/>
        <v>14.799999999999963</v>
      </c>
      <c r="D129">
        <f t="shared" si="15"/>
        <v>23.699999999999832</v>
      </c>
      <c r="E129" s="67">
        <v>9.6</v>
      </c>
      <c r="F129" s="66">
        <v>56</v>
      </c>
      <c r="G129" s="1">
        <f>INDEX(Коэффициенты!D$3:D$39, MATCH(F129,Коэффициенты!C$3:C$39,1))</f>
        <v>0.56000000000000005</v>
      </c>
      <c r="H129">
        <f t="shared" si="10"/>
        <v>9600</v>
      </c>
      <c r="I129" s="12">
        <f>INDEX(Коэффициенты!B$3:B$74,MATCH(H129,Коэффициенты!A$3:A$74,1))</f>
        <v>0.47</v>
      </c>
      <c r="J129" s="9">
        <f t="shared" si="18"/>
        <v>406.08</v>
      </c>
      <c r="K129" s="2">
        <f t="shared" si="13"/>
        <v>3.7631999999999866</v>
      </c>
      <c r="L129" s="10">
        <f t="shared" si="19"/>
        <v>314.05319999999926</v>
      </c>
      <c r="M129" s="62">
        <f t="shared" si="11"/>
        <v>720.13319999999931</v>
      </c>
      <c r="N129" s="63">
        <f t="shared" si="16"/>
        <v>576.10655999999949</v>
      </c>
      <c r="Q129" s="22"/>
      <c r="R129" s="20"/>
      <c r="S129" s="20"/>
      <c r="T129" s="20"/>
      <c r="U129" s="20"/>
      <c r="V129" s="20"/>
      <c r="W129" s="20"/>
      <c r="X129" s="20"/>
      <c r="Y129" s="20"/>
      <c r="Z129" s="20"/>
      <c r="AA129" s="20"/>
    </row>
    <row r="130" spans="1:27" ht="15.75" thickBot="1" x14ac:dyDescent="0.3">
      <c r="A130">
        <f t="shared" si="14"/>
        <v>14.299999999999965</v>
      </c>
      <c r="B130">
        <f t="shared" si="12"/>
        <v>9.9999999999999645E-2</v>
      </c>
      <c r="C130" s="2">
        <f t="shared" si="17"/>
        <v>14.899999999999963</v>
      </c>
      <c r="D130">
        <f t="shared" si="15"/>
        <v>23.599999999999831</v>
      </c>
      <c r="E130" s="67">
        <v>6.3</v>
      </c>
      <c r="F130" s="66">
        <v>50</v>
      </c>
      <c r="G130" s="1">
        <f>INDEX(Коэффициенты!D$3:D$39, MATCH(F130,Коэффициенты!C$3:C$39,1))</f>
        <v>0.57999999999999996</v>
      </c>
      <c r="H130">
        <f t="shared" si="10"/>
        <v>6300</v>
      </c>
      <c r="I130" s="12">
        <f>INDEX(Коэффициенты!B$3:B$74,MATCH(H130,Коэффициенты!A$3:A$74,1))</f>
        <v>0.6</v>
      </c>
      <c r="J130" s="9">
        <f t="shared" si="18"/>
        <v>340.2</v>
      </c>
      <c r="K130" s="2">
        <f t="shared" si="13"/>
        <v>3.4799999999999871</v>
      </c>
      <c r="L130" s="10">
        <f t="shared" si="19"/>
        <v>317.53319999999923</v>
      </c>
      <c r="M130" s="62">
        <f t="shared" si="11"/>
        <v>657.73319999999921</v>
      </c>
      <c r="N130" s="63">
        <f t="shared" si="16"/>
        <v>526.18655999999942</v>
      </c>
      <c r="Q130" s="22"/>
      <c r="R130" s="20"/>
      <c r="S130" s="20"/>
      <c r="T130" s="20"/>
      <c r="U130" s="20"/>
      <c r="V130" s="20"/>
      <c r="W130" s="20"/>
      <c r="X130" s="20"/>
      <c r="Y130" s="20"/>
      <c r="Z130" s="20"/>
      <c r="AA130" s="20"/>
    </row>
    <row r="131" spans="1:27" ht="15.75" thickBot="1" x14ac:dyDescent="0.3">
      <c r="A131">
        <f t="shared" si="14"/>
        <v>14.399999999999965</v>
      </c>
      <c r="B131">
        <f t="shared" si="12"/>
        <v>9.9999999999999645E-2</v>
      </c>
      <c r="C131">
        <f t="shared" si="17"/>
        <v>14.999999999999963</v>
      </c>
      <c r="D131">
        <f t="shared" si="15"/>
        <v>23.499999999999829</v>
      </c>
      <c r="E131" s="67">
        <v>9.3000000000000007</v>
      </c>
      <c r="F131" s="66">
        <v>41</v>
      </c>
      <c r="G131" s="1">
        <f>INDEX(Коэффициенты!D$3:D$39, MATCH(F131,Коэффициенты!C$3:C$39,1))</f>
        <v>0.6</v>
      </c>
      <c r="H131">
        <f t="shared" si="10"/>
        <v>9300</v>
      </c>
      <c r="I131" s="12">
        <f>INDEX(Коэффициенты!B$3:B$74,MATCH(H131,Коэффициенты!A$3:A$74,1))</f>
        <v>0.48</v>
      </c>
      <c r="J131" s="9">
        <f t="shared" si="18"/>
        <v>401.76</v>
      </c>
      <c r="K131" s="2">
        <f t="shared" si="13"/>
        <v>2.9519999999999893</v>
      </c>
      <c r="L131" s="10">
        <f t="shared" si="19"/>
        <v>320.48519999999922</v>
      </c>
      <c r="M131" s="62">
        <f t="shared" si="11"/>
        <v>722.24519999999916</v>
      </c>
      <c r="N131" s="63">
        <f t="shared" si="16"/>
        <v>577.7961599999993</v>
      </c>
      <c r="Q131" s="22"/>
      <c r="R131" s="20"/>
      <c r="S131" s="20"/>
      <c r="T131" s="20"/>
      <c r="U131" s="20"/>
      <c r="V131" s="20"/>
      <c r="W131" s="20"/>
      <c r="X131" s="20"/>
      <c r="Y131" s="20"/>
      <c r="Z131" s="20"/>
      <c r="AA131" s="20"/>
    </row>
    <row r="132" spans="1:27" ht="15.75" thickBot="1" x14ac:dyDescent="0.3">
      <c r="A132">
        <f t="shared" si="14"/>
        <v>14.499999999999964</v>
      </c>
      <c r="B132">
        <f t="shared" si="12"/>
        <v>9.9999999999999645E-2</v>
      </c>
      <c r="C132" s="2">
        <f t="shared" si="17"/>
        <v>15.099999999999962</v>
      </c>
      <c r="D132">
        <f t="shared" si="15"/>
        <v>23.399999999999828</v>
      </c>
      <c r="E132" s="67">
        <v>11.7</v>
      </c>
      <c r="F132" s="66">
        <v>39</v>
      </c>
      <c r="G132" s="1">
        <f>INDEX(Коэффициенты!D$3:D$39, MATCH(F132,Коэффициенты!C$3:C$39,1))</f>
        <v>0.61</v>
      </c>
      <c r="H132">
        <f t="shared" si="10"/>
        <v>11700</v>
      </c>
      <c r="I132" s="12">
        <f>INDEX(Коэффициенты!B$3:B$74,MATCH(H132,Коэффициенты!A$3:A$74,1))</f>
        <v>0.42</v>
      </c>
      <c r="J132" s="9">
        <f t="shared" si="18"/>
        <v>442.26</v>
      </c>
      <c r="K132" s="2">
        <f t="shared" si="13"/>
        <v>2.8547999999999898</v>
      </c>
      <c r="L132" s="10">
        <f t="shared" si="19"/>
        <v>323.33999999999924</v>
      </c>
      <c r="M132" s="62">
        <f t="shared" si="11"/>
        <v>765.59999999999923</v>
      </c>
      <c r="N132" s="63">
        <f t="shared" si="16"/>
        <v>612.47999999999934</v>
      </c>
      <c r="Q132" s="22"/>
      <c r="R132" s="20"/>
      <c r="S132" s="20"/>
      <c r="T132" s="20"/>
      <c r="U132" s="20"/>
      <c r="V132" s="20"/>
      <c r="W132" s="20"/>
      <c r="X132" s="20"/>
      <c r="Y132" s="20"/>
      <c r="Z132" s="20"/>
      <c r="AA132" s="20"/>
    </row>
    <row r="133" spans="1:27" ht="15.75" thickBot="1" x14ac:dyDescent="0.3">
      <c r="A133">
        <f t="shared" si="14"/>
        <v>14.599999999999964</v>
      </c>
      <c r="B133">
        <f t="shared" si="12"/>
        <v>9.9999999999999645E-2</v>
      </c>
      <c r="C133">
        <f t="shared" si="17"/>
        <v>15.199999999999962</v>
      </c>
      <c r="D133">
        <f t="shared" si="15"/>
        <v>23.299999999999827</v>
      </c>
      <c r="E133" s="67">
        <v>13.4</v>
      </c>
      <c r="F133" s="66">
        <v>47</v>
      </c>
      <c r="G133" s="1">
        <f>INDEX(Коэффициенты!D$3:D$39, MATCH(F133,Коэффициенты!C$3:C$39,1))</f>
        <v>0.59</v>
      </c>
      <c r="H133">
        <f t="shared" si="10"/>
        <v>13400</v>
      </c>
      <c r="I133" s="12">
        <f>INDEX(Коэффициенты!B$3:B$74,MATCH(H133,Коэффициенты!A$3:A$74,1))</f>
        <v>0.39</v>
      </c>
      <c r="J133" s="9">
        <f t="shared" si="18"/>
        <v>470.34</v>
      </c>
      <c r="K133" s="2">
        <f t="shared" si="13"/>
        <v>3.3275999999999879</v>
      </c>
      <c r="L133" s="10">
        <f t="shared" si="19"/>
        <v>326.6675999999992</v>
      </c>
      <c r="M133" s="62">
        <f t="shared" si="11"/>
        <v>797.00759999999923</v>
      </c>
      <c r="N133" s="63">
        <f t="shared" si="16"/>
        <v>637.60607999999934</v>
      </c>
      <c r="Q133" s="22"/>
      <c r="R133" s="20"/>
      <c r="S133" s="20"/>
      <c r="T133" s="20"/>
      <c r="U133" s="20"/>
      <c r="V133" s="20"/>
      <c r="W133" s="20"/>
      <c r="X133" s="20"/>
      <c r="Y133" s="20"/>
      <c r="Z133" s="20"/>
      <c r="AA133" s="20"/>
    </row>
    <row r="134" spans="1:27" ht="15.75" thickBot="1" x14ac:dyDescent="0.3">
      <c r="A134">
        <f t="shared" si="14"/>
        <v>14.699999999999964</v>
      </c>
      <c r="B134">
        <f t="shared" si="12"/>
        <v>9.9999999999999645E-2</v>
      </c>
      <c r="C134" s="2">
        <f t="shared" si="17"/>
        <v>15.299999999999962</v>
      </c>
      <c r="D134">
        <f t="shared" si="15"/>
        <v>23.199999999999825</v>
      </c>
      <c r="E134" s="67">
        <v>13.6</v>
      </c>
      <c r="F134" s="66">
        <v>55</v>
      </c>
      <c r="G134" s="1">
        <f>INDEX(Коэффициенты!D$3:D$39, MATCH(F134,Коэффициенты!C$3:C$39,1))</f>
        <v>0.56999999999999995</v>
      </c>
      <c r="H134">
        <f t="shared" si="10"/>
        <v>13600</v>
      </c>
      <c r="I134" s="12">
        <f>INDEX(Коэффициенты!B$3:B$74,MATCH(H134,Коэффициенты!A$3:A$74,1))</f>
        <v>0.38</v>
      </c>
      <c r="J134" s="9">
        <f t="shared" si="18"/>
        <v>465.12</v>
      </c>
      <c r="K134" s="2">
        <f t="shared" si="13"/>
        <v>3.7619999999999862</v>
      </c>
      <c r="L134" s="10">
        <f t="shared" si="19"/>
        <v>330.4295999999992</v>
      </c>
      <c r="M134" s="62">
        <f t="shared" si="11"/>
        <v>795.54959999999915</v>
      </c>
      <c r="N134" s="63">
        <f t="shared" si="16"/>
        <v>636.43967999999927</v>
      </c>
      <c r="Q134" s="22"/>
      <c r="R134" s="20"/>
      <c r="S134" s="20"/>
      <c r="T134" s="20"/>
      <c r="U134" s="20"/>
      <c r="V134" s="20"/>
      <c r="W134" s="20"/>
      <c r="X134" s="20"/>
      <c r="Y134" s="20"/>
      <c r="Z134" s="20"/>
      <c r="AA134" s="20"/>
    </row>
    <row r="135" spans="1:27" ht="15.75" thickBot="1" x14ac:dyDescent="0.3">
      <c r="A135">
        <f t="shared" si="14"/>
        <v>14.799999999999963</v>
      </c>
      <c r="B135">
        <f t="shared" si="12"/>
        <v>9.9999999999999645E-2</v>
      </c>
      <c r="C135" s="2">
        <f t="shared" si="17"/>
        <v>15.399999999999961</v>
      </c>
      <c r="D135">
        <f t="shared" si="15"/>
        <v>23.099999999999824</v>
      </c>
      <c r="E135" s="67">
        <v>16.100000000000001</v>
      </c>
      <c r="F135" s="66">
        <v>58</v>
      </c>
      <c r="G135" s="1">
        <f>INDEX(Коэффициенты!D$3:D$39, MATCH(F135,Коэффициенты!C$3:C$39,1))</f>
        <v>0.56000000000000005</v>
      </c>
      <c r="H135">
        <f t="shared" si="10"/>
        <v>16100.000000000002</v>
      </c>
      <c r="I135" s="12">
        <f>INDEX(Коэффициенты!B$3:B$74,MATCH(H135,Коэффициенты!A$3:A$74,1))</f>
        <v>0.34</v>
      </c>
      <c r="J135" s="9">
        <f t="shared" si="18"/>
        <v>492.66000000000008</v>
      </c>
      <c r="K135" s="2">
        <f t="shared" si="13"/>
        <v>3.8975999999999864</v>
      </c>
      <c r="L135" s="10">
        <f t="shared" si="19"/>
        <v>334.32719999999921</v>
      </c>
      <c r="M135" s="62">
        <f t="shared" si="11"/>
        <v>826.98719999999935</v>
      </c>
      <c r="N135" s="63">
        <f t="shared" si="16"/>
        <v>661.5897599999995</v>
      </c>
      <c r="Q135" s="22"/>
      <c r="R135" s="20"/>
      <c r="S135" s="20"/>
      <c r="T135" s="20"/>
      <c r="U135" s="20"/>
      <c r="V135" s="20"/>
      <c r="W135" s="20"/>
      <c r="X135" s="20"/>
      <c r="Y135" s="20"/>
      <c r="Z135" s="20"/>
      <c r="AA135" s="20"/>
    </row>
    <row r="136" spans="1:27" ht="15.75" thickBot="1" x14ac:dyDescent="0.3">
      <c r="A136">
        <f t="shared" si="14"/>
        <v>14.899999999999963</v>
      </c>
      <c r="B136">
        <f t="shared" si="12"/>
        <v>9.9999999999999645E-2</v>
      </c>
      <c r="C136">
        <f t="shared" si="17"/>
        <v>15.499999999999961</v>
      </c>
      <c r="D136">
        <f t="shared" si="15"/>
        <v>22.999999999999822</v>
      </c>
      <c r="E136" s="67">
        <v>16.5</v>
      </c>
      <c r="F136" s="66">
        <v>55</v>
      </c>
      <c r="G136" s="1">
        <f>INDEX(Коэффициенты!D$3:D$39, MATCH(F136,Коэффициенты!C$3:C$39,1))</f>
        <v>0.56999999999999995</v>
      </c>
      <c r="H136">
        <f t="shared" si="10"/>
        <v>16500</v>
      </c>
      <c r="I136" s="12">
        <f>INDEX(Коэффициенты!B$3:B$74,MATCH(H136,Коэффициенты!A$3:A$74,1))</f>
        <v>0.34</v>
      </c>
      <c r="J136" s="9">
        <f t="shared" si="18"/>
        <v>504.9</v>
      </c>
      <c r="K136" s="2">
        <f t="shared" si="13"/>
        <v>3.7619999999999862</v>
      </c>
      <c r="L136" s="10">
        <f t="shared" si="19"/>
        <v>338.08919999999921</v>
      </c>
      <c r="M136" s="62">
        <f t="shared" si="11"/>
        <v>842.98919999999919</v>
      </c>
      <c r="N136" s="63">
        <f t="shared" si="16"/>
        <v>674.39135999999939</v>
      </c>
      <c r="Q136" s="22"/>
      <c r="R136" s="20"/>
      <c r="S136" s="20"/>
      <c r="T136" s="20"/>
      <c r="U136" s="20"/>
      <c r="V136" s="20"/>
      <c r="W136" s="20"/>
      <c r="X136" s="20"/>
      <c r="Y136" s="20"/>
      <c r="Z136" s="20"/>
      <c r="AA136" s="20"/>
    </row>
    <row r="137" spans="1:27" ht="15.75" thickBot="1" x14ac:dyDescent="0.3">
      <c r="A137">
        <f t="shared" si="14"/>
        <v>14.999999999999963</v>
      </c>
      <c r="B137">
        <f t="shared" si="12"/>
        <v>9.9999999999999645E-2</v>
      </c>
      <c r="C137">
        <f t="shared" si="17"/>
        <v>15.599999999999961</v>
      </c>
      <c r="D137">
        <f t="shared" si="15"/>
        <v>22.899999999999821</v>
      </c>
      <c r="E137" s="67">
        <v>13.1</v>
      </c>
      <c r="F137" s="66">
        <v>48</v>
      </c>
      <c r="G137" s="1">
        <f>INDEX(Коэффициенты!D$3:D$39, MATCH(F137,Коэффициенты!C$3:C$39,1))</f>
        <v>0.57999999999999996</v>
      </c>
      <c r="H137">
        <f t="shared" si="10"/>
        <v>13100</v>
      </c>
      <c r="I137" s="12">
        <f>INDEX(Коэффициенты!B$3:B$74,MATCH(H137,Коэффициенты!A$3:A$74,1))</f>
        <v>0.39</v>
      </c>
      <c r="J137" s="9">
        <f t="shared" si="18"/>
        <v>459.81</v>
      </c>
      <c r="K137" s="2">
        <f t="shared" si="13"/>
        <v>3.3407999999999873</v>
      </c>
      <c r="L137" s="10">
        <f t="shared" si="19"/>
        <v>341.42999999999921</v>
      </c>
      <c r="M137" s="62">
        <f t="shared" si="11"/>
        <v>801.23999999999921</v>
      </c>
      <c r="N137" s="63">
        <f t="shared" si="16"/>
        <v>640.99199999999939</v>
      </c>
      <c r="Q137" s="22"/>
      <c r="R137" s="20"/>
      <c r="S137" s="20"/>
      <c r="T137" s="20"/>
      <c r="U137" s="20"/>
      <c r="V137" s="20"/>
      <c r="W137" s="20"/>
      <c r="X137" s="20"/>
      <c r="Y137" s="20"/>
      <c r="Z137" s="20"/>
      <c r="AA137" s="20"/>
    </row>
    <row r="138" spans="1:27" ht="15.75" thickBot="1" x14ac:dyDescent="0.3">
      <c r="A138">
        <f t="shared" si="14"/>
        <v>15.099999999999962</v>
      </c>
      <c r="B138">
        <f t="shared" si="12"/>
        <v>9.9999999999999645E-2</v>
      </c>
      <c r="C138" s="2">
        <f t="shared" si="17"/>
        <v>15.69999999999996</v>
      </c>
      <c r="D138">
        <f t="shared" si="15"/>
        <v>22.79999999999982</v>
      </c>
      <c r="E138" s="67">
        <v>10.4</v>
      </c>
      <c r="F138" s="66">
        <v>47</v>
      </c>
      <c r="G138" s="1">
        <f>INDEX(Коэффициенты!D$3:D$39, MATCH(F138,Коэффициенты!C$3:C$39,1))</f>
        <v>0.59</v>
      </c>
      <c r="H138">
        <f t="shared" si="10"/>
        <v>10400</v>
      </c>
      <c r="I138" s="12">
        <f>INDEX(Коэффициенты!B$3:B$74,MATCH(H138,Коэффициенты!A$3:A$74,1))</f>
        <v>0.45</v>
      </c>
      <c r="J138" s="9">
        <f t="shared" si="18"/>
        <v>421.2</v>
      </c>
      <c r="K138" s="2">
        <f t="shared" si="13"/>
        <v>3.3275999999999879</v>
      </c>
      <c r="L138" s="10">
        <f t="shared" si="19"/>
        <v>344.75759999999917</v>
      </c>
      <c r="M138" s="62">
        <f t="shared" si="11"/>
        <v>765.95759999999916</v>
      </c>
      <c r="N138" s="63">
        <f t="shared" si="16"/>
        <v>612.76607999999931</v>
      </c>
      <c r="Q138" s="22"/>
      <c r="R138" s="20"/>
      <c r="S138" s="20"/>
      <c r="T138" s="20"/>
      <c r="U138" s="20"/>
      <c r="V138" s="20"/>
      <c r="W138" s="20"/>
      <c r="X138" s="20"/>
      <c r="Y138" s="20"/>
      <c r="Z138" s="20"/>
      <c r="AA138" s="20"/>
    </row>
    <row r="139" spans="1:27" ht="15.75" thickBot="1" x14ac:dyDescent="0.3">
      <c r="A139">
        <f t="shared" si="14"/>
        <v>15.199999999999962</v>
      </c>
      <c r="B139">
        <f t="shared" si="12"/>
        <v>9.9999999999999645E-2</v>
      </c>
      <c r="C139">
        <f t="shared" si="17"/>
        <v>15.79999999999996</v>
      </c>
      <c r="D139">
        <f t="shared" si="15"/>
        <v>22.699999999999818</v>
      </c>
      <c r="E139" s="67">
        <v>9.6999999999999993</v>
      </c>
      <c r="F139" s="66">
        <v>34</v>
      </c>
      <c r="G139" s="1">
        <f>INDEX(Коэффициенты!D$3:D$39, MATCH(F139,Коэффициенты!C$3:C$39,1))</f>
        <v>0.65</v>
      </c>
      <c r="H139">
        <f t="shared" ref="H139:H180" si="20">E139*1000</f>
        <v>9700</v>
      </c>
      <c r="I139" s="12">
        <f>INDEX(Коэффициенты!B$3:B$74,MATCH(H139,Коэффициенты!A$3:A$74,1))</f>
        <v>0.47</v>
      </c>
      <c r="J139" s="9">
        <f t="shared" si="18"/>
        <v>410.31</v>
      </c>
      <c r="K139" s="2">
        <f t="shared" si="13"/>
        <v>2.6519999999999908</v>
      </c>
      <c r="L139" s="10">
        <f t="shared" si="19"/>
        <v>347.40959999999916</v>
      </c>
      <c r="M139" s="62">
        <f t="shared" ref="M139:M180" si="21">L139+J139</f>
        <v>757.71959999999922</v>
      </c>
      <c r="N139" s="63">
        <f t="shared" si="16"/>
        <v>606.17567999999937</v>
      </c>
      <c r="Q139" s="22"/>
      <c r="R139" s="20"/>
      <c r="S139" s="20"/>
      <c r="T139" s="20"/>
      <c r="U139" s="20"/>
      <c r="V139" s="20"/>
      <c r="W139" s="20"/>
      <c r="X139" s="20"/>
      <c r="Y139" s="20"/>
      <c r="Z139" s="20"/>
      <c r="AA139" s="20"/>
    </row>
    <row r="140" spans="1:27" ht="15.75" thickBot="1" x14ac:dyDescent="0.3">
      <c r="A140">
        <f t="shared" si="14"/>
        <v>15.299999999999962</v>
      </c>
      <c r="B140">
        <f t="shared" ref="B140:B180" si="22">A140-A139</f>
        <v>9.9999999999999645E-2</v>
      </c>
      <c r="C140" s="2">
        <f t="shared" si="17"/>
        <v>15.899999999999959</v>
      </c>
      <c r="D140">
        <f t="shared" si="15"/>
        <v>22.599999999999817</v>
      </c>
      <c r="E140" s="67">
        <v>9.6</v>
      </c>
      <c r="F140" s="66">
        <v>30</v>
      </c>
      <c r="G140" s="1">
        <f>INDEX(Коэффициенты!D$3:D$39, MATCH(F140,Коэффициенты!C$3:C$39,1))</f>
        <v>0.68</v>
      </c>
      <c r="H140">
        <f t="shared" si="20"/>
        <v>9600</v>
      </c>
      <c r="I140" s="12">
        <f>INDEX(Коэффициенты!B$3:B$74,MATCH(H140,Коэффициенты!A$3:A$74,1))</f>
        <v>0.47</v>
      </c>
      <c r="J140" s="9">
        <f t="shared" si="18"/>
        <v>406.08</v>
      </c>
      <c r="K140" s="2">
        <f t="shared" ref="K140:K180" si="23">G140*F140*B140*$E$4</f>
        <v>2.4479999999999915</v>
      </c>
      <c r="L140" s="10">
        <f t="shared" si="19"/>
        <v>349.85759999999914</v>
      </c>
      <c r="M140" s="62">
        <f t="shared" si="21"/>
        <v>755.93759999999907</v>
      </c>
      <c r="N140" s="63">
        <f t="shared" si="16"/>
        <v>604.75007999999923</v>
      </c>
      <c r="Q140" s="22"/>
      <c r="R140" s="20"/>
      <c r="S140" s="20"/>
      <c r="T140" s="20"/>
      <c r="U140" s="20"/>
      <c r="V140" s="20"/>
      <c r="W140" s="20"/>
      <c r="X140" s="20"/>
      <c r="Y140" s="20"/>
      <c r="Z140" s="20"/>
      <c r="AA140" s="20"/>
    </row>
    <row r="141" spans="1:27" ht="15.75" thickBot="1" x14ac:dyDescent="0.3">
      <c r="A141">
        <f t="shared" ref="A141:A180" si="24">A140+0.1</f>
        <v>15.399999999999961</v>
      </c>
      <c r="B141">
        <f t="shared" si="22"/>
        <v>9.9999999999999645E-2</v>
      </c>
      <c r="C141">
        <f t="shared" si="17"/>
        <v>15.999999999999959</v>
      </c>
      <c r="D141">
        <f t="shared" ref="D141:D180" si="25">D140-B141</f>
        <v>22.499999999999815</v>
      </c>
      <c r="E141" s="67">
        <v>8.8000000000000007</v>
      </c>
      <c r="F141" s="66">
        <v>32</v>
      </c>
      <c r="G141" s="1">
        <f>INDEX(Коэффициенты!D$3:D$39, MATCH(F141,Коэффициенты!C$3:C$39,1))</f>
        <v>0.66</v>
      </c>
      <c r="H141">
        <f t="shared" si="20"/>
        <v>8800</v>
      </c>
      <c r="I141" s="12">
        <f>INDEX(Коэффициенты!B$3:B$74,MATCH(H141,Коэффициенты!A$3:A$74,1))</f>
        <v>0.5</v>
      </c>
      <c r="J141" s="9">
        <f t="shared" si="18"/>
        <v>396</v>
      </c>
      <c r="K141" s="2">
        <f t="shared" si="23"/>
        <v>2.5343999999999909</v>
      </c>
      <c r="L141" s="10">
        <f t="shared" si="19"/>
        <v>352.39199999999914</v>
      </c>
      <c r="M141" s="62">
        <f t="shared" si="21"/>
        <v>748.39199999999914</v>
      </c>
      <c r="N141" s="63">
        <f t="shared" ref="N141:N180" si="26">M141/(1.25)</f>
        <v>598.71359999999936</v>
      </c>
      <c r="Q141" s="22"/>
      <c r="R141" s="20"/>
      <c r="S141" s="20"/>
      <c r="T141" s="20"/>
      <c r="U141" s="20"/>
      <c r="V141" s="20"/>
      <c r="W141" s="20"/>
      <c r="X141" s="20"/>
      <c r="Y141" s="20"/>
      <c r="Z141" s="20"/>
      <c r="AA141" s="20"/>
    </row>
    <row r="142" spans="1:27" ht="15.75" thickBot="1" x14ac:dyDescent="0.3">
      <c r="A142">
        <f t="shared" si="24"/>
        <v>15.499999999999961</v>
      </c>
      <c r="B142">
        <f t="shared" si="22"/>
        <v>9.9999999999999645E-2</v>
      </c>
      <c r="C142" s="2">
        <f t="shared" ref="C142:C180" si="27">B142+C141</f>
        <v>16.099999999999959</v>
      </c>
      <c r="D142">
        <f t="shared" si="25"/>
        <v>22.399999999999814</v>
      </c>
      <c r="E142" s="67">
        <v>8.1999999999999993</v>
      </c>
      <c r="F142" s="66">
        <v>29</v>
      </c>
      <c r="G142" s="1">
        <f>INDEX(Коэффициенты!D$3:D$39, MATCH(F142,Коэффициенты!C$3:C$39,1))</f>
        <v>0.69</v>
      </c>
      <c r="H142">
        <f t="shared" si="20"/>
        <v>8200</v>
      </c>
      <c r="I142" s="12">
        <f>INDEX(Коэффициенты!B$3:B$74,MATCH(H142,Коэффициенты!A$3:A$74,1))</f>
        <v>0.53</v>
      </c>
      <c r="J142" s="9">
        <f t="shared" ref="J142:J180" si="28">I142*H142*$E$5</f>
        <v>391.14</v>
      </c>
      <c r="K142" s="2">
        <f t="shared" si="23"/>
        <v>2.4011999999999913</v>
      </c>
      <c r="L142" s="10">
        <f t="shared" ref="L142:L180" si="29">L141+K142</f>
        <v>354.79319999999916</v>
      </c>
      <c r="M142" s="62">
        <f t="shared" si="21"/>
        <v>745.93319999999915</v>
      </c>
      <c r="N142" s="63">
        <f t="shared" si="26"/>
        <v>596.74655999999936</v>
      </c>
      <c r="Q142" s="22"/>
      <c r="R142" s="20"/>
      <c r="S142" s="20"/>
      <c r="T142" s="20"/>
      <c r="U142" s="20"/>
      <c r="V142" s="20"/>
      <c r="W142" s="20"/>
      <c r="X142" s="20"/>
      <c r="Y142" s="20"/>
      <c r="Z142" s="20"/>
      <c r="AA142" s="20"/>
    </row>
    <row r="143" spans="1:27" ht="15.75" thickBot="1" x14ac:dyDescent="0.3">
      <c r="A143">
        <f t="shared" si="24"/>
        <v>15.599999999999961</v>
      </c>
      <c r="B143">
        <f t="shared" si="22"/>
        <v>9.9999999999999645E-2</v>
      </c>
      <c r="C143" s="2">
        <f t="shared" si="27"/>
        <v>16.19999999999996</v>
      </c>
      <c r="D143">
        <f t="shared" si="25"/>
        <v>22.299999999999812</v>
      </c>
      <c r="E143" s="67">
        <v>8</v>
      </c>
      <c r="F143" s="66">
        <v>27</v>
      </c>
      <c r="G143" s="1">
        <f>INDEX(Коэффициенты!D$3:D$39, MATCH(F143,Коэффициенты!C$3:C$39,1))</f>
        <v>0.7</v>
      </c>
      <c r="H143">
        <f t="shared" si="20"/>
        <v>8000</v>
      </c>
      <c r="I143" s="12">
        <f>INDEX(Коэффициенты!B$3:B$74,MATCH(H143,Коэффициенты!A$3:A$74,1))</f>
        <v>0.53</v>
      </c>
      <c r="J143" s="9">
        <f t="shared" si="28"/>
        <v>381.59999999999997</v>
      </c>
      <c r="K143" s="2">
        <f t="shared" si="23"/>
        <v>2.2679999999999918</v>
      </c>
      <c r="L143" s="10">
        <f t="shared" si="29"/>
        <v>357.06119999999913</v>
      </c>
      <c r="M143" s="62">
        <f t="shared" si="21"/>
        <v>738.6611999999991</v>
      </c>
      <c r="N143" s="63">
        <f t="shared" si="26"/>
        <v>590.92895999999928</v>
      </c>
      <c r="Q143" s="22"/>
      <c r="R143" s="20"/>
      <c r="S143" s="20"/>
      <c r="T143" s="20"/>
      <c r="U143" s="20"/>
      <c r="V143" s="20"/>
      <c r="W143" s="20"/>
      <c r="X143" s="20"/>
      <c r="Y143" s="20"/>
      <c r="Z143" s="20"/>
      <c r="AA143" s="20"/>
    </row>
    <row r="144" spans="1:27" ht="15.75" thickBot="1" x14ac:dyDescent="0.3">
      <c r="A144">
        <f t="shared" si="24"/>
        <v>15.69999999999996</v>
      </c>
      <c r="B144">
        <f t="shared" si="22"/>
        <v>9.9999999999999645E-2</v>
      </c>
      <c r="C144">
        <f t="shared" si="27"/>
        <v>16.299999999999962</v>
      </c>
      <c r="D144">
        <f t="shared" si="25"/>
        <v>22.199999999999811</v>
      </c>
      <c r="E144" s="67">
        <v>8.6999999999999993</v>
      </c>
      <c r="F144" s="66">
        <v>28</v>
      </c>
      <c r="G144" s="1">
        <f>INDEX(Коэффициенты!D$3:D$39, MATCH(F144,Коэффициенты!C$3:C$39,1))</f>
        <v>0.69</v>
      </c>
      <c r="H144">
        <f t="shared" si="20"/>
        <v>8700</v>
      </c>
      <c r="I144" s="12">
        <f>INDEX(Коэффициенты!B$3:B$74,MATCH(H144,Коэффициенты!A$3:A$74,1))</f>
        <v>0.51</v>
      </c>
      <c r="J144" s="9">
        <f t="shared" si="28"/>
        <v>399.33</v>
      </c>
      <c r="K144" s="2">
        <f t="shared" si="23"/>
        <v>2.3183999999999916</v>
      </c>
      <c r="L144" s="10">
        <f t="shared" si="29"/>
        <v>359.37959999999913</v>
      </c>
      <c r="M144" s="62">
        <f t="shared" si="21"/>
        <v>758.70959999999911</v>
      </c>
      <c r="N144" s="63">
        <f t="shared" si="26"/>
        <v>606.96767999999929</v>
      </c>
      <c r="Q144" s="22"/>
      <c r="R144" s="20"/>
      <c r="S144" s="20"/>
      <c r="T144" s="20"/>
      <c r="U144" s="20"/>
      <c r="V144" s="20"/>
      <c r="W144" s="20"/>
      <c r="X144" s="20"/>
      <c r="Y144" s="20"/>
      <c r="Z144" s="20"/>
      <c r="AA144" s="20"/>
    </row>
    <row r="145" spans="1:27" ht="15.75" thickBot="1" x14ac:dyDescent="0.3">
      <c r="A145">
        <f t="shared" si="24"/>
        <v>15.79999999999996</v>
      </c>
      <c r="B145">
        <f t="shared" si="22"/>
        <v>9.9999999999999645E-2</v>
      </c>
      <c r="C145">
        <f t="shared" si="27"/>
        <v>16.399999999999963</v>
      </c>
      <c r="D145">
        <f t="shared" si="25"/>
        <v>22.09999999999981</v>
      </c>
      <c r="E145" s="67">
        <v>11.2</v>
      </c>
      <c r="F145" s="66">
        <v>29</v>
      </c>
      <c r="G145" s="1">
        <f>INDEX(Коэффициенты!D$3:D$39, MATCH(F145,Коэффициенты!C$3:C$39,1))</f>
        <v>0.69</v>
      </c>
      <c r="H145">
        <f t="shared" si="20"/>
        <v>11200</v>
      </c>
      <c r="I145" s="12">
        <f>INDEX(Коэффициенты!B$3:B$74,MATCH(H145,Коэффициенты!A$3:A$74,1))</f>
        <v>0.43</v>
      </c>
      <c r="J145" s="9">
        <f t="shared" si="28"/>
        <v>433.44</v>
      </c>
      <c r="K145" s="2">
        <f t="shared" si="23"/>
        <v>2.4011999999999913</v>
      </c>
      <c r="L145" s="10">
        <f t="shared" si="29"/>
        <v>361.78079999999915</v>
      </c>
      <c r="M145" s="62">
        <f t="shared" si="21"/>
        <v>795.22079999999914</v>
      </c>
      <c r="N145" s="63">
        <f t="shared" si="26"/>
        <v>636.17663999999934</v>
      </c>
      <c r="Q145" s="22"/>
      <c r="R145" s="20"/>
      <c r="S145" s="20"/>
      <c r="T145" s="20"/>
      <c r="U145" s="20"/>
      <c r="V145" s="20"/>
      <c r="W145" s="20"/>
      <c r="X145" s="20"/>
      <c r="Y145" s="20"/>
      <c r="Z145" s="20"/>
      <c r="AA145" s="20"/>
    </row>
    <row r="146" spans="1:27" ht="15.75" thickBot="1" x14ac:dyDescent="0.3">
      <c r="A146">
        <f t="shared" si="24"/>
        <v>15.899999999999959</v>
      </c>
      <c r="B146">
        <f t="shared" si="22"/>
        <v>9.9999999999999645E-2</v>
      </c>
      <c r="C146" s="2">
        <f t="shared" si="27"/>
        <v>16.499999999999964</v>
      </c>
      <c r="D146">
        <f t="shared" si="25"/>
        <v>21.999999999999808</v>
      </c>
      <c r="E146" s="68">
        <v>14.9</v>
      </c>
      <c r="F146" s="65">
        <v>33</v>
      </c>
      <c r="G146" s="1">
        <f>INDEX(Коэффициенты!D$3:D$39, MATCH(F146,Коэффициенты!C$3:C$39,1))</f>
        <v>0.66</v>
      </c>
      <c r="H146">
        <f t="shared" si="20"/>
        <v>14900</v>
      </c>
      <c r="I146" s="12">
        <f>INDEX(Коэффициенты!B$3:B$74,MATCH(H146,Коэффициенты!A$3:A$74,1))</f>
        <v>0.36</v>
      </c>
      <c r="J146" s="9">
        <f t="shared" si="28"/>
        <v>482.76</v>
      </c>
      <c r="K146" s="2">
        <f t="shared" si="23"/>
        <v>2.6135999999999906</v>
      </c>
      <c r="L146" s="10">
        <f t="shared" si="29"/>
        <v>364.39439999999911</v>
      </c>
      <c r="M146" s="62">
        <f t="shared" si="21"/>
        <v>847.1543999999991</v>
      </c>
      <c r="N146" s="63">
        <f t="shared" si="26"/>
        <v>677.72351999999933</v>
      </c>
      <c r="Q146" s="22"/>
      <c r="R146" s="20"/>
      <c r="S146" s="20"/>
      <c r="T146" s="20"/>
      <c r="U146" s="20"/>
      <c r="V146" s="20"/>
      <c r="W146" s="20"/>
      <c r="X146" s="20"/>
      <c r="Y146" s="20"/>
      <c r="Z146" s="20"/>
      <c r="AA146" s="20"/>
    </row>
    <row r="147" spans="1:27" ht="15.75" thickBot="1" x14ac:dyDescent="0.3">
      <c r="A147">
        <f t="shared" si="24"/>
        <v>15.999999999999959</v>
      </c>
      <c r="B147">
        <f t="shared" si="22"/>
        <v>9.9999999999999645E-2</v>
      </c>
      <c r="C147">
        <f t="shared" si="27"/>
        <v>16.599999999999966</v>
      </c>
      <c r="D147">
        <f t="shared" si="25"/>
        <v>21.899999999999807</v>
      </c>
      <c r="E147" s="67">
        <v>16.399999999999999</v>
      </c>
      <c r="F147" s="66">
        <v>41</v>
      </c>
      <c r="G147" s="1">
        <f>INDEX(Коэффициенты!D$3:D$39, MATCH(F147,Коэффициенты!C$3:C$39,1))</f>
        <v>0.6</v>
      </c>
      <c r="H147">
        <f t="shared" si="20"/>
        <v>16400</v>
      </c>
      <c r="I147" s="12">
        <f>INDEX(Коэффициенты!B$3:B$74,MATCH(H147,Коэффициенты!A$3:A$74,1))</f>
        <v>0.34</v>
      </c>
      <c r="J147" s="9">
        <f t="shared" si="28"/>
        <v>501.84</v>
      </c>
      <c r="K147" s="2">
        <f t="shared" si="23"/>
        <v>2.9519999999999893</v>
      </c>
      <c r="L147" s="10">
        <f t="shared" si="29"/>
        <v>367.34639999999911</v>
      </c>
      <c r="M147" s="62">
        <f t="shared" si="21"/>
        <v>869.18639999999914</v>
      </c>
      <c r="N147" s="63">
        <f t="shared" si="26"/>
        <v>695.34911999999929</v>
      </c>
      <c r="Q147" s="22"/>
      <c r="R147" s="20"/>
      <c r="S147" s="20"/>
      <c r="T147" s="20"/>
      <c r="U147" s="20"/>
      <c r="V147" s="20"/>
      <c r="W147" s="20"/>
      <c r="X147" s="20"/>
      <c r="Y147" s="20"/>
      <c r="Z147" s="20"/>
      <c r="AA147" s="20"/>
    </row>
    <row r="148" spans="1:27" ht="15.75" thickBot="1" x14ac:dyDescent="0.3">
      <c r="A148">
        <f t="shared" si="24"/>
        <v>16.099999999999959</v>
      </c>
      <c r="B148">
        <f t="shared" si="22"/>
        <v>9.9999999999999645E-2</v>
      </c>
      <c r="C148" s="2">
        <f t="shared" si="27"/>
        <v>16.699999999999967</v>
      </c>
      <c r="D148">
        <f t="shared" si="25"/>
        <v>21.799999999999805</v>
      </c>
      <c r="E148" s="67">
        <v>14.2</v>
      </c>
      <c r="F148" s="66">
        <v>49</v>
      </c>
      <c r="G148" s="1">
        <f>INDEX(Коэффициенты!D$3:D$39, MATCH(F148,Коэффициенты!C$3:C$39,1))</f>
        <v>0.57999999999999996</v>
      </c>
      <c r="H148">
        <f t="shared" si="20"/>
        <v>14200</v>
      </c>
      <c r="I148" s="12">
        <f>INDEX(Коэффициенты!B$3:B$74,MATCH(H148,Коэффициенты!A$3:A$74,1))</f>
        <v>0.37</v>
      </c>
      <c r="J148" s="9">
        <f t="shared" si="28"/>
        <v>472.85999999999996</v>
      </c>
      <c r="K148" s="2">
        <f t="shared" si="23"/>
        <v>3.4103999999999877</v>
      </c>
      <c r="L148" s="10">
        <f t="shared" si="29"/>
        <v>370.75679999999909</v>
      </c>
      <c r="M148" s="62">
        <f t="shared" si="21"/>
        <v>843.6167999999991</v>
      </c>
      <c r="N148" s="63">
        <f t="shared" si="26"/>
        <v>674.89343999999926</v>
      </c>
      <c r="Q148" s="22"/>
      <c r="R148" s="20"/>
      <c r="S148" s="20"/>
      <c r="T148" s="20"/>
      <c r="U148" s="20"/>
      <c r="V148" s="20"/>
      <c r="W148" s="20"/>
      <c r="X148" s="20"/>
      <c r="Y148" s="20"/>
      <c r="Z148" s="20"/>
      <c r="AA148" s="20"/>
    </row>
    <row r="149" spans="1:27" ht="15.75" thickBot="1" x14ac:dyDescent="0.3">
      <c r="A149">
        <f t="shared" si="24"/>
        <v>16.19999999999996</v>
      </c>
      <c r="B149">
        <f t="shared" si="22"/>
        <v>0.10000000000000142</v>
      </c>
      <c r="C149">
        <f t="shared" si="27"/>
        <v>16.799999999999969</v>
      </c>
      <c r="D149">
        <f t="shared" si="25"/>
        <v>21.699999999999804</v>
      </c>
      <c r="E149" s="67">
        <v>15.3</v>
      </c>
      <c r="F149" s="66">
        <v>52</v>
      </c>
      <c r="G149" s="1">
        <f>INDEX(Коэффициенты!D$3:D$39, MATCH(F149,Коэффициенты!C$3:C$39,1))</f>
        <v>0.56999999999999995</v>
      </c>
      <c r="H149">
        <f t="shared" si="20"/>
        <v>15300</v>
      </c>
      <c r="I149" s="12">
        <f>INDEX(Коэффициенты!B$3:B$74,MATCH(H149,Коэффициенты!A$3:A$74,1))</f>
        <v>0.35</v>
      </c>
      <c r="J149" s="9">
        <f t="shared" si="28"/>
        <v>481.95</v>
      </c>
      <c r="K149" s="2">
        <f t="shared" si="23"/>
        <v>3.5568000000000501</v>
      </c>
      <c r="L149" s="10">
        <f t="shared" si="29"/>
        <v>374.31359999999916</v>
      </c>
      <c r="M149" s="62">
        <f t="shared" si="21"/>
        <v>856.26359999999909</v>
      </c>
      <c r="N149" s="63">
        <f t="shared" si="26"/>
        <v>685.01087999999925</v>
      </c>
      <c r="Q149" s="22"/>
      <c r="R149" s="20"/>
      <c r="S149" s="20"/>
      <c r="T149" s="20"/>
      <c r="U149" s="20"/>
      <c r="V149" s="20"/>
      <c r="W149" s="20"/>
      <c r="X149" s="20"/>
      <c r="Y149" s="20"/>
      <c r="Z149" s="20"/>
      <c r="AA149" s="20"/>
    </row>
    <row r="150" spans="1:27" ht="15.75" thickBot="1" x14ac:dyDescent="0.3">
      <c r="A150">
        <f t="shared" si="24"/>
        <v>16.299999999999962</v>
      </c>
      <c r="B150">
        <f t="shared" si="22"/>
        <v>0.10000000000000142</v>
      </c>
      <c r="C150" s="2">
        <f t="shared" si="27"/>
        <v>16.89999999999997</v>
      </c>
      <c r="D150">
        <f t="shared" si="25"/>
        <v>21.599999999999802</v>
      </c>
      <c r="E150" s="67">
        <v>20</v>
      </c>
      <c r="F150" s="66">
        <v>50</v>
      </c>
      <c r="G150" s="1">
        <f>INDEX(Коэффициенты!D$3:D$39, MATCH(F150,Коэффициенты!C$3:C$39,1))</f>
        <v>0.57999999999999996</v>
      </c>
      <c r="H150">
        <f t="shared" si="20"/>
        <v>20000</v>
      </c>
      <c r="I150" s="12">
        <f>INDEX(Коэффициенты!B$3:B$74,MATCH(H150,Коэффициенты!A$3:A$74,1))</f>
        <v>0.29999999999999899</v>
      </c>
      <c r="J150" s="9">
        <f t="shared" si="28"/>
        <v>539.99999999999818</v>
      </c>
      <c r="K150" s="2">
        <f t="shared" si="23"/>
        <v>3.4800000000000488</v>
      </c>
      <c r="L150" s="10">
        <f t="shared" si="29"/>
        <v>377.79359999999923</v>
      </c>
      <c r="M150" s="62">
        <f t="shared" si="21"/>
        <v>917.79359999999747</v>
      </c>
      <c r="N150" s="63">
        <f t="shared" si="26"/>
        <v>734.23487999999793</v>
      </c>
      <c r="Q150" s="22"/>
      <c r="R150" s="20"/>
      <c r="S150" s="20"/>
      <c r="T150" s="20"/>
      <c r="U150" s="20"/>
      <c r="V150" s="20"/>
      <c r="W150" s="20"/>
      <c r="X150" s="20"/>
      <c r="Y150" s="20"/>
      <c r="Z150" s="20"/>
      <c r="AA150" s="20"/>
    </row>
    <row r="151" spans="1:27" ht="15.75" thickBot="1" x14ac:dyDescent="0.3">
      <c r="A151">
        <f t="shared" si="24"/>
        <v>16.399999999999963</v>
      </c>
      <c r="B151">
        <f t="shared" si="22"/>
        <v>0.10000000000000142</v>
      </c>
      <c r="C151" s="2">
        <f t="shared" si="27"/>
        <v>16.999999999999972</v>
      </c>
      <c r="D151">
        <f t="shared" si="25"/>
        <v>21.499999999999801</v>
      </c>
      <c r="E151" s="67">
        <v>21.4</v>
      </c>
      <c r="F151" s="66">
        <v>48</v>
      </c>
      <c r="G151" s="1">
        <f>INDEX(Коэффициенты!D$3:D$39, MATCH(F151,Коэффициенты!C$3:C$39,1))</f>
        <v>0.57999999999999996</v>
      </c>
      <c r="H151">
        <f t="shared" si="20"/>
        <v>21400</v>
      </c>
      <c r="I151" s="12">
        <f>INDEX(Коэффициенты!B$3:B$74,MATCH(H151,Коэффициенты!A$3:A$74,1))</f>
        <v>0.28999999999999898</v>
      </c>
      <c r="J151" s="9">
        <f t="shared" si="28"/>
        <v>558.53999999999803</v>
      </c>
      <c r="K151" s="2">
        <f t="shared" si="23"/>
        <v>3.3408000000000473</v>
      </c>
      <c r="L151" s="10">
        <f t="shared" si="29"/>
        <v>381.13439999999929</v>
      </c>
      <c r="M151" s="62">
        <f t="shared" si="21"/>
        <v>939.67439999999738</v>
      </c>
      <c r="N151" s="63">
        <f t="shared" si="26"/>
        <v>751.73951999999792</v>
      </c>
      <c r="Q151" s="22"/>
      <c r="R151" s="20"/>
      <c r="S151" s="20"/>
      <c r="T151" s="20"/>
      <c r="U151" s="20"/>
      <c r="V151" s="20"/>
      <c r="W151" s="20"/>
      <c r="X151" s="20"/>
      <c r="Y151" s="20"/>
      <c r="Z151" s="20"/>
      <c r="AA151" s="20"/>
    </row>
    <row r="152" spans="1:27" ht="15.75" thickBot="1" x14ac:dyDescent="0.3">
      <c r="A152">
        <f t="shared" si="24"/>
        <v>16.499999999999964</v>
      </c>
      <c r="B152">
        <f t="shared" si="22"/>
        <v>0.10000000000000142</v>
      </c>
      <c r="C152">
        <f t="shared" si="27"/>
        <v>17.099999999999973</v>
      </c>
      <c r="D152">
        <f t="shared" si="25"/>
        <v>21.3999999999998</v>
      </c>
      <c r="E152" s="67">
        <v>17.5</v>
      </c>
      <c r="F152" s="66">
        <v>65</v>
      </c>
      <c r="G152" s="1">
        <f>INDEX(Коэффициенты!D$3:D$39, MATCH(F152,Коэффициенты!C$3:C$39,1))</f>
        <v>0.54</v>
      </c>
      <c r="H152">
        <f t="shared" si="20"/>
        <v>17500</v>
      </c>
      <c r="I152" s="12">
        <f>INDEX(Коэффициенты!B$3:B$74,MATCH(H152,Коэффициенты!A$3:A$74,1))</f>
        <v>0.32999999999999902</v>
      </c>
      <c r="J152" s="9">
        <f t="shared" si="28"/>
        <v>519.74999999999841</v>
      </c>
      <c r="K152" s="2">
        <f t="shared" si="23"/>
        <v>4.2120000000000601</v>
      </c>
      <c r="L152" s="10">
        <f t="shared" si="29"/>
        <v>385.34639999999933</v>
      </c>
      <c r="M152" s="62">
        <f t="shared" si="21"/>
        <v>905.09639999999774</v>
      </c>
      <c r="N152" s="63">
        <f t="shared" si="26"/>
        <v>724.07711999999822</v>
      </c>
      <c r="Q152" s="22"/>
      <c r="R152" s="20"/>
      <c r="S152" s="20"/>
      <c r="T152" s="20"/>
      <c r="U152" s="20"/>
      <c r="V152" s="20"/>
      <c r="W152" s="20"/>
      <c r="X152" s="20"/>
      <c r="Y152" s="20"/>
      <c r="Z152" s="20"/>
      <c r="AA152" s="20"/>
    </row>
    <row r="153" spans="1:27" ht="15.75" thickBot="1" x14ac:dyDescent="0.3">
      <c r="A153">
        <f t="shared" si="24"/>
        <v>16.599999999999966</v>
      </c>
      <c r="B153">
        <f t="shared" si="22"/>
        <v>0.10000000000000142</v>
      </c>
      <c r="C153">
        <f t="shared" si="27"/>
        <v>17.199999999999974</v>
      </c>
      <c r="D153">
        <f t="shared" si="25"/>
        <v>21.299999999999798</v>
      </c>
      <c r="E153" s="67">
        <v>14.1</v>
      </c>
      <c r="F153" s="66">
        <v>69</v>
      </c>
      <c r="G153" s="1">
        <f>INDEX(Коэффициенты!D$3:D$39, MATCH(F153,Коэффициенты!C$3:C$39,1))</f>
        <v>0.53</v>
      </c>
      <c r="H153">
        <f t="shared" si="20"/>
        <v>14100</v>
      </c>
      <c r="I153" s="12">
        <f>INDEX(Коэффициенты!B$3:B$74,MATCH(H153,Коэффициенты!A$3:A$74,1))</f>
        <v>0.37</v>
      </c>
      <c r="J153" s="9">
        <f t="shared" si="28"/>
        <v>469.53</v>
      </c>
      <c r="K153" s="2">
        <f t="shared" si="23"/>
        <v>4.388400000000062</v>
      </c>
      <c r="L153" s="10">
        <f t="shared" si="29"/>
        <v>389.73479999999938</v>
      </c>
      <c r="M153" s="62">
        <f t="shared" si="21"/>
        <v>859.26479999999935</v>
      </c>
      <c r="N153" s="63">
        <f t="shared" si="26"/>
        <v>687.41183999999953</v>
      </c>
      <c r="Q153" s="22"/>
      <c r="R153" s="20"/>
      <c r="S153" s="20"/>
      <c r="T153" s="20"/>
      <c r="U153" s="20"/>
      <c r="V153" s="20"/>
      <c r="W153" s="20"/>
      <c r="X153" s="20"/>
      <c r="Y153" s="20"/>
      <c r="Z153" s="20"/>
      <c r="AA153" s="20"/>
    </row>
    <row r="154" spans="1:27" ht="15.75" thickBot="1" x14ac:dyDescent="0.3">
      <c r="A154">
        <f t="shared" si="24"/>
        <v>16.699999999999967</v>
      </c>
      <c r="B154">
        <f t="shared" si="22"/>
        <v>0.10000000000000142</v>
      </c>
      <c r="C154" s="2">
        <f t="shared" si="27"/>
        <v>17.299999999999976</v>
      </c>
      <c r="D154">
        <f t="shared" si="25"/>
        <v>21.199999999999797</v>
      </c>
      <c r="E154" s="67">
        <v>13.2</v>
      </c>
      <c r="F154" s="66">
        <v>59</v>
      </c>
      <c r="G154" s="1">
        <f>INDEX(Коэффициенты!D$3:D$39, MATCH(F154,Коэффициенты!C$3:C$39,1))</f>
        <v>0.56000000000000005</v>
      </c>
      <c r="H154">
        <f t="shared" si="20"/>
        <v>13200</v>
      </c>
      <c r="I154" s="12">
        <f>INDEX(Коэффициенты!B$3:B$74,MATCH(H154,Коэффициенты!A$3:A$74,1))</f>
        <v>0.39</v>
      </c>
      <c r="J154" s="9">
        <f t="shared" si="28"/>
        <v>463.32</v>
      </c>
      <c r="K154" s="2">
        <f t="shared" si="23"/>
        <v>3.9648000000000572</v>
      </c>
      <c r="L154" s="10">
        <f t="shared" si="29"/>
        <v>393.69959999999946</v>
      </c>
      <c r="M154" s="62">
        <f t="shared" si="21"/>
        <v>857.0195999999994</v>
      </c>
      <c r="N154" s="63">
        <f t="shared" si="26"/>
        <v>685.61567999999954</v>
      </c>
      <c r="Q154" s="22"/>
      <c r="R154" s="20"/>
      <c r="S154" s="20"/>
      <c r="T154" s="20"/>
      <c r="U154" s="20"/>
      <c r="V154" s="20"/>
      <c r="W154" s="20"/>
      <c r="X154" s="20"/>
      <c r="Y154" s="20"/>
      <c r="Z154" s="20"/>
      <c r="AA154" s="20"/>
    </row>
    <row r="155" spans="1:27" ht="15.75" thickBot="1" x14ac:dyDescent="0.3">
      <c r="A155">
        <f t="shared" si="24"/>
        <v>16.799999999999969</v>
      </c>
      <c r="B155">
        <f t="shared" si="22"/>
        <v>0.10000000000000142</v>
      </c>
      <c r="C155">
        <f t="shared" si="27"/>
        <v>17.399999999999977</v>
      </c>
      <c r="D155">
        <f t="shared" si="25"/>
        <v>21.099999999999795</v>
      </c>
      <c r="E155" s="67">
        <v>13</v>
      </c>
      <c r="F155" s="66">
        <v>46</v>
      </c>
      <c r="G155" s="1">
        <f>INDEX(Коэффициенты!D$3:D$39, MATCH(F155,Коэффициенты!C$3:C$39,1))</f>
        <v>0.59</v>
      </c>
      <c r="H155">
        <f t="shared" si="20"/>
        <v>13000</v>
      </c>
      <c r="I155" s="12">
        <f>INDEX(Коэффициенты!B$3:B$74,MATCH(H155,Коэффициенты!A$3:A$74,1))</f>
        <v>0.39</v>
      </c>
      <c r="J155" s="9">
        <f t="shared" si="28"/>
        <v>456.3</v>
      </c>
      <c r="K155" s="2">
        <f t="shared" si="23"/>
        <v>3.2568000000000459</v>
      </c>
      <c r="L155" s="10">
        <f t="shared" si="29"/>
        <v>396.95639999999952</v>
      </c>
      <c r="M155" s="62">
        <f t="shared" si="21"/>
        <v>853.25639999999953</v>
      </c>
      <c r="N155" s="63">
        <f t="shared" si="26"/>
        <v>682.6051199999996</v>
      </c>
      <c r="Q155" s="22"/>
      <c r="R155" s="20"/>
      <c r="S155" s="20"/>
      <c r="T155" s="20"/>
      <c r="U155" s="20"/>
      <c r="V155" s="20"/>
      <c r="W155" s="20"/>
      <c r="X155" s="20"/>
      <c r="Y155" s="20"/>
      <c r="Z155" s="20"/>
      <c r="AA155" s="20"/>
    </row>
    <row r="156" spans="1:27" ht="15.75" thickBot="1" x14ac:dyDescent="0.3">
      <c r="A156">
        <f t="shared" si="24"/>
        <v>16.89999999999997</v>
      </c>
      <c r="B156">
        <f t="shared" si="22"/>
        <v>0.10000000000000142</v>
      </c>
      <c r="C156" s="2">
        <f t="shared" si="27"/>
        <v>17.499999999999979</v>
      </c>
      <c r="D156">
        <f t="shared" si="25"/>
        <v>20.999999999999794</v>
      </c>
      <c r="E156" s="67">
        <v>13.2</v>
      </c>
      <c r="F156" s="66">
        <v>40</v>
      </c>
      <c r="G156" s="1">
        <f>INDEX(Коэффициенты!D$3:D$39, MATCH(F156,Коэффициенты!C$3:C$39,1))</f>
        <v>0.6</v>
      </c>
      <c r="H156">
        <f t="shared" si="20"/>
        <v>13200</v>
      </c>
      <c r="I156" s="12">
        <f>INDEX(Коэффициенты!B$3:B$74,MATCH(H156,Коэффициенты!A$3:A$74,1))</f>
        <v>0.39</v>
      </c>
      <c r="J156" s="9">
        <f t="shared" si="28"/>
        <v>463.32</v>
      </c>
      <c r="K156" s="2">
        <f t="shared" si="23"/>
        <v>2.8800000000000407</v>
      </c>
      <c r="L156" s="10">
        <f t="shared" si="29"/>
        <v>399.83639999999957</v>
      </c>
      <c r="M156" s="62">
        <f t="shared" si="21"/>
        <v>863.15639999999962</v>
      </c>
      <c r="N156" s="63">
        <f t="shared" si="26"/>
        <v>690.52511999999967</v>
      </c>
      <c r="Q156" s="22"/>
      <c r="R156" s="20"/>
      <c r="S156" s="20"/>
      <c r="T156" s="20"/>
      <c r="U156" s="20"/>
      <c r="V156" s="20"/>
      <c r="W156" s="20"/>
      <c r="X156" s="20"/>
      <c r="Y156" s="20"/>
      <c r="Z156" s="20"/>
      <c r="AA156" s="20"/>
    </row>
    <row r="157" spans="1:27" ht="15.75" thickBot="1" x14ac:dyDescent="0.3">
      <c r="A157">
        <f t="shared" si="24"/>
        <v>16.999999999999972</v>
      </c>
      <c r="B157">
        <f t="shared" si="22"/>
        <v>0.10000000000000142</v>
      </c>
      <c r="C157">
        <f t="shared" si="27"/>
        <v>17.59999999999998</v>
      </c>
      <c r="D157">
        <f t="shared" si="25"/>
        <v>20.899999999999793</v>
      </c>
      <c r="E157" s="67">
        <v>12.2</v>
      </c>
      <c r="F157" s="66">
        <v>39</v>
      </c>
      <c r="G157" s="1">
        <f>INDEX(Коэффициенты!D$3:D$39, MATCH(F157,Коэффициенты!C$3:C$39,1))</f>
        <v>0.61</v>
      </c>
      <c r="H157">
        <f t="shared" si="20"/>
        <v>12200</v>
      </c>
      <c r="I157" s="12">
        <f>INDEX(Коэффициенты!B$3:B$74,MATCH(H157,Коэффициенты!A$3:A$74,1))</f>
        <v>0.41</v>
      </c>
      <c r="J157" s="9">
        <f t="shared" si="28"/>
        <v>450.18</v>
      </c>
      <c r="K157" s="2">
        <f t="shared" si="23"/>
        <v>2.8548000000000404</v>
      </c>
      <c r="L157" s="10">
        <f t="shared" si="29"/>
        <v>402.69119999999964</v>
      </c>
      <c r="M157" s="62">
        <f t="shared" si="21"/>
        <v>852.87119999999959</v>
      </c>
      <c r="N157" s="63">
        <f t="shared" si="26"/>
        <v>682.29695999999967</v>
      </c>
      <c r="Q157" s="22"/>
      <c r="R157" s="20"/>
      <c r="S157" s="20"/>
      <c r="T157" s="20"/>
      <c r="U157" s="20"/>
      <c r="V157" s="20"/>
      <c r="W157" s="20"/>
      <c r="X157" s="20"/>
      <c r="Y157" s="20"/>
      <c r="Z157" s="20"/>
      <c r="AA157" s="20"/>
    </row>
    <row r="158" spans="1:27" ht="15.75" thickBot="1" x14ac:dyDescent="0.3">
      <c r="A158">
        <f t="shared" si="24"/>
        <v>17.099999999999973</v>
      </c>
      <c r="B158">
        <f t="shared" si="22"/>
        <v>0.10000000000000142</v>
      </c>
      <c r="C158" s="2">
        <f t="shared" si="27"/>
        <v>17.699999999999982</v>
      </c>
      <c r="D158">
        <f t="shared" si="25"/>
        <v>20.799999999999791</v>
      </c>
      <c r="E158" s="67">
        <v>11.7</v>
      </c>
      <c r="F158" s="66">
        <v>40</v>
      </c>
      <c r="G158" s="1">
        <f>INDEX(Коэффициенты!D$3:D$39, MATCH(F158,Коэффициенты!C$3:C$39,1))</f>
        <v>0.6</v>
      </c>
      <c r="H158">
        <f t="shared" si="20"/>
        <v>11700</v>
      </c>
      <c r="I158" s="12">
        <f>INDEX(Коэффициенты!B$3:B$74,MATCH(H158,Коэффициенты!A$3:A$74,1))</f>
        <v>0.42</v>
      </c>
      <c r="J158" s="9">
        <f t="shared" si="28"/>
        <v>442.26</v>
      </c>
      <c r="K158" s="2">
        <f t="shared" si="23"/>
        <v>2.8800000000000407</v>
      </c>
      <c r="L158" s="10">
        <f t="shared" si="29"/>
        <v>405.57119999999969</v>
      </c>
      <c r="M158" s="62">
        <f t="shared" si="21"/>
        <v>847.83119999999963</v>
      </c>
      <c r="N158" s="63">
        <f t="shared" si="26"/>
        <v>678.26495999999975</v>
      </c>
      <c r="Q158" s="22"/>
      <c r="R158" s="20"/>
      <c r="S158" s="20"/>
      <c r="T158" s="20"/>
      <c r="U158" s="20"/>
      <c r="V158" s="20"/>
      <c r="W158" s="20"/>
      <c r="X158" s="20"/>
      <c r="Y158" s="20"/>
      <c r="Z158" s="20"/>
      <c r="AA158" s="20"/>
    </row>
    <row r="159" spans="1:27" ht="15.75" thickBot="1" x14ac:dyDescent="0.3">
      <c r="A159">
        <f t="shared" si="24"/>
        <v>17.199999999999974</v>
      </c>
      <c r="B159">
        <f t="shared" si="22"/>
        <v>0.10000000000000142</v>
      </c>
      <c r="C159" s="2">
        <f t="shared" si="27"/>
        <v>17.799999999999983</v>
      </c>
      <c r="D159">
        <f t="shared" si="25"/>
        <v>20.69999999999979</v>
      </c>
      <c r="E159" s="67">
        <v>12.5</v>
      </c>
      <c r="F159" s="66">
        <v>39</v>
      </c>
      <c r="G159" s="1">
        <f>INDEX(Коэффициенты!D$3:D$39, MATCH(F159,Коэффициенты!C$3:C$39,1))</f>
        <v>0.61</v>
      </c>
      <c r="H159">
        <f t="shared" si="20"/>
        <v>12500</v>
      </c>
      <c r="I159" s="12">
        <f>INDEX(Коэффициенты!B$3:B$74,MATCH(H159,Коэффициенты!A$3:A$74,1))</f>
        <v>0.4</v>
      </c>
      <c r="J159" s="9">
        <f t="shared" si="28"/>
        <v>450</v>
      </c>
      <c r="K159" s="2">
        <f t="shared" si="23"/>
        <v>2.8548000000000404</v>
      </c>
      <c r="L159" s="10">
        <f t="shared" si="29"/>
        <v>408.42599999999976</v>
      </c>
      <c r="M159" s="62">
        <f t="shared" si="21"/>
        <v>858.4259999999997</v>
      </c>
      <c r="N159" s="63">
        <f t="shared" si="26"/>
        <v>686.74079999999981</v>
      </c>
      <c r="Q159" s="22"/>
      <c r="R159" s="20"/>
      <c r="S159" s="20"/>
      <c r="T159" s="20"/>
      <c r="U159" s="20"/>
      <c r="V159" s="20"/>
      <c r="W159" s="20"/>
      <c r="X159" s="20"/>
      <c r="Y159" s="20"/>
      <c r="Z159" s="20"/>
      <c r="AA159" s="20"/>
    </row>
    <row r="160" spans="1:27" ht="15.75" thickBot="1" x14ac:dyDescent="0.3">
      <c r="A160">
        <f t="shared" si="24"/>
        <v>17.299999999999976</v>
      </c>
      <c r="B160">
        <f t="shared" si="22"/>
        <v>0.10000000000000142</v>
      </c>
      <c r="C160">
        <f t="shared" si="27"/>
        <v>17.899999999999984</v>
      </c>
      <c r="D160">
        <f t="shared" si="25"/>
        <v>20.599999999999788</v>
      </c>
      <c r="E160" s="67">
        <v>13.6</v>
      </c>
      <c r="F160" s="66">
        <v>38</v>
      </c>
      <c r="G160" s="1">
        <f>INDEX(Коэффициенты!D$3:D$39, MATCH(F160,Коэффициенты!C$3:C$39,1))</f>
        <v>0.62</v>
      </c>
      <c r="H160">
        <f t="shared" si="20"/>
        <v>13600</v>
      </c>
      <c r="I160" s="12">
        <f>INDEX(Коэффициенты!B$3:B$74,MATCH(H160,Коэффициенты!A$3:A$74,1))</f>
        <v>0.38</v>
      </c>
      <c r="J160" s="9">
        <f t="shared" si="28"/>
        <v>465.12</v>
      </c>
      <c r="K160" s="2">
        <f t="shared" si="23"/>
        <v>2.8272000000000399</v>
      </c>
      <c r="L160" s="10">
        <f t="shared" si="29"/>
        <v>411.25319999999982</v>
      </c>
      <c r="M160" s="62">
        <f t="shared" si="21"/>
        <v>876.37319999999977</v>
      </c>
      <c r="N160" s="63">
        <f t="shared" si="26"/>
        <v>701.09855999999979</v>
      </c>
      <c r="Q160" s="22"/>
      <c r="R160" s="20"/>
      <c r="S160" s="20"/>
      <c r="T160" s="20"/>
      <c r="U160" s="20"/>
      <c r="V160" s="20"/>
      <c r="W160" s="20"/>
      <c r="X160" s="20"/>
      <c r="Y160" s="20"/>
      <c r="Z160" s="20"/>
      <c r="AA160" s="20"/>
    </row>
    <row r="161" spans="1:27" ht="15.75" thickBot="1" x14ac:dyDescent="0.3">
      <c r="A161">
        <f t="shared" si="24"/>
        <v>17.399999999999977</v>
      </c>
      <c r="B161">
        <f t="shared" si="22"/>
        <v>0.10000000000000142</v>
      </c>
      <c r="C161">
        <f t="shared" si="27"/>
        <v>17.999999999999986</v>
      </c>
      <c r="D161">
        <f t="shared" si="25"/>
        <v>20.499999999999787</v>
      </c>
      <c r="E161" s="67">
        <v>10.8</v>
      </c>
      <c r="F161" s="66">
        <v>38</v>
      </c>
      <c r="G161" s="1">
        <f>INDEX(Коэффициенты!D$3:D$39, MATCH(F161,Коэффициенты!C$3:C$39,1))</f>
        <v>0.62</v>
      </c>
      <c r="H161">
        <f t="shared" si="20"/>
        <v>10800</v>
      </c>
      <c r="I161" s="12">
        <f>INDEX(Коэффициенты!B$3:B$74,MATCH(H161,Коэффициенты!A$3:A$74,1))</f>
        <v>0.44</v>
      </c>
      <c r="J161" s="9">
        <f t="shared" si="28"/>
        <v>427.68</v>
      </c>
      <c r="K161" s="2">
        <f t="shared" si="23"/>
        <v>2.8272000000000399</v>
      </c>
      <c r="L161" s="10">
        <f t="shared" si="29"/>
        <v>414.08039999999988</v>
      </c>
      <c r="M161" s="62">
        <f t="shared" si="21"/>
        <v>841.76039999999989</v>
      </c>
      <c r="N161" s="63">
        <f t="shared" si="26"/>
        <v>673.40831999999989</v>
      </c>
      <c r="Q161" s="22"/>
      <c r="R161" s="20"/>
      <c r="S161" s="20"/>
      <c r="T161" s="20"/>
      <c r="U161" s="20"/>
      <c r="V161" s="20"/>
      <c r="W161" s="20"/>
      <c r="X161" s="20"/>
      <c r="Y161" s="20"/>
      <c r="Z161" s="20"/>
      <c r="AA161" s="20"/>
    </row>
    <row r="162" spans="1:27" ht="15.75" thickBot="1" x14ac:dyDescent="0.3">
      <c r="A162">
        <f t="shared" si="24"/>
        <v>17.499999999999979</v>
      </c>
      <c r="B162">
        <f t="shared" si="22"/>
        <v>0.10000000000000142</v>
      </c>
      <c r="C162" s="2">
        <f t="shared" si="27"/>
        <v>18.099999999999987</v>
      </c>
      <c r="D162">
        <f t="shared" si="25"/>
        <v>20.399999999999785</v>
      </c>
      <c r="E162" s="67">
        <v>9.8000000000000007</v>
      </c>
      <c r="F162" s="66">
        <v>37</v>
      </c>
      <c r="G162" s="1">
        <f>INDEX(Коэффициенты!D$3:D$39, MATCH(F162,Коэффициенты!C$3:C$39,1))</f>
        <v>0.63</v>
      </c>
      <c r="H162">
        <f t="shared" si="20"/>
        <v>9800</v>
      </c>
      <c r="I162" s="12">
        <f>INDEX(Коэффициенты!B$3:B$74,MATCH(H162,Коэффициенты!A$3:A$74,1))</f>
        <v>0.46</v>
      </c>
      <c r="J162" s="9">
        <f t="shared" si="28"/>
        <v>405.71999999999997</v>
      </c>
      <c r="K162" s="2">
        <f t="shared" si="23"/>
        <v>2.7972000000000392</v>
      </c>
      <c r="L162" s="10">
        <f t="shared" si="29"/>
        <v>416.87759999999992</v>
      </c>
      <c r="M162" s="62">
        <f t="shared" si="21"/>
        <v>822.59759999999983</v>
      </c>
      <c r="N162" s="63">
        <f t="shared" si="26"/>
        <v>658.07807999999989</v>
      </c>
      <c r="Q162" s="22"/>
      <c r="R162" s="20"/>
      <c r="S162" s="20"/>
      <c r="T162" s="20"/>
      <c r="U162" s="20"/>
      <c r="V162" s="20"/>
      <c r="W162" s="20"/>
      <c r="X162" s="20"/>
      <c r="Y162" s="20"/>
      <c r="Z162" s="20"/>
      <c r="AA162" s="20"/>
    </row>
    <row r="163" spans="1:27" ht="15.75" thickBot="1" x14ac:dyDescent="0.3">
      <c r="A163">
        <f t="shared" si="24"/>
        <v>17.59999999999998</v>
      </c>
      <c r="B163">
        <f t="shared" si="22"/>
        <v>0.10000000000000142</v>
      </c>
      <c r="C163">
        <f t="shared" si="27"/>
        <v>18.199999999999989</v>
      </c>
      <c r="D163">
        <f t="shared" si="25"/>
        <v>20.299999999999784</v>
      </c>
      <c r="E163" s="67">
        <v>10.6</v>
      </c>
      <c r="F163" s="66">
        <v>34</v>
      </c>
      <c r="G163" s="1">
        <f>INDEX(Коэффициенты!D$3:D$39, MATCH(F163,Коэффициенты!C$3:C$39,1))</f>
        <v>0.65</v>
      </c>
      <c r="H163">
        <f t="shared" si="20"/>
        <v>10600</v>
      </c>
      <c r="I163" s="12">
        <f>INDEX(Коэффициенты!B$3:B$74,MATCH(H163,Коэффициенты!A$3:A$74,1))</f>
        <v>0.44</v>
      </c>
      <c r="J163" s="9">
        <f t="shared" si="28"/>
        <v>419.76</v>
      </c>
      <c r="K163" s="2">
        <f t="shared" si="23"/>
        <v>2.6520000000000379</v>
      </c>
      <c r="L163" s="10">
        <f t="shared" si="29"/>
        <v>419.52959999999996</v>
      </c>
      <c r="M163" s="62">
        <f t="shared" si="21"/>
        <v>839.28959999999995</v>
      </c>
      <c r="N163" s="63">
        <f t="shared" si="26"/>
        <v>671.43167999999991</v>
      </c>
      <c r="Q163" s="22"/>
      <c r="R163" s="20"/>
      <c r="S163" s="20"/>
      <c r="T163" s="20"/>
      <c r="U163" s="20"/>
      <c r="V163" s="20"/>
      <c r="W163" s="20"/>
      <c r="X163" s="20"/>
      <c r="Y163" s="20"/>
      <c r="Z163" s="20"/>
      <c r="AA163" s="20"/>
    </row>
    <row r="164" spans="1:27" ht="15.75" thickBot="1" x14ac:dyDescent="0.3">
      <c r="A164">
        <f t="shared" si="24"/>
        <v>17.699999999999982</v>
      </c>
      <c r="B164">
        <f t="shared" si="22"/>
        <v>0.10000000000000142</v>
      </c>
      <c r="C164" s="2">
        <f t="shared" si="27"/>
        <v>18.29999999999999</v>
      </c>
      <c r="D164">
        <f t="shared" si="25"/>
        <v>20.199999999999783</v>
      </c>
      <c r="E164" s="67">
        <v>15.6</v>
      </c>
      <c r="F164" s="66">
        <v>33</v>
      </c>
      <c r="G164" s="1">
        <f>INDEX(Коэффициенты!D$3:D$39, MATCH(F164,Коэффициенты!C$3:C$39,1))</f>
        <v>0.66</v>
      </c>
      <c r="H164">
        <f t="shared" si="20"/>
        <v>15600</v>
      </c>
      <c r="I164" s="12">
        <f>INDEX(Коэффициенты!B$3:B$74,MATCH(H164,Коэффициенты!A$3:A$74,1))</f>
        <v>0.35</v>
      </c>
      <c r="J164" s="9">
        <f t="shared" si="28"/>
        <v>491.4</v>
      </c>
      <c r="K164" s="2">
        <f t="shared" si="23"/>
        <v>2.6136000000000372</v>
      </c>
      <c r="L164" s="10">
        <f t="shared" si="29"/>
        <v>422.14319999999998</v>
      </c>
      <c r="M164" s="62">
        <f t="shared" si="21"/>
        <v>913.54319999999996</v>
      </c>
      <c r="N164" s="63">
        <f t="shared" si="26"/>
        <v>730.83456000000001</v>
      </c>
      <c r="Q164" s="22"/>
      <c r="R164" s="20"/>
      <c r="S164" s="20"/>
      <c r="T164" s="20"/>
      <c r="U164" s="20"/>
      <c r="V164" s="20"/>
      <c r="W164" s="20"/>
      <c r="X164" s="20"/>
      <c r="Y164" s="20"/>
      <c r="Z164" s="20"/>
      <c r="AA164" s="20"/>
    </row>
    <row r="165" spans="1:27" ht="15.75" thickBot="1" x14ac:dyDescent="0.3">
      <c r="A165">
        <f t="shared" si="24"/>
        <v>17.799999999999983</v>
      </c>
      <c r="B165">
        <f t="shared" si="22"/>
        <v>0.10000000000000142</v>
      </c>
      <c r="C165">
        <f t="shared" si="27"/>
        <v>18.399999999999991</v>
      </c>
      <c r="D165">
        <f t="shared" si="25"/>
        <v>20.099999999999781</v>
      </c>
      <c r="E165" s="67">
        <v>16.899999999999999</v>
      </c>
      <c r="F165" s="66">
        <v>31</v>
      </c>
      <c r="G165" s="1">
        <f>INDEX(Коэффициенты!D$3:D$39, MATCH(F165,Коэффициенты!C$3:C$39,1))</f>
        <v>0.67</v>
      </c>
      <c r="H165">
        <f t="shared" si="20"/>
        <v>16900</v>
      </c>
      <c r="I165" s="12">
        <f>INDEX(Коэффициенты!B$3:B$74,MATCH(H165,Коэффициенты!A$3:A$74,1))</f>
        <v>0.34</v>
      </c>
      <c r="J165" s="9">
        <f t="shared" si="28"/>
        <v>517.14</v>
      </c>
      <c r="K165" s="2">
        <f t="shared" si="23"/>
        <v>2.492400000000035</v>
      </c>
      <c r="L165" s="10">
        <f t="shared" si="29"/>
        <v>424.63560000000001</v>
      </c>
      <c r="M165" s="62">
        <f t="shared" si="21"/>
        <v>941.77559999999994</v>
      </c>
      <c r="N165" s="63">
        <f t="shared" si="26"/>
        <v>753.42048</v>
      </c>
      <c r="Q165" s="22"/>
      <c r="R165" s="20"/>
      <c r="S165" s="20"/>
      <c r="T165" s="20"/>
      <c r="U165" s="20"/>
      <c r="V165" s="20"/>
      <c r="W165" s="20"/>
      <c r="X165" s="20"/>
      <c r="Y165" s="20"/>
      <c r="Z165" s="20"/>
      <c r="AA165" s="20"/>
    </row>
    <row r="166" spans="1:27" ht="15.75" thickBot="1" x14ac:dyDescent="0.3">
      <c r="A166">
        <f t="shared" si="24"/>
        <v>17.899999999999984</v>
      </c>
      <c r="B166">
        <f t="shared" si="22"/>
        <v>0.10000000000000142</v>
      </c>
      <c r="C166" s="2">
        <f t="shared" si="27"/>
        <v>18.499999999999993</v>
      </c>
      <c r="D166">
        <f t="shared" si="25"/>
        <v>19.99999999999978</v>
      </c>
      <c r="E166" s="67">
        <v>12.1</v>
      </c>
      <c r="F166" s="66">
        <v>29</v>
      </c>
      <c r="G166" s="1">
        <f>INDEX(Коэффициенты!D$3:D$39, MATCH(F166,Коэффициенты!C$3:C$39,1))</f>
        <v>0.69</v>
      </c>
      <c r="H166">
        <f t="shared" si="20"/>
        <v>12100</v>
      </c>
      <c r="I166" s="12">
        <f>INDEX(Коэффициенты!B$3:B$74,MATCH(H166,Коэффициенты!A$3:A$74,1))</f>
        <v>0.41</v>
      </c>
      <c r="J166" s="9">
        <f t="shared" si="28"/>
        <v>446.49</v>
      </c>
      <c r="K166" s="2">
        <f t="shared" si="23"/>
        <v>2.401200000000034</v>
      </c>
      <c r="L166" s="10">
        <f t="shared" si="29"/>
        <v>427.03680000000003</v>
      </c>
      <c r="M166" s="62">
        <f t="shared" si="21"/>
        <v>873.52680000000009</v>
      </c>
      <c r="N166" s="63">
        <f t="shared" si="26"/>
        <v>698.82144000000005</v>
      </c>
      <c r="Q166" s="22"/>
      <c r="R166" s="20"/>
      <c r="S166" s="20"/>
      <c r="T166" s="20"/>
      <c r="U166" s="20"/>
      <c r="V166" s="20"/>
      <c r="W166" s="20"/>
      <c r="X166" s="20"/>
      <c r="Y166" s="20"/>
      <c r="Z166" s="20"/>
      <c r="AA166" s="20"/>
    </row>
    <row r="167" spans="1:27" ht="15.75" thickBot="1" x14ac:dyDescent="0.3">
      <c r="A167">
        <f t="shared" si="24"/>
        <v>17.999999999999986</v>
      </c>
      <c r="B167">
        <f t="shared" si="22"/>
        <v>0.10000000000000142</v>
      </c>
      <c r="C167" s="2">
        <f t="shared" si="27"/>
        <v>18.599999999999994</v>
      </c>
      <c r="D167">
        <f t="shared" si="25"/>
        <v>19.899999999999778</v>
      </c>
      <c r="E167" s="67">
        <v>9.8000000000000007</v>
      </c>
      <c r="F167" s="66">
        <v>17</v>
      </c>
      <c r="G167" s="1">
        <f>INDEX(Коэффициенты!D$3:D$39, MATCH(F167,Коэффициенты!C$3:C$39,1))</f>
        <v>0.75</v>
      </c>
      <c r="H167">
        <f t="shared" si="20"/>
        <v>9800</v>
      </c>
      <c r="I167" s="12">
        <f>INDEX(Коэффициенты!B$3:B$74,MATCH(H167,Коэффициенты!A$3:A$74,1))</f>
        <v>0.46</v>
      </c>
      <c r="J167" s="9">
        <f t="shared" si="28"/>
        <v>405.71999999999997</v>
      </c>
      <c r="K167" s="2">
        <f t="shared" si="23"/>
        <v>1.5300000000000218</v>
      </c>
      <c r="L167" s="10">
        <f t="shared" si="29"/>
        <v>428.56680000000006</v>
      </c>
      <c r="M167" s="62">
        <f t="shared" si="21"/>
        <v>834.28680000000008</v>
      </c>
      <c r="N167" s="63">
        <f t="shared" si="26"/>
        <v>667.42944000000011</v>
      </c>
      <c r="Q167" s="22"/>
      <c r="R167" s="20"/>
      <c r="S167" s="20"/>
      <c r="T167" s="20"/>
      <c r="U167" s="20"/>
      <c r="V167" s="20"/>
      <c r="W167" s="20"/>
      <c r="X167" s="20"/>
      <c r="Y167" s="20"/>
      <c r="Z167" s="20"/>
      <c r="AA167" s="20"/>
    </row>
    <row r="168" spans="1:27" ht="15.75" thickBot="1" x14ac:dyDescent="0.3">
      <c r="A168">
        <f t="shared" si="24"/>
        <v>18.099999999999987</v>
      </c>
      <c r="B168">
        <f t="shared" si="22"/>
        <v>0.10000000000000142</v>
      </c>
      <c r="C168">
        <f t="shared" si="27"/>
        <v>18.699999999999996</v>
      </c>
      <c r="D168">
        <f t="shared" si="25"/>
        <v>19.799999999999777</v>
      </c>
      <c r="E168" s="67">
        <v>12.7</v>
      </c>
      <c r="F168" s="66">
        <v>20</v>
      </c>
      <c r="G168" s="1">
        <f>INDEX(Коэффициенты!D$3:D$39, MATCH(F168,Коэффициенты!C$3:C$39,1))</f>
        <v>0.75</v>
      </c>
      <c r="H168">
        <f t="shared" si="20"/>
        <v>12700</v>
      </c>
      <c r="I168" s="12">
        <f>INDEX(Коэффициенты!B$3:B$74,MATCH(H168,Коэффициенты!A$3:A$74,1))</f>
        <v>0.4</v>
      </c>
      <c r="J168" s="9">
        <f t="shared" si="28"/>
        <v>457.2</v>
      </c>
      <c r="K168" s="2">
        <f t="shared" si="23"/>
        <v>1.8000000000000256</v>
      </c>
      <c r="L168" s="10">
        <f t="shared" si="29"/>
        <v>430.36680000000007</v>
      </c>
      <c r="M168" s="62">
        <f t="shared" si="21"/>
        <v>887.56680000000006</v>
      </c>
      <c r="N168" s="63">
        <f t="shared" si="26"/>
        <v>710.05344000000002</v>
      </c>
      <c r="Q168" s="22"/>
      <c r="R168" s="20"/>
      <c r="S168" s="20"/>
      <c r="T168" s="20"/>
      <c r="U168" s="20"/>
      <c r="V168" s="20"/>
      <c r="W168" s="20"/>
      <c r="X168" s="20"/>
      <c r="Y168" s="20"/>
      <c r="Z168" s="20"/>
      <c r="AA168" s="20"/>
    </row>
    <row r="169" spans="1:27" ht="15.75" thickBot="1" x14ac:dyDescent="0.3">
      <c r="A169">
        <f t="shared" si="24"/>
        <v>18.199999999999989</v>
      </c>
      <c r="B169">
        <f t="shared" si="22"/>
        <v>0.10000000000000142</v>
      </c>
      <c r="C169">
        <f t="shared" si="27"/>
        <v>18.799999999999997</v>
      </c>
      <c r="D169">
        <f t="shared" si="25"/>
        <v>19.699999999999775</v>
      </c>
      <c r="E169" s="67">
        <v>13.6</v>
      </c>
      <c r="F169" s="66">
        <v>11</v>
      </c>
      <c r="G169" s="1">
        <f>INDEX(Коэффициенты!D$3:D$39, MATCH(F169,Коэффициенты!C$3:C$39,1))</f>
        <v>0.75</v>
      </c>
      <c r="H169">
        <f t="shared" si="20"/>
        <v>13600</v>
      </c>
      <c r="I169" s="12">
        <f>INDEX(Коэффициенты!B$3:B$74,MATCH(H169,Коэффициенты!A$3:A$74,1))</f>
        <v>0.38</v>
      </c>
      <c r="J169" s="9">
        <f t="shared" si="28"/>
        <v>465.12</v>
      </c>
      <c r="K169" s="2">
        <f t="shared" si="23"/>
        <v>0.99000000000001398</v>
      </c>
      <c r="L169" s="10">
        <f t="shared" si="29"/>
        <v>431.35680000000008</v>
      </c>
      <c r="M169" s="62">
        <f t="shared" si="21"/>
        <v>896.47680000000014</v>
      </c>
      <c r="N169" s="63">
        <f t="shared" si="26"/>
        <v>717.18144000000007</v>
      </c>
      <c r="Q169" s="22"/>
      <c r="R169" s="20"/>
      <c r="S169" s="20"/>
      <c r="T169" s="20"/>
      <c r="U169" s="20"/>
      <c r="V169" s="20"/>
      <c r="W169" s="20"/>
      <c r="X169" s="20"/>
      <c r="Y169" s="20"/>
      <c r="Z169" s="20"/>
      <c r="AA169" s="20"/>
    </row>
    <row r="170" spans="1:27" ht="15.75" thickBot="1" x14ac:dyDescent="0.3">
      <c r="A170">
        <f t="shared" si="24"/>
        <v>18.29999999999999</v>
      </c>
      <c r="B170">
        <f t="shared" si="22"/>
        <v>0.10000000000000142</v>
      </c>
      <c r="C170" s="2">
        <f t="shared" si="27"/>
        <v>18.899999999999999</v>
      </c>
      <c r="D170">
        <f t="shared" si="25"/>
        <v>19.599999999999774</v>
      </c>
      <c r="E170" s="67">
        <v>17.899999999999999</v>
      </c>
      <c r="F170" s="66">
        <v>17</v>
      </c>
      <c r="G170" s="1">
        <f>INDEX(Коэффициенты!D$3:D$39, MATCH(F170,Коэффициенты!C$3:C$39,1))</f>
        <v>0.75</v>
      </c>
      <c r="H170">
        <f t="shared" si="20"/>
        <v>17900</v>
      </c>
      <c r="I170" s="12">
        <f>INDEX(Коэффициенты!B$3:B$74,MATCH(H170,Коэффициенты!A$3:A$74,1))</f>
        <v>0.32999999999999902</v>
      </c>
      <c r="J170" s="9">
        <f t="shared" si="28"/>
        <v>531.6299999999984</v>
      </c>
      <c r="K170" s="2">
        <f t="shared" si="23"/>
        <v>1.5300000000000218</v>
      </c>
      <c r="L170" s="10">
        <f t="shared" si="29"/>
        <v>432.88680000000011</v>
      </c>
      <c r="M170" s="62">
        <f t="shared" si="21"/>
        <v>964.51679999999851</v>
      </c>
      <c r="N170" s="63">
        <f t="shared" si="26"/>
        <v>771.61343999999883</v>
      </c>
      <c r="Q170" s="22"/>
      <c r="R170" s="20"/>
      <c r="S170" s="20"/>
      <c r="T170" s="20"/>
      <c r="U170" s="20"/>
      <c r="V170" s="20"/>
      <c r="W170" s="20"/>
      <c r="X170" s="20"/>
      <c r="Y170" s="20"/>
      <c r="Z170" s="20"/>
      <c r="AA170" s="20"/>
    </row>
    <row r="171" spans="1:27" ht="15.75" thickBot="1" x14ac:dyDescent="0.3">
      <c r="A171">
        <f t="shared" si="24"/>
        <v>18.399999999999991</v>
      </c>
      <c r="B171">
        <f t="shared" si="22"/>
        <v>0.10000000000000142</v>
      </c>
      <c r="C171">
        <f t="shared" si="27"/>
        <v>19</v>
      </c>
      <c r="D171">
        <f t="shared" si="25"/>
        <v>19.499999999999773</v>
      </c>
      <c r="E171" s="67">
        <v>15.3</v>
      </c>
      <c r="F171" s="66">
        <v>21</v>
      </c>
      <c r="G171" s="1">
        <f>INDEX(Коэффициенты!D$3:D$39, MATCH(F171,Коэффициенты!C$3:C$39,1))</f>
        <v>0.75</v>
      </c>
      <c r="H171">
        <f t="shared" si="20"/>
        <v>15300</v>
      </c>
      <c r="I171" s="12">
        <f>INDEX(Коэффициенты!B$3:B$74,MATCH(H171,Коэффициенты!A$3:A$74,1))</f>
        <v>0.35</v>
      </c>
      <c r="J171" s="9">
        <f t="shared" si="28"/>
        <v>481.95</v>
      </c>
      <c r="K171" s="2">
        <f t="shared" si="23"/>
        <v>1.8900000000000268</v>
      </c>
      <c r="L171" s="10">
        <f t="shared" si="29"/>
        <v>434.77680000000015</v>
      </c>
      <c r="M171" s="62">
        <f t="shared" si="21"/>
        <v>916.72680000000014</v>
      </c>
      <c r="N171" s="63">
        <f t="shared" si="26"/>
        <v>733.38144000000011</v>
      </c>
      <c r="Q171" s="22"/>
      <c r="R171" s="20"/>
      <c r="S171" s="20"/>
      <c r="T171" s="20"/>
      <c r="U171" s="20"/>
      <c r="V171" s="20"/>
      <c r="W171" s="20"/>
      <c r="X171" s="20"/>
      <c r="Y171" s="20"/>
      <c r="Z171" s="20"/>
      <c r="AA171" s="20"/>
    </row>
    <row r="172" spans="1:27" ht="15.75" thickBot="1" x14ac:dyDescent="0.3">
      <c r="A172">
        <f t="shared" si="24"/>
        <v>18.499999999999993</v>
      </c>
      <c r="B172">
        <f t="shared" si="22"/>
        <v>0.10000000000000142</v>
      </c>
      <c r="C172" s="2">
        <f t="shared" si="27"/>
        <v>19.100000000000001</v>
      </c>
      <c r="D172">
        <f t="shared" si="25"/>
        <v>19.399999999999771</v>
      </c>
      <c r="E172" s="67">
        <v>18.899999999999999</v>
      </c>
      <c r="F172" s="66">
        <v>30</v>
      </c>
      <c r="G172" s="1">
        <f>INDEX(Коэффициенты!D$3:D$39, MATCH(F172,Коэффициенты!C$3:C$39,1))</f>
        <v>0.68</v>
      </c>
      <c r="H172">
        <f t="shared" si="20"/>
        <v>18900</v>
      </c>
      <c r="I172" s="12">
        <f>INDEX(Коэффициенты!B$3:B$74,MATCH(H172,Коэффициенты!A$3:A$74,1))</f>
        <v>0.31999999999999901</v>
      </c>
      <c r="J172" s="9">
        <f t="shared" si="28"/>
        <v>544.31999999999823</v>
      </c>
      <c r="K172" s="2">
        <f t="shared" si="23"/>
        <v>2.448000000000035</v>
      </c>
      <c r="L172" s="10">
        <f t="shared" si="29"/>
        <v>437.22480000000019</v>
      </c>
      <c r="M172" s="62">
        <f t="shared" si="21"/>
        <v>981.54479999999842</v>
      </c>
      <c r="N172" s="63">
        <f t="shared" si="26"/>
        <v>785.23583999999869</v>
      </c>
      <c r="Q172" s="22"/>
      <c r="R172" s="20"/>
      <c r="S172" s="20"/>
      <c r="T172" s="20"/>
      <c r="U172" s="20"/>
      <c r="V172" s="20"/>
      <c r="W172" s="20"/>
      <c r="X172" s="20"/>
      <c r="Y172" s="20"/>
      <c r="Z172" s="20"/>
      <c r="AA172" s="20"/>
    </row>
    <row r="173" spans="1:27" ht="15.75" thickBot="1" x14ac:dyDescent="0.3">
      <c r="A173">
        <f t="shared" si="24"/>
        <v>18.599999999999994</v>
      </c>
      <c r="B173">
        <f t="shared" si="22"/>
        <v>0.10000000000000142</v>
      </c>
      <c r="C173" s="2">
        <f t="shared" si="27"/>
        <v>19.200000000000003</v>
      </c>
      <c r="D173">
        <f t="shared" si="25"/>
        <v>19.29999999999977</v>
      </c>
      <c r="E173" s="67">
        <v>20.8</v>
      </c>
      <c r="F173" s="66">
        <v>34</v>
      </c>
      <c r="G173" s="1">
        <f>INDEX(Коэффициенты!D$3:D$39, MATCH(F173,Коэффициенты!C$3:C$39,1))</f>
        <v>0.65</v>
      </c>
      <c r="H173">
        <f t="shared" si="20"/>
        <v>20800</v>
      </c>
      <c r="I173" s="12">
        <f>INDEX(Коэффициенты!B$3:B$74,MATCH(H173,Коэффициенты!A$3:A$74,1))</f>
        <v>0.29999999999999899</v>
      </c>
      <c r="J173" s="9">
        <f t="shared" si="28"/>
        <v>561.59999999999809</v>
      </c>
      <c r="K173" s="2">
        <f t="shared" si="23"/>
        <v>2.6520000000000379</v>
      </c>
      <c r="L173" s="10">
        <f t="shared" si="29"/>
        <v>439.87680000000023</v>
      </c>
      <c r="M173" s="62">
        <f t="shared" si="21"/>
        <v>1001.4767999999983</v>
      </c>
      <c r="N173" s="63">
        <f t="shared" si="26"/>
        <v>801.1814399999987</v>
      </c>
      <c r="Q173" s="22"/>
      <c r="R173" s="20"/>
      <c r="S173" s="20"/>
      <c r="T173" s="20"/>
      <c r="U173" s="20"/>
      <c r="V173" s="20"/>
      <c r="W173" s="20"/>
      <c r="X173" s="20"/>
      <c r="Y173" s="20"/>
      <c r="Z173" s="20"/>
      <c r="AA173" s="20"/>
    </row>
    <row r="174" spans="1:27" ht="15.75" thickBot="1" x14ac:dyDescent="0.3">
      <c r="A174">
        <f t="shared" si="24"/>
        <v>18.699999999999996</v>
      </c>
      <c r="B174">
        <f t="shared" si="22"/>
        <v>0.10000000000000142</v>
      </c>
      <c r="C174">
        <f t="shared" si="27"/>
        <v>19.300000000000004</v>
      </c>
      <c r="D174">
        <f t="shared" si="25"/>
        <v>19.199999999999768</v>
      </c>
      <c r="E174" s="67">
        <v>18.5</v>
      </c>
      <c r="F174" s="66">
        <v>29</v>
      </c>
      <c r="G174" s="1">
        <f>INDEX(Коэффициенты!D$3:D$39, MATCH(F174,Коэффициенты!C$3:C$39,1))</f>
        <v>0.69</v>
      </c>
      <c r="H174">
        <f t="shared" si="20"/>
        <v>18500</v>
      </c>
      <c r="I174" s="12">
        <f>INDEX(Коэффициенты!B$3:B$74,MATCH(H174,Коэффициенты!A$3:A$74,1))</f>
        <v>0.31999999999999901</v>
      </c>
      <c r="J174" s="9">
        <f t="shared" si="28"/>
        <v>532.79999999999836</v>
      </c>
      <c r="K174" s="2">
        <f t="shared" si="23"/>
        <v>2.401200000000034</v>
      </c>
      <c r="L174" s="10">
        <f t="shared" si="29"/>
        <v>442.27800000000025</v>
      </c>
      <c r="M174" s="62">
        <f t="shared" si="21"/>
        <v>975.07799999999861</v>
      </c>
      <c r="N174" s="63">
        <f t="shared" si="26"/>
        <v>780.06239999999889</v>
      </c>
      <c r="Q174" s="22"/>
      <c r="R174" s="20"/>
      <c r="S174" s="20"/>
      <c r="T174" s="20"/>
      <c r="U174" s="20"/>
      <c r="V174" s="20"/>
      <c r="W174" s="20"/>
      <c r="X174" s="20"/>
      <c r="Y174" s="20"/>
      <c r="Z174" s="20"/>
      <c r="AA174" s="20"/>
    </row>
    <row r="175" spans="1:27" ht="15.75" thickBot="1" x14ac:dyDescent="0.3">
      <c r="A175">
        <f t="shared" si="24"/>
        <v>18.799999999999997</v>
      </c>
      <c r="B175">
        <f t="shared" si="22"/>
        <v>0.10000000000000142</v>
      </c>
      <c r="C175">
        <f t="shared" si="27"/>
        <v>19.400000000000006</v>
      </c>
      <c r="D175">
        <f t="shared" si="25"/>
        <v>19.099999999999767</v>
      </c>
      <c r="E175" s="67">
        <v>27.2</v>
      </c>
      <c r="F175" s="66">
        <v>36</v>
      </c>
      <c r="G175" s="1">
        <f>INDEX(Коэффициенты!D$3:D$39, MATCH(F175,Коэффициенты!C$3:C$39,1))</f>
        <v>0.63</v>
      </c>
      <c r="H175">
        <f t="shared" si="20"/>
        <v>27200</v>
      </c>
      <c r="I175" s="12">
        <f>INDEX(Коэффициенты!B$3:B$74,MATCH(H175,Коэффициенты!A$3:A$74,1))</f>
        <v>0.22999999999999901</v>
      </c>
      <c r="J175" s="9">
        <f t="shared" si="28"/>
        <v>563.03999999999758</v>
      </c>
      <c r="K175" s="2">
        <f t="shared" si="23"/>
        <v>2.7216000000000387</v>
      </c>
      <c r="L175" s="10">
        <f t="shared" si="29"/>
        <v>444.99960000000027</v>
      </c>
      <c r="M175" s="62">
        <f t="shared" si="21"/>
        <v>1008.0395999999978</v>
      </c>
      <c r="N175" s="63">
        <f t="shared" si="26"/>
        <v>806.43167999999821</v>
      </c>
      <c r="Q175" s="22"/>
      <c r="R175" s="20"/>
      <c r="S175" s="20"/>
      <c r="T175" s="20"/>
      <c r="U175" s="20"/>
      <c r="V175" s="20"/>
      <c r="W175" s="20"/>
      <c r="X175" s="20"/>
      <c r="Y175" s="20"/>
      <c r="Z175" s="20"/>
      <c r="AA175" s="20"/>
    </row>
    <row r="176" spans="1:27" ht="15.75" thickBot="1" x14ac:dyDescent="0.3">
      <c r="A176">
        <f t="shared" si="24"/>
        <v>18.899999999999999</v>
      </c>
      <c r="B176">
        <f t="shared" si="22"/>
        <v>0.10000000000000142</v>
      </c>
      <c r="C176" s="2">
        <f t="shared" si="27"/>
        <v>19.500000000000007</v>
      </c>
      <c r="D176">
        <f t="shared" si="25"/>
        <v>18.999999999999766</v>
      </c>
      <c r="E176" s="67">
        <v>26</v>
      </c>
      <c r="F176" s="66">
        <v>46</v>
      </c>
      <c r="G176" s="1">
        <f>INDEX(Коэффициенты!D$3:D$39, MATCH(F176,Коэффициенты!C$3:C$39,1))</f>
        <v>0.59</v>
      </c>
      <c r="H176">
        <f t="shared" si="20"/>
        <v>26000</v>
      </c>
      <c r="I176" s="12">
        <f>INDEX(Коэффициенты!B$3:B$74,MATCH(H176,Коэффициенты!A$3:A$74,1))</f>
        <v>0.23999999999999899</v>
      </c>
      <c r="J176" s="9">
        <f t="shared" si="28"/>
        <v>561.59999999999764</v>
      </c>
      <c r="K176" s="2">
        <f t="shared" si="23"/>
        <v>3.2568000000000459</v>
      </c>
      <c r="L176" s="10">
        <f t="shared" si="29"/>
        <v>448.25640000000033</v>
      </c>
      <c r="M176" s="62">
        <f t="shared" si="21"/>
        <v>1009.856399999998</v>
      </c>
      <c r="N176" s="63">
        <f t="shared" si="26"/>
        <v>807.88511999999832</v>
      </c>
      <c r="Q176" s="22"/>
      <c r="R176" s="20"/>
      <c r="S176" s="20"/>
      <c r="T176" s="20"/>
      <c r="U176" s="20"/>
      <c r="V176" s="20"/>
      <c r="W176" s="20"/>
      <c r="X176" s="20"/>
      <c r="Y176" s="20"/>
      <c r="Z176" s="20"/>
      <c r="AA176" s="20"/>
    </row>
    <row r="177" spans="1:27" ht="15.75" thickBot="1" x14ac:dyDescent="0.3">
      <c r="A177">
        <f t="shared" si="24"/>
        <v>19</v>
      </c>
      <c r="B177">
        <f t="shared" si="22"/>
        <v>0.10000000000000142</v>
      </c>
      <c r="C177">
        <f t="shared" si="27"/>
        <v>19.600000000000009</v>
      </c>
      <c r="D177">
        <f t="shared" si="25"/>
        <v>18.899999999999764</v>
      </c>
      <c r="E177" s="67">
        <v>26.7</v>
      </c>
      <c r="F177" s="66">
        <v>64</v>
      </c>
      <c r="G177" s="1">
        <f>INDEX(Коэффициенты!D$3:D$39, MATCH(F177,Коэффициенты!C$3:C$39,1))</f>
        <v>0.54</v>
      </c>
      <c r="H177">
        <f t="shared" si="20"/>
        <v>26700</v>
      </c>
      <c r="I177" s="12">
        <f>INDEX(Коэффициенты!B$3:B$74,MATCH(H177,Коэффициенты!A$3:A$74,1))</f>
        <v>0.23999999999999899</v>
      </c>
      <c r="J177" s="9">
        <f t="shared" si="28"/>
        <v>576.71999999999753</v>
      </c>
      <c r="K177" s="2">
        <f t="shared" si="23"/>
        <v>4.1472000000000593</v>
      </c>
      <c r="L177" s="10">
        <f t="shared" si="29"/>
        <v>452.40360000000038</v>
      </c>
      <c r="M177" s="62">
        <f t="shared" si="21"/>
        <v>1029.1235999999979</v>
      </c>
      <c r="N177" s="63">
        <f t="shared" si="26"/>
        <v>823.29887999999823</v>
      </c>
      <c r="Q177" s="22"/>
      <c r="R177" s="20"/>
      <c r="S177" s="20"/>
      <c r="T177" s="20"/>
      <c r="U177" s="20"/>
      <c r="V177" s="20"/>
      <c r="W177" s="20"/>
      <c r="X177" s="20"/>
      <c r="Y177" s="20"/>
      <c r="Z177" s="20"/>
      <c r="AA177" s="20"/>
    </row>
    <row r="178" spans="1:27" ht="15.75" thickBot="1" x14ac:dyDescent="0.3">
      <c r="A178">
        <f t="shared" si="24"/>
        <v>19.100000000000001</v>
      </c>
      <c r="B178">
        <f t="shared" si="22"/>
        <v>0.10000000000000142</v>
      </c>
      <c r="C178" s="2">
        <f t="shared" si="27"/>
        <v>19.70000000000001</v>
      </c>
      <c r="D178">
        <f t="shared" si="25"/>
        <v>18.799999999999763</v>
      </c>
      <c r="E178" s="67">
        <v>30.4</v>
      </c>
      <c r="F178" s="66">
        <v>100</v>
      </c>
      <c r="G178" s="1">
        <f>INDEX(Коэффициенты!D$3:D$39, MATCH(F178,Коэффициенты!C$3:C$39,1))</f>
        <v>0.45</v>
      </c>
      <c r="H178">
        <f t="shared" si="20"/>
        <v>30400</v>
      </c>
      <c r="I178" s="12">
        <f>INDEX(Коэффициенты!B$3:B$74,MATCH(H178,Коэффициенты!A$3:A$74,1))</f>
        <v>0.19999999999999901</v>
      </c>
      <c r="J178" s="9">
        <f t="shared" si="28"/>
        <v>547.19999999999732</v>
      </c>
      <c r="K178" s="2">
        <f t="shared" si="23"/>
        <v>5.4000000000000767</v>
      </c>
      <c r="L178" s="10">
        <f t="shared" si="29"/>
        <v>457.80360000000047</v>
      </c>
      <c r="M178" s="62">
        <f t="shared" si="21"/>
        <v>1005.0035999999977</v>
      </c>
      <c r="N178" s="63">
        <f t="shared" si="26"/>
        <v>804.00287999999819</v>
      </c>
      <c r="Q178" s="22"/>
      <c r="R178" s="20"/>
      <c r="S178" s="20"/>
      <c r="T178" s="20"/>
      <c r="U178" s="20"/>
      <c r="V178" s="20"/>
      <c r="W178" s="20"/>
      <c r="X178" s="20"/>
      <c r="Y178" s="20"/>
      <c r="Z178" s="20"/>
      <c r="AA178" s="20"/>
    </row>
    <row r="179" spans="1:27" ht="15.75" thickBot="1" x14ac:dyDescent="0.3">
      <c r="A179">
        <f t="shared" si="24"/>
        <v>19.200000000000003</v>
      </c>
      <c r="B179">
        <f t="shared" si="22"/>
        <v>0.10000000000000142</v>
      </c>
      <c r="C179" s="2">
        <f t="shared" si="27"/>
        <v>19.800000000000011</v>
      </c>
      <c r="D179">
        <f t="shared" si="25"/>
        <v>18.699999999999761</v>
      </c>
      <c r="E179" s="67">
        <v>30.9</v>
      </c>
      <c r="F179" s="66">
        <v>136</v>
      </c>
      <c r="G179" s="1">
        <f>INDEX(Коэффициенты!D$3:D$39, MATCH(F179,Коэффициенты!C$3:C$39,1))</f>
        <v>0.4</v>
      </c>
      <c r="H179">
        <f t="shared" si="20"/>
        <v>30900</v>
      </c>
      <c r="I179" s="12">
        <f>INDEX(Коэффициенты!B$3:B$74,MATCH(H179,Коэффициенты!A$3:A$74,1))</f>
        <v>0.19999999999999901</v>
      </c>
      <c r="J179" s="9">
        <f t="shared" si="28"/>
        <v>556.1999999999972</v>
      </c>
      <c r="K179" s="2">
        <f t="shared" si="23"/>
        <v>6.5280000000000928</v>
      </c>
      <c r="L179" s="10">
        <f t="shared" si="29"/>
        <v>464.33160000000055</v>
      </c>
      <c r="M179" s="62">
        <f t="shared" si="21"/>
        <v>1020.5315999999978</v>
      </c>
      <c r="N179" s="63">
        <f t="shared" si="26"/>
        <v>816.42527999999822</v>
      </c>
      <c r="Q179" s="22"/>
      <c r="R179" s="20"/>
      <c r="S179" s="20"/>
      <c r="T179" s="20"/>
      <c r="U179" s="20"/>
      <c r="V179" s="20"/>
      <c r="W179" s="20"/>
      <c r="X179" s="20"/>
      <c r="Y179" s="20"/>
      <c r="Z179" s="20"/>
      <c r="AA179" s="20"/>
    </row>
    <row r="180" spans="1:27" ht="15.75" thickBot="1" x14ac:dyDescent="0.3">
      <c r="A180">
        <f t="shared" si="24"/>
        <v>19.300000000000004</v>
      </c>
      <c r="B180">
        <f t="shared" si="22"/>
        <v>0.10000000000000142</v>
      </c>
      <c r="C180">
        <f t="shared" si="27"/>
        <v>19.900000000000013</v>
      </c>
      <c r="D180">
        <f t="shared" si="25"/>
        <v>18.59999999999976</v>
      </c>
      <c r="E180" s="67">
        <v>29.3</v>
      </c>
      <c r="F180" s="66">
        <v>161</v>
      </c>
      <c r="G180" s="1">
        <f>INDEX(Коэффициенты!D$3:D$39, MATCH(F180,Коэффициенты!C$3:C$39,1))</f>
        <v>0.4</v>
      </c>
      <c r="H180">
        <f t="shared" si="20"/>
        <v>29300</v>
      </c>
      <c r="I180" s="12">
        <f>INDEX(Коэффициенты!B$3:B$74,MATCH(H180,Коэффициенты!A$3:A$74,1))</f>
        <v>0.20999999999999899</v>
      </c>
      <c r="J180" s="9">
        <f t="shared" si="28"/>
        <v>553.76999999999737</v>
      </c>
      <c r="K180" s="2">
        <f t="shared" si="23"/>
        <v>7.7280000000001099</v>
      </c>
      <c r="L180" s="10">
        <f t="shared" si="29"/>
        <v>472.05960000000067</v>
      </c>
      <c r="M180" s="62">
        <f t="shared" si="21"/>
        <v>1025.829599999998</v>
      </c>
      <c r="N180" s="63">
        <f t="shared" si="26"/>
        <v>820.66367999999841</v>
      </c>
      <c r="Q180" s="22"/>
      <c r="R180" s="20"/>
      <c r="S180" s="20"/>
      <c r="T180" s="20"/>
      <c r="U180" s="20"/>
      <c r="V180" s="20"/>
      <c r="W180" s="20"/>
      <c r="X180" s="20"/>
      <c r="Y180" s="20"/>
      <c r="Z180" s="20"/>
      <c r="AA180" s="20"/>
    </row>
    <row r="181" spans="1:27" ht="15.75" thickBot="1" x14ac:dyDescent="0.3">
      <c r="E181" s="67"/>
      <c r="F181" s="66"/>
      <c r="G181" s="1"/>
      <c r="I181" s="12"/>
      <c r="J181" s="9"/>
      <c r="K181" s="2"/>
      <c r="L181" s="10"/>
      <c r="M181" s="62"/>
      <c r="N181" s="63"/>
      <c r="Q181" s="22"/>
      <c r="R181" s="20"/>
      <c r="S181" s="20"/>
      <c r="T181" s="20"/>
      <c r="U181" s="20"/>
      <c r="V181" s="20"/>
      <c r="W181" s="20"/>
      <c r="X181" s="20"/>
      <c r="Y181" s="20"/>
      <c r="Z181" s="20"/>
      <c r="AA181" s="20"/>
    </row>
    <row r="182" spans="1:27" ht="15.75" thickBot="1" x14ac:dyDescent="0.3">
      <c r="C182" s="2"/>
      <c r="E182" s="67"/>
      <c r="F182" s="66"/>
      <c r="G182" s="1"/>
      <c r="I182" s="12"/>
      <c r="J182" s="9"/>
      <c r="K182" s="2"/>
      <c r="L182" s="10"/>
      <c r="M182" s="62"/>
      <c r="N182" s="63"/>
      <c r="Q182" s="22"/>
      <c r="R182" s="20"/>
      <c r="S182" s="20"/>
      <c r="T182" s="20"/>
      <c r="U182" s="20"/>
      <c r="V182" s="20"/>
      <c r="W182" s="20"/>
      <c r="X182" s="20"/>
      <c r="Y182" s="20"/>
      <c r="Z182" s="20"/>
      <c r="AA182" s="20"/>
    </row>
    <row r="183" spans="1:27" ht="15.75" thickBot="1" x14ac:dyDescent="0.3">
      <c r="E183" s="67"/>
      <c r="F183" s="66"/>
      <c r="G183" s="1"/>
      <c r="I183" s="12"/>
      <c r="J183" s="9"/>
      <c r="K183" s="2"/>
      <c r="L183" s="10"/>
      <c r="M183" s="62"/>
      <c r="N183" s="63"/>
      <c r="Q183" s="22"/>
      <c r="R183" s="20"/>
      <c r="S183" s="20"/>
      <c r="T183" s="20"/>
      <c r="U183" s="20"/>
      <c r="V183" s="20"/>
      <c r="W183" s="20"/>
      <c r="X183" s="20"/>
      <c r="Y183" s="20"/>
      <c r="Z183" s="20"/>
      <c r="AA183" s="20"/>
    </row>
    <row r="184" spans="1:27" ht="15.75" thickBot="1" x14ac:dyDescent="0.3">
      <c r="C184" s="2"/>
      <c r="E184" s="67"/>
      <c r="F184" s="66"/>
      <c r="G184" s="1"/>
      <c r="I184" s="12"/>
      <c r="J184" s="9"/>
      <c r="K184" s="2"/>
      <c r="L184" s="10"/>
      <c r="M184" s="62"/>
      <c r="N184" s="63"/>
      <c r="Q184" s="22"/>
      <c r="R184" s="20"/>
      <c r="S184" s="20"/>
      <c r="T184" s="20"/>
      <c r="U184" s="20"/>
      <c r="V184" s="20"/>
      <c r="W184" s="20"/>
      <c r="X184" s="20"/>
      <c r="Y184" s="20"/>
      <c r="Z184" s="20"/>
      <c r="AA184" s="20"/>
    </row>
    <row r="185" spans="1:27" ht="15.75" thickBot="1" x14ac:dyDescent="0.3">
      <c r="C185" s="2"/>
      <c r="E185" s="67"/>
      <c r="F185" s="66"/>
      <c r="G185" s="1"/>
      <c r="I185" s="12"/>
      <c r="J185" s="9"/>
      <c r="K185" s="2"/>
      <c r="L185" s="10"/>
      <c r="M185" s="62"/>
      <c r="N185" s="63"/>
      <c r="Q185" s="22"/>
      <c r="R185" s="20"/>
      <c r="S185" s="20"/>
      <c r="T185" s="20"/>
      <c r="U185" s="20"/>
      <c r="V185" s="20"/>
      <c r="W185" s="20"/>
      <c r="X185" s="20"/>
      <c r="Y185" s="20"/>
      <c r="Z185" s="20"/>
      <c r="AA185" s="20"/>
    </row>
    <row r="186" spans="1:27" ht="15.75" thickBot="1" x14ac:dyDescent="0.3">
      <c r="E186" s="67"/>
      <c r="F186" s="66"/>
      <c r="G186" s="1"/>
      <c r="I186" s="12"/>
      <c r="J186" s="9"/>
      <c r="K186" s="2"/>
      <c r="L186" s="10"/>
      <c r="M186" s="62"/>
      <c r="N186" s="63"/>
      <c r="Q186" s="22"/>
      <c r="R186" s="20"/>
      <c r="S186" s="20"/>
      <c r="T186" s="20"/>
      <c r="U186" s="20"/>
      <c r="V186" s="20"/>
      <c r="W186" s="20"/>
      <c r="X186" s="20"/>
      <c r="Y186" s="20"/>
      <c r="Z186" s="20"/>
      <c r="AA186" s="20"/>
    </row>
    <row r="187" spans="1:27" ht="15.75" thickBot="1" x14ac:dyDescent="0.3">
      <c r="E187" s="67"/>
      <c r="F187" s="66"/>
      <c r="G187" s="1"/>
      <c r="I187" s="12"/>
      <c r="J187" s="9"/>
      <c r="K187" s="2"/>
      <c r="L187" s="10"/>
      <c r="M187" s="62"/>
      <c r="N187" s="63"/>
      <c r="Q187" s="22"/>
      <c r="R187" s="20"/>
      <c r="S187" s="20"/>
      <c r="T187" s="20"/>
      <c r="U187" s="20"/>
      <c r="V187" s="20"/>
      <c r="W187" s="20"/>
      <c r="X187" s="20"/>
      <c r="Y187" s="20"/>
      <c r="Z187" s="20"/>
      <c r="AA187" s="20"/>
    </row>
    <row r="188" spans="1:27" ht="15.75" thickBot="1" x14ac:dyDescent="0.3">
      <c r="C188" s="2"/>
      <c r="E188" s="67"/>
      <c r="F188" s="66"/>
      <c r="G188" s="1"/>
      <c r="I188" s="12"/>
      <c r="J188" s="9"/>
      <c r="K188" s="2"/>
      <c r="L188" s="10"/>
      <c r="M188" s="62"/>
      <c r="N188" s="63"/>
      <c r="Q188" s="22"/>
      <c r="R188" s="20"/>
      <c r="S188" s="20"/>
      <c r="T188" s="20"/>
      <c r="U188" s="20"/>
      <c r="V188" s="20"/>
      <c r="W188" s="20"/>
      <c r="X188" s="20"/>
      <c r="Y188" s="20"/>
      <c r="Z188" s="20"/>
      <c r="AA188" s="20"/>
    </row>
    <row r="189" spans="1:27" ht="15.75" thickBot="1" x14ac:dyDescent="0.3">
      <c r="E189" s="67"/>
      <c r="F189" s="66"/>
      <c r="G189" s="1"/>
      <c r="I189" s="12"/>
      <c r="J189" s="9"/>
      <c r="K189" s="2"/>
      <c r="L189" s="10"/>
      <c r="M189" s="62"/>
      <c r="N189" s="63"/>
      <c r="Q189" s="22"/>
      <c r="R189" s="20"/>
      <c r="S189" s="20"/>
      <c r="T189" s="20"/>
      <c r="U189" s="20"/>
      <c r="V189" s="20"/>
      <c r="W189" s="20"/>
      <c r="X189" s="20"/>
      <c r="Y189" s="20"/>
      <c r="Z189" s="20"/>
      <c r="AA189" s="20"/>
    </row>
    <row r="190" spans="1:27" ht="15.75" thickBot="1" x14ac:dyDescent="0.3">
      <c r="C190" s="2"/>
      <c r="E190" s="67"/>
      <c r="F190" s="66"/>
      <c r="G190" s="1"/>
      <c r="I190" s="12"/>
      <c r="J190" s="9"/>
      <c r="K190" s="2"/>
      <c r="L190" s="10"/>
      <c r="M190" s="62"/>
      <c r="N190" s="63"/>
      <c r="Q190" s="22"/>
      <c r="R190" s="20"/>
      <c r="S190" s="20"/>
      <c r="T190" s="20"/>
      <c r="U190" s="20"/>
      <c r="V190" s="20"/>
      <c r="W190" s="20"/>
      <c r="X190" s="20"/>
      <c r="Y190" s="20"/>
      <c r="Z190" s="20"/>
      <c r="AA190" s="20"/>
    </row>
    <row r="191" spans="1:27" ht="15.75" thickBot="1" x14ac:dyDescent="0.3">
      <c r="C191" s="2"/>
      <c r="E191" s="67"/>
      <c r="F191" s="66"/>
      <c r="G191" s="1"/>
      <c r="I191" s="12"/>
      <c r="J191" s="9"/>
      <c r="K191" s="2"/>
      <c r="L191" s="10"/>
      <c r="M191" s="62"/>
      <c r="N191" s="63"/>
      <c r="Q191" s="22"/>
      <c r="R191" s="20"/>
      <c r="S191" s="20"/>
      <c r="T191" s="20"/>
      <c r="U191" s="20"/>
      <c r="V191" s="20"/>
      <c r="W191" s="20"/>
      <c r="X191" s="20"/>
      <c r="Y191" s="20"/>
      <c r="Z191" s="20"/>
      <c r="AA191" s="20"/>
    </row>
    <row r="192" spans="1:27" ht="15.75" thickBot="1" x14ac:dyDescent="0.3">
      <c r="E192" s="67"/>
      <c r="F192" s="66"/>
      <c r="G192" s="1"/>
      <c r="I192" s="12"/>
      <c r="J192" s="9"/>
      <c r="K192" s="2"/>
      <c r="L192" s="10"/>
      <c r="M192" s="62"/>
      <c r="N192" s="63"/>
      <c r="Q192" s="22"/>
      <c r="R192" s="20"/>
      <c r="S192" s="20"/>
      <c r="T192" s="20"/>
      <c r="U192" s="20"/>
      <c r="V192" s="20"/>
      <c r="W192" s="20"/>
      <c r="X192" s="20"/>
      <c r="Y192" s="20"/>
      <c r="Z192" s="20"/>
      <c r="AA192" s="20"/>
    </row>
    <row r="193" spans="1:27" ht="15.75" thickBot="1" x14ac:dyDescent="0.3">
      <c r="E193" s="67"/>
      <c r="F193" s="66"/>
      <c r="G193" s="1"/>
      <c r="I193" s="12"/>
      <c r="J193" s="9"/>
      <c r="K193" s="2"/>
      <c r="L193" s="10"/>
      <c r="M193" s="62"/>
      <c r="N193" s="63"/>
      <c r="Q193" s="22"/>
      <c r="R193" s="20"/>
      <c r="S193" s="20"/>
      <c r="T193" s="20"/>
      <c r="U193" s="20"/>
      <c r="V193" s="20"/>
      <c r="W193" s="20"/>
      <c r="X193" s="20"/>
      <c r="Y193" s="20"/>
      <c r="Z193" s="20"/>
      <c r="AA193" s="20"/>
    </row>
    <row r="194" spans="1:27" ht="15.75" thickBot="1" x14ac:dyDescent="0.3">
      <c r="C194" s="2"/>
      <c r="E194" s="67"/>
      <c r="F194" s="66"/>
      <c r="G194" s="1"/>
      <c r="I194" s="12"/>
      <c r="J194" s="9"/>
      <c r="K194" s="2"/>
      <c r="L194" s="10"/>
      <c r="M194" s="62"/>
      <c r="N194" s="63"/>
      <c r="Q194" s="22"/>
      <c r="R194" s="20"/>
      <c r="S194" s="20"/>
      <c r="T194" s="20"/>
      <c r="U194" s="20"/>
      <c r="V194" s="20"/>
      <c r="W194" s="20"/>
      <c r="X194" s="20"/>
      <c r="Y194" s="20"/>
      <c r="Z194" s="20"/>
      <c r="AA194" s="20"/>
    </row>
    <row r="195" spans="1:27" ht="15.75" thickBot="1" x14ac:dyDescent="0.3">
      <c r="E195" s="67"/>
      <c r="F195" s="66"/>
      <c r="G195" s="1"/>
      <c r="I195" s="12"/>
      <c r="J195" s="9"/>
      <c r="K195" s="2"/>
      <c r="L195" s="10"/>
      <c r="M195" s="62"/>
      <c r="N195" s="63"/>
      <c r="Q195" s="22"/>
      <c r="R195" s="20"/>
      <c r="S195" s="20"/>
      <c r="T195" s="20"/>
      <c r="U195" s="20"/>
      <c r="V195" s="20"/>
      <c r="W195" s="20"/>
      <c r="X195" s="20"/>
      <c r="Y195" s="20"/>
      <c r="Z195" s="20"/>
      <c r="AA195" s="20"/>
    </row>
    <row r="196" spans="1:27" ht="15.75" thickBot="1" x14ac:dyDescent="0.3">
      <c r="C196" s="2"/>
      <c r="E196" s="67"/>
      <c r="F196" s="66"/>
      <c r="G196" s="1"/>
      <c r="I196" s="12"/>
      <c r="J196" s="9"/>
      <c r="K196" s="2"/>
      <c r="L196" s="10"/>
      <c r="M196" s="62"/>
      <c r="N196" s="63"/>
      <c r="Q196" s="22"/>
      <c r="R196" s="20"/>
      <c r="S196" s="20"/>
      <c r="T196" s="20"/>
      <c r="U196" s="20"/>
      <c r="V196" s="20"/>
      <c r="W196" s="20"/>
      <c r="X196" s="20"/>
      <c r="Y196" s="20"/>
      <c r="Z196" s="20"/>
      <c r="AA196" s="20"/>
    </row>
    <row r="197" spans="1:27" ht="15.75" thickBot="1" x14ac:dyDescent="0.3">
      <c r="C197" s="2"/>
      <c r="E197" s="67"/>
      <c r="F197" s="66"/>
      <c r="G197" s="1"/>
      <c r="I197" s="12"/>
      <c r="J197" s="9"/>
      <c r="K197" s="2"/>
      <c r="L197" s="10"/>
      <c r="M197" s="62"/>
      <c r="N197" s="63"/>
    </row>
    <row r="198" spans="1:27" ht="15.75" thickBot="1" x14ac:dyDescent="0.3">
      <c r="C198" s="2"/>
      <c r="E198" s="67"/>
      <c r="F198" s="66"/>
      <c r="G198" s="1"/>
      <c r="I198" s="12"/>
      <c r="J198" s="9"/>
      <c r="K198" s="2"/>
      <c r="L198" s="10"/>
      <c r="M198" s="62"/>
      <c r="N198" s="63"/>
    </row>
    <row r="199" spans="1:27" ht="15.75" thickBot="1" x14ac:dyDescent="0.3">
      <c r="C199" s="2"/>
      <c r="E199" s="67"/>
      <c r="F199" s="66"/>
      <c r="G199" s="1"/>
      <c r="I199" s="12"/>
      <c r="J199" s="9"/>
      <c r="K199" s="2"/>
      <c r="L199" s="10"/>
      <c r="M199" s="62"/>
      <c r="N199" s="63"/>
    </row>
    <row r="200" spans="1:27" ht="15.75" thickBot="1" x14ac:dyDescent="0.3">
      <c r="C200" s="2"/>
      <c r="E200" s="67"/>
      <c r="F200" s="66"/>
      <c r="G200" s="1"/>
      <c r="I200" s="12"/>
      <c r="J200" s="9"/>
      <c r="K200" s="2"/>
      <c r="L200" s="10"/>
      <c r="M200" s="62"/>
      <c r="N200" s="63"/>
    </row>
    <row r="201" spans="1:27" ht="15.75" thickBot="1" x14ac:dyDescent="0.3">
      <c r="C201" s="2"/>
      <c r="E201" s="67"/>
      <c r="F201" s="66"/>
      <c r="G201" s="1"/>
      <c r="I201" s="12"/>
      <c r="J201" s="9"/>
      <c r="K201" s="2"/>
      <c r="L201" s="10"/>
      <c r="M201" s="62"/>
      <c r="N201" s="63"/>
    </row>
    <row r="202" spans="1:27" ht="15.75" thickBot="1" x14ac:dyDescent="0.3">
      <c r="C202" s="2"/>
      <c r="E202" s="67"/>
      <c r="F202" s="66"/>
      <c r="G202" s="1"/>
      <c r="I202" s="12"/>
      <c r="J202" s="9"/>
      <c r="K202" s="2"/>
      <c r="L202" s="10"/>
      <c r="M202" s="62"/>
      <c r="N202" s="63"/>
    </row>
    <row r="203" spans="1:27" ht="15.75" thickBot="1" x14ac:dyDescent="0.3">
      <c r="C203" s="2"/>
      <c r="E203" s="67"/>
      <c r="F203" s="66"/>
      <c r="G203" s="1"/>
      <c r="I203" s="12"/>
      <c r="J203" s="9"/>
      <c r="K203" s="2"/>
      <c r="L203" s="10"/>
      <c r="M203" s="62"/>
      <c r="N203" s="63"/>
    </row>
    <row r="204" spans="1:27" ht="15.75" thickBot="1" x14ac:dyDescent="0.3">
      <c r="C204" s="2"/>
      <c r="E204" s="67"/>
      <c r="F204" s="66"/>
      <c r="G204" s="1"/>
      <c r="I204" s="12"/>
      <c r="J204" s="9"/>
      <c r="K204" s="2"/>
      <c r="L204" s="10"/>
      <c r="M204" s="62"/>
      <c r="N204" s="63"/>
    </row>
    <row r="205" spans="1:27" x14ac:dyDescent="0.25">
      <c r="A205">
        <f t="shared" ref="A205:A222" si="30">A204+0.1</f>
        <v>0.1</v>
      </c>
    </row>
    <row r="206" spans="1:27" x14ac:dyDescent="0.25">
      <c r="A206">
        <f t="shared" si="30"/>
        <v>0.2</v>
      </c>
    </row>
    <row r="207" spans="1:27" x14ac:dyDescent="0.25">
      <c r="A207">
        <f t="shared" si="30"/>
        <v>0.30000000000000004</v>
      </c>
    </row>
    <row r="208" spans="1:27" x14ac:dyDescent="0.25">
      <c r="A208">
        <f t="shared" si="30"/>
        <v>0.4</v>
      </c>
    </row>
    <row r="209" spans="1:1" x14ac:dyDescent="0.25">
      <c r="A209">
        <f t="shared" si="30"/>
        <v>0.5</v>
      </c>
    </row>
    <row r="210" spans="1:1" x14ac:dyDescent="0.25">
      <c r="A210">
        <f t="shared" si="30"/>
        <v>0.6</v>
      </c>
    </row>
    <row r="211" spans="1:1" x14ac:dyDescent="0.25">
      <c r="A211">
        <f t="shared" si="30"/>
        <v>0.7</v>
      </c>
    </row>
    <row r="212" spans="1:1" x14ac:dyDescent="0.25">
      <c r="A212">
        <f t="shared" si="30"/>
        <v>0.79999999999999993</v>
      </c>
    </row>
    <row r="213" spans="1:1" x14ac:dyDescent="0.25">
      <c r="A213">
        <f t="shared" si="30"/>
        <v>0.89999999999999991</v>
      </c>
    </row>
    <row r="214" spans="1:1" x14ac:dyDescent="0.25">
      <c r="A214">
        <f t="shared" si="30"/>
        <v>0.99999999999999989</v>
      </c>
    </row>
    <row r="215" spans="1:1" x14ac:dyDescent="0.25">
      <c r="A215">
        <f t="shared" si="30"/>
        <v>1.0999999999999999</v>
      </c>
    </row>
    <row r="216" spans="1:1" x14ac:dyDescent="0.25">
      <c r="A216">
        <f t="shared" si="30"/>
        <v>1.2</v>
      </c>
    </row>
    <row r="217" spans="1:1" x14ac:dyDescent="0.25">
      <c r="A217">
        <f t="shared" si="30"/>
        <v>1.3</v>
      </c>
    </row>
    <row r="218" spans="1:1" x14ac:dyDescent="0.25">
      <c r="A218">
        <f t="shared" si="30"/>
        <v>1.4000000000000001</v>
      </c>
    </row>
    <row r="219" spans="1:1" x14ac:dyDescent="0.25">
      <c r="A219">
        <f t="shared" si="30"/>
        <v>1.5000000000000002</v>
      </c>
    </row>
    <row r="220" spans="1:1" x14ac:dyDescent="0.25">
      <c r="A220">
        <f t="shared" si="30"/>
        <v>1.6000000000000003</v>
      </c>
    </row>
    <row r="221" spans="1:1" x14ac:dyDescent="0.25">
      <c r="A221">
        <f t="shared" si="30"/>
        <v>1.7000000000000004</v>
      </c>
    </row>
    <row r="222" spans="1:1" x14ac:dyDescent="0.25">
      <c r="A222">
        <f t="shared" si="30"/>
        <v>1.8000000000000005</v>
      </c>
    </row>
  </sheetData>
  <mergeCells count="2">
    <mergeCell ref="A1:B1"/>
    <mergeCell ref="H3:K3"/>
  </mergeCells>
  <pageMargins left="0.23622047244094491" right="0.23622047244094491" top="0.19685039370078741" bottom="0.15748031496062992" header="0.31496062992125984" footer="0.31496062992125984"/>
  <pageSetup paperSize="9" scale="45" orientation="landscape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22"/>
  <sheetViews>
    <sheetView zoomScale="80" zoomScaleNormal="80" workbookViewId="0">
      <selection activeCell="A11" sqref="A11:A56"/>
    </sheetView>
  </sheetViews>
  <sheetFormatPr defaultRowHeight="15" x14ac:dyDescent="0.25"/>
  <cols>
    <col min="2" max="2" width="7.28515625" customWidth="1"/>
    <col min="3" max="4" width="12.140625" customWidth="1"/>
    <col min="5" max="6" width="9.140625" style="11"/>
    <col min="11" max="11" width="15.28515625" customWidth="1"/>
    <col min="12" max="12" width="18.5703125" customWidth="1"/>
    <col min="13" max="13" width="12.28515625" customWidth="1"/>
    <col min="14" max="14" width="13.7109375" customWidth="1"/>
  </cols>
  <sheetData>
    <row r="1" spans="1:27" x14ac:dyDescent="0.25">
      <c r="A1" s="79" t="s">
        <v>31</v>
      </c>
      <c r="B1" s="79"/>
      <c r="Q1" s="19"/>
      <c r="R1" s="19"/>
      <c r="S1" s="20"/>
      <c r="T1" s="19"/>
      <c r="U1" s="19"/>
      <c r="V1" s="20"/>
      <c r="W1" s="19"/>
      <c r="X1" s="19"/>
      <c r="Y1" s="20"/>
      <c r="Z1" s="20"/>
      <c r="AA1" s="20"/>
    </row>
    <row r="2" spans="1:27" ht="15.75" thickBot="1" x14ac:dyDescent="0.3">
      <c r="A2" t="s">
        <v>6</v>
      </c>
      <c r="Q2" s="20"/>
      <c r="R2" s="20"/>
      <c r="S2" s="20"/>
      <c r="T2" s="21"/>
      <c r="U2" s="20"/>
      <c r="V2" s="20"/>
      <c r="W2" s="20"/>
      <c r="X2" s="20"/>
      <c r="Y2" s="20"/>
      <c r="Z2" s="20"/>
      <c r="AA2" s="20"/>
    </row>
    <row r="3" spans="1:27" ht="24" thickBot="1" x14ac:dyDescent="0.3">
      <c r="A3" t="s">
        <v>2</v>
      </c>
      <c r="E3" s="64">
        <v>0.3</v>
      </c>
      <c r="H3" s="80" t="s">
        <v>25</v>
      </c>
      <c r="I3" s="81"/>
      <c r="J3" s="81"/>
      <c r="K3" s="82"/>
      <c r="Q3" s="20"/>
      <c r="R3" s="20"/>
      <c r="S3" s="20"/>
      <c r="T3" s="21"/>
      <c r="U3" s="20"/>
      <c r="V3" s="20"/>
      <c r="W3" s="20"/>
      <c r="X3" s="20"/>
      <c r="Y3" s="20"/>
      <c r="Z3" s="20"/>
      <c r="AA3" s="20"/>
    </row>
    <row r="4" spans="1:27" x14ac:dyDescent="0.25">
      <c r="A4" t="s">
        <v>3</v>
      </c>
      <c r="E4" s="11">
        <f>E3*4</f>
        <v>1.2</v>
      </c>
      <c r="Q4" s="20"/>
      <c r="R4" s="20"/>
      <c r="S4" s="20"/>
      <c r="T4" s="21"/>
      <c r="U4" s="20"/>
      <c r="V4" s="20"/>
      <c r="W4" s="20"/>
      <c r="X4" s="20"/>
      <c r="Y4" s="20"/>
      <c r="Z4" s="20"/>
      <c r="AA4" s="20"/>
    </row>
    <row r="5" spans="1:27" x14ac:dyDescent="0.25">
      <c r="A5" t="s">
        <v>4</v>
      </c>
      <c r="E5" s="11">
        <f>E3*E3</f>
        <v>0.09</v>
      </c>
      <c r="Q5" s="20"/>
      <c r="R5" s="20"/>
      <c r="S5" s="20"/>
      <c r="T5" s="21"/>
      <c r="U5" s="20"/>
      <c r="V5" s="20"/>
      <c r="W5" s="20"/>
      <c r="X5" s="20"/>
      <c r="Y5" s="20"/>
      <c r="Z5" s="20"/>
      <c r="AA5" s="20"/>
    </row>
    <row r="6" spans="1:27" ht="15.75" thickBot="1" x14ac:dyDescent="0.3">
      <c r="A6" s="58" t="s">
        <v>23</v>
      </c>
      <c r="B6" s="58"/>
      <c r="C6" s="58"/>
      <c r="D6" s="58"/>
      <c r="E6" s="59">
        <v>37.6</v>
      </c>
      <c r="Q6" s="20"/>
      <c r="R6" s="20"/>
      <c r="S6" s="20"/>
      <c r="T6" s="21"/>
      <c r="U6" s="20"/>
      <c r="V6" s="20"/>
      <c r="W6" s="20"/>
      <c r="X6" s="20"/>
      <c r="Y6" s="20"/>
      <c r="Z6" s="20"/>
      <c r="AA6" s="20"/>
    </row>
    <row r="7" spans="1:27" ht="15.75" thickBot="1" x14ac:dyDescent="0.3">
      <c r="A7" s="58" t="s">
        <v>20</v>
      </c>
      <c r="B7" s="58"/>
      <c r="C7" s="58"/>
      <c r="D7" s="58"/>
      <c r="E7" s="59">
        <v>38.5</v>
      </c>
      <c r="Q7" s="20"/>
      <c r="R7" s="20"/>
      <c r="S7" s="20"/>
      <c r="T7" s="21"/>
      <c r="U7" s="20"/>
      <c r="V7" s="20"/>
      <c r="W7" s="20"/>
      <c r="X7" s="20"/>
      <c r="Y7" s="20"/>
      <c r="Z7" s="20"/>
      <c r="AA7" s="20"/>
    </row>
    <row r="8" spans="1:27" ht="18.75" x14ac:dyDescent="0.3">
      <c r="A8" s="56" t="s">
        <v>19</v>
      </c>
      <c r="B8" s="56"/>
      <c r="C8" s="56"/>
      <c r="D8" s="56"/>
      <c r="E8" s="57">
        <f>E6-A11</f>
        <v>33.9</v>
      </c>
      <c r="Q8" s="20"/>
      <c r="R8" s="20"/>
      <c r="S8" s="61" t="s">
        <v>14</v>
      </c>
      <c r="T8" s="21"/>
      <c r="U8" s="20"/>
      <c r="V8" s="20"/>
      <c r="W8" s="20"/>
      <c r="X8" s="20"/>
      <c r="Y8" s="20"/>
      <c r="Z8" s="61" t="s">
        <v>21</v>
      </c>
      <c r="AA8" s="61"/>
    </row>
    <row r="9" spans="1:27" x14ac:dyDescent="0.25">
      <c r="B9" s="6" t="s">
        <v>9</v>
      </c>
      <c r="C9" s="5" t="s">
        <v>12</v>
      </c>
      <c r="D9" s="5" t="s">
        <v>22</v>
      </c>
      <c r="E9" s="60" t="s">
        <v>1</v>
      </c>
      <c r="F9" s="60" t="s">
        <v>0</v>
      </c>
      <c r="G9" s="6" t="s">
        <v>7</v>
      </c>
      <c r="H9" s="5" t="s">
        <v>8</v>
      </c>
      <c r="I9" s="6" t="s">
        <v>5</v>
      </c>
      <c r="J9" s="6" t="s">
        <v>11</v>
      </c>
      <c r="K9" s="7" t="s">
        <v>13</v>
      </c>
      <c r="L9" s="8" t="s">
        <v>10</v>
      </c>
      <c r="M9" s="5" t="s">
        <v>14</v>
      </c>
      <c r="N9" s="5" t="s">
        <v>21</v>
      </c>
      <c r="Q9" s="20"/>
      <c r="R9" s="20"/>
      <c r="S9" s="20"/>
      <c r="T9" s="21"/>
      <c r="U9" s="20"/>
      <c r="V9" s="20"/>
      <c r="W9" s="20"/>
      <c r="X9" s="20"/>
      <c r="Y9" s="20"/>
      <c r="Z9" s="20"/>
      <c r="AA9" s="20"/>
    </row>
    <row r="10" spans="1:27" ht="15.75" thickBot="1" x14ac:dyDescent="0.3">
      <c r="G10" s="5"/>
      <c r="I10" s="4"/>
      <c r="J10" s="9"/>
      <c r="K10" s="2"/>
      <c r="L10" s="10"/>
      <c r="M10" s="2"/>
      <c r="N10" s="3"/>
      <c r="Q10" s="20"/>
      <c r="R10" s="20"/>
      <c r="S10" s="20"/>
      <c r="T10" s="21"/>
      <c r="U10" s="20"/>
      <c r="V10" s="20"/>
      <c r="W10" s="20"/>
      <c r="X10" s="20"/>
      <c r="Y10" s="20"/>
      <c r="Z10" s="20"/>
      <c r="AA10" s="20"/>
    </row>
    <row r="11" spans="1:27" ht="15.75" thickBot="1" x14ac:dyDescent="0.3">
      <c r="A11" s="1">
        <v>3.7</v>
      </c>
      <c r="B11">
        <v>0</v>
      </c>
      <c r="C11">
        <f>E7-E8</f>
        <v>4.6000000000000014</v>
      </c>
      <c r="D11">
        <f>E8</f>
        <v>33.9</v>
      </c>
      <c r="E11" s="68">
        <v>7.6</v>
      </c>
      <c r="F11" s="65">
        <v>27</v>
      </c>
      <c r="G11" s="1">
        <f>INDEX(Коэффициенты!D$3:D$39, MATCH(F11,Коэффициенты!C$3:C$39,1))</f>
        <v>0.7</v>
      </c>
      <c r="H11">
        <f t="shared" ref="H11:H74" si="0">E11*1000</f>
        <v>7600</v>
      </c>
      <c r="I11" s="12">
        <f>INDEX(Коэффициенты!B$3:B$74,MATCH(H11,Коэффициенты!A$3:A$74,1))</f>
        <v>0.55000000000000004</v>
      </c>
      <c r="J11" s="9">
        <f>I11*H11*$E$5</f>
        <v>376.2</v>
      </c>
      <c r="K11" s="2">
        <v>0</v>
      </c>
      <c r="L11" s="10">
        <f>L10+K11</f>
        <v>0</v>
      </c>
      <c r="M11" s="62">
        <f t="shared" ref="M11:M74" si="1">L11+J11</f>
        <v>376.2</v>
      </c>
      <c r="N11" s="63">
        <f>M11/(1.25)</f>
        <v>300.95999999999998</v>
      </c>
      <c r="Q11" s="20"/>
      <c r="R11" s="20"/>
      <c r="S11" s="20"/>
      <c r="T11" s="21"/>
      <c r="U11" s="20"/>
      <c r="V11" s="20"/>
      <c r="W11" s="20"/>
      <c r="X11" s="20"/>
      <c r="Y11" s="20"/>
      <c r="Z11" s="20"/>
      <c r="AA11" s="20"/>
    </row>
    <row r="12" spans="1:27" ht="15.75" thickBot="1" x14ac:dyDescent="0.3">
      <c r="A12">
        <f>A11+0.1</f>
        <v>3.8000000000000003</v>
      </c>
      <c r="B12">
        <f t="shared" ref="B12:B75" si="2">A12-A11</f>
        <v>0.10000000000000009</v>
      </c>
      <c r="C12">
        <f>B12+C11</f>
        <v>4.7000000000000011</v>
      </c>
      <c r="D12">
        <f>D11-B12</f>
        <v>33.799999999999997</v>
      </c>
      <c r="E12" s="67">
        <v>9.4</v>
      </c>
      <c r="F12" s="66">
        <v>37</v>
      </c>
      <c r="G12" s="1">
        <f>INDEX(Коэффициенты!D$3:D$39, MATCH(F12,Коэффициенты!C$3:C$39,1))</f>
        <v>0.63</v>
      </c>
      <c r="H12">
        <f t="shared" si="0"/>
        <v>9400</v>
      </c>
      <c r="I12" s="12">
        <f>INDEX(Коэффициенты!B$3:B$74,MATCH(H12,Коэффициенты!A$3:A$74,1))</f>
        <v>0.48</v>
      </c>
      <c r="J12" s="9">
        <f>I12*H12*$E$5</f>
        <v>406.08</v>
      </c>
      <c r="K12" s="2">
        <f t="shared" ref="K12:K75" si="3">G12*F12*B12*$E$4</f>
        <v>2.7972000000000019</v>
      </c>
      <c r="L12" s="10">
        <f>L11+K12</f>
        <v>2.7972000000000019</v>
      </c>
      <c r="M12" s="62">
        <f t="shared" si="1"/>
        <v>408.87719999999996</v>
      </c>
      <c r="N12" s="63">
        <f>M12/(1.25)</f>
        <v>327.10175999999996</v>
      </c>
      <c r="Q12" s="20"/>
      <c r="R12" s="20"/>
      <c r="S12" s="20"/>
      <c r="T12" s="21"/>
      <c r="U12" s="20"/>
      <c r="V12" s="20"/>
      <c r="W12" s="20"/>
      <c r="X12" s="20"/>
      <c r="Y12" s="20"/>
      <c r="Z12" s="20"/>
      <c r="AA12" s="20"/>
    </row>
    <row r="13" spans="1:27" ht="15.75" thickBot="1" x14ac:dyDescent="0.3">
      <c r="A13">
        <f t="shared" ref="A13:A76" si="4">A12+0.1</f>
        <v>3.9000000000000004</v>
      </c>
      <c r="B13">
        <f>A13-A12</f>
        <v>0.10000000000000009</v>
      </c>
      <c r="C13">
        <f>B13+C12</f>
        <v>4.8000000000000007</v>
      </c>
      <c r="D13">
        <f t="shared" ref="D13:D76" si="5">D12-B13</f>
        <v>33.699999999999996</v>
      </c>
      <c r="E13" s="67">
        <v>2.6</v>
      </c>
      <c r="F13" s="66">
        <v>42</v>
      </c>
      <c r="G13" s="1">
        <f>INDEX(Коэффициенты!D$3:D$39, MATCH(F13,Коэффициенты!C$3:C$39,1))</f>
        <v>0.6</v>
      </c>
      <c r="H13">
        <f t="shared" si="0"/>
        <v>2600</v>
      </c>
      <c r="I13" s="12">
        <f>INDEX(Коэффициенты!B$3:B$74,MATCH(H13,Коэффициенты!A$3:A$74,1))</f>
        <v>0.8</v>
      </c>
      <c r="J13" s="9">
        <f>I13*H13*$E$5</f>
        <v>187.2</v>
      </c>
      <c r="K13" s="2">
        <f t="shared" si="3"/>
        <v>3.0240000000000027</v>
      </c>
      <c r="L13" s="10">
        <f>L12+K13</f>
        <v>5.8212000000000046</v>
      </c>
      <c r="M13" s="62">
        <f t="shared" si="1"/>
        <v>193.02119999999999</v>
      </c>
      <c r="N13" s="63">
        <f t="shared" ref="N13:N76" si="6">M13/(1.25)</f>
        <v>154.41695999999999</v>
      </c>
      <c r="Q13" s="19"/>
      <c r="R13" s="19"/>
      <c r="S13" s="20"/>
      <c r="T13" s="21"/>
      <c r="U13" s="20"/>
      <c r="V13" s="20"/>
      <c r="W13" s="20"/>
      <c r="X13" s="20"/>
      <c r="Y13" s="20"/>
      <c r="Z13" s="20"/>
      <c r="AA13" s="20"/>
    </row>
    <row r="14" spans="1:27" ht="15.75" thickBot="1" x14ac:dyDescent="0.3">
      <c r="A14">
        <f t="shared" si="4"/>
        <v>4</v>
      </c>
      <c r="B14">
        <f t="shared" si="2"/>
        <v>9.9999999999999645E-2</v>
      </c>
      <c r="C14" s="2">
        <f t="shared" ref="C14:C77" si="7">B14+C13</f>
        <v>4.9000000000000004</v>
      </c>
      <c r="D14">
        <f t="shared" si="5"/>
        <v>33.599999999999994</v>
      </c>
      <c r="E14" s="67">
        <v>0.7</v>
      </c>
      <c r="F14" s="66">
        <v>61</v>
      </c>
      <c r="G14" s="1">
        <f>INDEX(Коэффициенты!D$3:D$39, MATCH(F14,Коэффициенты!C$3:C$39,1))</f>
        <v>0.55000000000000004</v>
      </c>
      <c r="H14">
        <f t="shared" si="0"/>
        <v>700</v>
      </c>
      <c r="I14" s="12">
        <f>INDEX(Коэффициенты!B$3:B$74,MATCH(H14,Коэффициенты!A$3:A$74,1))</f>
        <v>0.9</v>
      </c>
      <c r="J14" s="9">
        <f t="shared" ref="J14:J77" si="8">I14*H14*$E$5</f>
        <v>56.699999999999996</v>
      </c>
      <c r="K14" s="2">
        <f t="shared" si="3"/>
        <v>4.0259999999999856</v>
      </c>
      <c r="L14" s="10">
        <f t="shared" ref="L14:L77" si="9">L13+K14</f>
        <v>9.8471999999999902</v>
      </c>
      <c r="M14" s="62">
        <f t="shared" si="1"/>
        <v>66.547199999999989</v>
      </c>
      <c r="N14" s="63">
        <f t="shared" si="6"/>
        <v>53.237759999999994</v>
      </c>
      <c r="Q14" s="22"/>
      <c r="R14" s="20"/>
      <c r="S14" s="20"/>
      <c r="T14" s="21"/>
      <c r="U14" s="20"/>
      <c r="V14" s="20"/>
      <c r="W14" s="20"/>
      <c r="X14" s="20"/>
      <c r="Y14" s="20"/>
      <c r="Z14" s="20"/>
      <c r="AA14" s="20"/>
    </row>
    <row r="15" spans="1:27" ht="15.75" thickBot="1" x14ac:dyDescent="0.3">
      <c r="A15">
        <f t="shared" si="4"/>
        <v>4.0999999999999996</v>
      </c>
      <c r="B15">
        <f t="shared" si="2"/>
        <v>9.9999999999999645E-2</v>
      </c>
      <c r="C15">
        <f t="shared" si="7"/>
        <v>5</v>
      </c>
      <c r="D15">
        <f t="shared" si="5"/>
        <v>33.499999999999993</v>
      </c>
      <c r="E15" s="67">
        <v>5.3</v>
      </c>
      <c r="F15" s="66">
        <v>40</v>
      </c>
      <c r="G15" s="1">
        <f>INDEX(Коэффициенты!D$3:D$39, MATCH(F15,Коэффициенты!C$3:C$39,1))</f>
        <v>0.6</v>
      </c>
      <c r="H15">
        <f t="shared" si="0"/>
        <v>5300</v>
      </c>
      <c r="I15" s="12">
        <f>INDEX(Коэффициенты!B$3:B$74,MATCH(H15,Коэффициенты!A$3:A$74,1))</f>
        <v>0.64</v>
      </c>
      <c r="J15" s="9">
        <f t="shared" si="8"/>
        <v>305.27999999999997</v>
      </c>
      <c r="K15" s="2">
        <f t="shared" si="3"/>
        <v>2.8799999999999897</v>
      </c>
      <c r="L15" s="10">
        <f t="shared" si="9"/>
        <v>12.72719999999998</v>
      </c>
      <c r="M15" s="62">
        <f t="shared" si="1"/>
        <v>318.00719999999995</v>
      </c>
      <c r="N15" s="63">
        <f t="shared" si="6"/>
        <v>254.40575999999996</v>
      </c>
      <c r="Q15" s="20"/>
      <c r="R15" s="20"/>
      <c r="S15" s="20"/>
      <c r="T15" s="21"/>
      <c r="U15" s="20"/>
      <c r="V15" s="20"/>
      <c r="W15" s="20"/>
      <c r="X15" s="20"/>
      <c r="Y15" s="20"/>
      <c r="Z15" s="20"/>
      <c r="AA15" s="20"/>
    </row>
    <row r="16" spans="1:27" ht="15.75" thickBot="1" x14ac:dyDescent="0.3">
      <c r="A16">
        <f t="shared" si="4"/>
        <v>4.1999999999999993</v>
      </c>
      <c r="B16">
        <f t="shared" si="2"/>
        <v>9.9999999999999645E-2</v>
      </c>
      <c r="C16">
        <f t="shared" si="7"/>
        <v>5.0999999999999996</v>
      </c>
      <c r="D16">
        <f t="shared" si="5"/>
        <v>33.399999999999991</v>
      </c>
      <c r="E16" s="67">
        <v>4.0999999999999996</v>
      </c>
      <c r="F16" s="66">
        <v>36</v>
      </c>
      <c r="G16" s="1">
        <f>INDEX(Коэффициенты!D$3:D$39, MATCH(F16,Коэффициенты!C$3:C$39,1))</f>
        <v>0.63</v>
      </c>
      <c r="H16">
        <f t="shared" si="0"/>
        <v>4100</v>
      </c>
      <c r="I16" s="12">
        <f>INDEX(Коэффициенты!B$3:B$74,MATCH(H16,Коэффициенты!A$3:A$74,1))</f>
        <v>0.71</v>
      </c>
      <c r="J16" s="9">
        <f t="shared" si="8"/>
        <v>261.99</v>
      </c>
      <c r="K16" s="2">
        <f t="shared" si="3"/>
        <v>2.7215999999999902</v>
      </c>
      <c r="L16" s="10">
        <f t="shared" si="9"/>
        <v>15.44879999999997</v>
      </c>
      <c r="M16" s="62">
        <f t="shared" si="1"/>
        <v>277.43879999999996</v>
      </c>
      <c r="N16" s="63">
        <f t="shared" si="6"/>
        <v>221.95103999999998</v>
      </c>
      <c r="Q16" s="19"/>
      <c r="R16" s="19"/>
      <c r="S16" s="20"/>
      <c r="T16" s="21"/>
      <c r="U16" s="20"/>
      <c r="V16" s="20"/>
      <c r="W16" s="20"/>
      <c r="X16" s="20"/>
      <c r="Y16" s="20"/>
      <c r="Z16" s="20"/>
      <c r="AA16" s="20"/>
    </row>
    <row r="17" spans="1:27" ht="15.75" thickBot="1" x14ac:dyDescent="0.3">
      <c r="A17">
        <f t="shared" si="4"/>
        <v>4.2999999999999989</v>
      </c>
      <c r="B17">
        <f t="shared" si="2"/>
        <v>9.9999999999999645E-2</v>
      </c>
      <c r="C17" s="2">
        <f t="shared" si="7"/>
        <v>5.1999999999999993</v>
      </c>
      <c r="D17">
        <f t="shared" si="5"/>
        <v>33.29999999999999</v>
      </c>
      <c r="E17" s="67">
        <v>1.7</v>
      </c>
      <c r="F17" s="66">
        <v>35</v>
      </c>
      <c r="G17" s="1">
        <f>INDEX(Коэффициенты!D$3:D$39, MATCH(F17,Коэффициенты!C$3:C$39,1))</f>
        <v>0.64</v>
      </c>
      <c r="H17">
        <f t="shared" si="0"/>
        <v>1700</v>
      </c>
      <c r="I17" s="12">
        <f>INDEX(Коэффициенты!B$3:B$74,MATCH(H17,Коэффициенты!A$3:A$74,1))</f>
        <v>0.86</v>
      </c>
      <c r="J17" s="9">
        <f t="shared" si="8"/>
        <v>131.57999999999998</v>
      </c>
      <c r="K17" s="2">
        <f t="shared" si="3"/>
        <v>2.6879999999999904</v>
      </c>
      <c r="L17" s="10">
        <f t="shared" si="9"/>
        <v>18.136799999999962</v>
      </c>
      <c r="M17" s="62">
        <f t="shared" si="1"/>
        <v>149.71679999999995</v>
      </c>
      <c r="N17" s="63">
        <f t="shared" si="6"/>
        <v>119.77343999999997</v>
      </c>
      <c r="Q17" s="22"/>
      <c r="R17" s="20"/>
      <c r="S17" s="20"/>
      <c r="T17" s="21"/>
      <c r="U17" s="20"/>
      <c r="V17" s="20"/>
      <c r="W17" s="20"/>
      <c r="X17" s="20"/>
      <c r="Y17" s="20"/>
      <c r="Z17" s="20"/>
      <c r="AA17" s="20"/>
    </row>
    <row r="18" spans="1:27" ht="15.75" thickBot="1" x14ac:dyDescent="0.3">
      <c r="A18">
        <f t="shared" si="4"/>
        <v>4.3999999999999986</v>
      </c>
      <c r="B18">
        <f t="shared" si="2"/>
        <v>9.9999999999999645E-2</v>
      </c>
      <c r="C18">
        <f t="shared" si="7"/>
        <v>5.2999999999999989</v>
      </c>
      <c r="D18">
        <f t="shared" si="5"/>
        <v>33.199999999999989</v>
      </c>
      <c r="E18" s="67">
        <v>0.7</v>
      </c>
      <c r="F18" s="66">
        <v>32</v>
      </c>
      <c r="G18" s="1">
        <f>INDEX(Коэффициенты!D$3:D$39, MATCH(F18,Коэффициенты!C$3:C$39,1))</f>
        <v>0.66</v>
      </c>
      <c r="H18">
        <f t="shared" si="0"/>
        <v>700</v>
      </c>
      <c r="I18" s="12">
        <f>INDEX(Коэффициенты!B$3:B$74,MATCH(H18,Коэффициенты!A$3:A$74,1))</f>
        <v>0.9</v>
      </c>
      <c r="J18" s="9">
        <f t="shared" si="8"/>
        <v>56.699999999999996</v>
      </c>
      <c r="K18" s="2">
        <f t="shared" si="3"/>
        <v>2.5343999999999909</v>
      </c>
      <c r="L18" s="10">
        <f t="shared" si="9"/>
        <v>20.671199999999953</v>
      </c>
      <c r="M18" s="62">
        <f t="shared" si="1"/>
        <v>77.371199999999945</v>
      </c>
      <c r="N18" s="63">
        <f t="shared" si="6"/>
        <v>61.896959999999957</v>
      </c>
      <c r="Q18" s="20"/>
      <c r="R18" s="20"/>
      <c r="S18" s="20"/>
      <c r="T18" s="21"/>
      <c r="U18" s="20"/>
      <c r="V18" s="20"/>
      <c r="W18" s="20"/>
      <c r="X18" s="20"/>
      <c r="Y18" s="20"/>
      <c r="Z18" s="20"/>
      <c r="AA18" s="20"/>
    </row>
    <row r="19" spans="1:27" ht="15.75" thickBot="1" x14ac:dyDescent="0.3">
      <c r="A19">
        <f t="shared" si="4"/>
        <v>4.4999999999999982</v>
      </c>
      <c r="B19">
        <f t="shared" si="2"/>
        <v>9.9999999999999645E-2</v>
      </c>
      <c r="C19">
        <f t="shared" si="7"/>
        <v>5.3999999999999986</v>
      </c>
      <c r="D19">
        <f t="shared" si="5"/>
        <v>33.099999999999987</v>
      </c>
      <c r="E19" s="67">
        <v>0.4</v>
      </c>
      <c r="F19" s="66">
        <v>24</v>
      </c>
      <c r="G19" s="1">
        <f>INDEX(Коэффициенты!D$3:D$39, MATCH(F19,Коэффициенты!C$3:C$39,1))</f>
        <v>0.72</v>
      </c>
      <c r="H19">
        <f t="shared" si="0"/>
        <v>400</v>
      </c>
      <c r="I19" s="12">
        <f>INDEX(Коэффициенты!B$3:B$74,MATCH(H19,Коэффициенты!A$3:A$74,1))</f>
        <v>0.9</v>
      </c>
      <c r="J19" s="9">
        <f t="shared" si="8"/>
        <v>32.4</v>
      </c>
      <c r="K19" s="2">
        <f t="shared" si="3"/>
        <v>2.0735999999999928</v>
      </c>
      <c r="L19" s="10">
        <f t="shared" si="9"/>
        <v>22.744799999999945</v>
      </c>
      <c r="M19" s="62">
        <f t="shared" si="1"/>
        <v>55.144799999999947</v>
      </c>
      <c r="N19" s="63">
        <f t="shared" si="6"/>
        <v>44.115839999999956</v>
      </c>
      <c r="Q19" s="19"/>
      <c r="R19" s="19"/>
      <c r="S19" s="20"/>
      <c r="T19" s="21"/>
      <c r="U19" s="20"/>
      <c r="V19" s="20"/>
      <c r="W19" s="20"/>
      <c r="X19" s="20"/>
      <c r="Y19" s="20"/>
      <c r="Z19" s="20"/>
      <c r="AA19" s="20"/>
    </row>
    <row r="20" spans="1:27" ht="15.75" thickBot="1" x14ac:dyDescent="0.3">
      <c r="A20">
        <f t="shared" si="4"/>
        <v>4.5999999999999979</v>
      </c>
      <c r="B20">
        <f t="shared" si="2"/>
        <v>9.9999999999999645E-2</v>
      </c>
      <c r="C20" s="2">
        <f t="shared" si="7"/>
        <v>5.4999999999999982</v>
      </c>
      <c r="D20">
        <f t="shared" si="5"/>
        <v>32.999999999999986</v>
      </c>
      <c r="E20" s="67">
        <v>0.3</v>
      </c>
      <c r="F20" s="66">
        <v>18</v>
      </c>
      <c r="G20" s="1">
        <f>INDEX(Коэффициенты!D$3:D$39, MATCH(F20,Коэффициенты!C$3:C$39,1))</f>
        <v>0.75</v>
      </c>
      <c r="H20">
        <f t="shared" si="0"/>
        <v>300</v>
      </c>
      <c r="I20" s="12">
        <f>INDEX(Коэффициенты!B$3:B$74,MATCH(H20,Коэффициенты!A$3:A$74,1))</f>
        <v>0.9</v>
      </c>
      <c r="J20" s="9">
        <f t="shared" si="8"/>
        <v>24.3</v>
      </c>
      <c r="K20" s="2">
        <f t="shared" si="3"/>
        <v>1.6199999999999941</v>
      </c>
      <c r="L20" s="10">
        <f t="shared" si="9"/>
        <v>24.364799999999939</v>
      </c>
      <c r="M20" s="62">
        <f t="shared" si="1"/>
        <v>48.664799999999943</v>
      </c>
      <c r="N20" s="63">
        <f t="shared" si="6"/>
        <v>38.931839999999951</v>
      </c>
      <c r="Q20" s="22"/>
      <c r="R20" s="20"/>
      <c r="S20" s="20"/>
      <c r="T20" s="21"/>
      <c r="U20" s="20"/>
      <c r="V20" s="20"/>
      <c r="W20" s="20"/>
      <c r="X20" s="20"/>
      <c r="Y20" s="20"/>
      <c r="Z20" s="20"/>
      <c r="AA20" s="20"/>
    </row>
    <row r="21" spans="1:27" ht="15.75" thickBot="1" x14ac:dyDescent="0.3">
      <c r="A21">
        <f t="shared" si="4"/>
        <v>4.6999999999999975</v>
      </c>
      <c r="B21">
        <f t="shared" si="2"/>
        <v>9.9999999999999645E-2</v>
      </c>
      <c r="C21">
        <f t="shared" si="7"/>
        <v>5.5999999999999979</v>
      </c>
      <c r="D21">
        <f t="shared" si="5"/>
        <v>32.899999999999984</v>
      </c>
      <c r="E21" s="67">
        <v>0.3</v>
      </c>
      <c r="F21" s="66">
        <v>17</v>
      </c>
      <c r="G21" s="1">
        <f>INDEX(Коэффициенты!D$3:D$39, MATCH(F21,Коэффициенты!C$3:C$39,1))</f>
        <v>0.75</v>
      </c>
      <c r="H21">
        <f t="shared" si="0"/>
        <v>300</v>
      </c>
      <c r="I21" s="12">
        <f>INDEX(Коэффициенты!B$3:B$74,MATCH(H21,Коэффициенты!A$3:A$74,1))</f>
        <v>0.9</v>
      </c>
      <c r="J21" s="9">
        <f t="shared" si="8"/>
        <v>24.3</v>
      </c>
      <c r="K21" s="2">
        <f t="shared" si="3"/>
        <v>1.5299999999999945</v>
      </c>
      <c r="L21" s="10">
        <f t="shared" si="9"/>
        <v>25.894799999999933</v>
      </c>
      <c r="M21" s="62">
        <f t="shared" si="1"/>
        <v>50.19479999999993</v>
      </c>
      <c r="N21" s="63">
        <f t="shared" si="6"/>
        <v>40.155839999999941</v>
      </c>
      <c r="Q21" s="20"/>
      <c r="R21" s="20"/>
      <c r="S21" s="20"/>
      <c r="T21" s="21"/>
      <c r="U21" s="20"/>
      <c r="V21" s="20"/>
      <c r="W21" s="20"/>
      <c r="X21" s="20"/>
      <c r="Y21" s="20"/>
      <c r="Z21" s="20"/>
      <c r="AA21" s="20"/>
    </row>
    <row r="22" spans="1:27" ht="15.75" thickBot="1" x14ac:dyDescent="0.3">
      <c r="A22">
        <f t="shared" si="4"/>
        <v>4.7999999999999972</v>
      </c>
      <c r="B22">
        <f t="shared" si="2"/>
        <v>9.9999999999999645E-2</v>
      </c>
      <c r="C22">
        <f t="shared" si="7"/>
        <v>5.6999999999999975</v>
      </c>
      <c r="D22">
        <f t="shared" si="5"/>
        <v>32.799999999999983</v>
      </c>
      <c r="E22" s="67">
        <v>0.3</v>
      </c>
      <c r="F22" s="66">
        <v>15</v>
      </c>
      <c r="G22" s="1">
        <f>INDEX(Коэффициенты!D$3:D$39, MATCH(F22,Коэффициенты!C$3:C$39,1))</f>
        <v>0.75</v>
      </c>
      <c r="H22">
        <f t="shared" si="0"/>
        <v>300</v>
      </c>
      <c r="I22" s="12">
        <f>INDEX(Коэффициенты!B$3:B$74,MATCH(H22,Коэффициенты!A$3:A$74,1))</f>
        <v>0.9</v>
      </c>
      <c r="J22" s="9">
        <f t="shared" si="8"/>
        <v>24.3</v>
      </c>
      <c r="K22" s="2">
        <f t="shared" si="3"/>
        <v>1.3499999999999952</v>
      </c>
      <c r="L22" s="10">
        <f t="shared" si="9"/>
        <v>27.244799999999927</v>
      </c>
      <c r="M22" s="62">
        <f t="shared" si="1"/>
        <v>51.544799999999924</v>
      </c>
      <c r="N22" s="63">
        <f t="shared" si="6"/>
        <v>41.235839999999939</v>
      </c>
      <c r="Q22" s="19"/>
      <c r="R22" s="19"/>
      <c r="S22" s="20"/>
      <c r="T22" s="21"/>
      <c r="U22" s="20"/>
      <c r="V22" s="20"/>
      <c r="W22" s="20"/>
      <c r="X22" s="20"/>
      <c r="Y22" s="20"/>
      <c r="Z22" s="20"/>
      <c r="AA22" s="20"/>
    </row>
    <row r="23" spans="1:27" ht="15.75" thickBot="1" x14ac:dyDescent="0.3">
      <c r="A23">
        <f t="shared" si="4"/>
        <v>4.8999999999999968</v>
      </c>
      <c r="B23">
        <f t="shared" si="2"/>
        <v>9.9999999999999645E-2</v>
      </c>
      <c r="C23" s="2">
        <f t="shared" si="7"/>
        <v>5.7999999999999972</v>
      </c>
      <c r="D23">
        <f t="shared" si="5"/>
        <v>32.699999999999982</v>
      </c>
      <c r="E23" s="67">
        <v>0.3</v>
      </c>
      <c r="F23" s="66">
        <v>13</v>
      </c>
      <c r="G23" s="5">
        <f>INDEX(Коэффициенты!F$3:F$74, MATCH(F23,Коэффициенты!E$3:E$74,1))</f>
        <v>1</v>
      </c>
      <c r="H23">
        <f t="shared" si="0"/>
        <v>300</v>
      </c>
      <c r="I23" s="12">
        <f>INDEX(Коэффициенты!B$3:B$74,MATCH(H23,Коэффициенты!A$3:A$74,1))</f>
        <v>0.9</v>
      </c>
      <c r="J23" s="9">
        <f t="shared" si="8"/>
        <v>24.3</v>
      </c>
      <c r="K23" s="2">
        <f t="shared" si="3"/>
        <v>1.5599999999999945</v>
      </c>
      <c r="L23" s="10">
        <f t="shared" si="9"/>
        <v>28.804799999999922</v>
      </c>
      <c r="M23" s="62">
        <f t="shared" si="1"/>
        <v>53.104799999999926</v>
      </c>
      <c r="N23" s="63">
        <f t="shared" si="6"/>
        <v>42.483839999999944</v>
      </c>
      <c r="Q23" s="22"/>
      <c r="R23" s="20"/>
      <c r="S23" s="20"/>
      <c r="T23" s="21"/>
      <c r="U23" s="20"/>
      <c r="V23" s="20"/>
      <c r="W23" s="20"/>
      <c r="X23" s="20"/>
      <c r="Y23" s="20"/>
      <c r="Z23" s="20"/>
      <c r="AA23" s="20"/>
    </row>
    <row r="24" spans="1:27" ht="15.75" thickBot="1" x14ac:dyDescent="0.3">
      <c r="A24">
        <f t="shared" si="4"/>
        <v>4.9999999999999964</v>
      </c>
      <c r="B24">
        <f t="shared" si="2"/>
        <v>9.9999999999999645E-2</v>
      </c>
      <c r="C24">
        <f t="shared" si="7"/>
        <v>5.8999999999999968</v>
      </c>
      <c r="D24">
        <f t="shared" si="5"/>
        <v>32.59999999999998</v>
      </c>
      <c r="E24" s="67">
        <v>0.3</v>
      </c>
      <c r="F24" s="66">
        <v>11</v>
      </c>
      <c r="G24" s="5">
        <f>INDEX(Коэффициенты!F$3:F$74, MATCH(F24,Коэффициенты!E$3:E$74,1))</f>
        <v>1</v>
      </c>
      <c r="H24">
        <f t="shared" si="0"/>
        <v>300</v>
      </c>
      <c r="I24" s="12">
        <f>INDEX(Коэффициенты!B$3:B$74,MATCH(H24,Коэффициенты!A$3:A$74,1))</f>
        <v>0.9</v>
      </c>
      <c r="J24" s="9">
        <f t="shared" si="8"/>
        <v>24.3</v>
      </c>
      <c r="K24" s="2">
        <f t="shared" si="3"/>
        <v>1.3199999999999952</v>
      </c>
      <c r="L24" s="10">
        <f t="shared" si="9"/>
        <v>30.124799999999919</v>
      </c>
      <c r="M24" s="62">
        <f t="shared" si="1"/>
        <v>54.424799999999919</v>
      </c>
      <c r="N24" s="63">
        <f t="shared" si="6"/>
        <v>43.539839999999934</v>
      </c>
      <c r="Q24" s="20"/>
      <c r="R24" s="20"/>
      <c r="S24" s="20"/>
      <c r="T24" s="21"/>
      <c r="U24" s="20"/>
      <c r="V24" s="20"/>
      <c r="W24" s="20"/>
      <c r="X24" s="20"/>
      <c r="Y24" s="20"/>
      <c r="Z24" s="20"/>
      <c r="AA24" s="20"/>
    </row>
    <row r="25" spans="1:27" ht="15.75" thickBot="1" x14ac:dyDescent="0.3">
      <c r="A25">
        <f t="shared" si="4"/>
        <v>5.0999999999999961</v>
      </c>
      <c r="B25">
        <f t="shared" si="2"/>
        <v>9.9999999999999645E-2</v>
      </c>
      <c r="C25">
        <f t="shared" si="7"/>
        <v>5.9999999999999964</v>
      </c>
      <c r="D25">
        <f t="shared" si="5"/>
        <v>32.499999999999979</v>
      </c>
      <c r="E25" s="67">
        <v>0.3</v>
      </c>
      <c r="F25" s="66">
        <v>10</v>
      </c>
      <c r="G25" s="5">
        <f>INDEX(Коэффициенты!F$3:F$74, MATCH(F25,Коэффициенты!E$3:E$74,1))</f>
        <v>1</v>
      </c>
      <c r="H25">
        <f t="shared" si="0"/>
        <v>300</v>
      </c>
      <c r="I25" s="12">
        <f>INDEX(Коэффициенты!B$3:B$74,MATCH(H25,Коэффициенты!A$3:A$74,1))</f>
        <v>0.9</v>
      </c>
      <c r="J25" s="9">
        <f t="shared" si="8"/>
        <v>24.3</v>
      </c>
      <c r="K25" s="2">
        <f t="shared" si="3"/>
        <v>1.1999999999999957</v>
      </c>
      <c r="L25" s="10">
        <f t="shared" si="9"/>
        <v>31.324799999999914</v>
      </c>
      <c r="M25" s="62">
        <f t="shared" si="1"/>
        <v>55.624799999999915</v>
      </c>
      <c r="N25" s="63">
        <f t="shared" si="6"/>
        <v>44.499839999999935</v>
      </c>
      <c r="Q25" s="19"/>
      <c r="R25" s="19"/>
      <c r="S25" s="20"/>
      <c r="T25" s="21"/>
      <c r="U25" s="20"/>
      <c r="V25" s="20"/>
      <c r="W25" s="20"/>
      <c r="X25" s="20"/>
      <c r="Y25" s="20"/>
      <c r="Z25" s="20"/>
      <c r="AA25" s="20"/>
    </row>
    <row r="26" spans="1:27" ht="15.75" thickBot="1" x14ac:dyDescent="0.3">
      <c r="A26">
        <f t="shared" si="4"/>
        <v>5.1999999999999957</v>
      </c>
      <c r="B26">
        <f t="shared" si="2"/>
        <v>9.9999999999999645E-2</v>
      </c>
      <c r="C26" s="2">
        <f t="shared" si="7"/>
        <v>6.0999999999999961</v>
      </c>
      <c r="D26">
        <f t="shared" si="5"/>
        <v>32.399999999999977</v>
      </c>
      <c r="E26" s="67">
        <v>0.4</v>
      </c>
      <c r="F26" s="66">
        <v>10</v>
      </c>
      <c r="G26" s="5">
        <f>INDEX(Коэффициенты!F$3:F$74, MATCH(F26,Коэффициенты!E$3:E$74,1))</f>
        <v>1</v>
      </c>
      <c r="H26">
        <f t="shared" si="0"/>
        <v>400</v>
      </c>
      <c r="I26" s="12">
        <f>INDEX(Коэффициенты!B$3:B$74,MATCH(H26,Коэффициенты!A$3:A$74,1))</f>
        <v>0.9</v>
      </c>
      <c r="J26" s="9">
        <f t="shared" si="8"/>
        <v>32.4</v>
      </c>
      <c r="K26" s="2">
        <f t="shared" si="3"/>
        <v>1.1999999999999957</v>
      </c>
      <c r="L26" s="10">
        <f t="shared" si="9"/>
        <v>32.524799999999914</v>
      </c>
      <c r="M26" s="62">
        <f t="shared" si="1"/>
        <v>64.924799999999919</v>
      </c>
      <c r="N26" s="63">
        <f t="shared" si="6"/>
        <v>51.939839999999933</v>
      </c>
      <c r="Q26" s="22"/>
      <c r="R26" s="20"/>
      <c r="S26" s="20"/>
      <c r="T26" s="21"/>
      <c r="U26" s="20"/>
      <c r="V26" s="20"/>
      <c r="W26" s="20"/>
      <c r="X26" s="20"/>
      <c r="Y26" s="20"/>
      <c r="Z26" s="20"/>
      <c r="AA26" s="20"/>
    </row>
    <row r="27" spans="1:27" ht="15.75" thickBot="1" x14ac:dyDescent="0.3">
      <c r="A27">
        <f t="shared" si="4"/>
        <v>5.2999999999999954</v>
      </c>
      <c r="B27">
        <f t="shared" si="2"/>
        <v>9.9999999999999645E-2</v>
      </c>
      <c r="C27">
        <f t="shared" si="7"/>
        <v>6.1999999999999957</v>
      </c>
      <c r="D27">
        <f t="shared" si="5"/>
        <v>32.299999999999976</v>
      </c>
      <c r="E27" s="67">
        <v>0.4</v>
      </c>
      <c r="F27" s="66">
        <v>10</v>
      </c>
      <c r="G27" s="5">
        <f>INDEX(Коэффициенты!F$3:F$74, MATCH(F27,Коэффициенты!E$3:E$74,1))</f>
        <v>1</v>
      </c>
      <c r="H27">
        <f t="shared" si="0"/>
        <v>400</v>
      </c>
      <c r="I27" s="12">
        <f>INDEX(Коэффициенты!B$3:B$74,MATCH(H27,Коэффициенты!A$3:A$74,1))</f>
        <v>0.9</v>
      </c>
      <c r="J27" s="9">
        <f t="shared" si="8"/>
        <v>32.4</v>
      </c>
      <c r="K27" s="2">
        <f t="shared" si="3"/>
        <v>1.1999999999999957</v>
      </c>
      <c r="L27" s="10">
        <f t="shared" si="9"/>
        <v>33.72479999999991</v>
      </c>
      <c r="M27" s="62">
        <f t="shared" si="1"/>
        <v>66.124799999999908</v>
      </c>
      <c r="N27" s="63">
        <f t="shared" si="6"/>
        <v>52.899839999999926</v>
      </c>
      <c r="Q27" s="20"/>
      <c r="R27" s="20"/>
      <c r="S27" s="20"/>
      <c r="T27" s="21"/>
      <c r="U27" s="20"/>
      <c r="V27" s="20"/>
      <c r="W27" s="20"/>
      <c r="X27" s="20"/>
      <c r="Y27" s="20"/>
      <c r="Z27" s="20"/>
      <c r="AA27" s="20"/>
    </row>
    <row r="28" spans="1:27" ht="15.75" thickBot="1" x14ac:dyDescent="0.3">
      <c r="A28">
        <f t="shared" si="4"/>
        <v>5.399999999999995</v>
      </c>
      <c r="B28">
        <f t="shared" si="2"/>
        <v>9.9999999999999645E-2</v>
      </c>
      <c r="C28">
        <f t="shared" si="7"/>
        <v>6.2999999999999954</v>
      </c>
      <c r="D28">
        <f t="shared" si="5"/>
        <v>32.199999999999974</v>
      </c>
      <c r="E28" s="67">
        <v>0.8</v>
      </c>
      <c r="F28" s="66">
        <v>12</v>
      </c>
      <c r="G28" s="5">
        <f>INDEX(Коэффициенты!F$3:F$74, MATCH(F28,Коэффициенты!E$3:E$74,1))</f>
        <v>1</v>
      </c>
      <c r="H28">
        <f t="shared" si="0"/>
        <v>800</v>
      </c>
      <c r="I28" s="12">
        <f>INDEX(Коэффициенты!B$3:B$74,MATCH(H28,Коэффициенты!A$3:A$74,1))</f>
        <v>0.9</v>
      </c>
      <c r="J28" s="9">
        <f t="shared" si="8"/>
        <v>64.8</v>
      </c>
      <c r="K28" s="2">
        <f t="shared" si="3"/>
        <v>1.4399999999999948</v>
      </c>
      <c r="L28" s="10">
        <f t="shared" si="9"/>
        <v>35.164799999999907</v>
      </c>
      <c r="M28" s="62">
        <f t="shared" si="1"/>
        <v>99.964799999999912</v>
      </c>
      <c r="N28" s="63">
        <f t="shared" si="6"/>
        <v>79.971839999999929</v>
      </c>
      <c r="Q28" s="19"/>
      <c r="R28" s="19"/>
      <c r="S28" s="20"/>
      <c r="T28" s="21"/>
      <c r="U28" s="20"/>
      <c r="V28" s="20"/>
      <c r="W28" s="20"/>
      <c r="X28" s="20"/>
      <c r="Y28" s="20"/>
      <c r="Z28" s="20"/>
      <c r="AA28" s="20"/>
    </row>
    <row r="29" spans="1:27" ht="15.75" thickBot="1" x14ac:dyDescent="0.3">
      <c r="A29">
        <f t="shared" si="4"/>
        <v>5.4999999999999947</v>
      </c>
      <c r="B29">
        <f t="shared" si="2"/>
        <v>9.9999999999999645E-2</v>
      </c>
      <c r="C29" s="2">
        <f t="shared" si="7"/>
        <v>6.399999999999995</v>
      </c>
      <c r="D29">
        <f t="shared" si="5"/>
        <v>32.099999999999973</v>
      </c>
      <c r="E29" s="67">
        <v>0.7</v>
      </c>
      <c r="F29" s="66">
        <v>16</v>
      </c>
      <c r="G29" s="5">
        <f>INDEX(Коэффициенты!F$3:F$74, MATCH(F29,Коэффициенты!E$3:E$74,1))</f>
        <v>1</v>
      </c>
      <c r="H29">
        <f t="shared" si="0"/>
        <v>700</v>
      </c>
      <c r="I29" s="12">
        <f>INDEX(Коэффициенты!B$3:B$74,MATCH(H29,Коэффициенты!A$3:A$74,1))</f>
        <v>0.9</v>
      </c>
      <c r="J29" s="9">
        <f t="shared" si="8"/>
        <v>56.699999999999996</v>
      </c>
      <c r="K29" s="2">
        <f t="shared" si="3"/>
        <v>1.919999999999993</v>
      </c>
      <c r="L29" s="10">
        <f t="shared" si="9"/>
        <v>37.084799999999902</v>
      </c>
      <c r="M29" s="62">
        <f t="shared" si="1"/>
        <v>93.784799999999905</v>
      </c>
      <c r="N29" s="63">
        <f t="shared" si="6"/>
        <v>75.027839999999927</v>
      </c>
      <c r="Q29" s="22"/>
      <c r="R29" s="20"/>
      <c r="S29" s="20"/>
      <c r="T29" s="21"/>
      <c r="U29" s="20"/>
      <c r="V29" s="20"/>
      <c r="W29" s="20"/>
      <c r="X29" s="20"/>
      <c r="Y29" s="20"/>
      <c r="Z29" s="20"/>
      <c r="AA29" s="20"/>
    </row>
    <row r="30" spans="1:27" ht="15.75" thickBot="1" x14ac:dyDescent="0.3">
      <c r="A30">
        <f t="shared" si="4"/>
        <v>5.5999999999999943</v>
      </c>
      <c r="B30">
        <f t="shared" si="2"/>
        <v>9.9999999999999645E-2</v>
      </c>
      <c r="C30">
        <f t="shared" si="7"/>
        <v>6.4999999999999947</v>
      </c>
      <c r="D30">
        <f t="shared" si="5"/>
        <v>31.999999999999972</v>
      </c>
      <c r="E30" s="67">
        <v>0.6</v>
      </c>
      <c r="F30" s="66">
        <v>13</v>
      </c>
      <c r="G30" s="5">
        <f>INDEX(Коэффициенты!F$3:F$74, MATCH(F30,Коэффициенты!E$3:E$74,1))</f>
        <v>1</v>
      </c>
      <c r="H30">
        <f t="shared" si="0"/>
        <v>600</v>
      </c>
      <c r="I30" s="12">
        <f>INDEX(Коэффициенты!B$3:B$74,MATCH(H30,Коэффициенты!A$3:A$74,1))</f>
        <v>0.9</v>
      </c>
      <c r="J30" s="9">
        <f t="shared" si="8"/>
        <v>48.6</v>
      </c>
      <c r="K30" s="2">
        <f t="shared" si="3"/>
        <v>1.5599999999999945</v>
      </c>
      <c r="L30" s="10">
        <f t="shared" si="9"/>
        <v>38.644799999999897</v>
      </c>
      <c r="M30" s="62">
        <f t="shared" si="1"/>
        <v>87.244799999999898</v>
      </c>
      <c r="N30" s="63">
        <f t="shared" si="6"/>
        <v>69.795839999999913</v>
      </c>
      <c r="Q30" s="20"/>
      <c r="R30" s="20"/>
      <c r="S30" s="20"/>
      <c r="T30" s="21"/>
      <c r="U30" s="20"/>
      <c r="V30" s="20"/>
      <c r="W30" s="20"/>
      <c r="X30" s="20"/>
      <c r="Y30" s="20"/>
      <c r="Z30" s="20"/>
      <c r="AA30" s="20"/>
    </row>
    <row r="31" spans="1:27" ht="15.75" thickBot="1" x14ac:dyDescent="0.3">
      <c r="A31">
        <f t="shared" si="4"/>
        <v>5.699999999999994</v>
      </c>
      <c r="B31">
        <f t="shared" si="2"/>
        <v>9.9999999999999645E-2</v>
      </c>
      <c r="C31">
        <f t="shared" si="7"/>
        <v>6.5999999999999943</v>
      </c>
      <c r="D31">
        <f t="shared" si="5"/>
        <v>31.89999999999997</v>
      </c>
      <c r="E31" s="67">
        <v>1.1000000000000001</v>
      </c>
      <c r="F31" s="66">
        <v>14</v>
      </c>
      <c r="G31" s="5">
        <f>INDEX(Коэффициенты!F$3:F$74, MATCH(F31,Коэффициенты!E$3:E$74,1))</f>
        <v>1</v>
      </c>
      <c r="H31">
        <f t="shared" si="0"/>
        <v>1100</v>
      </c>
      <c r="I31" s="12">
        <f>INDEX(Коэффициенты!B$3:B$74,MATCH(H31,Коэффициенты!A$3:A$74,1))</f>
        <v>0.9</v>
      </c>
      <c r="J31" s="9">
        <f t="shared" si="8"/>
        <v>89.1</v>
      </c>
      <c r="K31" s="2">
        <f t="shared" si="3"/>
        <v>1.6799999999999939</v>
      </c>
      <c r="L31" s="10">
        <f t="shared" si="9"/>
        <v>40.32479999999989</v>
      </c>
      <c r="M31" s="62">
        <f t="shared" si="1"/>
        <v>129.42479999999989</v>
      </c>
      <c r="N31" s="63">
        <f t="shared" si="6"/>
        <v>103.53983999999991</v>
      </c>
      <c r="Q31" s="19"/>
      <c r="R31" s="19"/>
      <c r="S31" s="20"/>
      <c r="T31" s="21"/>
      <c r="U31" s="20"/>
      <c r="V31" s="20"/>
      <c r="W31" s="20"/>
      <c r="X31" s="20"/>
      <c r="Y31" s="20"/>
      <c r="Z31" s="20"/>
      <c r="AA31" s="20"/>
    </row>
    <row r="32" spans="1:27" ht="15.75" thickBot="1" x14ac:dyDescent="0.3">
      <c r="A32">
        <f t="shared" si="4"/>
        <v>5.7999999999999936</v>
      </c>
      <c r="B32">
        <f t="shared" si="2"/>
        <v>9.9999999999999645E-2</v>
      </c>
      <c r="C32" s="2">
        <f t="shared" si="7"/>
        <v>6.699999999999994</v>
      </c>
      <c r="D32">
        <f t="shared" si="5"/>
        <v>31.799999999999969</v>
      </c>
      <c r="E32" s="67">
        <v>0.5</v>
      </c>
      <c r="F32" s="66">
        <v>19</v>
      </c>
      <c r="G32" s="5">
        <f>INDEX(Коэффициенты!F$3:F$74, MATCH(F32,Коэффициенты!E$3:E$74,1))</f>
        <v>1</v>
      </c>
      <c r="H32">
        <f t="shared" si="0"/>
        <v>500</v>
      </c>
      <c r="I32" s="12">
        <f>INDEX(Коэффициенты!B$3:B$74,MATCH(H32,Коэффициенты!A$3:A$74,1))</f>
        <v>0.9</v>
      </c>
      <c r="J32" s="9">
        <f t="shared" si="8"/>
        <v>40.5</v>
      </c>
      <c r="K32" s="2">
        <f t="shared" si="3"/>
        <v>2.2799999999999918</v>
      </c>
      <c r="L32" s="10">
        <f t="shared" si="9"/>
        <v>42.604799999999884</v>
      </c>
      <c r="M32" s="62">
        <f t="shared" si="1"/>
        <v>83.104799999999884</v>
      </c>
      <c r="N32" s="63">
        <f t="shared" si="6"/>
        <v>66.483839999999901</v>
      </c>
      <c r="Q32" s="22"/>
      <c r="R32" s="20"/>
      <c r="S32" s="20"/>
      <c r="T32" s="21"/>
      <c r="U32" s="20"/>
      <c r="V32" s="20"/>
      <c r="W32" s="20"/>
      <c r="X32" s="20"/>
      <c r="Y32" s="20"/>
      <c r="Z32" s="20"/>
      <c r="AA32" s="20"/>
    </row>
    <row r="33" spans="1:27" ht="15.75" thickBot="1" x14ac:dyDescent="0.3">
      <c r="A33">
        <f t="shared" si="4"/>
        <v>5.8999999999999932</v>
      </c>
      <c r="B33">
        <f t="shared" si="2"/>
        <v>9.9999999999999645E-2</v>
      </c>
      <c r="C33">
        <f t="shared" si="7"/>
        <v>6.7999999999999936</v>
      </c>
      <c r="D33">
        <f t="shared" si="5"/>
        <v>31.699999999999967</v>
      </c>
      <c r="E33" s="67">
        <v>0.4</v>
      </c>
      <c r="F33" s="66">
        <v>17</v>
      </c>
      <c r="G33" s="5">
        <f>INDEX(Коэффициенты!F$3:F$74, MATCH(F33,Коэффициенты!E$3:E$74,1))</f>
        <v>1</v>
      </c>
      <c r="H33">
        <f t="shared" si="0"/>
        <v>400</v>
      </c>
      <c r="I33" s="12">
        <f>INDEX(Коэффициенты!B$3:B$74,MATCH(H33,Коэффициенты!A$3:A$74,1))</f>
        <v>0.9</v>
      </c>
      <c r="J33" s="9">
        <f t="shared" si="8"/>
        <v>32.4</v>
      </c>
      <c r="K33" s="2">
        <f t="shared" si="3"/>
        <v>2.0399999999999925</v>
      </c>
      <c r="L33" s="10">
        <f t="shared" si="9"/>
        <v>44.644799999999876</v>
      </c>
      <c r="M33" s="62">
        <f t="shared" si="1"/>
        <v>77.044799999999867</v>
      </c>
      <c r="N33" s="63">
        <f t="shared" si="6"/>
        <v>61.635839999999895</v>
      </c>
      <c r="Q33" s="20"/>
      <c r="R33" s="20"/>
      <c r="S33" s="20"/>
      <c r="T33" s="21"/>
      <c r="U33" s="20"/>
      <c r="V33" s="20"/>
      <c r="W33" s="20"/>
      <c r="X33" s="20"/>
      <c r="Y33" s="20"/>
      <c r="Z33" s="20"/>
      <c r="AA33" s="20"/>
    </row>
    <row r="34" spans="1:27" ht="15.75" thickBot="1" x14ac:dyDescent="0.3">
      <c r="A34">
        <f t="shared" si="4"/>
        <v>5.9999999999999929</v>
      </c>
      <c r="B34">
        <f t="shared" si="2"/>
        <v>9.9999999999999645E-2</v>
      </c>
      <c r="C34">
        <f t="shared" si="7"/>
        <v>6.8999999999999932</v>
      </c>
      <c r="D34">
        <f t="shared" si="5"/>
        <v>31.599999999999966</v>
      </c>
      <c r="E34" s="67">
        <v>0.4</v>
      </c>
      <c r="F34" s="66">
        <v>14</v>
      </c>
      <c r="G34" s="5">
        <f>INDEX(Коэффициенты!F$3:F$74, MATCH(F34,Коэффициенты!E$3:E$74,1))</f>
        <v>1</v>
      </c>
      <c r="H34">
        <f t="shared" si="0"/>
        <v>400</v>
      </c>
      <c r="I34" s="12">
        <f>INDEX(Коэффициенты!B$3:B$74,MATCH(H34,Коэффициенты!A$3:A$74,1))</f>
        <v>0.9</v>
      </c>
      <c r="J34" s="9">
        <f t="shared" si="8"/>
        <v>32.4</v>
      </c>
      <c r="K34" s="2">
        <f t="shared" si="3"/>
        <v>1.6799999999999939</v>
      </c>
      <c r="L34" s="10">
        <f t="shared" si="9"/>
        <v>46.324799999999868</v>
      </c>
      <c r="M34" s="62">
        <f t="shared" si="1"/>
        <v>78.724799999999874</v>
      </c>
      <c r="N34" s="63">
        <f t="shared" si="6"/>
        <v>62.979839999999896</v>
      </c>
      <c r="Q34" s="19"/>
      <c r="R34" s="19"/>
      <c r="S34" s="20"/>
      <c r="T34" s="21"/>
      <c r="U34" s="20"/>
      <c r="V34" s="20"/>
      <c r="W34" s="20"/>
      <c r="X34" s="20"/>
      <c r="Y34" s="20"/>
      <c r="Z34" s="20"/>
      <c r="AA34" s="20"/>
    </row>
    <row r="35" spans="1:27" ht="15.75" thickBot="1" x14ac:dyDescent="0.3">
      <c r="A35">
        <f t="shared" si="4"/>
        <v>6.0999999999999925</v>
      </c>
      <c r="B35">
        <f t="shared" si="2"/>
        <v>9.9999999999999645E-2</v>
      </c>
      <c r="C35" s="2">
        <f t="shared" si="7"/>
        <v>6.9999999999999929</v>
      </c>
      <c r="D35">
        <f t="shared" si="5"/>
        <v>31.499999999999964</v>
      </c>
      <c r="E35" s="67">
        <v>0.5</v>
      </c>
      <c r="F35" s="66">
        <v>10</v>
      </c>
      <c r="G35" s="5">
        <f>INDEX(Коэффициенты!F$3:F$74, MATCH(F35,Коэффициенты!E$3:E$74,1))</f>
        <v>1</v>
      </c>
      <c r="H35">
        <f t="shared" si="0"/>
        <v>500</v>
      </c>
      <c r="I35" s="12">
        <f>INDEX(Коэффициенты!B$3:B$74,MATCH(H35,Коэффициенты!A$3:A$74,1))</f>
        <v>0.9</v>
      </c>
      <c r="J35" s="9">
        <f t="shared" si="8"/>
        <v>40.5</v>
      </c>
      <c r="K35" s="2">
        <f t="shared" si="3"/>
        <v>1.1999999999999957</v>
      </c>
      <c r="L35" s="10">
        <f t="shared" si="9"/>
        <v>47.524799999999864</v>
      </c>
      <c r="M35" s="62">
        <f t="shared" si="1"/>
        <v>88.024799999999857</v>
      </c>
      <c r="N35" s="63">
        <f t="shared" si="6"/>
        <v>70.41983999999988</v>
      </c>
      <c r="Q35" s="22"/>
      <c r="R35" s="20"/>
      <c r="S35" s="20"/>
      <c r="T35" s="21"/>
      <c r="U35" s="20"/>
      <c r="V35" s="20"/>
      <c r="W35" s="20"/>
      <c r="X35" s="20"/>
      <c r="Y35" s="20"/>
      <c r="Z35" s="20"/>
      <c r="AA35" s="20"/>
    </row>
    <row r="36" spans="1:27" ht="15.75" thickBot="1" x14ac:dyDescent="0.3">
      <c r="A36">
        <f t="shared" si="4"/>
        <v>6.1999999999999922</v>
      </c>
      <c r="B36">
        <f t="shared" si="2"/>
        <v>9.9999999999999645E-2</v>
      </c>
      <c r="C36">
        <f t="shared" si="7"/>
        <v>7.0999999999999925</v>
      </c>
      <c r="D36">
        <f t="shared" si="5"/>
        <v>31.399999999999963</v>
      </c>
      <c r="E36" s="67">
        <v>0.6</v>
      </c>
      <c r="F36" s="66">
        <v>9</v>
      </c>
      <c r="G36" s="5">
        <f>INDEX(Коэффициенты!F$3:F$74, MATCH(F36,Коэффициенты!E$3:E$74,1))</f>
        <v>1</v>
      </c>
      <c r="H36">
        <f t="shared" si="0"/>
        <v>600</v>
      </c>
      <c r="I36" s="12">
        <f>INDEX(Коэффициенты!B$3:B$74,MATCH(H36,Коэффициенты!A$3:A$74,1))</f>
        <v>0.9</v>
      </c>
      <c r="J36" s="9">
        <f t="shared" si="8"/>
        <v>48.6</v>
      </c>
      <c r="K36" s="2">
        <f t="shared" si="3"/>
        <v>1.0799999999999961</v>
      </c>
      <c r="L36" s="10">
        <f t="shared" si="9"/>
        <v>48.604799999999862</v>
      </c>
      <c r="M36" s="62">
        <f t="shared" si="1"/>
        <v>97.204799999999864</v>
      </c>
      <c r="N36" s="63">
        <f t="shared" si="6"/>
        <v>77.763839999999888</v>
      </c>
      <c r="Q36" s="20"/>
      <c r="R36" s="20"/>
      <c r="S36" s="20"/>
      <c r="T36" s="21"/>
      <c r="U36" s="20"/>
      <c r="V36" s="20"/>
      <c r="W36" s="20"/>
      <c r="X36" s="20"/>
      <c r="Y36" s="20"/>
      <c r="Z36" s="20"/>
      <c r="AA36" s="20"/>
    </row>
    <row r="37" spans="1:27" ht="15.75" thickBot="1" x14ac:dyDescent="0.3">
      <c r="A37">
        <f t="shared" si="4"/>
        <v>6.2999999999999918</v>
      </c>
      <c r="B37">
        <f t="shared" si="2"/>
        <v>9.9999999999999645E-2</v>
      </c>
      <c r="C37">
        <f t="shared" si="7"/>
        <v>7.1999999999999922</v>
      </c>
      <c r="D37">
        <f t="shared" si="5"/>
        <v>31.299999999999962</v>
      </c>
      <c r="E37" s="67">
        <v>0.7</v>
      </c>
      <c r="F37" s="66">
        <v>9</v>
      </c>
      <c r="G37" s="5">
        <f>INDEX(Коэффициенты!F$3:F$74, MATCH(F37,Коэффициенты!E$3:E$74,1))</f>
        <v>1</v>
      </c>
      <c r="H37">
        <f t="shared" si="0"/>
        <v>700</v>
      </c>
      <c r="I37" s="12">
        <f>INDEX(Коэффициенты!B$3:B$74,MATCH(H37,Коэффициенты!A$3:A$74,1))</f>
        <v>0.9</v>
      </c>
      <c r="J37" s="9">
        <f t="shared" si="8"/>
        <v>56.699999999999996</v>
      </c>
      <c r="K37" s="2">
        <f t="shared" si="3"/>
        <v>1.0799999999999961</v>
      </c>
      <c r="L37" s="10">
        <f t="shared" si="9"/>
        <v>49.684799999999861</v>
      </c>
      <c r="M37" s="62">
        <f t="shared" si="1"/>
        <v>106.38479999999986</v>
      </c>
      <c r="N37" s="63">
        <f t="shared" si="6"/>
        <v>85.107839999999882</v>
      </c>
      <c r="Q37" s="19"/>
      <c r="R37" s="19"/>
      <c r="S37" s="20"/>
      <c r="T37" s="21"/>
      <c r="U37" s="20"/>
      <c r="V37" s="20"/>
      <c r="W37" s="20"/>
      <c r="X37" s="20"/>
      <c r="Y37" s="20"/>
      <c r="Z37" s="20"/>
      <c r="AA37" s="20"/>
    </row>
    <row r="38" spans="1:27" ht="15.75" thickBot="1" x14ac:dyDescent="0.3">
      <c r="A38">
        <f t="shared" si="4"/>
        <v>6.3999999999999915</v>
      </c>
      <c r="B38">
        <f t="shared" si="2"/>
        <v>9.9999999999999645E-2</v>
      </c>
      <c r="C38" s="2">
        <f t="shared" si="7"/>
        <v>7.2999999999999918</v>
      </c>
      <c r="D38">
        <f t="shared" si="5"/>
        <v>31.19999999999996</v>
      </c>
      <c r="E38" s="67">
        <v>0.9</v>
      </c>
      <c r="F38" s="66">
        <v>13</v>
      </c>
      <c r="G38" s="5">
        <f>INDEX(Коэффициенты!F$3:F$74, MATCH(F38,Коэффициенты!E$3:E$74,1))</f>
        <v>1</v>
      </c>
      <c r="H38">
        <f t="shared" si="0"/>
        <v>900</v>
      </c>
      <c r="I38" s="12">
        <f>INDEX(Коэффициенты!B$3:B$74,MATCH(H38,Коэффициенты!A$3:A$74,1))</f>
        <v>0.9</v>
      </c>
      <c r="J38" s="9">
        <f t="shared" si="8"/>
        <v>72.899999999999991</v>
      </c>
      <c r="K38" s="2">
        <f t="shared" si="3"/>
        <v>1.5599999999999945</v>
      </c>
      <c r="L38" s="10">
        <f t="shared" si="9"/>
        <v>51.244799999999856</v>
      </c>
      <c r="M38" s="62">
        <f t="shared" si="1"/>
        <v>124.14479999999985</v>
      </c>
      <c r="N38" s="63">
        <f t="shared" si="6"/>
        <v>99.315839999999881</v>
      </c>
      <c r="Q38" s="22"/>
      <c r="R38" s="20"/>
      <c r="S38" s="20"/>
      <c r="T38" s="21"/>
      <c r="U38" s="20"/>
      <c r="V38" s="20"/>
      <c r="W38" s="20"/>
      <c r="X38" s="20"/>
      <c r="Y38" s="20"/>
      <c r="Z38" s="20"/>
      <c r="AA38" s="20"/>
    </row>
    <row r="39" spans="1:27" ht="15.75" thickBot="1" x14ac:dyDescent="0.3">
      <c r="A39">
        <f t="shared" si="4"/>
        <v>6.4999999999999911</v>
      </c>
      <c r="B39">
        <f t="shared" si="2"/>
        <v>9.9999999999999645E-2</v>
      </c>
      <c r="C39">
        <f t="shared" si="7"/>
        <v>7.3999999999999915</v>
      </c>
      <c r="D39">
        <f t="shared" si="5"/>
        <v>31.099999999999959</v>
      </c>
      <c r="E39" s="67">
        <v>0.6</v>
      </c>
      <c r="F39" s="66">
        <v>13</v>
      </c>
      <c r="G39" s="5">
        <f>INDEX(Коэффициенты!F$3:F$74, MATCH(F39,Коэффициенты!E$3:E$74,1))</f>
        <v>1</v>
      </c>
      <c r="H39">
        <f t="shared" si="0"/>
        <v>600</v>
      </c>
      <c r="I39" s="12">
        <f>INDEX(Коэффициенты!B$3:B$74,MATCH(H39,Коэффициенты!A$3:A$74,1))</f>
        <v>0.9</v>
      </c>
      <c r="J39" s="9">
        <f t="shared" si="8"/>
        <v>48.6</v>
      </c>
      <c r="K39" s="2">
        <f t="shared" si="3"/>
        <v>1.5599999999999945</v>
      </c>
      <c r="L39" s="10">
        <f t="shared" si="9"/>
        <v>52.804799999999851</v>
      </c>
      <c r="M39" s="62">
        <f t="shared" si="1"/>
        <v>101.40479999999985</v>
      </c>
      <c r="N39" s="63">
        <f t="shared" si="6"/>
        <v>81.123839999999888</v>
      </c>
      <c r="Q39" s="20"/>
      <c r="R39" s="20"/>
      <c r="S39" s="20"/>
      <c r="T39" s="21"/>
      <c r="U39" s="20"/>
      <c r="V39" s="20"/>
      <c r="W39" s="20"/>
      <c r="X39" s="20"/>
      <c r="Y39" s="20"/>
      <c r="Z39" s="20"/>
      <c r="AA39" s="20"/>
    </row>
    <row r="40" spans="1:27" ht="15.75" thickBot="1" x14ac:dyDescent="0.3">
      <c r="A40">
        <f t="shared" si="4"/>
        <v>6.5999999999999908</v>
      </c>
      <c r="B40">
        <f t="shared" si="2"/>
        <v>9.9999999999999645E-2</v>
      </c>
      <c r="C40">
        <f t="shared" si="7"/>
        <v>7.4999999999999911</v>
      </c>
      <c r="D40">
        <f t="shared" si="5"/>
        <v>30.999999999999957</v>
      </c>
      <c r="E40" s="67">
        <v>0.7</v>
      </c>
      <c r="F40" s="66">
        <v>14</v>
      </c>
      <c r="G40" s="1">
        <f>INDEX(Коэффициенты!D$3:D$39, MATCH(F40,Коэффициенты!C$3:C$39,1))</f>
        <v>0.75</v>
      </c>
      <c r="H40">
        <f t="shared" si="0"/>
        <v>700</v>
      </c>
      <c r="I40" s="12">
        <f>INDEX(Коэффициенты!B$3:B$74,MATCH(H40,Коэффициенты!A$3:A$74,1))</f>
        <v>0.9</v>
      </c>
      <c r="J40" s="9">
        <f t="shared" si="8"/>
        <v>56.699999999999996</v>
      </c>
      <c r="K40" s="2">
        <f t="shared" si="3"/>
        <v>1.2599999999999956</v>
      </c>
      <c r="L40" s="10">
        <f t="shared" si="9"/>
        <v>54.064799999999849</v>
      </c>
      <c r="M40" s="62">
        <f t="shared" si="1"/>
        <v>110.76479999999984</v>
      </c>
      <c r="N40" s="63">
        <f t="shared" si="6"/>
        <v>88.611839999999873</v>
      </c>
      <c r="Q40" s="19"/>
      <c r="R40" s="19"/>
      <c r="S40" s="20"/>
      <c r="T40" s="21"/>
      <c r="U40" s="20"/>
      <c r="V40" s="20"/>
      <c r="W40" s="20"/>
      <c r="X40" s="20"/>
      <c r="Y40" s="20"/>
      <c r="Z40" s="20"/>
      <c r="AA40" s="20"/>
    </row>
    <row r="41" spans="1:27" ht="15.75" thickBot="1" x14ac:dyDescent="0.3">
      <c r="A41">
        <f t="shared" si="4"/>
        <v>6.6999999999999904</v>
      </c>
      <c r="B41">
        <f t="shared" si="2"/>
        <v>9.9999999999999645E-2</v>
      </c>
      <c r="C41" s="2">
        <f t="shared" si="7"/>
        <v>7.5999999999999908</v>
      </c>
      <c r="D41">
        <f t="shared" si="5"/>
        <v>30.899999999999956</v>
      </c>
      <c r="E41" s="67">
        <v>2.4</v>
      </c>
      <c r="F41" s="66">
        <v>20</v>
      </c>
      <c r="G41" s="1">
        <f>INDEX(Коэффициенты!D$3:D$39, MATCH(F41,Коэффициенты!C$3:C$39,1))</f>
        <v>0.75</v>
      </c>
      <c r="H41">
        <f t="shared" si="0"/>
        <v>2400</v>
      </c>
      <c r="I41" s="12">
        <f>INDEX(Коэффициенты!B$3:B$74,MATCH(H41,Коэффициенты!A$3:A$74,1))</f>
        <v>0.81</v>
      </c>
      <c r="J41" s="9">
        <f t="shared" si="8"/>
        <v>174.96</v>
      </c>
      <c r="K41" s="2">
        <f t="shared" si="3"/>
        <v>1.7999999999999936</v>
      </c>
      <c r="L41" s="10">
        <f t="shared" si="9"/>
        <v>55.864799999999846</v>
      </c>
      <c r="M41" s="62">
        <f t="shared" si="1"/>
        <v>230.82479999999987</v>
      </c>
      <c r="N41" s="63">
        <f t="shared" si="6"/>
        <v>184.65983999999989</v>
      </c>
      <c r="Q41" s="22"/>
      <c r="R41" s="20"/>
      <c r="S41" s="20"/>
      <c r="T41" s="21"/>
      <c r="U41" s="20"/>
      <c r="V41" s="20"/>
      <c r="W41" s="20"/>
      <c r="X41" s="20"/>
      <c r="Y41" s="20"/>
      <c r="Z41" s="20"/>
      <c r="AA41" s="20"/>
    </row>
    <row r="42" spans="1:27" ht="15.75" thickBot="1" x14ac:dyDescent="0.3">
      <c r="A42">
        <f t="shared" si="4"/>
        <v>6.7999999999999901</v>
      </c>
      <c r="B42">
        <f t="shared" si="2"/>
        <v>9.9999999999999645E-2</v>
      </c>
      <c r="C42">
        <f t="shared" si="7"/>
        <v>7.6999999999999904</v>
      </c>
      <c r="D42">
        <f t="shared" si="5"/>
        <v>30.799999999999955</v>
      </c>
      <c r="E42" s="67">
        <v>5.3</v>
      </c>
      <c r="F42" s="66">
        <v>30</v>
      </c>
      <c r="G42" s="1">
        <f>INDEX(Коэффициенты!D$3:D$39, MATCH(F42,Коэффициенты!C$3:C$39,1))</f>
        <v>0.68</v>
      </c>
      <c r="H42">
        <f t="shared" si="0"/>
        <v>5300</v>
      </c>
      <c r="I42" s="12">
        <f>INDEX(Коэффициенты!B$3:B$74,MATCH(H42,Коэффициенты!A$3:A$74,1))</f>
        <v>0.64</v>
      </c>
      <c r="J42" s="9">
        <f t="shared" si="8"/>
        <v>305.27999999999997</v>
      </c>
      <c r="K42" s="2">
        <f t="shared" si="3"/>
        <v>2.4479999999999915</v>
      </c>
      <c r="L42" s="10">
        <f t="shared" si="9"/>
        <v>58.312799999999839</v>
      </c>
      <c r="M42" s="62">
        <f t="shared" si="1"/>
        <v>363.59279999999978</v>
      </c>
      <c r="N42" s="63">
        <f t="shared" si="6"/>
        <v>290.87423999999982</v>
      </c>
      <c r="Q42" s="20"/>
      <c r="R42" s="20"/>
      <c r="S42" s="20"/>
      <c r="T42" s="21"/>
      <c r="U42" s="20"/>
      <c r="V42" s="20"/>
      <c r="W42" s="20"/>
      <c r="X42" s="20"/>
      <c r="Y42" s="20"/>
      <c r="Z42" s="20"/>
      <c r="AA42" s="20"/>
    </row>
    <row r="43" spans="1:27" ht="15.75" thickBot="1" x14ac:dyDescent="0.3">
      <c r="A43">
        <f t="shared" si="4"/>
        <v>6.8999999999999897</v>
      </c>
      <c r="B43">
        <f t="shared" si="2"/>
        <v>9.9999999999999645E-2</v>
      </c>
      <c r="C43">
        <f t="shared" si="7"/>
        <v>7.7999999999999901</v>
      </c>
      <c r="D43">
        <f t="shared" si="5"/>
        <v>30.699999999999953</v>
      </c>
      <c r="E43" s="67">
        <v>11.7</v>
      </c>
      <c r="F43" s="66">
        <v>37</v>
      </c>
      <c r="G43" s="1">
        <f>INDEX(Коэффициенты!D$3:D$39, MATCH(F43,Коэффициенты!C$3:C$39,1))</f>
        <v>0.63</v>
      </c>
      <c r="H43">
        <f t="shared" si="0"/>
        <v>11700</v>
      </c>
      <c r="I43" s="12">
        <f>INDEX(Коэффициенты!B$3:B$74,MATCH(H43,Коэффициенты!A$3:A$74,1))</f>
        <v>0.42</v>
      </c>
      <c r="J43" s="9">
        <f t="shared" si="8"/>
        <v>442.26</v>
      </c>
      <c r="K43" s="2">
        <f t="shared" si="3"/>
        <v>2.7971999999999899</v>
      </c>
      <c r="L43" s="10">
        <f t="shared" si="9"/>
        <v>61.109999999999829</v>
      </c>
      <c r="M43" s="62">
        <f t="shared" si="1"/>
        <v>503.36999999999983</v>
      </c>
      <c r="N43" s="63">
        <f t="shared" si="6"/>
        <v>402.69599999999986</v>
      </c>
      <c r="Q43" s="19"/>
      <c r="R43" s="19"/>
      <c r="S43" s="20"/>
      <c r="T43" s="21"/>
      <c r="U43" s="20"/>
      <c r="V43" s="20"/>
      <c r="W43" s="20"/>
      <c r="X43" s="20"/>
      <c r="Y43" s="20"/>
      <c r="Z43" s="20"/>
      <c r="AA43" s="20"/>
    </row>
    <row r="44" spans="1:27" ht="15.75" thickBot="1" x14ac:dyDescent="0.3">
      <c r="A44">
        <f t="shared" si="4"/>
        <v>6.9999999999999893</v>
      </c>
      <c r="B44">
        <f t="shared" si="2"/>
        <v>9.9999999999999645E-2</v>
      </c>
      <c r="C44" s="2">
        <f t="shared" si="7"/>
        <v>7.8999999999999897</v>
      </c>
      <c r="D44">
        <f t="shared" si="5"/>
        <v>30.599999999999952</v>
      </c>
      <c r="E44" s="67">
        <v>0.3</v>
      </c>
      <c r="F44" s="66">
        <v>39</v>
      </c>
      <c r="G44" s="1">
        <f>INDEX(Коэффициенты!D$3:D$39, MATCH(F44,Коэффициенты!C$3:C$39,1))</f>
        <v>0.61</v>
      </c>
      <c r="H44">
        <f t="shared" si="0"/>
        <v>300</v>
      </c>
      <c r="I44" s="12">
        <f>INDEX(Коэффициенты!B$3:B$74,MATCH(H44,Коэффициенты!A$3:A$74,1))</f>
        <v>0.9</v>
      </c>
      <c r="J44" s="9">
        <f t="shared" si="8"/>
        <v>24.3</v>
      </c>
      <c r="K44" s="2">
        <f t="shared" si="3"/>
        <v>2.8547999999999898</v>
      </c>
      <c r="L44" s="10">
        <f t="shared" si="9"/>
        <v>63.964799999999819</v>
      </c>
      <c r="M44" s="62">
        <f t="shared" si="1"/>
        <v>88.264799999999823</v>
      </c>
      <c r="N44" s="63">
        <f t="shared" si="6"/>
        <v>70.611839999999859</v>
      </c>
      <c r="Q44" s="22"/>
      <c r="R44" s="20"/>
      <c r="S44" s="20"/>
      <c r="T44" s="21"/>
      <c r="U44" s="20"/>
      <c r="V44" s="20"/>
      <c r="W44" s="20"/>
      <c r="X44" s="20"/>
      <c r="Y44" s="20"/>
      <c r="Z44" s="20"/>
      <c r="AA44" s="20"/>
    </row>
    <row r="45" spans="1:27" ht="15.75" thickBot="1" x14ac:dyDescent="0.3">
      <c r="A45">
        <f t="shared" si="4"/>
        <v>7.099999999999989</v>
      </c>
      <c r="B45">
        <f t="shared" si="2"/>
        <v>9.9999999999999645E-2</v>
      </c>
      <c r="C45">
        <f t="shared" si="7"/>
        <v>7.9999999999999893</v>
      </c>
      <c r="D45">
        <f t="shared" si="5"/>
        <v>30.49999999999995</v>
      </c>
      <c r="E45" s="67">
        <v>7.4</v>
      </c>
      <c r="F45" s="66">
        <v>39</v>
      </c>
      <c r="G45" s="1">
        <f>INDEX(Коэффициенты!D$3:D$39, MATCH(F45,Коэффициенты!C$3:C$39,1))</f>
        <v>0.61</v>
      </c>
      <c r="H45">
        <f t="shared" si="0"/>
        <v>7400</v>
      </c>
      <c r="I45" s="12">
        <f>INDEX(Коэффициенты!B$3:B$74,MATCH(H45,Коэффициенты!A$3:A$74,1))</f>
        <v>0.56000000000000005</v>
      </c>
      <c r="J45" s="9">
        <f t="shared" si="8"/>
        <v>372.96</v>
      </c>
      <c r="K45" s="2">
        <f t="shared" si="3"/>
        <v>2.8547999999999898</v>
      </c>
      <c r="L45" s="10">
        <f t="shared" si="9"/>
        <v>66.819599999999809</v>
      </c>
      <c r="M45" s="62">
        <f t="shared" si="1"/>
        <v>439.77959999999979</v>
      </c>
      <c r="N45" s="63">
        <f t="shared" si="6"/>
        <v>351.82367999999985</v>
      </c>
      <c r="Q45" s="20"/>
      <c r="R45" s="20"/>
      <c r="S45" s="20"/>
      <c r="T45" s="21"/>
      <c r="U45" s="20"/>
      <c r="V45" s="20"/>
      <c r="W45" s="20"/>
      <c r="X45" s="20"/>
      <c r="Y45" s="20"/>
      <c r="Z45" s="20"/>
      <c r="AA45" s="20"/>
    </row>
    <row r="46" spans="1:27" ht="15.75" thickBot="1" x14ac:dyDescent="0.3">
      <c r="A46">
        <f t="shared" si="4"/>
        <v>7.1999999999999886</v>
      </c>
      <c r="B46">
        <f t="shared" si="2"/>
        <v>9.9999999999999645E-2</v>
      </c>
      <c r="C46">
        <f t="shared" si="7"/>
        <v>8.099999999999989</v>
      </c>
      <c r="D46">
        <f t="shared" si="5"/>
        <v>30.399999999999949</v>
      </c>
      <c r="E46" s="67">
        <v>5.8</v>
      </c>
      <c r="F46" s="66">
        <v>35</v>
      </c>
      <c r="G46" s="1">
        <f>INDEX(Коэффициенты!D$3:D$39, MATCH(F46,Коэффициенты!C$3:C$39,1))</f>
        <v>0.64</v>
      </c>
      <c r="H46">
        <f t="shared" si="0"/>
        <v>5800</v>
      </c>
      <c r="I46" s="12">
        <f>INDEX(Коэффициенты!B$3:B$74,MATCH(H46,Коэффициенты!A$3:A$74,1))</f>
        <v>0.62</v>
      </c>
      <c r="J46" s="9">
        <f t="shared" si="8"/>
        <v>323.64</v>
      </c>
      <c r="K46" s="2">
        <f t="shared" si="3"/>
        <v>2.6879999999999904</v>
      </c>
      <c r="L46" s="10">
        <f t="shared" si="9"/>
        <v>69.507599999999798</v>
      </c>
      <c r="M46" s="62">
        <f t="shared" si="1"/>
        <v>393.14759999999978</v>
      </c>
      <c r="N46" s="63">
        <f t="shared" si="6"/>
        <v>314.51807999999983</v>
      </c>
      <c r="Q46" s="19"/>
      <c r="R46" s="19"/>
      <c r="S46" s="20"/>
      <c r="T46" s="21"/>
      <c r="U46" s="20"/>
      <c r="V46" s="20"/>
      <c r="W46" s="20"/>
      <c r="X46" s="20"/>
      <c r="Y46" s="20"/>
      <c r="Z46" s="20"/>
      <c r="AA46" s="20"/>
    </row>
    <row r="47" spans="1:27" ht="15.75" thickBot="1" x14ac:dyDescent="0.3">
      <c r="A47">
        <f t="shared" si="4"/>
        <v>7.2999999999999883</v>
      </c>
      <c r="B47">
        <f t="shared" si="2"/>
        <v>9.9999999999999645E-2</v>
      </c>
      <c r="C47" s="2">
        <f t="shared" si="7"/>
        <v>8.1999999999999886</v>
      </c>
      <c r="D47">
        <f t="shared" si="5"/>
        <v>30.299999999999947</v>
      </c>
      <c r="E47" s="67">
        <v>8.3000000000000007</v>
      </c>
      <c r="F47" s="66">
        <v>40</v>
      </c>
      <c r="G47" s="1">
        <f>INDEX(Коэффициенты!D$3:D$39, MATCH(F47,Коэффициенты!C$3:C$39,1))</f>
        <v>0.6</v>
      </c>
      <c r="H47">
        <f t="shared" si="0"/>
        <v>8300</v>
      </c>
      <c r="I47" s="12">
        <f>INDEX(Коэффициенты!B$3:B$74,MATCH(H47,Коэффициенты!A$3:A$74,1))</f>
        <v>0.52</v>
      </c>
      <c r="J47" s="9">
        <f t="shared" si="8"/>
        <v>388.44</v>
      </c>
      <c r="K47" s="2">
        <f t="shared" si="3"/>
        <v>2.8799999999999897</v>
      </c>
      <c r="L47" s="10">
        <f t="shared" si="9"/>
        <v>72.387599999999793</v>
      </c>
      <c r="M47" s="62">
        <f t="shared" si="1"/>
        <v>460.82759999999979</v>
      </c>
      <c r="N47" s="63">
        <f t="shared" si="6"/>
        <v>368.66207999999983</v>
      </c>
      <c r="Q47" s="22"/>
      <c r="R47" s="20"/>
      <c r="S47" s="20"/>
      <c r="T47" s="21"/>
      <c r="U47" s="20"/>
      <c r="V47" s="20"/>
      <c r="W47" s="20"/>
      <c r="X47" s="20"/>
      <c r="Y47" s="20"/>
      <c r="Z47" s="20"/>
      <c r="AA47" s="20"/>
    </row>
    <row r="48" spans="1:27" ht="15.75" thickBot="1" x14ac:dyDescent="0.3">
      <c r="A48">
        <f t="shared" si="4"/>
        <v>7.3999999999999879</v>
      </c>
      <c r="B48">
        <f t="shared" si="2"/>
        <v>9.9999999999999645E-2</v>
      </c>
      <c r="C48">
        <f t="shared" si="7"/>
        <v>8.2999999999999883</v>
      </c>
      <c r="D48">
        <f t="shared" si="5"/>
        <v>30.199999999999946</v>
      </c>
      <c r="E48" s="67">
        <v>10.1</v>
      </c>
      <c r="F48" s="66">
        <v>46</v>
      </c>
      <c r="G48" s="1">
        <f>INDEX(Коэффициенты!D$3:D$39, MATCH(F48,Коэффициенты!C$3:C$39,1))</f>
        <v>0.59</v>
      </c>
      <c r="H48">
        <f t="shared" si="0"/>
        <v>10100</v>
      </c>
      <c r="I48" s="12">
        <f>INDEX(Коэффициенты!B$3:B$74,MATCH(H48,Коэффициенты!A$3:A$74,1))</f>
        <v>0.45</v>
      </c>
      <c r="J48" s="9">
        <f t="shared" si="8"/>
        <v>409.05</v>
      </c>
      <c r="K48" s="2">
        <f t="shared" si="3"/>
        <v>3.2567999999999881</v>
      </c>
      <c r="L48" s="10">
        <f t="shared" si="9"/>
        <v>75.644399999999777</v>
      </c>
      <c r="M48" s="62">
        <f t="shared" si="1"/>
        <v>484.6943999999998</v>
      </c>
      <c r="N48" s="63">
        <f t="shared" si="6"/>
        <v>387.75551999999982</v>
      </c>
      <c r="Q48" s="20"/>
      <c r="R48" s="20"/>
      <c r="S48" s="20"/>
      <c r="T48" s="21"/>
      <c r="U48" s="20"/>
      <c r="V48" s="20"/>
      <c r="W48" s="20"/>
      <c r="X48" s="20"/>
      <c r="Y48" s="20"/>
      <c r="Z48" s="20"/>
      <c r="AA48" s="20"/>
    </row>
    <row r="49" spans="1:27" ht="15.75" thickBot="1" x14ac:dyDescent="0.3">
      <c r="A49">
        <f t="shared" si="4"/>
        <v>7.4999999999999876</v>
      </c>
      <c r="B49">
        <f t="shared" si="2"/>
        <v>9.9999999999999645E-2</v>
      </c>
      <c r="C49">
        <f t="shared" si="7"/>
        <v>8.3999999999999879</v>
      </c>
      <c r="D49">
        <f t="shared" si="5"/>
        <v>30.099999999999945</v>
      </c>
      <c r="E49" s="67">
        <v>12.6</v>
      </c>
      <c r="F49" s="66">
        <v>60</v>
      </c>
      <c r="G49" s="1">
        <f>INDEX(Коэффициенты!D$3:D$39, MATCH(F49,Коэффициенты!C$3:C$39,1))</f>
        <v>0.55000000000000004</v>
      </c>
      <c r="H49">
        <f t="shared" si="0"/>
        <v>12600</v>
      </c>
      <c r="I49" s="12">
        <f>INDEX(Коэффициенты!B$3:B$74,MATCH(H49,Коэффициенты!A$3:A$74,1))</f>
        <v>0.4</v>
      </c>
      <c r="J49" s="9">
        <f t="shared" si="8"/>
        <v>453.59999999999997</v>
      </c>
      <c r="K49" s="2">
        <f t="shared" si="3"/>
        <v>3.9599999999999858</v>
      </c>
      <c r="L49" s="10">
        <f t="shared" si="9"/>
        <v>79.604399999999757</v>
      </c>
      <c r="M49" s="62">
        <f t="shared" si="1"/>
        <v>533.20439999999974</v>
      </c>
      <c r="N49" s="63">
        <f t="shared" si="6"/>
        <v>426.56351999999981</v>
      </c>
      <c r="Q49" s="19"/>
      <c r="R49" s="19"/>
      <c r="S49" s="20"/>
      <c r="T49" s="21"/>
      <c r="U49" s="20"/>
      <c r="V49" s="20"/>
      <c r="W49" s="20"/>
      <c r="X49" s="20"/>
      <c r="Y49" s="20"/>
      <c r="Z49" s="20"/>
      <c r="AA49" s="20"/>
    </row>
    <row r="50" spans="1:27" ht="15.75" thickBot="1" x14ac:dyDescent="0.3">
      <c r="A50">
        <f t="shared" si="4"/>
        <v>7.5999999999999872</v>
      </c>
      <c r="B50">
        <f t="shared" si="2"/>
        <v>9.9999999999999645E-2</v>
      </c>
      <c r="C50" s="2">
        <f t="shared" si="7"/>
        <v>8.4999999999999876</v>
      </c>
      <c r="D50">
        <f t="shared" si="5"/>
        <v>29.999999999999943</v>
      </c>
      <c r="E50" s="67">
        <v>14.5</v>
      </c>
      <c r="F50" s="66">
        <v>64</v>
      </c>
      <c r="G50" s="1">
        <f>INDEX(Коэффициенты!D$3:D$39, MATCH(F50,Коэффициенты!C$3:C$39,1))</f>
        <v>0.54</v>
      </c>
      <c r="H50">
        <f t="shared" si="0"/>
        <v>14500</v>
      </c>
      <c r="I50" s="12">
        <f>INDEX(Коэффициенты!B$3:B$74,MATCH(H50,Коэффициенты!A$3:A$74,1))</f>
        <v>0.36</v>
      </c>
      <c r="J50" s="9">
        <f t="shared" si="8"/>
        <v>469.79999999999995</v>
      </c>
      <c r="K50" s="2">
        <f t="shared" si="3"/>
        <v>4.1471999999999856</v>
      </c>
      <c r="L50" s="10">
        <f t="shared" si="9"/>
        <v>83.75159999999974</v>
      </c>
      <c r="M50" s="62">
        <f t="shared" si="1"/>
        <v>553.55159999999967</v>
      </c>
      <c r="N50" s="63">
        <f t="shared" si="6"/>
        <v>442.84127999999976</v>
      </c>
      <c r="Q50" s="22"/>
      <c r="R50" s="20"/>
      <c r="S50" s="20"/>
      <c r="T50" s="21"/>
      <c r="U50" s="20"/>
      <c r="V50" s="20"/>
      <c r="W50" s="20"/>
      <c r="X50" s="20"/>
      <c r="Y50" s="20"/>
      <c r="Z50" s="20"/>
      <c r="AA50" s="20"/>
    </row>
    <row r="51" spans="1:27" ht="15.75" thickBot="1" x14ac:dyDescent="0.3">
      <c r="A51">
        <f t="shared" si="4"/>
        <v>7.6999999999999869</v>
      </c>
      <c r="B51">
        <f t="shared" si="2"/>
        <v>9.9999999999999645E-2</v>
      </c>
      <c r="C51">
        <f t="shared" si="7"/>
        <v>8.5999999999999872</v>
      </c>
      <c r="D51">
        <f t="shared" si="5"/>
        <v>29.899999999999942</v>
      </c>
      <c r="E51" s="67">
        <v>15.4</v>
      </c>
      <c r="F51" s="66">
        <v>72</v>
      </c>
      <c r="G51" s="1">
        <f>INDEX(Коэффициенты!D$3:D$39, MATCH(F51,Коэффициенты!C$3:C$39,1))</f>
        <v>0.52</v>
      </c>
      <c r="H51">
        <f t="shared" si="0"/>
        <v>15400</v>
      </c>
      <c r="I51" s="12">
        <f>INDEX(Коэффициенты!B$3:B$74,MATCH(H51,Коэффициенты!A$3:A$74,1))</f>
        <v>0.35</v>
      </c>
      <c r="J51" s="9">
        <f t="shared" si="8"/>
        <v>485.09999999999997</v>
      </c>
      <c r="K51" s="2">
        <f t="shared" si="3"/>
        <v>4.4927999999999839</v>
      </c>
      <c r="L51" s="10">
        <f t="shared" si="9"/>
        <v>88.244399999999729</v>
      </c>
      <c r="M51" s="62">
        <f t="shared" si="1"/>
        <v>573.34439999999972</v>
      </c>
      <c r="N51" s="63">
        <f t="shared" si="6"/>
        <v>458.67551999999978</v>
      </c>
      <c r="Q51" s="20"/>
      <c r="R51" s="20"/>
      <c r="S51" s="20"/>
      <c r="T51" s="21"/>
      <c r="U51" s="20"/>
      <c r="V51" s="20"/>
      <c r="W51" s="20"/>
      <c r="X51" s="20"/>
      <c r="Y51" s="20"/>
      <c r="Z51" s="20"/>
      <c r="AA51" s="20"/>
    </row>
    <row r="52" spans="1:27" ht="15.75" thickBot="1" x14ac:dyDescent="0.3">
      <c r="A52">
        <f t="shared" si="4"/>
        <v>7.7999999999999865</v>
      </c>
      <c r="B52">
        <f t="shared" si="2"/>
        <v>9.9999999999999645E-2</v>
      </c>
      <c r="C52">
        <f t="shared" si="7"/>
        <v>8.6999999999999869</v>
      </c>
      <c r="D52">
        <f t="shared" si="5"/>
        <v>29.79999999999994</v>
      </c>
      <c r="E52" s="67">
        <v>14.2</v>
      </c>
      <c r="F52" s="66">
        <v>60</v>
      </c>
      <c r="G52" s="1">
        <f>INDEX(Коэффициенты!D$3:D$39, MATCH(F52,Коэффициенты!C$3:C$39,1))</f>
        <v>0.55000000000000004</v>
      </c>
      <c r="H52">
        <f t="shared" si="0"/>
        <v>14200</v>
      </c>
      <c r="I52" s="12">
        <f>INDEX(Коэффициенты!B$3:B$74,MATCH(H52,Коэффициенты!A$3:A$74,1))</f>
        <v>0.37</v>
      </c>
      <c r="J52" s="9">
        <f t="shared" si="8"/>
        <v>472.85999999999996</v>
      </c>
      <c r="K52" s="2">
        <f t="shared" si="3"/>
        <v>3.9599999999999858</v>
      </c>
      <c r="L52" s="10">
        <f t="shared" si="9"/>
        <v>92.204399999999708</v>
      </c>
      <c r="M52" s="62">
        <f t="shared" si="1"/>
        <v>565.06439999999964</v>
      </c>
      <c r="N52" s="63">
        <f t="shared" si="6"/>
        <v>452.0515199999997</v>
      </c>
      <c r="Q52" s="19"/>
      <c r="R52" s="19"/>
      <c r="S52" s="20"/>
      <c r="T52" s="21"/>
      <c r="U52" s="20"/>
      <c r="V52" s="20"/>
      <c r="W52" s="20"/>
      <c r="X52" s="20"/>
      <c r="Y52" s="20"/>
      <c r="Z52" s="20"/>
      <c r="AA52" s="20"/>
    </row>
    <row r="53" spans="1:27" ht="15.75" thickBot="1" x14ac:dyDescent="0.3">
      <c r="A53">
        <f t="shared" si="4"/>
        <v>7.8999999999999861</v>
      </c>
      <c r="B53">
        <f t="shared" si="2"/>
        <v>9.9999999999999645E-2</v>
      </c>
      <c r="C53" s="2">
        <f t="shared" si="7"/>
        <v>8.7999999999999865</v>
      </c>
      <c r="D53">
        <f t="shared" si="5"/>
        <v>29.699999999999939</v>
      </c>
      <c r="E53" s="67">
        <v>18.5</v>
      </c>
      <c r="F53" s="66">
        <v>53</v>
      </c>
      <c r="G53" s="1">
        <f>INDEX(Коэффициенты!D$3:D$39, MATCH(F53,Коэффициенты!C$3:C$39,1))</f>
        <v>0.56999999999999995</v>
      </c>
      <c r="H53">
        <f t="shared" si="0"/>
        <v>18500</v>
      </c>
      <c r="I53" s="12">
        <f>INDEX(Коэффициенты!B$3:B$74,MATCH(H53,Коэффициенты!A$3:A$74,1))</f>
        <v>0.31999999999999901</v>
      </c>
      <c r="J53" s="9">
        <f t="shared" si="8"/>
        <v>532.79999999999836</v>
      </c>
      <c r="K53" s="2">
        <f t="shared" si="3"/>
        <v>3.6251999999999862</v>
      </c>
      <c r="L53" s="10">
        <f t="shared" si="9"/>
        <v>95.829599999999701</v>
      </c>
      <c r="M53" s="62">
        <f t="shared" si="1"/>
        <v>628.62959999999805</v>
      </c>
      <c r="N53" s="63">
        <f t="shared" si="6"/>
        <v>502.90367999999842</v>
      </c>
      <c r="Q53" s="22"/>
      <c r="R53" s="20"/>
      <c r="S53" s="20"/>
      <c r="T53" s="21"/>
      <c r="U53" s="20"/>
      <c r="V53" s="20"/>
      <c r="W53" s="20"/>
      <c r="X53" s="20"/>
      <c r="Y53" s="20"/>
      <c r="Z53" s="20"/>
      <c r="AA53" s="20"/>
    </row>
    <row r="54" spans="1:27" ht="15.75" thickBot="1" x14ac:dyDescent="0.3">
      <c r="A54">
        <f t="shared" si="4"/>
        <v>7.9999999999999858</v>
      </c>
      <c r="B54">
        <f t="shared" si="2"/>
        <v>9.9999999999999645E-2</v>
      </c>
      <c r="C54">
        <f t="shared" si="7"/>
        <v>8.8999999999999861</v>
      </c>
      <c r="D54">
        <f t="shared" si="5"/>
        <v>29.599999999999937</v>
      </c>
      <c r="E54" s="67">
        <v>18.8</v>
      </c>
      <c r="F54" s="66">
        <v>51</v>
      </c>
      <c r="G54" s="1">
        <f>INDEX(Коэффициенты!D$3:D$39, MATCH(F54,Коэффициенты!C$3:C$39,1))</f>
        <v>0.57999999999999996</v>
      </c>
      <c r="H54">
        <f t="shared" si="0"/>
        <v>18800</v>
      </c>
      <c r="I54" s="12">
        <f>INDEX(Коэффициенты!B$3:B$74,MATCH(H54,Коэффициенты!A$3:A$74,1))</f>
        <v>0.31999999999999901</v>
      </c>
      <c r="J54" s="9">
        <f t="shared" si="8"/>
        <v>541.43999999999824</v>
      </c>
      <c r="K54" s="2">
        <f t="shared" si="3"/>
        <v>3.5495999999999874</v>
      </c>
      <c r="L54" s="10">
        <f t="shared" si="9"/>
        <v>99.379199999999685</v>
      </c>
      <c r="M54" s="62">
        <f t="shared" si="1"/>
        <v>640.81919999999786</v>
      </c>
      <c r="N54" s="63">
        <f t="shared" si="6"/>
        <v>512.65535999999827</v>
      </c>
      <c r="Q54" s="20"/>
      <c r="R54" s="20"/>
      <c r="S54" s="20"/>
      <c r="T54" s="21"/>
      <c r="U54" s="20"/>
      <c r="V54" s="20"/>
      <c r="W54" s="20"/>
      <c r="X54" s="20"/>
      <c r="Y54" s="20"/>
      <c r="Z54" s="20"/>
      <c r="AA54" s="20"/>
    </row>
    <row r="55" spans="1:27" ht="15.75" thickBot="1" x14ac:dyDescent="0.3">
      <c r="A55">
        <f t="shared" si="4"/>
        <v>8.0999999999999854</v>
      </c>
      <c r="B55">
        <f t="shared" si="2"/>
        <v>9.9999999999999645E-2</v>
      </c>
      <c r="C55">
        <f t="shared" si="7"/>
        <v>8.9999999999999858</v>
      </c>
      <c r="D55">
        <f t="shared" si="5"/>
        <v>29.499999999999936</v>
      </c>
      <c r="E55" s="67">
        <v>15.4</v>
      </c>
      <c r="F55" s="66">
        <v>64</v>
      </c>
      <c r="G55" s="1">
        <f>INDEX(Коэффициенты!D$3:D$39, MATCH(F55,Коэффициенты!C$3:C$39,1))</f>
        <v>0.54</v>
      </c>
      <c r="H55">
        <f t="shared" si="0"/>
        <v>15400</v>
      </c>
      <c r="I55" s="12">
        <f>INDEX(Коэффициенты!B$3:B$74,MATCH(H55,Коэффициенты!A$3:A$74,1))</f>
        <v>0.35</v>
      </c>
      <c r="J55" s="9">
        <f t="shared" si="8"/>
        <v>485.09999999999997</v>
      </c>
      <c r="K55" s="2">
        <f t="shared" si="3"/>
        <v>4.1471999999999856</v>
      </c>
      <c r="L55" s="10">
        <f t="shared" si="9"/>
        <v>103.52639999999967</v>
      </c>
      <c r="M55" s="62">
        <f t="shared" si="1"/>
        <v>588.62639999999965</v>
      </c>
      <c r="N55" s="63">
        <f t="shared" si="6"/>
        <v>470.90111999999971</v>
      </c>
      <c r="Q55" s="19"/>
      <c r="R55" s="19"/>
      <c r="S55" s="20"/>
      <c r="T55" s="21"/>
      <c r="U55" s="20"/>
      <c r="V55" s="20"/>
      <c r="W55" s="20"/>
      <c r="X55" s="20"/>
      <c r="Y55" s="20"/>
      <c r="Z55" s="20"/>
      <c r="AA55" s="20"/>
    </row>
    <row r="56" spans="1:27" ht="15.75" thickBot="1" x14ac:dyDescent="0.3">
      <c r="A56">
        <f t="shared" si="4"/>
        <v>8.1999999999999851</v>
      </c>
      <c r="B56">
        <f t="shared" si="2"/>
        <v>9.9999999999999645E-2</v>
      </c>
      <c r="C56" s="2">
        <f t="shared" si="7"/>
        <v>9.0999999999999854</v>
      </c>
      <c r="D56">
        <f t="shared" si="5"/>
        <v>29.399999999999935</v>
      </c>
      <c r="E56" s="67">
        <v>12.7</v>
      </c>
      <c r="F56" s="66">
        <v>52</v>
      </c>
      <c r="G56" s="1">
        <f>INDEX(Коэффициенты!D$3:D$39, MATCH(F56,Коэффициенты!C$3:C$39,1))</f>
        <v>0.56999999999999995</v>
      </c>
      <c r="H56">
        <f t="shared" si="0"/>
        <v>12700</v>
      </c>
      <c r="I56" s="12">
        <f>INDEX(Коэффициенты!B$3:B$74,MATCH(H56,Коэффициенты!A$3:A$74,1))</f>
        <v>0.4</v>
      </c>
      <c r="J56" s="9">
        <f t="shared" si="8"/>
        <v>457.2</v>
      </c>
      <c r="K56" s="2">
        <f t="shared" si="3"/>
        <v>3.5567999999999871</v>
      </c>
      <c r="L56" s="10">
        <f t="shared" si="9"/>
        <v>107.08319999999965</v>
      </c>
      <c r="M56" s="62">
        <f t="shared" si="1"/>
        <v>564.28319999999962</v>
      </c>
      <c r="N56" s="63">
        <f t="shared" si="6"/>
        <v>451.42655999999971</v>
      </c>
      <c r="Q56" s="22"/>
      <c r="R56" s="20"/>
      <c r="S56" s="20"/>
      <c r="T56" s="21"/>
      <c r="U56" s="20"/>
      <c r="V56" s="20"/>
      <c r="W56" s="20"/>
      <c r="X56" s="20"/>
      <c r="Y56" s="20"/>
      <c r="Z56" s="20"/>
      <c r="AA56" s="20"/>
    </row>
    <row r="57" spans="1:27" ht="15.75" thickBot="1" x14ac:dyDescent="0.3">
      <c r="A57">
        <f t="shared" si="4"/>
        <v>8.2999999999999847</v>
      </c>
      <c r="B57">
        <f t="shared" si="2"/>
        <v>9.9999999999999645E-2</v>
      </c>
      <c r="C57">
        <f t="shared" si="7"/>
        <v>9.1999999999999851</v>
      </c>
      <c r="D57">
        <f t="shared" si="5"/>
        <v>29.299999999999933</v>
      </c>
      <c r="E57" s="67">
        <v>9.5</v>
      </c>
      <c r="F57" s="66">
        <v>40</v>
      </c>
      <c r="G57" s="1">
        <f>INDEX(Коэффициенты!D$3:D$39, MATCH(F57,Коэффициенты!C$3:C$39,1))</f>
        <v>0.6</v>
      </c>
      <c r="H57">
        <f t="shared" si="0"/>
        <v>9500</v>
      </c>
      <c r="I57" s="12">
        <f>INDEX(Коэффициенты!B$3:B$74,MATCH(H57,Коэффициенты!A$3:A$74,1))</f>
        <v>0.47</v>
      </c>
      <c r="J57" s="9">
        <f t="shared" si="8"/>
        <v>401.84999999999997</v>
      </c>
      <c r="K57" s="2">
        <f t="shared" si="3"/>
        <v>2.8799999999999897</v>
      </c>
      <c r="L57" s="10">
        <f t="shared" si="9"/>
        <v>109.96319999999965</v>
      </c>
      <c r="M57" s="62">
        <f t="shared" si="1"/>
        <v>511.8131999999996</v>
      </c>
      <c r="N57" s="63">
        <f t="shared" si="6"/>
        <v>409.45055999999965</v>
      </c>
      <c r="Q57" s="20"/>
      <c r="R57" s="20"/>
      <c r="S57" s="20"/>
      <c r="T57" s="21"/>
      <c r="U57" s="20"/>
      <c r="V57" s="20"/>
      <c r="W57" s="20"/>
      <c r="X57" s="20"/>
      <c r="Y57" s="20"/>
      <c r="Z57" s="20"/>
      <c r="AA57" s="20"/>
    </row>
    <row r="58" spans="1:27" ht="15.75" thickBot="1" x14ac:dyDescent="0.3">
      <c r="A58">
        <f t="shared" si="4"/>
        <v>8.3999999999999844</v>
      </c>
      <c r="B58">
        <f t="shared" si="2"/>
        <v>9.9999999999999645E-2</v>
      </c>
      <c r="C58">
        <f t="shared" si="7"/>
        <v>9.2999999999999847</v>
      </c>
      <c r="D58">
        <f t="shared" si="5"/>
        <v>29.199999999999932</v>
      </c>
      <c r="E58" s="67">
        <v>9</v>
      </c>
      <c r="F58" s="66">
        <v>30</v>
      </c>
      <c r="G58" s="1">
        <f>INDEX(Коэффициенты!D$3:D$39, MATCH(F58,Коэффициенты!C$3:C$39,1))</f>
        <v>0.68</v>
      </c>
      <c r="H58">
        <f t="shared" si="0"/>
        <v>9000</v>
      </c>
      <c r="I58" s="12">
        <f>INDEX(Коэффициенты!B$3:B$74,MATCH(H58,Коэффициенты!A$3:A$74,1))</f>
        <v>0.49</v>
      </c>
      <c r="J58" s="9">
        <f t="shared" si="8"/>
        <v>396.9</v>
      </c>
      <c r="K58" s="2">
        <f t="shared" si="3"/>
        <v>2.4479999999999915</v>
      </c>
      <c r="L58" s="10">
        <f t="shared" si="9"/>
        <v>112.41119999999964</v>
      </c>
      <c r="M58" s="62">
        <f t="shared" si="1"/>
        <v>509.31119999999964</v>
      </c>
      <c r="N58" s="63">
        <f t="shared" si="6"/>
        <v>407.44895999999972</v>
      </c>
      <c r="Q58" s="19"/>
      <c r="R58" s="19"/>
      <c r="S58" s="20"/>
      <c r="T58" s="21"/>
      <c r="U58" s="20"/>
      <c r="V58" s="20"/>
      <c r="W58" s="20"/>
      <c r="X58" s="20"/>
      <c r="Y58" s="20"/>
      <c r="Z58" s="20"/>
      <c r="AA58" s="20"/>
    </row>
    <row r="59" spans="1:27" ht="15.75" thickBot="1" x14ac:dyDescent="0.3">
      <c r="A59">
        <f t="shared" si="4"/>
        <v>8.499999999999984</v>
      </c>
      <c r="B59">
        <f t="shared" si="2"/>
        <v>9.9999999999999645E-2</v>
      </c>
      <c r="C59" s="2">
        <f t="shared" si="7"/>
        <v>9.3999999999999844</v>
      </c>
      <c r="D59">
        <f t="shared" si="5"/>
        <v>29.09999999999993</v>
      </c>
      <c r="E59" s="67">
        <v>7.3</v>
      </c>
      <c r="F59" s="66">
        <v>31</v>
      </c>
      <c r="G59" s="1">
        <f>INDEX(Коэффициенты!D$3:D$39, MATCH(F59,Коэффициенты!C$3:C$39,1))</f>
        <v>0.67</v>
      </c>
      <c r="H59">
        <f t="shared" si="0"/>
        <v>7300</v>
      </c>
      <c r="I59" s="12">
        <f>INDEX(Коэффициенты!B$3:B$74,MATCH(H59,Коэффициенты!A$3:A$74,1))</f>
        <v>0.56000000000000005</v>
      </c>
      <c r="J59" s="9">
        <f t="shared" si="8"/>
        <v>367.92</v>
      </c>
      <c r="K59" s="2">
        <f t="shared" si="3"/>
        <v>2.4923999999999906</v>
      </c>
      <c r="L59" s="10">
        <f t="shared" si="9"/>
        <v>114.90359999999963</v>
      </c>
      <c r="M59" s="62">
        <f t="shared" si="1"/>
        <v>482.82359999999966</v>
      </c>
      <c r="N59" s="63">
        <f t="shared" si="6"/>
        <v>386.25887999999975</v>
      </c>
      <c r="Q59" s="22"/>
      <c r="R59" s="20"/>
      <c r="S59" s="20"/>
      <c r="T59" s="21"/>
      <c r="U59" s="20"/>
      <c r="V59" s="20"/>
      <c r="W59" s="20"/>
      <c r="X59" s="20"/>
      <c r="Y59" s="20"/>
      <c r="Z59" s="20"/>
      <c r="AA59" s="20"/>
    </row>
    <row r="60" spans="1:27" ht="15.75" thickBot="1" x14ac:dyDescent="0.3">
      <c r="A60">
        <f t="shared" si="4"/>
        <v>8.5999999999999837</v>
      </c>
      <c r="B60">
        <f t="shared" si="2"/>
        <v>9.9999999999999645E-2</v>
      </c>
      <c r="C60">
        <f t="shared" si="7"/>
        <v>9.499999999999984</v>
      </c>
      <c r="D60">
        <f t="shared" si="5"/>
        <v>28.999999999999929</v>
      </c>
      <c r="E60" s="68">
        <v>8.4</v>
      </c>
      <c r="F60" s="65">
        <v>29</v>
      </c>
      <c r="G60" s="1">
        <f>INDEX(Коэффициенты!D$3:D$39, MATCH(F60,Коэффициенты!C$3:C$39,1))</f>
        <v>0.69</v>
      </c>
      <c r="H60">
        <f t="shared" si="0"/>
        <v>8400</v>
      </c>
      <c r="I60" s="12">
        <f>INDEX(Коэффициенты!B$3:B$74,MATCH(H60,Коэффициенты!A$3:A$74,1))</f>
        <v>0.52</v>
      </c>
      <c r="J60" s="9">
        <f t="shared" si="8"/>
        <v>393.12</v>
      </c>
      <c r="K60" s="2">
        <f t="shared" si="3"/>
        <v>2.4011999999999913</v>
      </c>
      <c r="L60" s="10">
        <f t="shared" si="9"/>
        <v>117.30479999999962</v>
      </c>
      <c r="M60" s="62">
        <f t="shared" si="1"/>
        <v>510.42479999999961</v>
      </c>
      <c r="N60" s="63">
        <f t="shared" si="6"/>
        <v>408.3398399999997</v>
      </c>
      <c r="Q60" s="20"/>
      <c r="R60" s="20"/>
      <c r="S60" s="20"/>
      <c r="T60" s="21"/>
      <c r="U60" s="20"/>
      <c r="V60" s="20"/>
      <c r="W60" s="20"/>
      <c r="X60" s="20"/>
      <c r="Y60" s="20"/>
      <c r="Z60" s="20"/>
      <c r="AA60" s="20"/>
    </row>
    <row r="61" spans="1:27" ht="15.75" thickBot="1" x14ac:dyDescent="0.3">
      <c r="A61">
        <f t="shared" si="4"/>
        <v>8.6999999999999833</v>
      </c>
      <c r="B61">
        <f t="shared" si="2"/>
        <v>9.9999999999999645E-2</v>
      </c>
      <c r="C61">
        <f t="shared" si="7"/>
        <v>9.5999999999999837</v>
      </c>
      <c r="D61">
        <f t="shared" si="5"/>
        <v>28.899999999999928</v>
      </c>
      <c r="E61" s="67">
        <v>8.1999999999999993</v>
      </c>
      <c r="F61" s="66">
        <v>21</v>
      </c>
      <c r="G61" s="1">
        <f>INDEX(Коэффициенты!D$3:D$39, MATCH(F61,Коэффициенты!C$3:C$39,1))</f>
        <v>0.75</v>
      </c>
      <c r="H61">
        <f t="shared" si="0"/>
        <v>8200</v>
      </c>
      <c r="I61" s="12">
        <f>INDEX(Коэффициенты!B$3:B$74,MATCH(H61,Коэффициенты!A$3:A$74,1))</f>
        <v>0.53</v>
      </c>
      <c r="J61" s="9">
        <f t="shared" si="8"/>
        <v>391.14</v>
      </c>
      <c r="K61" s="2">
        <f t="shared" si="3"/>
        <v>1.8899999999999932</v>
      </c>
      <c r="L61" s="10">
        <f t="shared" si="9"/>
        <v>119.1947999999996</v>
      </c>
      <c r="M61" s="62">
        <f t="shared" si="1"/>
        <v>510.33479999999957</v>
      </c>
      <c r="N61" s="63">
        <f t="shared" si="6"/>
        <v>408.26783999999964</v>
      </c>
      <c r="Q61" s="19"/>
      <c r="R61" s="19"/>
      <c r="S61" s="20"/>
      <c r="T61" s="21"/>
      <c r="U61" s="20"/>
      <c r="V61" s="20"/>
      <c r="W61" s="20"/>
      <c r="X61" s="20"/>
      <c r="Y61" s="20"/>
      <c r="Z61" s="20"/>
      <c r="AA61" s="20"/>
    </row>
    <row r="62" spans="1:27" ht="15.75" thickBot="1" x14ac:dyDescent="0.3">
      <c r="A62">
        <f t="shared" si="4"/>
        <v>8.7999999999999829</v>
      </c>
      <c r="B62">
        <f t="shared" si="2"/>
        <v>9.9999999999999645E-2</v>
      </c>
      <c r="C62" s="2">
        <f t="shared" si="7"/>
        <v>9.6999999999999833</v>
      </c>
      <c r="D62">
        <f t="shared" si="5"/>
        <v>28.799999999999926</v>
      </c>
      <c r="E62" s="67">
        <v>7.7</v>
      </c>
      <c r="F62" s="66">
        <v>23</v>
      </c>
      <c r="G62" s="1">
        <f>INDEX(Коэффициенты!D$3:D$39, MATCH(F62,Коэффициенты!C$3:C$39,1))</f>
        <v>0.73</v>
      </c>
      <c r="H62">
        <f t="shared" si="0"/>
        <v>7700</v>
      </c>
      <c r="I62" s="12">
        <f>INDEX(Коэффициенты!B$3:B$74,MATCH(H62,Коэффициенты!A$3:A$74,1))</f>
        <v>0.55000000000000004</v>
      </c>
      <c r="J62" s="9">
        <f t="shared" si="8"/>
        <v>381.15</v>
      </c>
      <c r="K62" s="2">
        <f t="shared" si="3"/>
        <v>2.0147999999999926</v>
      </c>
      <c r="L62" s="10">
        <f t="shared" si="9"/>
        <v>121.2095999999996</v>
      </c>
      <c r="M62" s="62">
        <f t="shared" si="1"/>
        <v>502.35959999999955</v>
      </c>
      <c r="N62" s="63">
        <f t="shared" si="6"/>
        <v>401.88767999999965</v>
      </c>
      <c r="Q62" s="22"/>
      <c r="R62" s="20"/>
      <c r="S62" s="20"/>
      <c r="T62" s="21"/>
      <c r="U62" s="20"/>
      <c r="V62" s="20"/>
      <c r="W62" s="20"/>
      <c r="X62" s="20"/>
      <c r="Y62" s="20"/>
      <c r="Z62" s="20"/>
      <c r="AA62" s="20"/>
    </row>
    <row r="63" spans="1:27" ht="15.75" thickBot="1" x14ac:dyDescent="0.3">
      <c r="A63">
        <f t="shared" si="4"/>
        <v>8.8999999999999826</v>
      </c>
      <c r="B63">
        <f t="shared" si="2"/>
        <v>9.9999999999999645E-2</v>
      </c>
      <c r="C63">
        <f t="shared" si="7"/>
        <v>9.7999999999999829</v>
      </c>
      <c r="D63">
        <f t="shared" si="5"/>
        <v>28.699999999999925</v>
      </c>
      <c r="E63" s="67">
        <v>6.8</v>
      </c>
      <c r="F63" s="66">
        <v>28</v>
      </c>
      <c r="G63" s="1">
        <f>INDEX(Коэффициенты!D$3:D$39, MATCH(F63,Коэффициенты!C$3:C$39,1))</f>
        <v>0.69</v>
      </c>
      <c r="H63">
        <f t="shared" si="0"/>
        <v>6800</v>
      </c>
      <c r="I63" s="12">
        <f>INDEX(Коэффициенты!B$3:B$74,MATCH(H63,Коэффициенты!A$3:A$74,1))</f>
        <v>0.57999999999999996</v>
      </c>
      <c r="J63" s="9">
        <f t="shared" si="8"/>
        <v>354.95999999999992</v>
      </c>
      <c r="K63" s="2">
        <f t="shared" si="3"/>
        <v>2.3183999999999916</v>
      </c>
      <c r="L63" s="10">
        <f t="shared" si="9"/>
        <v>123.52799999999959</v>
      </c>
      <c r="M63" s="62">
        <f t="shared" si="1"/>
        <v>478.48799999999949</v>
      </c>
      <c r="N63" s="63">
        <f t="shared" si="6"/>
        <v>382.79039999999958</v>
      </c>
      <c r="Q63" s="20"/>
      <c r="R63" s="20"/>
      <c r="S63" s="20"/>
      <c r="T63" s="21"/>
      <c r="U63" s="20"/>
      <c r="V63" s="20"/>
      <c r="W63" s="20"/>
      <c r="X63" s="20"/>
      <c r="Y63" s="20"/>
      <c r="Z63" s="20"/>
      <c r="AA63" s="20"/>
    </row>
    <row r="64" spans="1:27" ht="15.75" thickBot="1" x14ac:dyDescent="0.3">
      <c r="A64">
        <f t="shared" si="4"/>
        <v>8.9999999999999822</v>
      </c>
      <c r="B64">
        <f t="shared" si="2"/>
        <v>9.9999999999999645E-2</v>
      </c>
      <c r="C64">
        <f t="shared" si="7"/>
        <v>9.8999999999999826</v>
      </c>
      <c r="D64">
        <f t="shared" si="5"/>
        <v>28.599999999999923</v>
      </c>
      <c r="E64" s="67">
        <v>7</v>
      </c>
      <c r="F64" s="66">
        <v>29</v>
      </c>
      <c r="G64" s="1">
        <f>INDEX(Коэффициенты!D$3:D$39, MATCH(F64,Коэффициенты!C$3:C$39,1))</f>
        <v>0.69</v>
      </c>
      <c r="H64">
        <f t="shared" si="0"/>
        <v>7000</v>
      </c>
      <c r="I64" s="12">
        <f>INDEX(Коэффициенты!B$3:B$74,MATCH(H64,Коэффициенты!A$3:A$74,1))</f>
        <v>0.56999999999999995</v>
      </c>
      <c r="J64" s="9">
        <f t="shared" si="8"/>
        <v>359.09999999999997</v>
      </c>
      <c r="K64" s="2">
        <f t="shared" si="3"/>
        <v>2.4011999999999913</v>
      </c>
      <c r="L64" s="10">
        <f t="shared" si="9"/>
        <v>125.92919999999958</v>
      </c>
      <c r="M64" s="62">
        <f t="shared" si="1"/>
        <v>485.02919999999955</v>
      </c>
      <c r="N64" s="63">
        <f t="shared" si="6"/>
        <v>388.02335999999963</v>
      </c>
      <c r="Q64" s="19"/>
      <c r="R64" s="19"/>
      <c r="S64" s="20"/>
      <c r="T64" s="21"/>
      <c r="U64" s="20"/>
      <c r="V64" s="20"/>
      <c r="W64" s="20"/>
      <c r="X64" s="20"/>
      <c r="Y64" s="20"/>
      <c r="Z64" s="20"/>
      <c r="AA64" s="20"/>
    </row>
    <row r="65" spans="1:27" ht="15.75" thickBot="1" x14ac:dyDescent="0.3">
      <c r="A65">
        <f t="shared" si="4"/>
        <v>9.0999999999999819</v>
      </c>
      <c r="B65">
        <f t="shared" si="2"/>
        <v>9.9999999999999645E-2</v>
      </c>
      <c r="C65" s="2">
        <f t="shared" si="7"/>
        <v>9.9999999999999822</v>
      </c>
      <c r="D65">
        <f t="shared" si="5"/>
        <v>28.499999999999922</v>
      </c>
      <c r="E65" s="67">
        <v>4.9000000000000004</v>
      </c>
      <c r="F65" s="66">
        <v>31</v>
      </c>
      <c r="G65" s="1">
        <f>INDEX(Коэффициенты!D$3:D$39, MATCH(F65,Коэффициенты!C$3:C$39,1))</f>
        <v>0.67</v>
      </c>
      <c r="H65">
        <f t="shared" si="0"/>
        <v>4900</v>
      </c>
      <c r="I65" s="12">
        <f>INDEX(Коэффициенты!B$3:B$74,MATCH(H65,Коэффициенты!A$3:A$74,1))</f>
        <v>0.66</v>
      </c>
      <c r="J65" s="9">
        <f t="shared" si="8"/>
        <v>291.06</v>
      </c>
      <c r="K65" s="2">
        <f t="shared" si="3"/>
        <v>2.4923999999999906</v>
      </c>
      <c r="L65" s="10">
        <f t="shared" si="9"/>
        <v>128.42159999999959</v>
      </c>
      <c r="M65" s="62">
        <f t="shared" si="1"/>
        <v>419.48159999999962</v>
      </c>
      <c r="N65" s="63">
        <f t="shared" si="6"/>
        <v>335.58527999999967</v>
      </c>
      <c r="Q65" s="22"/>
      <c r="R65" s="20"/>
      <c r="S65" s="20"/>
      <c r="T65" s="21"/>
      <c r="U65" s="20"/>
      <c r="V65" s="20"/>
      <c r="W65" s="20"/>
      <c r="X65" s="20"/>
      <c r="Y65" s="20"/>
      <c r="Z65" s="20"/>
      <c r="AA65" s="20"/>
    </row>
    <row r="66" spans="1:27" ht="15.75" thickBot="1" x14ac:dyDescent="0.3">
      <c r="A66">
        <f t="shared" si="4"/>
        <v>9.1999999999999815</v>
      </c>
      <c r="B66">
        <f t="shared" si="2"/>
        <v>9.9999999999999645E-2</v>
      </c>
      <c r="C66">
        <f t="shared" si="7"/>
        <v>10.099999999999982</v>
      </c>
      <c r="D66">
        <f t="shared" si="5"/>
        <v>28.39999999999992</v>
      </c>
      <c r="E66" s="67">
        <v>7.4</v>
      </c>
      <c r="F66" s="66">
        <v>36</v>
      </c>
      <c r="G66" s="1">
        <f>INDEX(Коэффициенты!D$3:D$39, MATCH(F66,Коэффициенты!C$3:C$39,1))</f>
        <v>0.63</v>
      </c>
      <c r="H66">
        <f t="shared" si="0"/>
        <v>7400</v>
      </c>
      <c r="I66" s="12">
        <f>INDEX(Коэффициенты!B$3:B$74,MATCH(H66,Коэффициенты!A$3:A$74,1))</f>
        <v>0.56000000000000005</v>
      </c>
      <c r="J66" s="9">
        <f t="shared" si="8"/>
        <v>372.96</v>
      </c>
      <c r="K66" s="2">
        <f t="shared" si="3"/>
        <v>2.7215999999999902</v>
      </c>
      <c r="L66" s="10">
        <f t="shared" si="9"/>
        <v>131.14319999999958</v>
      </c>
      <c r="M66" s="62">
        <f t="shared" si="1"/>
        <v>504.10319999999956</v>
      </c>
      <c r="N66" s="63">
        <f t="shared" si="6"/>
        <v>403.28255999999965</v>
      </c>
      <c r="Q66" s="20"/>
      <c r="R66" s="20"/>
      <c r="S66" s="20"/>
      <c r="T66" s="21"/>
      <c r="U66" s="20"/>
      <c r="V66" s="20"/>
      <c r="W66" s="20"/>
      <c r="X66" s="20"/>
      <c r="Y66" s="20"/>
      <c r="Z66" s="20"/>
      <c r="AA66" s="20"/>
    </row>
    <row r="67" spans="1:27" ht="15.75" thickBot="1" x14ac:dyDescent="0.3">
      <c r="A67">
        <f t="shared" si="4"/>
        <v>9.2999999999999812</v>
      </c>
      <c r="B67">
        <f t="shared" si="2"/>
        <v>9.9999999999999645E-2</v>
      </c>
      <c r="C67">
        <f t="shared" si="7"/>
        <v>10.199999999999982</v>
      </c>
      <c r="D67">
        <f t="shared" si="5"/>
        <v>28.299999999999919</v>
      </c>
      <c r="E67" s="67">
        <v>7.8</v>
      </c>
      <c r="F67" s="66">
        <v>30</v>
      </c>
      <c r="G67" s="1">
        <f>INDEX(Коэффициенты!D$3:D$39, MATCH(F67,Коэффициенты!C$3:C$39,1))</f>
        <v>0.68</v>
      </c>
      <c r="H67">
        <f t="shared" si="0"/>
        <v>7800</v>
      </c>
      <c r="I67" s="12">
        <f>INDEX(Коэффициенты!B$3:B$74,MATCH(H67,Коэффициенты!A$3:A$74,1))</f>
        <v>0.54</v>
      </c>
      <c r="J67" s="9">
        <f t="shared" si="8"/>
        <v>379.08</v>
      </c>
      <c r="K67" s="2">
        <f t="shared" si="3"/>
        <v>2.4479999999999915</v>
      </c>
      <c r="L67" s="10">
        <f t="shared" si="9"/>
        <v>133.59119999999956</v>
      </c>
      <c r="M67" s="62">
        <f t="shared" si="1"/>
        <v>512.67119999999954</v>
      </c>
      <c r="N67" s="63">
        <f t="shared" si="6"/>
        <v>410.13695999999965</v>
      </c>
      <c r="Q67" s="19"/>
      <c r="R67" s="19"/>
      <c r="S67" s="20"/>
      <c r="T67" s="21"/>
      <c r="U67" s="20"/>
      <c r="V67" s="20"/>
      <c r="W67" s="20"/>
      <c r="X67" s="20"/>
      <c r="Y67" s="20"/>
      <c r="Z67" s="20"/>
      <c r="AA67" s="20"/>
    </row>
    <row r="68" spans="1:27" ht="15.75" thickBot="1" x14ac:dyDescent="0.3">
      <c r="A68">
        <f t="shared" si="4"/>
        <v>9.3999999999999808</v>
      </c>
      <c r="B68">
        <f t="shared" si="2"/>
        <v>9.9999999999999645E-2</v>
      </c>
      <c r="C68" s="2">
        <f t="shared" si="7"/>
        <v>10.299999999999981</v>
      </c>
      <c r="D68">
        <f t="shared" si="5"/>
        <v>28.199999999999918</v>
      </c>
      <c r="E68" s="67">
        <v>6.3</v>
      </c>
      <c r="F68" s="66">
        <v>25</v>
      </c>
      <c r="G68" s="1">
        <f>INDEX(Коэффициенты!D$3:D$39, MATCH(F68,Коэффициенты!C$3:C$39,1))</f>
        <v>0.72</v>
      </c>
      <c r="H68">
        <f t="shared" si="0"/>
        <v>6300</v>
      </c>
      <c r="I68" s="12">
        <f>INDEX(Коэффициенты!B$3:B$74,MATCH(H68,Коэффициенты!A$3:A$74,1))</f>
        <v>0.6</v>
      </c>
      <c r="J68" s="9">
        <f t="shared" si="8"/>
        <v>340.2</v>
      </c>
      <c r="K68" s="2">
        <f t="shared" si="3"/>
        <v>2.1599999999999921</v>
      </c>
      <c r="L68" s="10">
        <f t="shared" si="9"/>
        <v>135.75119999999956</v>
      </c>
      <c r="M68" s="62">
        <f t="shared" si="1"/>
        <v>475.95119999999952</v>
      </c>
      <c r="N68" s="63">
        <f t="shared" si="6"/>
        <v>380.76095999999961</v>
      </c>
      <c r="Q68" s="22"/>
      <c r="R68" s="20"/>
      <c r="S68" s="20"/>
      <c r="T68" s="21"/>
      <c r="U68" s="20"/>
      <c r="V68" s="20"/>
      <c r="W68" s="20"/>
      <c r="X68" s="20"/>
      <c r="Y68" s="20"/>
      <c r="Z68" s="20"/>
      <c r="AA68" s="20"/>
    </row>
    <row r="69" spans="1:27" ht="15.75" thickBot="1" x14ac:dyDescent="0.3">
      <c r="A69">
        <f t="shared" si="4"/>
        <v>9.4999999999999805</v>
      </c>
      <c r="B69">
        <f t="shared" si="2"/>
        <v>9.9999999999999645E-2</v>
      </c>
      <c r="C69" s="2">
        <f t="shared" si="7"/>
        <v>10.399999999999981</v>
      </c>
      <c r="D69">
        <f t="shared" si="5"/>
        <v>28.099999999999916</v>
      </c>
      <c r="E69" s="67">
        <v>5.7</v>
      </c>
      <c r="F69" s="66">
        <v>24</v>
      </c>
      <c r="G69" s="1">
        <f>INDEX(Коэффициенты!D$3:D$39, MATCH(F69,Коэффициенты!C$3:C$39,1))</f>
        <v>0.72</v>
      </c>
      <c r="H69">
        <f t="shared" si="0"/>
        <v>5700</v>
      </c>
      <c r="I69" s="12">
        <f>INDEX(Коэффициенты!B$3:B$74,MATCH(H69,Коэффициенты!A$3:A$74,1))</f>
        <v>0.63</v>
      </c>
      <c r="J69" s="9">
        <f t="shared" si="8"/>
        <v>323.19</v>
      </c>
      <c r="K69" s="2">
        <f t="shared" si="3"/>
        <v>2.0735999999999928</v>
      </c>
      <c r="L69" s="10">
        <f t="shared" si="9"/>
        <v>137.82479999999956</v>
      </c>
      <c r="M69" s="62">
        <f t="shared" si="1"/>
        <v>461.01479999999958</v>
      </c>
      <c r="N69" s="63">
        <f t="shared" si="6"/>
        <v>368.81183999999968</v>
      </c>
      <c r="Q69" s="22"/>
      <c r="R69" s="20"/>
      <c r="S69" s="20"/>
      <c r="T69" s="21"/>
      <c r="U69" s="20"/>
      <c r="V69" s="20"/>
      <c r="W69" s="20"/>
      <c r="X69" s="20"/>
      <c r="Y69" s="20"/>
      <c r="Z69" s="20"/>
      <c r="AA69" s="20"/>
    </row>
    <row r="70" spans="1:27" ht="15.75" thickBot="1" x14ac:dyDescent="0.3">
      <c r="A70">
        <f t="shared" si="4"/>
        <v>9.5999999999999801</v>
      </c>
      <c r="B70">
        <f t="shared" si="2"/>
        <v>9.9999999999999645E-2</v>
      </c>
      <c r="C70">
        <f t="shared" si="7"/>
        <v>10.49999999999998</v>
      </c>
      <c r="D70">
        <f t="shared" si="5"/>
        <v>27.999999999999915</v>
      </c>
      <c r="E70" s="67">
        <v>4.2</v>
      </c>
      <c r="F70" s="66">
        <v>34</v>
      </c>
      <c r="G70" s="1">
        <f>INDEX(Коэффициенты!D$3:D$39, MATCH(F70,Коэффициенты!C$3:C$39,1))</f>
        <v>0.65</v>
      </c>
      <c r="H70">
        <f t="shared" si="0"/>
        <v>4200</v>
      </c>
      <c r="I70" s="12">
        <f>INDEX(Коэффициенты!B$3:B$74,MATCH(H70,Коэффициенты!A$3:A$74,1))</f>
        <v>0.7</v>
      </c>
      <c r="J70" s="9">
        <f t="shared" si="8"/>
        <v>264.59999999999997</v>
      </c>
      <c r="K70" s="2">
        <f t="shared" si="3"/>
        <v>2.6519999999999908</v>
      </c>
      <c r="L70" s="10">
        <f t="shared" si="9"/>
        <v>140.47679999999954</v>
      </c>
      <c r="M70" s="62">
        <f t="shared" si="1"/>
        <v>405.07679999999948</v>
      </c>
      <c r="N70" s="63">
        <f t="shared" si="6"/>
        <v>324.06143999999961</v>
      </c>
      <c r="Q70" s="20"/>
      <c r="R70" s="20"/>
      <c r="S70" s="20"/>
      <c r="T70" s="21"/>
      <c r="U70" s="20"/>
      <c r="V70" s="20"/>
      <c r="W70" s="20"/>
      <c r="X70" s="20"/>
      <c r="Y70" s="20"/>
      <c r="Z70" s="20"/>
      <c r="AA70" s="20"/>
    </row>
    <row r="71" spans="1:27" ht="15.75" thickBot="1" x14ac:dyDescent="0.3">
      <c r="A71">
        <f t="shared" si="4"/>
        <v>9.6999999999999797</v>
      </c>
      <c r="B71">
        <f t="shared" si="2"/>
        <v>9.9999999999999645E-2</v>
      </c>
      <c r="C71">
        <f t="shared" si="7"/>
        <v>10.59999999999998</v>
      </c>
      <c r="D71">
        <f t="shared" si="5"/>
        <v>27.899999999999913</v>
      </c>
      <c r="E71" s="67">
        <v>5.4</v>
      </c>
      <c r="F71" s="66">
        <v>32</v>
      </c>
      <c r="G71" s="1">
        <f>INDEX(Коэффициенты!D$3:D$39, MATCH(F71,Коэффициенты!C$3:C$39,1))</f>
        <v>0.66</v>
      </c>
      <c r="H71">
        <f t="shared" si="0"/>
        <v>5400</v>
      </c>
      <c r="I71" s="12">
        <f>INDEX(Коэффициенты!B$3:B$74,MATCH(H71,Коэффициенты!A$3:A$74,1))</f>
        <v>0.64</v>
      </c>
      <c r="J71" s="9">
        <f t="shared" si="8"/>
        <v>311.03999999999996</v>
      </c>
      <c r="K71" s="2">
        <f t="shared" si="3"/>
        <v>2.5343999999999909</v>
      </c>
      <c r="L71" s="10">
        <f t="shared" si="9"/>
        <v>143.01119999999952</v>
      </c>
      <c r="M71" s="62">
        <f t="shared" si="1"/>
        <v>454.05119999999948</v>
      </c>
      <c r="N71" s="63">
        <f t="shared" si="6"/>
        <v>363.24095999999957</v>
      </c>
      <c r="Q71" s="19"/>
      <c r="R71" s="19"/>
      <c r="S71" s="20"/>
      <c r="T71" s="21"/>
      <c r="U71" s="20"/>
      <c r="V71" s="20"/>
      <c r="W71" s="20"/>
      <c r="X71" s="20"/>
      <c r="Y71" s="20"/>
      <c r="Z71" s="20"/>
      <c r="AA71" s="20"/>
    </row>
    <row r="72" spans="1:27" ht="15.75" thickBot="1" x14ac:dyDescent="0.3">
      <c r="A72">
        <f t="shared" si="4"/>
        <v>9.7999999999999794</v>
      </c>
      <c r="B72">
        <f t="shared" si="2"/>
        <v>9.9999999999999645E-2</v>
      </c>
      <c r="C72" s="2">
        <f t="shared" si="7"/>
        <v>10.69999999999998</v>
      </c>
      <c r="D72">
        <f t="shared" si="5"/>
        <v>27.799999999999912</v>
      </c>
      <c r="E72" s="67">
        <v>7.1</v>
      </c>
      <c r="F72" s="66">
        <v>27</v>
      </c>
      <c r="G72" s="1">
        <f>INDEX(Коэффициенты!D$3:D$39, MATCH(F72,Коэффициенты!C$3:C$39,1))</f>
        <v>0.7</v>
      </c>
      <c r="H72">
        <f t="shared" si="0"/>
        <v>7100</v>
      </c>
      <c r="I72" s="12">
        <f>INDEX(Коэффициенты!B$3:B$74,MATCH(H72,Коэффициенты!A$3:A$74,1))</f>
        <v>0.56999999999999995</v>
      </c>
      <c r="J72" s="9">
        <f t="shared" si="8"/>
        <v>364.22999999999996</v>
      </c>
      <c r="K72" s="2">
        <f t="shared" si="3"/>
        <v>2.2679999999999918</v>
      </c>
      <c r="L72" s="10">
        <f t="shared" si="9"/>
        <v>145.27919999999952</v>
      </c>
      <c r="M72" s="62">
        <f t="shared" si="1"/>
        <v>509.50919999999951</v>
      </c>
      <c r="N72" s="63">
        <f t="shared" si="6"/>
        <v>407.60735999999963</v>
      </c>
      <c r="Q72" s="22"/>
      <c r="R72" s="20"/>
      <c r="S72" s="20"/>
      <c r="T72" s="21"/>
      <c r="U72" s="20"/>
      <c r="V72" s="20"/>
      <c r="W72" s="20"/>
      <c r="X72" s="20"/>
      <c r="Y72" s="20"/>
      <c r="Z72" s="20"/>
      <c r="AA72" s="20"/>
    </row>
    <row r="73" spans="1:27" ht="15.75" thickBot="1" x14ac:dyDescent="0.3">
      <c r="A73">
        <f t="shared" si="4"/>
        <v>9.899999999999979</v>
      </c>
      <c r="B73">
        <f t="shared" si="2"/>
        <v>9.9999999999999645E-2</v>
      </c>
      <c r="C73">
        <f t="shared" si="7"/>
        <v>10.799999999999979</v>
      </c>
      <c r="D73">
        <f t="shared" si="5"/>
        <v>27.69999999999991</v>
      </c>
      <c r="E73" s="67">
        <v>8.6</v>
      </c>
      <c r="F73" s="66">
        <v>23</v>
      </c>
      <c r="G73" s="1">
        <f>INDEX(Коэффициенты!D$3:D$39, MATCH(F73,Коэффициенты!C$3:C$39,1))</f>
        <v>0.73</v>
      </c>
      <c r="H73">
        <f t="shared" si="0"/>
        <v>8600</v>
      </c>
      <c r="I73" s="12">
        <f>INDEX(Коэффициенты!B$3:B$74,MATCH(H73,Коэффициенты!A$3:A$74,1))</f>
        <v>0.51</v>
      </c>
      <c r="J73" s="9">
        <f t="shared" si="8"/>
        <v>394.74</v>
      </c>
      <c r="K73" s="2">
        <f t="shared" si="3"/>
        <v>2.0147999999999926</v>
      </c>
      <c r="L73" s="10">
        <f t="shared" si="9"/>
        <v>147.2939999999995</v>
      </c>
      <c r="M73" s="62">
        <f t="shared" si="1"/>
        <v>542.03399999999954</v>
      </c>
      <c r="N73" s="63">
        <f t="shared" si="6"/>
        <v>433.62719999999962</v>
      </c>
      <c r="Q73" s="22"/>
      <c r="R73" s="20"/>
      <c r="S73" s="20"/>
      <c r="T73" s="20"/>
      <c r="U73" s="20"/>
      <c r="V73" s="20"/>
      <c r="W73" s="20"/>
      <c r="X73" s="20"/>
      <c r="Y73" s="20"/>
      <c r="Z73" s="20"/>
      <c r="AA73" s="20"/>
    </row>
    <row r="74" spans="1:27" ht="15.75" thickBot="1" x14ac:dyDescent="0.3">
      <c r="A74">
        <f t="shared" si="4"/>
        <v>9.9999999999999787</v>
      </c>
      <c r="B74">
        <f t="shared" si="2"/>
        <v>9.9999999999999645E-2</v>
      </c>
      <c r="C74" s="2">
        <f t="shared" si="7"/>
        <v>10.899999999999979</v>
      </c>
      <c r="D74">
        <f t="shared" si="5"/>
        <v>27.599999999999909</v>
      </c>
      <c r="E74" s="67">
        <v>8.1</v>
      </c>
      <c r="F74" s="66">
        <v>13</v>
      </c>
      <c r="G74" s="1">
        <f>INDEX(Коэффициенты!D$3:D$39, MATCH(F74,Коэффициенты!C$3:C$39,1))</f>
        <v>0.75</v>
      </c>
      <c r="H74">
        <f t="shared" si="0"/>
        <v>8100</v>
      </c>
      <c r="I74" s="12">
        <f>INDEX(Коэффициенты!B$3:B$74,MATCH(H74,Коэффициенты!A$3:A$74,1))</f>
        <v>0.53</v>
      </c>
      <c r="J74" s="9">
        <f t="shared" si="8"/>
        <v>386.37</v>
      </c>
      <c r="K74" s="2">
        <f t="shared" si="3"/>
        <v>1.1699999999999957</v>
      </c>
      <c r="L74" s="10">
        <f t="shared" si="9"/>
        <v>148.46399999999949</v>
      </c>
      <c r="M74" s="62">
        <f t="shared" si="1"/>
        <v>534.83399999999949</v>
      </c>
      <c r="N74" s="63">
        <f t="shared" si="6"/>
        <v>427.86719999999957</v>
      </c>
      <c r="Q74" s="22"/>
      <c r="R74" s="20"/>
      <c r="S74" s="20"/>
      <c r="T74" s="20"/>
      <c r="U74" s="20"/>
      <c r="V74" s="20"/>
      <c r="W74" s="20"/>
      <c r="X74" s="20"/>
      <c r="Y74" s="20"/>
      <c r="Z74" s="20"/>
      <c r="AA74" s="20"/>
    </row>
    <row r="75" spans="1:27" ht="15.75" thickBot="1" x14ac:dyDescent="0.3">
      <c r="A75">
        <f t="shared" si="4"/>
        <v>10.099999999999978</v>
      </c>
      <c r="B75">
        <f t="shared" si="2"/>
        <v>9.9999999999999645E-2</v>
      </c>
      <c r="C75" s="2">
        <f t="shared" si="7"/>
        <v>10.999999999999979</v>
      </c>
      <c r="D75">
        <f t="shared" si="5"/>
        <v>27.499999999999908</v>
      </c>
      <c r="E75" s="67">
        <v>7.9</v>
      </c>
      <c r="F75" s="66">
        <v>11</v>
      </c>
      <c r="G75" s="1">
        <f>INDEX(Коэффициенты!D$3:D$39, MATCH(F75,Коэффициенты!C$3:C$39,1))</f>
        <v>0.75</v>
      </c>
      <c r="H75">
        <f t="shared" ref="H75:H138" si="10">E75*1000</f>
        <v>7900</v>
      </c>
      <c r="I75" s="12">
        <f>INDEX(Коэффициенты!B$3:B$74,MATCH(H75,Коэффициенты!A$3:A$74,1))</f>
        <v>0.54</v>
      </c>
      <c r="J75" s="9">
        <f t="shared" si="8"/>
        <v>383.94</v>
      </c>
      <c r="K75" s="2">
        <f t="shared" si="3"/>
        <v>0.98999999999999644</v>
      </c>
      <c r="L75" s="10">
        <f t="shared" si="9"/>
        <v>149.4539999999995</v>
      </c>
      <c r="M75" s="62">
        <f t="shared" ref="M75:M138" si="11">L75+J75</f>
        <v>533.39399999999955</v>
      </c>
      <c r="N75" s="63">
        <f t="shared" si="6"/>
        <v>426.71519999999964</v>
      </c>
      <c r="Q75" s="22"/>
      <c r="R75" s="20"/>
      <c r="S75" s="20"/>
      <c r="T75" s="19"/>
      <c r="U75" s="19"/>
      <c r="V75" s="20"/>
      <c r="W75" s="20"/>
      <c r="X75" s="20"/>
      <c r="Y75" s="20"/>
      <c r="Z75" s="20"/>
      <c r="AA75" s="20"/>
    </row>
    <row r="76" spans="1:27" ht="15.75" thickBot="1" x14ac:dyDescent="0.3">
      <c r="A76">
        <f t="shared" si="4"/>
        <v>10.199999999999978</v>
      </c>
      <c r="B76">
        <f t="shared" ref="B76:B139" si="12">A76-A75</f>
        <v>9.9999999999999645E-2</v>
      </c>
      <c r="C76">
        <f t="shared" si="7"/>
        <v>11.099999999999978</v>
      </c>
      <c r="D76">
        <f t="shared" si="5"/>
        <v>27.399999999999906</v>
      </c>
      <c r="E76" s="67">
        <v>7</v>
      </c>
      <c r="F76" s="66">
        <v>8</v>
      </c>
      <c r="G76" s="1">
        <f>INDEX(Коэффициенты!D$3:D$39, MATCH(F76,Коэффициенты!C$3:C$39,1))</f>
        <v>0.75</v>
      </c>
      <c r="H76">
        <f t="shared" si="10"/>
        <v>7000</v>
      </c>
      <c r="I76" s="12">
        <f>INDEX(Коэффициенты!B$3:B$74,MATCH(H76,Коэффициенты!A$3:A$74,1))</f>
        <v>0.56999999999999995</v>
      </c>
      <c r="J76" s="9">
        <f t="shared" si="8"/>
        <v>359.09999999999997</v>
      </c>
      <c r="K76" s="2">
        <f t="shared" ref="K76:K139" si="13">G76*F76*B76*$E$4</f>
        <v>0.71999999999999742</v>
      </c>
      <c r="L76" s="10">
        <f t="shared" si="9"/>
        <v>150.1739999999995</v>
      </c>
      <c r="M76" s="62">
        <f t="shared" si="11"/>
        <v>509.27399999999943</v>
      </c>
      <c r="N76" s="63">
        <f t="shared" si="6"/>
        <v>407.41919999999953</v>
      </c>
      <c r="Q76" s="22"/>
      <c r="R76" s="20"/>
      <c r="S76" s="20"/>
      <c r="T76" s="20"/>
      <c r="U76" s="20"/>
      <c r="V76" s="20"/>
      <c r="W76" s="20"/>
      <c r="X76" s="20"/>
      <c r="Y76" s="20"/>
      <c r="Z76" s="20"/>
      <c r="AA76" s="20"/>
    </row>
    <row r="77" spans="1:27" ht="15.75" thickBot="1" x14ac:dyDescent="0.3">
      <c r="A77">
        <f t="shared" ref="A77:A140" si="14">A76+0.1</f>
        <v>10.299999999999978</v>
      </c>
      <c r="B77">
        <f t="shared" si="12"/>
        <v>9.9999999999999645E-2</v>
      </c>
      <c r="C77">
        <f t="shared" si="7"/>
        <v>11.199999999999978</v>
      </c>
      <c r="D77">
        <f t="shared" ref="D77:D140" si="15">D76-B77</f>
        <v>27.299999999999905</v>
      </c>
      <c r="E77" s="67">
        <v>4.8</v>
      </c>
      <c r="F77" s="66">
        <v>9</v>
      </c>
      <c r="G77" s="1">
        <f>INDEX(Коэффициенты!D$3:D$39, MATCH(F77,Коэффициенты!C$3:C$39,1))</f>
        <v>0.75</v>
      </c>
      <c r="H77">
        <f t="shared" si="10"/>
        <v>4800</v>
      </c>
      <c r="I77" s="12">
        <f>INDEX(Коэффициенты!B$3:B$74,MATCH(H77,Коэффициенты!A$3:A$74,1))</f>
        <v>0.67</v>
      </c>
      <c r="J77" s="9">
        <f t="shared" si="8"/>
        <v>289.44</v>
      </c>
      <c r="K77" s="2">
        <f t="shared" si="13"/>
        <v>0.80999999999999706</v>
      </c>
      <c r="L77" s="10">
        <f t="shared" si="9"/>
        <v>150.9839999999995</v>
      </c>
      <c r="M77" s="62">
        <f t="shared" si="11"/>
        <v>440.42399999999952</v>
      </c>
      <c r="N77" s="63">
        <f t="shared" ref="N77:N140" si="16">M77/(1.25)</f>
        <v>352.33919999999961</v>
      </c>
      <c r="Q77" s="22"/>
      <c r="R77" s="20"/>
      <c r="S77" s="20"/>
      <c r="T77" s="20"/>
      <c r="U77" s="20"/>
      <c r="V77" s="20"/>
      <c r="W77" s="20"/>
      <c r="X77" s="20"/>
      <c r="Y77" s="20"/>
      <c r="Z77" s="20"/>
      <c r="AA77" s="20"/>
    </row>
    <row r="78" spans="1:27" ht="15.75" thickBot="1" x14ac:dyDescent="0.3">
      <c r="A78">
        <f t="shared" si="14"/>
        <v>10.399999999999977</v>
      </c>
      <c r="B78">
        <f t="shared" si="12"/>
        <v>9.9999999999999645E-2</v>
      </c>
      <c r="C78" s="2">
        <f t="shared" ref="C78:C141" si="17">B78+C77</f>
        <v>11.299999999999978</v>
      </c>
      <c r="D78">
        <f t="shared" si="15"/>
        <v>27.199999999999903</v>
      </c>
      <c r="E78" s="67">
        <v>5.2</v>
      </c>
      <c r="F78" s="66">
        <v>10</v>
      </c>
      <c r="G78" s="1">
        <f>INDEX(Коэффициенты!D$3:D$39, MATCH(F78,Коэффициенты!C$3:C$39,1))</f>
        <v>0.75</v>
      </c>
      <c r="H78">
        <f t="shared" si="10"/>
        <v>5200</v>
      </c>
      <c r="I78" s="12">
        <f>INDEX(Коэффициенты!B$3:B$74,MATCH(H78,Коэффициенты!A$3:A$74,1))</f>
        <v>0.65</v>
      </c>
      <c r="J78" s="9">
        <f t="shared" ref="J78:J141" si="18">I78*H78*$E$5</f>
        <v>304.2</v>
      </c>
      <c r="K78" s="2">
        <f t="shared" si="13"/>
        <v>0.8999999999999968</v>
      </c>
      <c r="L78" s="10">
        <f t="shared" ref="L78:L141" si="19">L77+K78</f>
        <v>151.8839999999995</v>
      </c>
      <c r="M78" s="62">
        <f t="shared" si="11"/>
        <v>456.08399999999949</v>
      </c>
      <c r="N78" s="63">
        <f t="shared" si="16"/>
        <v>364.86719999999957</v>
      </c>
      <c r="Q78" s="22"/>
      <c r="R78" s="20"/>
      <c r="S78" s="20"/>
      <c r="T78" s="20"/>
      <c r="U78" s="20"/>
      <c r="V78" s="20"/>
      <c r="W78" s="20"/>
      <c r="X78" s="20"/>
      <c r="Y78" s="20"/>
      <c r="Z78" s="20"/>
      <c r="AA78" s="20"/>
    </row>
    <row r="79" spans="1:27" ht="15.75" thickBot="1" x14ac:dyDescent="0.3">
      <c r="A79">
        <f t="shared" si="14"/>
        <v>10.499999999999977</v>
      </c>
      <c r="B79">
        <f t="shared" si="12"/>
        <v>9.9999999999999645E-2</v>
      </c>
      <c r="C79">
        <f t="shared" si="17"/>
        <v>11.399999999999977</v>
      </c>
      <c r="D79">
        <f t="shared" si="15"/>
        <v>27.099999999999902</v>
      </c>
      <c r="E79" s="67">
        <v>5.8</v>
      </c>
      <c r="F79" s="66">
        <v>12</v>
      </c>
      <c r="G79" s="1">
        <f>INDEX(Коэффициенты!D$3:D$39, MATCH(F79,Коэффициенты!C$3:C$39,1))</f>
        <v>0.75</v>
      </c>
      <c r="H79">
        <f t="shared" si="10"/>
        <v>5800</v>
      </c>
      <c r="I79" s="12">
        <f>INDEX(Коэффициенты!B$3:B$74,MATCH(H79,Коэффициенты!A$3:A$74,1))</f>
        <v>0.62</v>
      </c>
      <c r="J79" s="9">
        <f t="shared" si="18"/>
        <v>323.64</v>
      </c>
      <c r="K79" s="2">
        <f t="shared" si="13"/>
        <v>1.0799999999999961</v>
      </c>
      <c r="L79" s="10">
        <f t="shared" si="19"/>
        <v>152.96399999999949</v>
      </c>
      <c r="M79" s="62">
        <f t="shared" si="11"/>
        <v>476.60399999999947</v>
      </c>
      <c r="N79" s="63">
        <f t="shared" si="16"/>
        <v>381.28319999999957</v>
      </c>
      <c r="Q79" s="22"/>
      <c r="R79" s="20"/>
      <c r="S79" s="20"/>
      <c r="T79" s="20"/>
      <c r="U79" s="20"/>
      <c r="V79" s="20"/>
      <c r="W79" s="20"/>
      <c r="X79" s="20"/>
      <c r="Y79" s="20"/>
      <c r="Z79" s="20"/>
      <c r="AA79" s="20"/>
    </row>
    <row r="80" spans="1:27" ht="15.75" thickBot="1" x14ac:dyDescent="0.3">
      <c r="A80">
        <f t="shared" si="14"/>
        <v>10.599999999999977</v>
      </c>
      <c r="B80">
        <f t="shared" si="12"/>
        <v>9.9999999999999645E-2</v>
      </c>
      <c r="C80" s="2">
        <f t="shared" si="17"/>
        <v>11.499999999999977</v>
      </c>
      <c r="D80">
        <f t="shared" si="15"/>
        <v>26.999999999999901</v>
      </c>
      <c r="E80" s="67">
        <v>6.1</v>
      </c>
      <c r="F80" s="66">
        <v>12</v>
      </c>
      <c r="G80" s="1">
        <f>INDEX(Коэффициенты!D$3:D$39, MATCH(F80,Коэффициенты!C$3:C$39,1))</f>
        <v>0.75</v>
      </c>
      <c r="H80">
        <f t="shared" si="10"/>
        <v>6100</v>
      </c>
      <c r="I80" s="12">
        <f>INDEX(Коэффициенты!B$3:B$74,MATCH(H80,Коэффициенты!A$3:A$74,1))</f>
        <v>0.61</v>
      </c>
      <c r="J80" s="9">
        <f t="shared" si="18"/>
        <v>334.89</v>
      </c>
      <c r="K80" s="2">
        <f t="shared" si="13"/>
        <v>1.0799999999999961</v>
      </c>
      <c r="L80" s="10">
        <f t="shared" si="19"/>
        <v>154.04399999999947</v>
      </c>
      <c r="M80" s="62">
        <f t="shared" si="11"/>
        <v>488.93399999999946</v>
      </c>
      <c r="N80" s="63">
        <f t="shared" si="16"/>
        <v>391.14719999999954</v>
      </c>
      <c r="Q80" s="22"/>
      <c r="R80" s="20"/>
      <c r="S80" s="20"/>
      <c r="T80" s="20"/>
      <c r="U80" s="20"/>
      <c r="V80" s="20"/>
      <c r="W80" s="20"/>
      <c r="X80" s="20"/>
      <c r="Y80" s="20"/>
      <c r="Z80" s="20"/>
      <c r="AA80" s="20"/>
    </row>
    <row r="81" spans="1:31" ht="15.75" thickBot="1" x14ac:dyDescent="0.3">
      <c r="A81">
        <f t="shared" si="14"/>
        <v>10.699999999999976</v>
      </c>
      <c r="B81">
        <f t="shared" si="12"/>
        <v>9.9999999999999645E-2</v>
      </c>
      <c r="C81" s="2">
        <f t="shared" si="17"/>
        <v>11.599999999999977</v>
      </c>
      <c r="D81">
        <f t="shared" si="15"/>
        <v>26.899999999999899</v>
      </c>
      <c r="E81" s="67">
        <v>6</v>
      </c>
      <c r="F81" s="66">
        <v>13</v>
      </c>
      <c r="G81" s="1">
        <f>INDEX(Коэффициенты!D$3:D$39, MATCH(F81,Коэффициенты!C$3:C$39,1))</f>
        <v>0.75</v>
      </c>
      <c r="H81">
        <f t="shared" si="10"/>
        <v>6000</v>
      </c>
      <c r="I81" s="12">
        <f>INDEX(Коэффициенты!B$3:B$74,MATCH(H81,Коэффициенты!A$3:A$74,1))</f>
        <v>0.61</v>
      </c>
      <c r="J81" s="9">
        <f t="shared" si="18"/>
        <v>329.4</v>
      </c>
      <c r="K81" s="2">
        <f t="shared" si="13"/>
        <v>1.1699999999999957</v>
      </c>
      <c r="L81" s="10">
        <f t="shared" si="19"/>
        <v>155.21399999999946</v>
      </c>
      <c r="M81" s="62">
        <f t="shared" si="11"/>
        <v>484.61399999999946</v>
      </c>
      <c r="N81" s="63">
        <f t="shared" si="16"/>
        <v>387.69119999999958</v>
      </c>
      <c r="Q81" s="22"/>
      <c r="R81" s="20"/>
      <c r="S81" s="20"/>
      <c r="T81" s="19"/>
      <c r="U81" s="19"/>
      <c r="V81" s="20"/>
      <c r="W81" s="20"/>
      <c r="X81" s="20"/>
      <c r="Y81" s="20"/>
      <c r="Z81" s="20"/>
      <c r="AA81" s="20"/>
    </row>
    <row r="82" spans="1:31" ht="15.75" thickBot="1" x14ac:dyDescent="0.3">
      <c r="A82">
        <f t="shared" si="14"/>
        <v>10.799999999999976</v>
      </c>
      <c r="B82">
        <f t="shared" si="12"/>
        <v>9.9999999999999645E-2</v>
      </c>
      <c r="C82">
        <f t="shared" si="17"/>
        <v>11.699999999999976</v>
      </c>
      <c r="D82">
        <f t="shared" si="15"/>
        <v>26.799999999999898</v>
      </c>
      <c r="E82" s="67">
        <v>9.6999999999999993</v>
      </c>
      <c r="F82" s="66">
        <v>15</v>
      </c>
      <c r="G82" s="1">
        <f>INDEX(Коэффициенты!D$3:D$39, MATCH(F82,Коэффициенты!C$3:C$39,1))</f>
        <v>0.75</v>
      </c>
      <c r="H82">
        <f t="shared" si="10"/>
        <v>9700</v>
      </c>
      <c r="I82" s="12">
        <f>INDEX(Коэффициенты!B$3:B$74,MATCH(H82,Коэффициенты!A$3:A$74,1))</f>
        <v>0.47</v>
      </c>
      <c r="J82" s="9">
        <f t="shared" si="18"/>
        <v>410.31</v>
      </c>
      <c r="K82" s="2">
        <f t="shared" si="13"/>
        <v>1.3499999999999952</v>
      </c>
      <c r="L82" s="10">
        <f t="shared" si="19"/>
        <v>156.56399999999945</v>
      </c>
      <c r="M82" s="62">
        <f t="shared" si="11"/>
        <v>566.87399999999946</v>
      </c>
      <c r="N82" s="63">
        <f t="shared" si="16"/>
        <v>453.49919999999958</v>
      </c>
      <c r="Q82" s="22"/>
      <c r="R82" s="20"/>
      <c r="S82" s="20"/>
      <c r="T82" s="20"/>
      <c r="U82" s="20"/>
      <c r="V82" s="20"/>
      <c r="W82" s="20"/>
      <c r="X82" s="20"/>
      <c r="Y82" s="20"/>
      <c r="Z82" s="20"/>
      <c r="AA82" s="20"/>
    </row>
    <row r="83" spans="1:31" ht="15.75" thickBot="1" x14ac:dyDescent="0.3">
      <c r="A83">
        <f t="shared" si="14"/>
        <v>10.899999999999975</v>
      </c>
      <c r="B83">
        <f t="shared" si="12"/>
        <v>9.9999999999999645E-2</v>
      </c>
      <c r="C83">
        <f t="shared" si="17"/>
        <v>11.799999999999976</v>
      </c>
      <c r="D83">
        <f t="shared" si="15"/>
        <v>26.699999999999896</v>
      </c>
      <c r="E83" s="67">
        <v>9.1</v>
      </c>
      <c r="F83" s="66">
        <v>19</v>
      </c>
      <c r="G83" s="1">
        <f>INDEX(Коэффициенты!D$3:D$39, MATCH(F83,Коэффициенты!C$3:C$39,1))</f>
        <v>0.75</v>
      </c>
      <c r="H83">
        <f t="shared" si="10"/>
        <v>9100</v>
      </c>
      <c r="I83" s="12">
        <f>INDEX(Коэффициенты!B$3:B$74,MATCH(H83,Коэффициенты!A$3:A$74,1))</f>
        <v>0.49</v>
      </c>
      <c r="J83" s="9">
        <f t="shared" si="18"/>
        <v>401.31</v>
      </c>
      <c r="K83" s="2">
        <f t="shared" si="13"/>
        <v>1.709999999999994</v>
      </c>
      <c r="L83" s="10">
        <f t="shared" si="19"/>
        <v>158.27399999999946</v>
      </c>
      <c r="M83" s="62">
        <f t="shared" si="11"/>
        <v>559.58399999999949</v>
      </c>
      <c r="N83" s="63">
        <f t="shared" si="16"/>
        <v>447.66719999999958</v>
      </c>
      <c r="Q83" s="22"/>
      <c r="R83" s="20"/>
      <c r="S83" s="20"/>
      <c r="T83" s="20"/>
      <c r="U83" s="20"/>
      <c r="V83" s="20"/>
      <c r="W83" s="20"/>
      <c r="X83" s="20"/>
      <c r="Y83" s="20"/>
      <c r="Z83" s="20"/>
      <c r="AA83" s="20"/>
    </row>
    <row r="84" spans="1:31" ht="15.75" thickBot="1" x14ac:dyDescent="0.3">
      <c r="A84">
        <f t="shared" si="14"/>
        <v>10.999999999999975</v>
      </c>
      <c r="B84">
        <f t="shared" si="12"/>
        <v>9.9999999999999645E-2</v>
      </c>
      <c r="C84" s="2">
        <f t="shared" si="17"/>
        <v>11.899999999999975</v>
      </c>
      <c r="D84">
        <f t="shared" si="15"/>
        <v>26.599999999999895</v>
      </c>
      <c r="E84" s="67">
        <v>10.8</v>
      </c>
      <c r="F84" s="66">
        <v>29</v>
      </c>
      <c r="G84" s="1">
        <f>INDEX(Коэффициенты!D$3:D$39, MATCH(F84,Коэффициенты!C$3:C$39,1))</f>
        <v>0.69</v>
      </c>
      <c r="H84">
        <f t="shared" si="10"/>
        <v>10800</v>
      </c>
      <c r="I84" s="12">
        <f>INDEX(Коэффициенты!B$3:B$74,MATCH(H84,Коэффициенты!A$3:A$74,1))</f>
        <v>0.44</v>
      </c>
      <c r="J84" s="9">
        <f t="shared" si="18"/>
        <v>427.68</v>
      </c>
      <c r="K84" s="2">
        <f t="shared" si="13"/>
        <v>2.4011999999999913</v>
      </c>
      <c r="L84" s="10">
        <f t="shared" si="19"/>
        <v>160.67519999999945</v>
      </c>
      <c r="M84" s="62">
        <f t="shared" si="11"/>
        <v>588.35519999999951</v>
      </c>
      <c r="N84" s="63">
        <f t="shared" si="16"/>
        <v>470.68415999999962</v>
      </c>
      <c r="Q84" s="22"/>
      <c r="R84" s="20"/>
      <c r="S84" s="20"/>
      <c r="T84" s="20"/>
      <c r="U84" s="20"/>
      <c r="V84" s="20"/>
      <c r="W84" s="20"/>
      <c r="X84" s="20"/>
      <c r="Y84" s="20"/>
      <c r="Z84" s="20"/>
      <c r="AA84" s="20"/>
    </row>
    <row r="85" spans="1:31" ht="15.75" thickBot="1" x14ac:dyDescent="0.3">
      <c r="A85">
        <f t="shared" si="14"/>
        <v>11.099999999999975</v>
      </c>
      <c r="B85">
        <f t="shared" si="12"/>
        <v>9.9999999999999645E-2</v>
      </c>
      <c r="C85">
        <f t="shared" si="17"/>
        <v>11.999999999999975</v>
      </c>
      <c r="D85">
        <f t="shared" si="15"/>
        <v>26.499999999999893</v>
      </c>
      <c r="E85" s="67">
        <v>14.5</v>
      </c>
      <c r="F85" s="66">
        <v>36</v>
      </c>
      <c r="G85" s="1">
        <f>INDEX(Коэффициенты!D$3:D$39, MATCH(F85,Коэффициенты!C$3:C$39,1))</f>
        <v>0.63</v>
      </c>
      <c r="H85">
        <f t="shared" si="10"/>
        <v>14500</v>
      </c>
      <c r="I85" s="12">
        <f>INDEX(Коэффициенты!B$3:B$74,MATCH(H85,Коэффициенты!A$3:A$74,1))</f>
        <v>0.36</v>
      </c>
      <c r="J85" s="9">
        <f t="shared" si="18"/>
        <v>469.79999999999995</v>
      </c>
      <c r="K85" s="2">
        <f t="shared" si="13"/>
        <v>2.7215999999999902</v>
      </c>
      <c r="L85" s="10">
        <f t="shared" si="19"/>
        <v>163.39679999999944</v>
      </c>
      <c r="M85" s="62">
        <f t="shared" si="11"/>
        <v>633.19679999999937</v>
      </c>
      <c r="N85" s="63">
        <f t="shared" si="16"/>
        <v>506.55743999999947</v>
      </c>
      <c r="Q85" s="22"/>
      <c r="R85" s="20"/>
      <c r="S85" s="20"/>
      <c r="T85" s="20"/>
      <c r="U85" s="20"/>
      <c r="V85" s="20"/>
      <c r="W85" s="20"/>
      <c r="X85" s="20"/>
      <c r="Y85" s="20"/>
      <c r="Z85" s="20"/>
      <c r="AA85" s="20"/>
    </row>
    <row r="86" spans="1:31" ht="15.75" thickBot="1" x14ac:dyDescent="0.3">
      <c r="A86">
        <f t="shared" si="14"/>
        <v>11.199999999999974</v>
      </c>
      <c r="B86">
        <f t="shared" si="12"/>
        <v>9.9999999999999645E-2</v>
      </c>
      <c r="C86" s="2">
        <f t="shared" si="17"/>
        <v>12.099999999999975</v>
      </c>
      <c r="D86">
        <f t="shared" si="15"/>
        <v>26.399999999999892</v>
      </c>
      <c r="E86" s="67">
        <v>16</v>
      </c>
      <c r="F86" s="66">
        <v>41</v>
      </c>
      <c r="G86" s="1">
        <f>INDEX(Коэффициенты!D$3:D$39, MATCH(F86,Коэффициенты!C$3:C$39,1))</f>
        <v>0.6</v>
      </c>
      <c r="H86">
        <f t="shared" si="10"/>
        <v>16000</v>
      </c>
      <c r="I86" s="12">
        <f>INDEX(Коэффициенты!B$3:B$74,MATCH(H86,Коэффициенты!A$3:A$74,1))</f>
        <v>0.34</v>
      </c>
      <c r="J86" s="9">
        <f t="shared" si="18"/>
        <v>489.59999999999997</v>
      </c>
      <c r="K86" s="2">
        <f t="shared" si="13"/>
        <v>2.9519999999999893</v>
      </c>
      <c r="L86" s="10">
        <f t="shared" si="19"/>
        <v>166.34879999999944</v>
      </c>
      <c r="M86" s="62">
        <f t="shared" si="11"/>
        <v>655.94879999999944</v>
      </c>
      <c r="N86" s="63">
        <f t="shared" si="16"/>
        <v>524.75903999999957</v>
      </c>
      <c r="Q86" s="22"/>
      <c r="R86" s="20"/>
      <c r="S86" s="20"/>
      <c r="T86" s="20"/>
      <c r="U86" s="20"/>
      <c r="V86" s="20"/>
      <c r="W86" s="20"/>
      <c r="X86" s="20"/>
      <c r="Y86" s="20"/>
      <c r="Z86" s="20"/>
      <c r="AA86" s="20"/>
    </row>
    <row r="87" spans="1:31" ht="15.75" thickBot="1" x14ac:dyDescent="0.3">
      <c r="A87">
        <f t="shared" si="14"/>
        <v>11.299999999999974</v>
      </c>
      <c r="B87">
        <f t="shared" si="12"/>
        <v>9.9999999999999645E-2</v>
      </c>
      <c r="C87" s="2">
        <f t="shared" si="17"/>
        <v>12.199999999999974</v>
      </c>
      <c r="D87">
        <f t="shared" si="15"/>
        <v>26.299999999999891</v>
      </c>
      <c r="E87" s="67">
        <v>17.100000000000001</v>
      </c>
      <c r="F87" s="66">
        <v>51</v>
      </c>
      <c r="G87" s="1">
        <f>INDEX(Коэффициенты!D$3:D$39, MATCH(F87,Коэффициенты!C$3:C$39,1))</f>
        <v>0.57999999999999996</v>
      </c>
      <c r="H87">
        <f t="shared" si="10"/>
        <v>17100</v>
      </c>
      <c r="I87" s="12">
        <f>INDEX(Коэффициенты!B$3:B$74,MATCH(H87,Коэффициенты!A$3:A$74,1))</f>
        <v>0.32999999999999902</v>
      </c>
      <c r="J87" s="9">
        <f t="shared" si="18"/>
        <v>507.86999999999853</v>
      </c>
      <c r="K87" s="2">
        <f t="shared" si="13"/>
        <v>3.5495999999999874</v>
      </c>
      <c r="L87" s="10">
        <f t="shared" si="19"/>
        <v>169.89839999999944</v>
      </c>
      <c r="M87" s="62">
        <f t="shared" si="11"/>
        <v>677.768399999998</v>
      </c>
      <c r="N87" s="63">
        <f t="shared" si="16"/>
        <v>542.21471999999835</v>
      </c>
      <c r="Q87" s="22"/>
      <c r="R87" s="20"/>
      <c r="S87" s="20"/>
      <c r="T87" s="19"/>
      <c r="U87" s="19"/>
      <c r="V87" s="20"/>
      <c r="W87" s="20"/>
      <c r="X87" s="20"/>
      <c r="Y87" s="20"/>
      <c r="Z87" s="20"/>
      <c r="AA87" s="20"/>
    </row>
    <row r="88" spans="1:31" ht="15.75" thickBot="1" x14ac:dyDescent="0.3">
      <c r="A88">
        <f t="shared" si="14"/>
        <v>11.399999999999974</v>
      </c>
      <c r="B88">
        <f t="shared" si="12"/>
        <v>9.9999999999999645E-2</v>
      </c>
      <c r="C88">
        <f t="shared" si="17"/>
        <v>12.299999999999974</v>
      </c>
      <c r="D88">
        <f t="shared" si="15"/>
        <v>26.199999999999889</v>
      </c>
      <c r="E88" s="67">
        <v>14.2</v>
      </c>
      <c r="F88" s="66">
        <v>60</v>
      </c>
      <c r="G88" s="1">
        <f>INDEX(Коэффициенты!D$3:D$39, MATCH(F88,Коэффициенты!C$3:C$39,1))</f>
        <v>0.55000000000000004</v>
      </c>
      <c r="H88">
        <f t="shared" si="10"/>
        <v>14200</v>
      </c>
      <c r="I88" s="12">
        <f>INDEX(Коэффициенты!B$3:B$74,MATCH(H88,Коэффициенты!A$3:A$74,1))</f>
        <v>0.37</v>
      </c>
      <c r="J88" s="9">
        <f t="shared" si="18"/>
        <v>472.85999999999996</v>
      </c>
      <c r="K88" s="2">
        <f t="shared" si="13"/>
        <v>3.9599999999999858</v>
      </c>
      <c r="L88" s="10">
        <f t="shared" si="19"/>
        <v>173.85839999999942</v>
      </c>
      <c r="M88" s="62">
        <f t="shared" si="11"/>
        <v>646.71839999999941</v>
      </c>
      <c r="N88" s="63">
        <f t="shared" si="16"/>
        <v>517.37471999999957</v>
      </c>
      <c r="Q88" s="22"/>
      <c r="R88" s="20"/>
      <c r="S88" s="20"/>
      <c r="T88" s="20"/>
      <c r="U88" s="20"/>
      <c r="V88" s="20"/>
      <c r="W88" s="20"/>
      <c r="X88" s="20"/>
      <c r="Y88" s="20"/>
      <c r="Z88" s="20"/>
      <c r="AA88" s="20"/>
    </row>
    <row r="89" spans="1:31" ht="15.75" thickBot="1" x14ac:dyDescent="0.3">
      <c r="A89">
        <f t="shared" si="14"/>
        <v>11.499999999999973</v>
      </c>
      <c r="B89">
        <f t="shared" si="12"/>
        <v>9.9999999999999645E-2</v>
      </c>
      <c r="C89">
        <f t="shared" si="17"/>
        <v>12.399999999999974</v>
      </c>
      <c r="D89">
        <f t="shared" si="15"/>
        <v>26.099999999999888</v>
      </c>
      <c r="E89" s="67">
        <v>11</v>
      </c>
      <c r="F89" s="66">
        <v>51</v>
      </c>
      <c r="G89" s="1">
        <f>INDEX(Коэффициенты!D$3:D$39, MATCH(F89,Коэффициенты!C$3:C$39,1))</f>
        <v>0.57999999999999996</v>
      </c>
      <c r="H89">
        <f t="shared" si="10"/>
        <v>11000</v>
      </c>
      <c r="I89" s="12">
        <f>INDEX(Коэффициенты!B$3:B$74,MATCH(H89,Коэффициенты!A$3:A$74,1))</f>
        <v>0.43</v>
      </c>
      <c r="J89" s="9">
        <f t="shared" si="18"/>
        <v>425.7</v>
      </c>
      <c r="K89" s="2">
        <f t="shared" si="13"/>
        <v>3.5495999999999874</v>
      </c>
      <c r="L89" s="10">
        <f t="shared" si="19"/>
        <v>177.40799999999942</v>
      </c>
      <c r="M89" s="62">
        <f t="shared" si="11"/>
        <v>603.10799999999938</v>
      </c>
      <c r="N89" s="63">
        <f t="shared" si="16"/>
        <v>482.48639999999949</v>
      </c>
      <c r="Q89" s="22"/>
      <c r="R89" s="20"/>
      <c r="S89" s="20"/>
      <c r="T89" s="20"/>
      <c r="U89" s="20"/>
      <c r="V89" s="20"/>
      <c r="W89" s="20"/>
      <c r="X89" s="20"/>
      <c r="Y89" s="20"/>
      <c r="Z89" s="20"/>
      <c r="AA89" s="20"/>
    </row>
    <row r="90" spans="1:31" ht="15.75" thickBot="1" x14ac:dyDescent="0.3">
      <c r="A90">
        <f t="shared" si="14"/>
        <v>11.599999999999973</v>
      </c>
      <c r="B90">
        <f t="shared" si="12"/>
        <v>9.9999999999999645E-2</v>
      </c>
      <c r="C90" s="2">
        <f t="shared" si="17"/>
        <v>12.499999999999973</v>
      </c>
      <c r="D90">
        <f t="shared" si="15"/>
        <v>25.999999999999886</v>
      </c>
      <c r="E90" s="67">
        <v>12.2</v>
      </c>
      <c r="F90" s="66">
        <v>38</v>
      </c>
      <c r="G90" s="1">
        <f>INDEX(Коэффициенты!D$3:D$39, MATCH(F90,Коэффициенты!C$3:C$39,1))</f>
        <v>0.62</v>
      </c>
      <c r="H90">
        <f t="shared" si="10"/>
        <v>12200</v>
      </c>
      <c r="I90" s="12">
        <f>INDEX(Коэффициенты!B$3:B$74,MATCH(H90,Коэффициенты!A$3:A$74,1))</f>
        <v>0.41</v>
      </c>
      <c r="J90" s="9">
        <f t="shared" si="18"/>
        <v>450.18</v>
      </c>
      <c r="K90" s="2">
        <f t="shared" si="13"/>
        <v>2.8271999999999897</v>
      </c>
      <c r="L90" s="10">
        <f t="shared" si="19"/>
        <v>180.2351999999994</v>
      </c>
      <c r="M90" s="62">
        <f t="shared" si="11"/>
        <v>630.41519999999946</v>
      </c>
      <c r="N90" s="63">
        <f t="shared" si="16"/>
        <v>504.33215999999959</v>
      </c>
      <c r="Q90" s="22"/>
      <c r="R90" s="20"/>
      <c r="S90" s="20"/>
      <c r="T90" s="20"/>
      <c r="U90" s="20"/>
      <c r="V90" s="20"/>
      <c r="W90" s="20"/>
      <c r="X90" s="20"/>
      <c r="Y90" s="20"/>
      <c r="Z90" s="20"/>
      <c r="AA90" s="20"/>
    </row>
    <row r="91" spans="1:31" ht="15.75" thickBot="1" x14ac:dyDescent="0.3">
      <c r="A91">
        <f t="shared" si="14"/>
        <v>11.699999999999973</v>
      </c>
      <c r="B91">
        <f t="shared" si="12"/>
        <v>9.9999999999999645E-2</v>
      </c>
      <c r="C91">
        <f t="shared" si="17"/>
        <v>12.599999999999973</v>
      </c>
      <c r="D91">
        <f t="shared" si="15"/>
        <v>25.899999999999885</v>
      </c>
      <c r="E91" s="67">
        <v>14.1</v>
      </c>
      <c r="F91" s="66">
        <v>38</v>
      </c>
      <c r="G91" s="1">
        <f>INDEX(Коэффициенты!D$3:D$39, MATCH(F91,Коэффициенты!C$3:C$39,1))</f>
        <v>0.62</v>
      </c>
      <c r="H91">
        <f t="shared" si="10"/>
        <v>14100</v>
      </c>
      <c r="I91" s="12">
        <f>INDEX(Коэффициенты!B$3:B$74,MATCH(H91,Коэффициенты!A$3:A$74,1))</f>
        <v>0.37</v>
      </c>
      <c r="J91" s="9">
        <f t="shared" si="18"/>
        <v>469.53</v>
      </c>
      <c r="K91" s="2">
        <f t="shared" si="13"/>
        <v>2.8271999999999897</v>
      </c>
      <c r="L91" s="10">
        <f t="shared" si="19"/>
        <v>183.06239999999937</v>
      </c>
      <c r="M91" s="62">
        <f t="shared" si="11"/>
        <v>652.59239999999932</v>
      </c>
      <c r="N91" s="63">
        <f t="shared" si="16"/>
        <v>522.07391999999948</v>
      </c>
      <c r="Q91" s="22"/>
      <c r="R91" s="20"/>
      <c r="S91" s="20"/>
      <c r="T91" s="20"/>
      <c r="U91" s="20"/>
      <c r="V91" s="20"/>
      <c r="W91" s="20"/>
      <c r="X91" s="20"/>
      <c r="Y91" s="20"/>
      <c r="Z91" s="20"/>
      <c r="AA91" s="20"/>
    </row>
    <row r="92" spans="1:31" ht="15.75" thickBot="1" x14ac:dyDescent="0.3">
      <c r="A92">
        <f t="shared" si="14"/>
        <v>11.799999999999972</v>
      </c>
      <c r="B92">
        <f t="shared" si="12"/>
        <v>9.9999999999999645E-2</v>
      </c>
      <c r="C92" s="2">
        <f t="shared" si="17"/>
        <v>12.699999999999973</v>
      </c>
      <c r="D92">
        <f t="shared" si="15"/>
        <v>25.799999999999883</v>
      </c>
      <c r="E92" s="67">
        <v>12.1</v>
      </c>
      <c r="F92" s="66">
        <v>53</v>
      </c>
      <c r="G92" s="1">
        <f>INDEX(Коэффициенты!D$3:D$39, MATCH(F92,Коэффициенты!C$3:C$39,1))</f>
        <v>0.56999999999999995</v>
      </c>
      <c r="H92">
        <f t="shared" si="10"/>
        <v>12100</v>
      </c>
      <c r="I92" s="12">
        <f>INDEX(Коэффициенты!B$3:B$74,MATCH(H92,Коэффициенты!A$3:A$74,1))</f>
        <v>0.41</v>
      </c>
      <c r="J92" s="9">
        <f t="shared" si="18"/>
        <v>446.49</v>
      </c>
      <c r="K92" s="2">
        <f t="shared" si="13"/>
        <v>3.6251999999999862</v>
      </c>
      <c r="L92" s="10">
        <f t="shared" si="19"/>
        <v>186.68759999999935</v>
      </c>
      <c r="M92" s="62">
        <f t="shared" si="11"/>
        <v>633.1775999999993</v>
      </c>
      <c r="N92" s="63">
        <f t="shared" si="16"/>
        <v>506.54207999999943</v>
      </c>
      <c r="Q92" s="22"/>
      <c r="R92" s="20"/>
      <c r="S92" s="20"/>
      <c r="T92" s="20"/>
      <c r="U92" s="20"/>
      <c r="V92" s="20"/>
      <c r="W92" s="20"/>
      <c r="X92" s="20"/>
      <c r="Y92" s="20"/>
      <c r="Z92" s="20"/>
      <c r="AA92" s="20"/>
    </row>
    <row r="93" spans="1:31" ht="15.75" thickBot="1" x14ac:dyDescent="0.3">
      <c r="A93">
        <f t="shared" si="14"/>
        <v>11.899999999999972</v>
      </c>
      <c r="B93">
        <f t="shared" si="12"/>
        <v>9.9999999999999645E-2</v>
      </c>
      <c r="C93" s="2">
        <f t="shared" si="17"/>
        <v>12.799999999999972</v>
      </c>
      <c r="D93">
        <f t="shared" si="15"/>
        <v>25.699999999999882</v>
      </c>
      <c r="E93" s="67">
        <v>13.5</v>
      </c>
      <c r="F93" s="66">
        <v>58</v>
      </c>
      <c r="G93" s="1">
        <f>INDEX(Коэффициенты!D$3:D$39, MATCH(F93,Коэффициенты!C$3:C$39,1))</f>
        <v>0.56000000000000005</v>
      </c>
      <c r="H93">
        <f t="shared" si="10"/>
        <v>13500</v>
      </c>
      <c r="I93" s="12">
        <f>INDEX(Коэффициенты!B$3:B$74,MATCH(H93,Коэффициенты!A$3:A$74,1))</f>
        <v>0.38</v>
      </c>
      <c r="J93" s="9">
        <f t="shared" si="18"/>
        <v>461.7</v>
      </c>
      <c r="K93" s="2">
        <f t="shared" si="13"/>
        <v>3.8975999999999864</v>
      </c>
      <c r="L93" s="10">
        <f t="shared" si="19"/>
        <v>190.58519999999933</v>
      </c>
      <c r="M93" s="62">
        <f t="shared" si="11"/>
        <v>652.28519999999935</v>
      </c>
      <c r="N93" s="63">
        <f t="shared" si="16"/>
        <v>521.82815999999946</v>
      </c>
      <c r="Q93" s="22"/>
      <c r="R93" s="20"/>
      <c r="S93" s="20"/>
      <c r="T93" s="19"/>
      <c r="U93" s="19"/>
      <c r="V93" s="20"/>
      <c r="W93" s="20"/>
      <c r="X93" s="20"/>
      <c r="Y93" s="20"/>
      <c r="Z93" s="20"/>
      <c r="AA93" s="20"/>
    </row>
    <row r="94" spans="1:31" ht="15.75" thickBot="1" x14ac:dyDescent="0.3">
      <c r="A94">
        <f t="shared" si="14"/>
        <v>11.999999999999972</v>
      </c>
      <c r="B94">
        <f t="shared" si="12"/>
        <v>9.9999999999999645E-2</v>
      </c>
      <c r="C94">
        <f t="shared" si="17"/>
        <v>12.899999999999972</v>
      </c>
      <c r="D94">
        <f t="shared" si="15"/>
        <v>25.599999999999881</v>
      </c>
      <c r="E94" s="67">
        <v>13.1</v>
      </c>
      <c r="F94" s="66">
        <v>50</v>
      </c>
      <c r="G94" s="1">
        <f>INDEX(Коэффициенты!D$3:D$39, MATCH(F94,Коэффициенты!C$3:C$39,1))</f>
        <v>0.57999999999999996</v>
      </c>
      <c r="H94">
        <f t="shared" si="10"/>
        <v>13100</v>
      </c>
      <c r="I94" s="12">
        <f>INDEX(Коэффициенты!B$3:B$74,MATCH(H94,Коэффициенты!A$3:A$74,1))</f>
        <v>0.39</v>
      </c>
      <c r="J94" s="9">
        <f t="shared" si="18"/>
        <v>459.81</v>
      </c>
      <c r="K94" s="2">
        <f t="shared" si="13"/>
        <v>3.4799999999999871</v>
      </c>
      <c r="L94" s="10">
        <f t="shared" si="19"/>
        <v>194.06519999999932</v>
      </c>
      <c r="M94" s="62">
        <f t="shared" si="11"/>
        <v>653.87519999999927</v>
      </c>
      <c r="N94" s="63">
        <f t="shared" si="16"/>
        <v>523.10015999999939</v>
      </c>
      <c r="Q94" s="22"/>
      <c r="R94" s="20"/>
      <c r="S94" s="20"/>
      <c r="T94" s="20"/>
      <c r="U94" s="20"/>
      <c r="V94" s="20"/>
      <c r="W94" s="20"/>
      <c r="X94" s="20"/>
      <c r="Y94" s="20"/>
      <c r="Z94" s="20"/>
      <c r="AA94" s="20"/>
    </row>
    <row r="95" spans="1:31" s="11" customFormat="1" ht="15.75" thickBot="1" x14ac:dyDescent="0.3">
      <c r="A95">
        <f t="shared" si="14"/>
        <v>12.099999999999971</v>
      </c>
      <c r="B95">
        <f t="shared" si="12"/>
        <v>9.9999999999999645E-2</v>
      </c>
      <c r="C95">
        <f t="shared" si="17"/>
        <v>12.999999999999972</v>
      </c>
      <c r="D95">
        <f t="shared" si="15"/>
        <v>25.499999999999879</v>
      </c>
      <c r="E95" s="67">
        <v>10.3</v>
      </c>
      <c r="F95" s="66">
        <v>47</v>
      </c>
      <c r="G95" s="1">
        <f>INDEX(Коэффициенты!D$3:D$39, MATCH(F95,Коэффициенты!C$3:C$39,1))</f>
        <v>0.59</v>
      </c>
      <c r="H95">
        <f t="shared" si="10"/>
        <v>10300</v>
      </c>
      <c r="I95" s="12">
        <f>INDEX(Коэффициенты!B$3:B$74,MATCH(H95,Коэффициенты!A$3:A$74,1))</f>
        <v>0.45</v>
      </c>
      <c r="J95" s="9">
        <f t="shared" si="18"/>
        <v>417.15</v>
      </c>
      <c r="K95" s="2">
        <f t="shared" si="13"/>
        <v>3.3275999999999879</v>
      </c>
      <c r="L95" s="10">
        <f t="shared" si="19"/>
        <v>197.39279999999931</v>
      </c>
      <c r="M95" s="62">
        <f t="shared" si="11"/>
        <v>614.54279999999926</v>
      </c>
      <c r="N95" s="63">
        <f t="shared" si="16"/>
        <v>491.63423999999941</v>
      </c>
      <c r="O95"/>
      <c r="P95"/>
      <c r="Q95" s="22"/>
      <c r="R95" s="20"/>
      <c r="S95" s="20"/>
      <c r="T95" s="20"/>
      <c r="U95" s="20"/>
      <c r="V95" s="20"/>
      <c r="W95" s="20"/>
      <c r="X95" s="20"/>
      <c r="Y95" s="20"/>
      <c r="Z95" s="20"/>
      <c r="AA95" s="20"/>
      <c r="AB95"/>
      <c r="AC95"/>
      <c r="AD95"/>
      <c r="AE95"/>
    </row>
    <row r="96" spans="1:31" s="11" customFormat="1" ht="15.75" thickBot="1" x14ac:dyDescent="0.3">
      <c r="A96">
        <f t="shared" si="14"/>
        <v>12.199999999999971</v>
      </c>
      <c r="B96">
        <f t="shared" si="12"/>
        <v>9.9999999999999645E-2</v>
      </c>
      <c r="C96" s="2">
        <f t="shared" si="17"/>
        <v>13.099999999999971</v>
      </c>
      <c r="D96">
        <f t="shared" si="15"/>
        <v>25.399999999999878</v>
      </c>
      <c r="E96" s="67">
        <v>8.6999999999999993</v>
      </c>
      <c r="F96" s="66">
        <v>44</v>
      </c>
      <c r="G96" s="1">
        <f>INDEX(Коэффициенты!D$3:D$39, MATCH(F96,Коэффициенты!C$3:C$39,1))</f>
        <v>0.59</v>
      </c>
      <c r="H96">
        <f t="shared" si="10"/>
        <v>8700</v>
      </c>
      <c r="I96" s="12">
        <f>INDEX(Коэффициенты!B$3:B$74,MATCH(H96,Коэффициенты!A$3:A$74,1))</f>
        <v>0.51</v>
      </c>
      <c r="J96" s="9">
        <f t="shared" si="18"/>
        <v>399.33</v>
      </c>
      <c r="K96" s="2">
        <f t="shared" si="13"/>
        <v>3.1151999999999882</v>
      </c>
      <c r="L96" s="10">
        <f t="shared" si="19"/>
        <v>200.5079999999993</v>
      </c>
      <c r="M96" s="62">
        <f t="shared" si="11"/>
        <v>599.83799999999928</v>
      </c>
      <c r="N96" s="63">
        <f t="shared" si="16"/>
        <v>479.87039999999945</v>
      </c>
      <c r="O96"/>
      <c r="P96"/>
      <c r="Q96" s="22"/>
      <c r="R96" s="20"/>
      <c r="S96" s="20"/>
      <c r="T96" s="20"/>
      <c r="U96" s="20"/>
      <c r="V96" s="20"/>
      <c r="W96" s="20"/>
      <c r="X96" s="20"/>
      <c r="Y96" s="20"/>
      <c r="Z96" s="20"/>
      <c r="AA96" s="20"/>
      <c r="AB96"/>
      <c r="AC96"/>
      <c r="AD96"/>
      <c r="AE96"/>
    </row>
    <row r="97" spans="1:31" s="11" customFormat="1" ht="15.75" thickBot="1" x14ac:dyDescent="0.3">
      <c r="A97">
        <f t="shared" si="14"/>
        <v>12.299999999999971</v>
      </c>
      <c r="B97">
        <f t="shared" si="12"/>
        <v>9.9999999999999645E-2</v>
      </c>
      <c r="C97">
        <f t="shared" si="17"/>
        <v>13.199999999999971</v>
      </c>
      <c r="D97">
        <f t="shared" si="15"/>
        <v>25.299999999999876</v>
      </c>
      <c r="E97" s="67">
        <v>13.6</v>
      </c>
      <c r="F97" s="66">
        <v>48</v>
      </c>
      <c r="G97" s="1">
        <f>INDEX(Коэффициенты!D$3:D$39, MATCH(F97,Коэффициенты!C$3:C$39,1))</f>
        <v>0.57999999999999996</v>
      </c>
      <c r="H97">
        <f t="shared" si="10"/>
        <v>13600</v>
      </c>
      <c r="I97" s="12">
        <f>INDEX(Коэффициенты!B$3:B$74,MATCH(H97,Коэффициенты!A$3:A$74,1))</f>
        <v>0.38</v>
      </c>
      <c r="J97" s="9">
        <f t="shared" si="18"/>
        <v>465.12</v>
      </c>
      <c r="K97" s="2">
        <f t="shared" si="13"/>
        <v>3.3407999999999873</v>
      </c>
      <c r="L97" s="10">
        <f t="shared" si="19"/>
        <v>203.8487999999993</v>
      </c>
      <c r="M97" s="62">
        <f t="shared" si="11"/>
        <v>668.96879999999931</v>
      </c>
      <c r="N97" s="63">
        <f t="shared" si="16"/>
        <v>535.1750399999994</v>
      </c>
      <c r="O97"/>
      <c r="P97"/>
      <c r="Q97" s="22"/>
      <c r="R97" s="20"/>
      <c r="S97" s="20"/>
      <c r="T97" s="20"/>
      <c r="U97" s="20"/>
      <c r="V97" s="20"/>
      <c r="W97" s="20"/>
      <c r="X97" s="20"/>
      <c r="Y97" s="20"/>
      <c r="Z97" s="20"/>
      <c r="AA97" s="20"/>
      <c r="AB97"/>
      <c r="AC97"/>
      <c r="AD97"/>
      <c r="AE97"/>
    </row>
    <row r="98" spans="1:31" s="11" customFormat="1" ht="15.75" thickBot="1" x14ac:dyDescent="0.3">
      <c r="A98">
        <f t="shared" si="14"/>
        <v>12.39999999999997</v>
      </c>
      <c r="B98">
        <f t="shared" si="12"/>
        <v>9.9999999999999645E-2</v>
      </c>
      <c r="C98" s="2">
        <f t="shared" si="17"/>
        <v>13.299999999999971</v>
      </c>
      <c r="D98">
        <f t="shared" si="15"/>
        <v>25.199999999999875</v>
      </c>
      <c r="E98" s="67">
        <v>15.6</v>
      </c>
      <c r="F98" s="66">
        <v>36</v>
      </c>
      <c r="G98" s="1">
        <f>INDEX(Коэффициенты!D$3:D$39, MATCH(F98,Коэффициенты!C$3:C$39,1))</f>
        <v>0.63</v>
      </c>
      <c r="H98">
        <f t="shared" si="10"/>
        <v>15600</v>
      </c>
      <c r="I98" s="12">
        <f>INDEX(Коэффициенты!B$3:B$74,MATCH(H98,Коэффициенты!A$3:A$74,1))</f>
        <v>0.35</v>
      </c>
      <c r="J98" s="9">
        <f t="shared" si="18"/>
        <v>491.4</v>
      </c>
      <c r="K98" s="2">
        <f t="shared" si="13"/>
        <v>2.7215999999999902</v>
      </c>
      <c r="L98" s="10">
        <f t="shared" si="19"/>
        <v>206.5703999999993</v>
      </c>
      <c r="M98" s="62">
        <f t="shared" si="11"/>
        <v>697.97039999999924</v>
      </c>
      <c r="N98" s="63">
        <f t="shared" si="16"/>
        <v>558.3763199999994</v>
      </c>
      <c r="O98"/>
      <c r="P98"/>
      <c r="Q98" s="22"/>
      <c r="R98" s="20"/>
      <c r="S98" s="20"/>
      <c r="T98" s="20"/>
      <c r="U98" s="20"/>
      <c r="V98" s="20"/>
      <c r="W98" s="20"/>
      <c r="X98" s="20"/>
      <c r="Y98" s="20"/>
      <c r="Z98" s="20"/>
      <c r="AA98" s="20"/>
      <c r="AB98"/>
      <c r="AC98"/>
      <c r="AD98"/>
      <c r="AE98"/>
    </row>
    <row r="99" spans="1:31" ht="15.75" thickBot="1" x14ac:dyDescent="0.3">
      <c r="A99">
        <f t="shared" si="14"/>
        <v>12.49999999999997</v>
      </c>
      <c r="B99">
        <f t="shared" si="12"/>
        <v>9.9999999999999645E-2</v>
      </c>
      <c r="C99" s="2">
        <f t="shared" si="17"/>
        <v>13.39999999999997</v>
      </c>
      <c r="D99">
        <f t="shared" si="15"/>
        <v>25.099999999999874</v>
      </c>
      <c r="E99" s="67">
        <v>16.100000000000001</v>
      </c>
      <c r="F99" s="66">
        <v>44</v>
      </c>
      <c r="G99" s="1">
        <f>INDEX(Коэффициенты!D$3:D$39, MATCH(F99,Коэффициенты!C$3:C$39,1))</f>
        <v>0.59</v>
      </c>
      <c r="H99">
        <f t="shared" si="10"/>
        <v>16100.000000000002</v>
      </c>
      <c r="I99" s="12">
        <f>INDEX(Коэффициенты!B$3:B$74,MATCH(H99,Коэффициенты!A$3:A$74,1))</f>
        <v>0.34</v>
      </c>
      <c r="J99" s="9">
        <f t="shared" si="18"/>
        <v>492.66000000000008</v>
      </c>
      <c r="K99" s="2">
        <f t="shared" si="13"/>
        <v>3.1151999999999882</v>
      </c>
      <c r="L99" s="10">
        <f t="shared" si="19"/>
        <v>209.68559999999928</v>
      </c>
      <c r="M99" s="62">
        <f t="shared" si="11"/>
        <v>702.34559999999942</v>
      </c>
      <c r="N99" s="63">
        <f t="shared" si="16"/>
        <v>561.87647999999956</v>
      </c>
      <c r="Q99" s="22"/>
      <c r="R99" s="20"/>
      <c r="S99" s="20"/>
      <c r="T99" s="19"/>
      <c r="U99" s="19"/>
      <c r="V99" s="20"/>
      <c r="W99" s="20"/>
      <c r="X99" s="20"/>
      <c r="Y99" s="20"/>
      <c r="Z99" s="20"/>
      <c r="AA99" s="20"/>
    </row>
    <row r="100" spans="1:31" ht="15.75" thickBot="1" x14ac:dyDescent="0.3">
      <c r="A100">
        <f t="shared" si="14"/>
        <v>12.599999999999969</v>
      </c>
      <c r="B100">
        <f t="shared" si="12"/>
        <v>9.9999999999999645E-2</v>
      </c>
      <c r="C100">
        <f t="shared" si="17"/>
        <v>13.49999999999997</v>
      </c>
      <c r="D100">
        <f t="shared" si="15"/>
        <v>24.999999999999872</v>
      </c>
      <c r="E100" s="67">
        <v>14.7</v>
      </c>
      <c r="F100" s="66">
        <v>51</v>
      </c>
      <c r="G100" s="1">
        <f>INDEX(Коэффициенты!D$3:D$39, MATCH(F100,Коэффициенты!C$3:C$39,1))</f>
        <v>0.57999999999999996</v>
      </c>
      <c r="H100">
        <f t="shared" si="10"/>
        <v>14700</v>
      </c>
      <c r="I100" s="12">
        <f>INDEX(Коэффициенты!B$3:B$74,MATCH(H100,Коэффициенты!A$3:A$74,1))</f>
        <v>0.36</v>
      </c>
      <c r="J100" s="9">
        <f t="shared" si="18"/>
        <v>476.28</v>
      </c>
      <c r="K100" s="2">
        <f t="shared" si="13"/>
        <v>3.5495999999999874</v>
      </c>
      <c r="L100" s="10">
        <f t="shared" si="19"/>
        <v>213.23519999999928</v>
      </c>
      <c r="M100" s="62">
        <f t="shared" si="11"/>
        <v>689.51519999999925</v>
      </c>
      <c r="N100" s="63">
        <f t="shared" si="16"/>
        <v>551.61215999999945</v>
      </c>
      <c r="Q100" s="22"/>
      <c r="R100" s="20"/>
      <c r="S100" s="20"/>
      <c r="T100" s="20"/>
      <c r="U100" s="20"/>
      <c r="V100" s="20"/>
      <c r="W100" s="20"/>
      <c r="X100" s="20"/>
      <c r="Y100" s="20"/>
      <c r="Z100" s="20"/>
      <c r="AA100" s="20"/>
    </row>
    <row r="101" spans="1:31" ht="15.75" thickBot="1" x14ac:dyDescent="0.3">
      <c r="A101">
        <f t="shared" si="14"/>
        <v>12.699999999999969</v>
      </c>
      <c r="B101">
        <f t="shared" si="12"/>
        <v>9.9999999999999645E-2</v>
      </c>
      <c r="C101">
        <f t="shared" si="17"/>
        <v>13.599999999999969</v>
      </c>
      <c r="D101">
        <f t="shared" si="15"/>
        <v>24.899999999999871</v>
      </c>
      <c r="E101" s="67">
        <v>14</v>
      </c>
      <c r="F101" s="66">
        <v>57</v>
      </c>
      <c r="G101" s="1">
        <f>INDEX(Коэффициенты!D$3:D$39, MATCH(F101,Коэффициенты!C$3:C$39,1))</f>
        <v>0.56000000000000005</v>
      </c>
      <c r="H101">
        <f t="shared" si="10"/>
        <v>14000</v>
      </c>
      <c r="I101" s="12">
        <f>INDEX(Коэффициенты!B$3:B$74,MATCH(H101,Коэффициенты!A$3:A$74,1))</f>
        <v>0.37</v>
      </c>
      <c r="J101" s="9">
        <f t="shared" si="18"/>
        <v>466.2</v>
      </c>
      <c r="K101" s="2">
        <f t="shared" si="13"/>
        <v>3.8303999999999863</v>
      </c>
      <c r="L101" s="10">
        <f t="shared" si="19"/>
        <v>217.06559999999928</v>
      </c>
      <c r="M101" s="62">
        <f t="shared" si="11"/>
        <v>683.26559999999927</v>
      </c>
      <c r="N101" s="63">
        <f t="shared" si="16"/>
        <v>546.61247999999944</v>
      </c>
      <c r="Q101" s="22"/>
      <c r="R101" s="20"/>
      <c r="S101" s="20"/>
      <c r="T101" s="20"/>
      <c r="U101" s="20"/>
      <c r="V101" s="20"/>
      <c r="W101" s="20"/>
      <c r="X101" s="20"/>
      <c r="Y101" s="20"/>
      <c r="Z101" s="20"/>
      <c r="AA101" s="20"/>
    </row>
    <row r="102" spans="1:31" ht="15.75" thickBot="1" x14ac:dyDescent="0.3">
      <c r="A102">
        <f t="shared" si="14"/>
        <v>12.799999999999969</v>
      </c>
      <c r="B102">
        <f t="shared" si="12"/>
        <v>9.9999999999999645E-2</v>
      </c>
      <c r="C102" s="2">
        <f t="shared" si="17"/>
        <v>13.699999999999969</v>
      </c>
      <c r="D102">
        <f t="shared" si="15"/>
        <v>24.799999999999869</v>
      </c>
      <c r="E102" s="67">
        <v>13.2</v>
      </c>
      <c r="F102" s="66">
        <v>58</v>
      </c>
      <c r="G102" s="1">
        <f>INDEX(Коэффициенты!D$3:D$39, MATCH(F102,Коэффициенты!C$3:C$39,1))</f>
        <v>0.56000000000000005</v>
      </c>
      <c r="H102">
        <f t="shared" si="10"/>
        <v>13200</v>
      </c>
      <c r="I102" s="12">
        <f>INDEX(Коэффициенты!B$3:B$74,MATCH(H102,Коэффициенты!A$3:A$74,1))</f>
        <v>0.39</v>
      </c>
      <c r="J102" s="9">
        <f t="shared" si="18"/>
        <v>463.32</v>
      </c>
      <c r="K102" s="2">
        <f t="shared" si="13"/>
        <v>3.8975999999999864</v>
      </c>
      <c r="L102" s="10">
        <f t="shared" si="19"/>
        <v>220.96319999999926</v>
      </c>
      <c r="M102" s="62">
        <f t="shared" si="11"/>
        <v>684.28319999999928</v>
      </c>
      <c r="N102" s="63">
        <f t="shared" si="16"/>
        <v>547.42655999999943</v>
      </c>
      <c r="Q102" s="22"/>
      <c r="R102" s="20"/>
      <c r="S102" s="20"/>
      <c r="T102" s="20"/>
      <c r="U102" s="20"/>
      <c r="V102" s="20"/>
      <c r="W102" s="20"/>
      <c r="X102" s="20"/>
      <c r="Y102" s="20"/>
      <c r="Z102" s="20"/>
      <c r="AA102" s="20"/>
    </row>
    <row r="103" spans="1:31" ht="15.75" thickBot="1" x14ac:dyDescent="0.3">
      <c r="A103">
        <f t="shared" si="14"/>
        <v>12.899999999999968</v>
      </c>
      <c r="B103">
        <f t="shared" si="12"/>
        <v>9.9999999999999645E-2</v>
      </c>
      <c r="C103">
        <f t="shared" si="17"/>
        <v>13.799999999999969</v>
      </c>
      <c r="D103">
        <f t="shared" si="15"/>
        <v>24.699999999999868</v>
      </c>
      <c r="E103" s="67">
        <v>11.4</v>
      </c>
      <c r="F103" s="66">
        <v>57</v>
      </c>
      <c r="G103" s="1">
        <f>INDEX(Коэффициенты!D$3:D$39, MATCH(F103,Коэффициенты!C$3:C$39,1))</f>
        <v>0.56000000000000005</v>
      </c>
      <c r="H103">
        <f t="shared" si="10"/>
        <v>11400</v>
      </c>
      <c r="I103" s="12">
        <f>INDEX(Коэффициенты!B$3:B$74,MATCH(H103,Коэффициенты!A$3:A$74,1))</f>
        <v>0.43</v>
      </c>
      <c r="J103" s="9">
        <f t="shared" si="18"/>
        <v>441.18</v>
      </c>
      <c r="K103" s="2">
        <f t="shared" si="13"/>
        <v>3.8303999999999863</v>
      </c>
      <c r="L103" s="10">
        <f t="shared" si="19"/>
        <v>224.79359999999926</v>
      </c>
      <c r="M103" s="62">
        <f t="shared" si="11"/>
        <v>665.97359999999924</v>
      </c>
      <c r="N103" s="63">
        <f t="shared" si="16"/>
        <v>532.77887999999939</v>
      </c>
      <c r="Q103" s="22"/>
      <c r="R103" s="20"/>
      <c r="S103" s="20"/>
      <c r="T103" s="20"/>
      <c r="U103" s="20"/>
      <c r="V103" s="20"/>
      <c r="W103" s="20"/>
      <c r="X103" s="20"/>
      <c r="Y103" s="20"/>
      <c r="Z103" s="20"/>
      <c r="AA103" s="20"/>
    </row>
    <row r="104" spans="1:31" ht="15.75" thickBot="1" x14ac:dyDescent="0.3">
      <c r="A104">
        <f t="shared" si="14"/>
        <v>12.999999999999968</v>
      </c>
      <c r="B104">
        <f t="shared" si="12"/>
        <v>9.9999999999999645E-2</v>
      </c>
      <c r="C104" s="2">
        <f t="shared" si="17"/>
        <v>13.899999999999968</v>
      </c>
      <c r="D104">
        <f t="shared" si="15"/>
        <v>24.599999999999866</v>
      </c>
      <c r="E104" s="67">
        <v>10.4</v>
      </c>
      <c r="F104" s="66">
        <v>52</v>
      </c>
      <c r="G104" s="1">
        <f>INDEX(Коэффициенты!D$3:D$39, MATCH(F104,Коэффициенты!C$3:C$39,1))</f>
        <v>0.56999999999999995</v>
      </c>
      <c r="H104">
        <f t="shared" si="10"/>
        <v>10400</v>
      </c>
      <c r="I104" s="12">
        <f>INDEX(Коэффициенты!B$3:B$74,MATCH(H104,Коэффициенты!A$3:A$74,1))</f>
        <v>0.45</v>
      </c>
      <c r="J104" s="9">
        <f t="shared" si="18"/>
        <v>421.2</v>
      </c>
      <c r="K104" s="2">
        <f t="shared" si="13"/>
        <v>3.5567999999999871</v>
      </c>
      <c r="L104" s="10">
        <f t="shared" si="19"/>
        <v>228.35039999999924</v>
      </c>
      <c r="M104" s="62">
        <f t="shared" si="11"/>
        <v>649.55039999999917</v>
      </c>
      <c r="N104" s="63">
        <f t="shared" si="16"/>
        <v>519.64031999999929</v>
      </c>
      <c r="Q104" s="22"/>
      <c r="R104" s="20"/>
      <c r="S104" s="20"/>
      <c r="T104" s="20"/>
      <c r="U104" s="20"/>
      <c r="V104" s="20"/>
      <c r="W104" s="20"/>
      <c r="X104" s="20"/>
      <c r="Y104" s="20"/>
      <c r="Z104" s="20"/>
      <c r="AA104" s="20"/>
    </row>
    <row r="105" spans="1:31" ht="15.75" thickBot="1" x14ac:dyDescent="0.3">
      <c r="A105">
        <f t="shared" si="14"/>
        <v>13.099999999999968</v>
      </c>
      <c r="B105">
        <f t="shared" si="12"/>
        <v>9.9999999999999645E-2</v>
      </c>
      <c r="C105" s="2">
        <f t="shared" si="17"/>
        <v>13.999999999999968</v>
      </c>
      <c r="D105">
        <f t="shared" si="15"/>
        <v>24.499999999999865</v>
      </c>
      <c r="E105" s="67">
        <v>0.5</v>
      </c>
      <c r="F105" s="66">
        <v>45</v>
      </c>
      <c r="G105" s="1">
        <f>INDEX(Коэффициенты!D$3:D$39, MATCH(F105,Коэффициенты!C$3:C$39,1))</f>
        <v>0.59</v>
      </c>
      <c r="H105">
        <f t="shared" si="10"/>
        <v>500</v>
      </c>
      <c r="I105" s="12">
        <f>INDEX(Коэффициенты!B$3:B$74,MATCH(H105,Коэффициенты!A$3:A$74,1))</f>
        <v>0.9</v>
      </c>
      <c r="J105" s="9">
        <f t="shared" si="18"/>
        <v>40.5</v>
      </c>
      <c r="K105" s="2">
        <f t="shared" si="13"/>
        <v>3.1859999999999884</v>
      </c>
      <c r="L105" s="10">
        <f t="shared" si="19"/>
        <v>231.53639999999922</v>
      </c>
      <c r="M105" s="62">
        <f t="shared" si="11"/>
        <v>272.03639999999922</v>
      </c>
      <c r="N105" s="63">
        <f t="shared" si="16"/>
        <v>217.62911999999938</v>
      </c>
      <c r="Q105" s="22"/>
      <c r="R105" s="20"/>
      <c r="S105" s="20"/>
      <c r="T105" s="19"/>
      <c r="U105" s="19"/>
      <c r="V105" s="20"/>
      <c r="W105" s="20"/>
      <c r="X105" s="20"/>
      <c r="Y105" s="20"/>
      <c r="Z105" s="20"/>
      <c r="AA105" s="20"/>
    </row>
    <row r="106" spans="1:31" ht="15.75" thickBot="1" x14ac:dyDescent="0.3">
      <c r="A106">
        <f t="shared" si="14"/>
        <v>13.199999999999967</v>
      </c>
      <c r="B106">
        <f t="shared" si="12"/>
        <v>9.9999999999999645E-2</v>
      </c>
      <c r="C106">
        <f t="shared" si="17"/>
        <v>14.099999999999968</v>
      </c>
      <c r="D106">
        <f t="shared" si="15"/>
        <v>24.399999999999864</v>
      </c>
      <c r="E106" s="67">
        <v>9.5</v>
      </c>
      <c r="F106" s="66">
        <v>42</v>
      </c>
      <c r="G106" s="1">
        <f>INDEX(Коэффициенты!D$3:D$39, MATCH(F106,Коэффициенты!C$3:C$39,1))</f>
        <v>0.6</v>
      </c>
      <c r="H106">
        <f t="shared" si="10"/>
        <v>9500</v>
      </c>
      <c r="I106" s="12">
        <f>INDEX(Коэффициенты!B$3:B$74,MATCH(H106,Коэффициенты!A$3:A$74,1))</f>
        <v>0.47</v>
      </c>
      <c r="J106" s="9">
        <f t="shared" si="18"/>
        <v>401.84999999999997</v>
      </c>
      <c r="K106" s="2">
        <f t="shared" si="13"/>
        <v>3.0239999999999894</v>
      </c>
      <c r="L106" s="10">
        <f t="shared" si="19"/>
        <v>234.56039999999922</v>
      </c>
      <c r="M106" s="62">
        <f t="shared" si="11"/>
        <v>636.41039999999919</v>
      </c>
      <c r="N106" s="63">
        <f t="shared" si="16"/>
        <v>509.12831999999935</v>
      </c>
      <c r="Q106" s="22"/>
      <c r="R106" s="20"/>
      <c r="S106" s="20"/>
      <c r="T106" s="20"/>
      <c r="U106" s="20"/>
      <c r="V106" s="20"/>
      <c r="W106" s="20"/>
      <c r="X106" s="20"/>
      <c r="Y106" s="20"/>
      <c r="Z106" s="20"/>
      <c r="AA106" s="20"/>
    </row>
    <row r="107" spans="1:31" ht="15.75" thickBot="1" x14ac:dyDescent="0.3">
      <c r="A107">
        <f t="shared" si="14"/>
        <v>13.299999999999967</v>
      </c>
      <c r="B107">
        <f t="shared" si="12"/>
        <v>9.9999999999999645E-2</v>
      </c>
      <c r="C107">
        <f t="shared" si="17"/>
        <v>14.199999999999967</v>
      </c>
      <c r="D107">
        <f t="shared" si="15"/>
        <v>24.299999999999862</v>
      </c>
      <c r="E107" s="67">
        <v>9.6999999999999993</v>
      </c>
      <c r="F107" s="66">
        <v>38</v>
      </c>
      <c r="G107" s="1">
        <f>INDEX(Коэффициенты!D$3:D$39, MATCH(F107,Коэффициенты!C$3:C$39,1))</f>
        <v>0.62</v>
      </c>
      <c r="H107">
        <f t="shared" si="10"/>
        <v>9700</v>
      </c>
      <c r="I107" s="12">
        <f>INDEX(Коэффициенты!B$3:B$74,MATCH(H107,Коэффициенты!A$3:A$74,1))</f>
        <v>0.47</v>
      </c>
      <c r="J107" s="9">
        <f t="shared" si="18"/>
        <v>410.31</v>
      </c>
      <c r="K107" s="2">
        <f t="shared" si="13"/>
        <v>2.8271999999999897</v>
      </c>
      <c r="L107" s="10">
        <f t="shared" si="19"/>
        <v>237.3875999999992</v>
      </c>
      <c r="M107" s="62">
        <f t="shared" si="11"/>
        <v>647.69759999999917</v>
      </c>
      <c r="N107" s="63">
        <f t="shared" si="16"/>
        <v>518.15807999999936</v>
      </c>
      <c r="Q107" s="22"/>
      <c r="R107" s="20"/>
      <c r="S107" s="20"/>
      <c r="T107" s="20"/>
      <c r="U107" s="20"/>
      <c r="V107" s="20"/>
      <c r="W107" s="20"/>
      <c r="X107" s="20"/>
      <c r="Y107" s="20"/>
      <c r="Z107" s="20"/>
      <c r="AA107" s="20"/>
    </row>
    <row r="108" spans="1:31" ht="15.75" thickBot="1" x14ac:dyDescent="0.3">
      <c r="A108">
        <f t="shared" si="14"/>
        <v>13.399999999999967</v>
      </c>
      <c r="B108">
        <f t="shared" si="12"/>
        <v>9.9999999999999645E-2</v>
      </c>
      <c r="C108" s="2">
        <f t="shared" si="17"/>
        <v>14.299999999999967</v>
      </c>
      <c r="D108">
        <f t="shared" si="15"/>
        <v>24.199999999999861</v>
      </c>
      <c r="E108" s="67">
        <v>10.3</v>
      </c>
      <c r="F108" s="66">
        <v>37</v>
      </c>
      <c r="G108" s="1">
        <f>INDEX(Коэффициенты!D$3:D$39, MATCH(F108,Коэффициенты!C$3:C$39,1))</f>
        <v>0.63</v>
      </c>
      <c r="H108">
        <f t="shared" si="10"/>
        <v>10300</v>
      </c>
      <c r="I108" s="12">
        <f>INDEX(Коэффициенты!B$3:B$74,MATCH(H108,Коэффициенты!A$3:A$74,1))</f>
        <v>0.45</v>
      </c>
      <c r="J108" s="9">
        <f t="shared" si="18"/>
        <v>417.15</v>
      </c>
      <c r="K108" s="2">
        <f t="shared" si="13"/>
        <v>2.7971999999999899</v>
      </c>
      <c r="L108" s="10">
        <f t="shared" si="19"/>
        <v>240.1847999999992</v>
      </c>
      <c r="M108" s="62">
        <f t="shared" si="11"/>
        <v>657.33479999999918</v>
      </c>
      <c r="N108" s="63">
        <f t="shared" si="16"/>
        <v>525.86783999999932</v>
      </c>
      <c r="Q108" s="22"/>
      <c r="R108" s="20"/>
      <c r="S108" s="20"/>
      <c r="T108" s="20"/>
      <c r="U108" s="20"/>
      <c r="V108" s="20"/>
      <c r="W108" s="20"/>
      <c r="X108" s="20"/>
      <c r="Y108" s="20"/>
      <c r="Z108" s="20"/>
      <c r="AA108" s="20"/>
    </row>
    <row r="109" spans="1:31" ht="15.75" thickBot="1" x14ac:dyDescent="0.3">
      <c r="A109">
        <f t="shared" si="14"/>
        <v>13.499999999999966</v>
      </c>
      <c r="B109">
        <f t="shared" si="12"/>
        <v>9.9999999999999645E-2</v>
      </c>
      <c r="C109">
        <f t="shared" si="17"/>
        <v>14.399999999999967</v>
      </c>
      <c r="D109">
        <f t="shared" si="15"/>
        <v>24.099999999999859</v>
      </c>
      <c r="E109" s="68">
        <v>10.4</v>
      </c>
      <c r="F109" s="65">
        <v>47</v>
      </c>
      <c r="G109" s="1">
        <f>INDEX(Коэффициенты!D$3:D$39, MATCH(F109,Коэффициенты!C$3:C$39,1))</f>
        <v>0.59</v>
      </c>
      <c r="H109">
        <f t="shared" si="10"/>
        <v>10400</v>
      </c>
      <c r="I109" s="12">
        <f>INDEX(Коэффициенты!B$3:B$74,MATCH(H109,Коэффициенты!A$3:A$74,1))</f>
        <v>0.45</v>
      </c>
      <c r="J109" s="9">
        <f t="shared" si="18"/>
        <v>421.2</v>
      </c>
      <c r="K109" s="2">
        <f t="shared" si="13"/>
        <v>3.3275999999999879</v>
      </c>
      <c r="L109" s="10">
        <f t="shared" si="19"/>
        <v>243.51239999999919</v>
      </c>
      <c r="M109" s="62">
        <f t="shared" si="11"/>
        <v>664.71239999999921</v>
      </c>
      <c r="N109" s="63">
        <f t="shared" si="16"/>
        <v>531.76991999999939</v>
      </c>
      <c r="Q109" s="22"/>
      <c r="R109" s="20"/>
      <c r="S109" s="20"/>
      <c r="T109" s="20"/>
      <c r="U109" s="20"/>
      <c r="V109" s="20"/>
      <c r="W109" s="20"/>
      <c r="X109" s="20"/>
      <c r="Y109" s="20"/>
      <c r="Z109" s="20"/>
      <c r="AA109" s="20"/>
    </row>
    <row r="110" spans="1:31" ht="15.75" thickBot="1" x14ac:dyDescent="0.3">
      <c r="A110">
        <f t="shared" si="14"/>
        <v>13.599999999999966</v>
      </c>
      <c r="B110">
        <f t="shared" si="12"/>
        <v>9.9999999999999645E-2</v>
      </c>
      <c r="C110" s="2">
        <f t="shared" si="17"/>
        <v>14.499999999999966</v>
      </c>
      <c r="D110">
        <f t="shared" si="15"/>
        <v>23.999999999999858</v>
      </c>
      <c r="E110" s="67">
        <v>9.4</v>
      </c>
      <c r="F110" s="66">
        <v>43</v>
      </c>
      <c r="G110" s="1">
        <f>INDEX(Коэффициенты!D$3:D$39, MATCH(F110,Коэффициенты!C$3:C$39,1))</f>
        <v>0.6</v>
      </c>
      <c r="H110">
        <f t="shared" si="10"/>
        <v>9400</v>
      </c>
      <c r="I110" s="12">
        <f>INDEX(Коэффициенты!B$3:B$74,MATCH(H110,Коэффициенты!A$3:A$74,1))</f>
        <v>0.48</v>
      </c>
      <c r="J110" s="9">
        <f t="shared" si="18"/>
        <v>406.08</v>
      </c>
      <c r="K110" s="2">
        <f t="shared" si="13"/>
        <v>3.095999999999989</v>
      </c>
      <c r="L110" s="10">
        <f t="shared" si="19"/>
        <v>246.60839999999916</v>
      </c>
      <c r="M110" s="62">
        <f t="shared" si="11"/>
        <v>652.68839999999909</v>
      </c>
      <c r="N110" s="63">
        <f t="shared" si="16"/>
        <v>522.1507199999993</v>
      </c>
      <c r="Q110" s="22"/>
      <c r="R110" s="20"/>
      <c r="S110" s="20"/>
      <c r="T110" s="20"/>
      <c r="U110" s="20"/>
      <c r="V110" s="20"/>
      <c r="W110" s="20"/>
      <c r="X110" s="20"/>
      <c r="Y110" s="20"/>
      <c r="Z110" s="20"/>
      <c r="AA110" s="20"/>
    </row>
    <row r="111" spans="1:31" ht="15.75" thickBot="1" x14ac:dyDescent="0.3">
      <c r="A111">
        <f t="shared" si="14"/>
        <v>13.699999999999966</v>
      </c>
      <c r="B111">
        <f t="shared" si="12"/>
        <v>9.9999999999999645E-2</v>
      </c>
      <c r="C111" s="2">
        <f t="shared" si="17"/>
        <v>14.599999999999966</v>
      </c>
      <c r="D111">
        <f t="shared" si="15"/>
        <v>23.899999999999856</v>
      </c>
      <c r="E111" s="67">
        <v>10.199999999999999</v>
      </c>
      <c r="F111" s="66">
        <v>41</v>
      </c>
      <c r="G111" s="1">
        <f>INDEX(Коэффициенты!D$3:D$39, MATCH(F111,Коэффициенты!C$3:C$39,1))</f>
        <v>0.6</v>
      </c>
      <c r="H111">
        <f t="shared" si="10"/>
        <v>10200</v>
      </c>
      <c r="I111" s="12">
        <f>INDEX(Коэффициенты!B$3:B$74,MATCH(H111,Коэффициенты!A$3:A$74,1))</f>
        <v>0.45</v>
      </c>
      <c r="J111" s="9">
        <f t="shared" si="18"/>
        <v>413.09999999999997</v>
      </c>
      <c r="K111" s="2">
        <f t="shared" si="13"/>
        <v>2.9519999999999893</v>
      </c>
      <c r="L111" s="10">
        <f t="shared" si="19"/>
        <v>249.56039999999916</v>
      </c>
      <c r="M111" s="62">
        <f t="shared" si="11"/>
        <v>662.66039999999907</v>
      </c>
      <c r="N111" s="63">
        <f t="shared" si="16"/>
        <v>530.12831999999923</v>
      </c>
      <c r="Q111" s="22"/>
      <c r="R111" s="20"/>
      <c r="S111" s="20"/>
      <c r="T111" s="19"/>
      <c r="U111" s="19"/>
      <c r="V111" s="20"/>
      <c r="W111" s="20"/>
      <c r="X111" s="20"/>
      <c r="Y111" s="20"/>
      <c r="Z111" s="20"/>
      <c r="AA111" s="20"/>
    </row>
    <row r="112" spans="1:31" ht="15.75" thickBot="1" x14ac:dyDescent="0.3">
      <c r="A112">
        <f t="shared" si="14"/>
        <v>13.799999999999965</v>
      </c>
      <c r="B112">
        <f t="shared" si="12"/>
        <v>9.9999999999999645E-2</v>
      </c>
      <c r="C112">
        <f t="shared" si="17"/>
        <v>14.699999999999966</v>
      </c>
      <c r="D112">
        <f t="shared" si="15"/>
        <v>23.799999999999855</v>
      </c>
      <c r="E112" s="67">
        <v>9.1</v>
      </c>
      <c r="F112" s="66">
        <v>37</v>
      </c>
      <c r="G112" s="1">
        <f>INDEX(Коэффициенты!D$3:D$39, MATCH(F112,Коэффициенты!C$3:C$39,1))</f>
        <v>0.63</v>
      </c>
      <c r="H112">
        <f t="shared" si="10"/>
        <v>9100</v>
      </c>
      <c r="I112" s="12">
        <f>INDEX(Коэффициенты!B$3:B$74,MATCH(H112,Коэффициенты!A$3:A$74,1))</f>
        <v>0.49</v>
      </c>
      <c r="J112" s="9">
        <f t="shared" si="18"/>
        <v>401.31</v>
      </c>
      <c r="K112" s="2">
        <f t="shared" si="13"/>
        <v>2.7971999999999899</v>
      </c>
      <c r="L112" s="10">
        <f t="shared" si="19"/>
        <v>252.35759999999917</v>
      </c>
      <c r="M112" s="62">
        <f t="shared" si="11"/>
        <v>653.6675999999992</v>
      </c>
      <c r="N112" s="63">
        <f t="shared" si="16"/>
        <v>522.93407999999931</v>
      </c>
      <c r="Q112" s="22"/>
      <c r="R112" s="20"/>
      <c r="S112" s="20"/>
      <c r="T112" s="20"/>
      <c r="U112" s="20"/>
      <c r="V112" s="20"/>
      <c r="W112" s="20"/>
      <c r="X112" s="20"/>
      <c r="Y112" s="20"/>
      <c r="Z112" s="20"/>
      <c r="AA112" s="20"/>
    </row>
    <row r="113" spans="1:27" ht="15.75" thickBot="1" x14ac:dyDescent="0.3">
      <c r="A113">
        <f t="shared" si="14"/>
        <v>13.899999999999965</v>
      </c>
      <c r="B113">
        <f t="shared" si="12"/>
        <v>9.9999999999999645E-2</v>
      </c>
      <c r="C113">
        <f t="shared" si="17"/>
        <v>14.799999999999965</v>
      </c>
      <c r="D113">
        <f t="shared" si="15"/>
        <v>23.699999999999854</v>
      </c>
      <c r="E113" s="67">
        <v>8.6</v>
      </c>
      <c r="F113" s="66">
        <v>37</v>
      </c>
      <c r="G113" s="1">
        <f>INDEX(Коэффициенты!D$3:D$39, MATCH(F113,Коэффициенты!C$3:C$39,1))</f>
        <v>0.63</v>
      </c>
      <c r="H113">
        <f t="shared" si="10"/>
        <v>8600</v>
      </c>
      <c r="I113" s="12">
        <f>INDEX(Коэффициенты!B$3:B$74,MATCH(H113,Коэффициенты!A$3:A$74,1))</f>
        <v>0.51</v>
      </c>
      <c r="J113" s="9">
        <f t="shared" si="18"/>
        <v>394.74</v>
      </c>
      <c r="K113" s="2">
        <f t="shared" si="13"/>
        <v>2.7971999999999899</v>
      </c>
      <c r="L113" s="10">
        <f t="shared" si="19"/>
        <v>255.15479999999917</v>
      </c>
      <c r="M113" s="62">
        <f t="shared" si="11"/>
        <v>649.89479999999912</v>
      </c>
      <c r="N113" s="63">
        <f t="shared" si="16"/>
        <v>519.91583999999932</v>
      </c>
      <c r="Q113" s="22"/>
      <c r="R113" s="20"/>
      <c r="S113" s="20"/>
      <c r="T113" s="20"/>
      <c r="U113" s="20"/>
      <c r="V113" s="20"/>
      <c r="W113" s="20"/>
      <c r="X113" s="20"/>
      <c r="Y113" s="20"/>
      <c r="Z113" s="20"/>
      <c r="AA113" s="20"/>
    </row>
    <row r="114" spans="1:27" ht="15.75" thickBot="1" x14ac:dyDescent="0.3">
      <c r="A114">
        <f t="shared" si="14"/>
        <v>13.999999999999964</v>
      </c>
      <c r="B114">
        <f t="shared" si="12"/>
        <v>9.9999999999999645E-2</v>
      </c>
      <c r="C114" s="2">
        <f t="shared" si="17"/>
        <v>14.899999999999965</v>
      </c>
      <c r="D114">
        <f t="shared" si="15"/>
        <v>23.599999999999852</v>
      </c>
      <c r="E114" s="67">
        <v>9</v>
      </c>
      <c r="F114" s="66">
        <v>40</v>
      </c>
      <c r="G114" s="1">
        <f>INDEX(Коэффициенты!D$3:D$39, MATCH(F114,Коэффициенты!C$3:C$39,1))</f>
        <v>0.6</v>
      </c>
      <c r="H114">
        <f t="shared" si="10"/>
        <v>9000</v>
      </c>
      <c r="I114" s="12">
        <f>INDEX(Коэффициенты!B$3:B$74,MATCH(H114,Коэффициенты!A$3:A$74,1))</f>
        <v>0.49</v>
      </c>
      <c r="J114" s="9">
        <f t="shared" si="18"/>
        <v>396.9</v>
      </c>
      <c r="K114" s="2">
        <f t="shared" si="13"/>
        <v>2.8799999999999897</v>
      </c>
      <c r="L114" s="10">
        <f t="shared" si="19"/>
        <v>258.03479999999917</v>
      </c>
      <c r="M114" s="62">
        <f t="shared" si="11"/>
        <v>654.93479999999909</v>
      </c>
      <c r="N114" s="63">
        <f t="shared" si="16"/>
        <v>523.94783999999925</v>
      </c>
      <c r="Q114" s="22"/>
      <c r="R114" s="20"/>
      <c r="S114" s="20"/>
      <c r="T114" s="20"/>
      <c r="U114" s="20"/>
      <c r="V114" s="20"/>
      <c r="W114" s="20"/>
      <c r="X114" s="20"/>
      <c r="Y114" s="20"/>
      <c r="Z114" s="20"/>
      <c r="AA114" s="20"/>
    </row>
    <row r="115" spans="1:27" ht="15.75" thickBot="1" x14ac:dyDescent="0.3">
      <c r="A115">
        <f t="shared" si="14"/>
        <v>14.099999999999964</v>
      </c>
      <c r="B115">
        <f t="shared" si="12"/>
        <v>9.9999999999999645E-2</v>
      </c>
      <c r="C115">
        <f t="shared" si="17"/>
        <v>14.999999999999964</v>
      </c>
      <c r="D115">
        <f t="shared" si="15"/>
        <v>23.499999999999851</v>
      </c>
      <c r="E115" s="67">
        <v>9.8000000000000007</v>
      </c>
      <c r="F115" s="66">
        <v>36</v>
      </c>
      <c r="G115" s="1">
        <f>INDEX(Коэффициенты!D$3:D$39, MATCH(F115,Коэффициенты!C$3:C$39,1))</f>
        <v>0.63</v>
      </c>
      <c r="H115">
        <f t="shared" si="10"/>
        <v>9800</v>
      </c>
      <c r="I115" s="12">
        <f>INDEX(Коэффициенты!B$3:B$74,MATCH(H115,Коэффициенты!A$3:A$74,1))</f>
        <v>0.46</v>
      </c>
      <c r="J115" s="9">
        <f t="shared" si="18"/>
        <v>405.71999999999997</v>
      </c>
      <c r="K115" s="2">
        <f t="shared" si="13"/>
        <v>2.7215999999999902</v>
      </c>
      <c r="L115" s="10">
        <f t="shared" si="19"/>
        <v>260.75639999999913</v>
      </c>
      <c r="M115" s="62">
        <f t="shared" si="11"/>
        <v>666.4763999999991</v>
      </c>
      <c r="N115" s="63">
        <f t="shared" si="16"/>
        <v>533.18111999999928</v>
      </c>
      <c r="Q115" s="22"/>
      <c r="R115" s="20"/>
      <c r="S115" s="20"/>
      <c r="T115" s="20"/>
      <c r="U115" s="20"/>
      <c r="V115" s="20"/>
      <c r="W115" s="20"/>
      <c r="X115" s="20"/>
      <c r="Y115" s="20"/>
      <c r="Z115" s="20"/>
      <c r="AA115" s="20"/>
    </row>
    <row r="116" spans="1:27" ht="15.75" thickBot="1" x14ac:dyDescent="0.3">
      <c r="A116">
        <f t="shared" si="14"/>
        <v>14.199999999999964</v>
      </c>
      <c r="B116">
        <f t="shared" si="12"/>
        <v>9.9999999999999645E-2</v>
      </c>
      <c r="C116" s="2">
        <f t="shared" si="17"/>
        <v>15.099999999999964</v>
      </c>
      <c r="D116">
        <f t="shared" si="15"/>
        <v>23.399999999999849</v>
      </c>
      <c r="E116" s="67">
        <v>12.2</v>
      </c>
      <c r="F116" s="66">
        <v>37</v>
      </c>
      <c r="G116" s="1">
        <f>INDEX(Коэффициенты!D$3:D$39, MATCH(F116,Коэффициенты!C$3:C$39,1))</f>
        <v>0.63</v>
      </c>
      <c r="H116">
        <f t="shared" si="10"/>
        <v>12200</v>
      </c>
      <c r="I116" s="12">
        <f>INDEX(Коэффициенты!B$3:B$74,MATCH(H116,Коэффициенты!A$3:A$74,1))</f>
        <v>0.41</v>
      </c>
      <c r="J116" s="9">
        <f t="shared" si="18"/>
        <v>450.18</v>
      </c>
      <c r="K116" s="2">
        <f t="shared" si="13"/>
        <v>2.7971999999999899</v>
      </c>
      <c r="L116" s="10">
        <f t="shared" si="19"/>
        <v>263.55359999999911</v>
      </c>
      <c r="M116" s="62">
        <f t="shared" si="11"/>
        <v>713.73359999999911</v>
      </c>
      <c r="N116" s="63">
        <f t="shared" si="16"/>
        <v>570.98687999999925</v>
      </c>
      <c r="Q116" s="22"/>
      <c r="R116" s="20"/>
      <c r="S116" s="20"/>
      <c r="T116" s="20"/>
      <c r="U116" s="20"/>
      <c r="V116" s="20"/>
      <c r="W116" s="20"/>
      <c r="X116" s="20"/>
      <c r="Y116" s="20"/>
      <c r="Z116" s="20"/>
      <c r="AA116" s="20"/>
    </row>
    <row r="117" spans="1:27" ht="15.75" thickBot="1" x14ac:dyDescent="0.3">
      <c r="A117">
        <f t="shared" si="14"/>
        <v>14.299999999999963</v>
      </c>
      <c r="B117">
        <f t="shared" si="12"/>
        <v>9.9999999999999645E-2</v>
      </c>
      <c r="C117">
        <f t="shared" si="17"/>
        <v>15.199999999999964</v>
      </c>
      <c r="D117">
        <f t="shared" si="15"/>
        <v>23.299999999999848</v>
      </c>
      <c r="E117" s="67">
        <v>13</v>
      </c>
      <c r="F117" s="66">
        <v>42</v>
      </c>
      <c r="G117" s="1">
        <f>INDEX(Коэффициенты!D$3:D$39, MATCH(F117,Коэффициенты!C$3:C$39,1))</f>
        <v>0.6</v>
      </c>
      <c r="H117">
        <f t="shared" si="10"/>
        <v>13000</v>
      </c>
      <c r="I117" s="12">
        <f>INDEX(Коэффициенты!B$3:B$74,MATCH(H117,Коэффициенты!A$3:A$74,1))</f>
        <v>0.39</v>
      </c>
      <c r="J117" s="9">
        <f t="shared" si="18"/>
        <v>456.3</v>
      </c>
      <c r="K117" s="2">
        <f t="shared" si="13"/>
        <v>3.0239999999999894</v>
      </c>
      <c r="L117" s="10">
        <f t="shared" si="19"/>
        <v>266.57759999999911</v>
      </c>
      <c r="M117" s="62">
        <f t="shared" si="11"/>
        <v>722.87759999999912</v>
      </c>
      <c r="N117" s="63">
        <f t="shared" si="16"/>
        <v>578.30207999999925</v>
      </c>
      <c r="Q117" s="22"/>
      <c r="R117" s="20"/>
      <c r="S117" s="20"/>
      <c r="T117" s="20"/>
      <c r="U117" s="20"/>
      <c r="V117" s="20"/>
      <c r="W117" s="20"/>
      <c r="X117" s="20"/>
      <c r="Y117" s="20"/>
      <c r="Z117" s="20"/>
      <c r="AA117" s="20"/>
    </row>
    <row r="118" spans="1:27" ht="15.75" thickBot="1" x14ac:dyDescent="0.3">
      <c r="A118">
        <f t="shared" si="14"/>
        <v>14.399999999999963</v>
      </c>
      <c r="B118">
        <f t="shared" si="12"/>
        <v>9.9999999999999645E-2</v>
      </c>
      <c r="C118" s="2">
        <f t="shared" si="17"/>
        <v>15.299999999999963</v>
      </c>
      <c r="D118">
        <f t="shared" si="15"/>
        <v>23.199999999999847</v>
      </c>
      <c r="E118" s="67">
        <v>13.8</v>
      </c>
      <c r="F118" s="66">
        <v>45</v>
      </c>
      <c r="G118" s="1">
        <f>INDEX(Коэффициенты!D$3:D$39, MATCH(F118,Коэффициенты!C$3:C$39,1))</f>
        <v>0.59</v>
      </c>
      <c r="H118">
        <f t="shared" si="10"/>
        <v>13800</v>
      </c>
      <c r="I118" s="12">
        <f>INDEX(Коэффициенты!B$3:B$74,MATCH(H118,Коэффициенты!A$3:A$74,1))</f>
        <v>0.38</v>
      </c>
      <c r="J118" s="9">
        <f t="shared" si="18"/>
        <v>471.96</v>
      </c>
      <c r="K118" s="2">
        <f t="shared" si="13"/>
        <v>3.1859999999999884</v>
      </c>
      <c r="L118" s="10">
        <f t="shared" si="19"/>
        <v>269.76359999999909</v>
      </c>
      <c r="M118" s="62">
        <f t="shared" si="11"/>
        <v>741.72359999999912</v>
      </c>
      <c r="N118" s="63">
        <f t="shared" si="16"/>
        <v>593.3788799999993</v>
      </c>
      <c r="Q118" s="22"/>
      <c r="R118" s="20"/>
      <c r="S118" s="20"/>
      <c r="T118" s="20"/>
      <c r="U118" s="20"/>
      <c r="V118" s="20"/>
      <c r="W118" s="20"/>
      <c r="X118" s="20"/>
      <c r="Y118" s="20"/>
      <c r="Z118" s="20"/>
      <c r="AA118" s="20"/>
    </row>
    <row r="119" spans="1:27" ht="15.75" thickBot="1" x14ac:dyDescent="0.3">
      <c r="A119">
        <f t="shared" si="14"/>
        <v>14.499999999999963</v>
      </c>
      <c r="B119">
        <f t="shared" si="12"/>
        <v>9.9999999999999645E-2</v>
      </c>
      <c r="C119" s="2">
        <f t="shared" si="17"/>
        <v>15.399999999999963</v>
      </c>
      <c r="D119">
        <f t="shared" si="15"/>
        <v>23.099999999999845</v>
      </c>
      <c r="E119" s="67">
        <v>15</v>
      </c>
      <c r="F119" s="66">
        <v>48</v>
      </c>
      <c r="G119" s="1">
        <f>INDEX(Коэффициенты!D$3:D$39, MATCH(F119,Коэффициенты!C$3:C$39,1))</f>
        <v>0.57999999999999996</v>
      </c>
      <c r="H119">
        <f t="shared" si="10"/>
        <v>15000</v>
      </c>
      <c r="I119" s="12">
        <f>INDEX(Коэффициенты!B$3:B$74,MATCH(H119,Коэффициенты!A$3:A$74,1))</f>
        <v>0.35</v>
      </c>
      <c r="J119" s="9">
        <f t="shared" si="18"/>
        <v>472.5</v>
      </c>
      <c r="K119" s="2">
        <f t="shared" si="13"/>
        <v>3.3407999999999873</v>
      </c>
      <c r="L119" s="10">
        <f t="shared" si="19"/>
        <v>273.10439999999909</v>
      </c>
      <c r="M119" s="62">
        <f t="shared" si="11"/>
        <v>745.60439999999903</v>
      </c>
      <c r="N119" s="63">
        <f t="shared" si="16"/>
        <v>596.4835199999992</v>
      </c>
      <c r="Q119" s="22"/>
      <c r="R119" s="20"/>
      <c r="S119" s="20"/>
      <c r="T119" s="20"/>
      <c r="U119" s="20"/>
      <c r="V119" s="20"/>
      <c r="W119" s="20"/>
      <c r="X119" s="20"/>
      <c r="Y119" s="20"/>
      <c r="Z119" s="20"/>
      <c r="AA119" s="20"/>
    </row>
    <row r="120" spans="1:27" ht="15.75" thickBot="1" x14ac:dyDescent="0.3">
      <c r="A120">
        <f t="shared" si="14"/>
        <v>14.599999999999962</v>
      </c>
      <c r="B120">
        <f t="shared" si="12"/>
        <v>9.9999999999999645E-2</v>
      </c>
      <c r="C120">
        <f t="shared" si="17"/>
        <v>15.499999999999963</v>
      </c>
      <c r="D120">
        <f t="shared" si="15"/>
        <v>22.999999999999844</v>
      </c>
      <c r="E120" s="67">
        <v>13.6</v>
      </c>
      <c r="F120" s="66">
        <v>36</v>
      </c>
      <c r="G120" s="1">
        <f>INDEX(Коэффициенты!D$3:D$39, MATCH(F120,Коэффициенты!C$3:C$39,1))</f>
        <v>0.63</v>
      </c>
      <c r="H120">
        <f t="shared" si="10"/>
        <v>13600</v>
      </c>
      <c r="I120" s="12">
        <f>INDEX(Коэффициенты!B$3:B$74,MATCH(H120,Коэффициенты!A$3:A$74,1))</f>
        <v>0.38</v>
      </c>
      <c r="J120" s="9">
        <f t="shared" si="18"/>
        <v>465.12</v>
      </c>
      <c r="K120" s="2">
        <f t="shared" si="13"/>
        <v>2.7215999999999902</v>
      </c>
      <c r="L120" s="10">
        <f t="shared" si="19"/>
        <v>275.82599999999906</v>
      </c>
      <c r="M120" s="62">
        <f t="shared" si="11"/>
        <v>740.945999999999</v>
      </c>
      <c r="N120" s="63">
        <f t="shared" si="16"/>
        <v>592.7567999999992</v>
      </c>
      <c r="Q120" s="22"/>
      <c r="R120" s="20"/>
      <c r="S120" s="20"/>
      <c r="T120" s="20"/>
      <c r="U120" s="20"/>
      <c r="V120" s="20"/>
      <c r="W120" s="20"/>
      <c r="X120" s="20"/>
      <c r="Y120" s="20"/>
      <c r="Z120" s="20"/>
      <c r="AA120" s="20"/>
    </row>
    <row r="121" spans="1:27" ht="15.75" thickBot="1" x14ac:dyDescent="0.3">
      <c r="A121">
        <f t="shared" si="14"/>
        <v>14.699999999999962</v>
      </c>
      <c r="B121">
        <f t="shared" si="12"/>
        <v>9.9999999999999645E-2</v>
      </c>
      <c r="C121">
        <f t="shared" si="17"/>
        <v>15.599999999999962</v>
      </c>
      <c r="D121">
        <f t="shared" si="15"/>
        <v>22.899999999999842</v>
      </c>
      <c r="E121" s="67">
        <v>11.9</v>
      </c>
      <c r="F121" s="66">
        <v>29</v>
      </c>
      <c r="G121" s="1">
        <f>INDEX(Коэффициенты!D$3:D$39, MATCH(F121,Коэффициенты!C$3:C$39,1))</f>
        <v>0.69</v>
      </c>
      <c r="H121">
        <f t="shared" si="10"/>
        <v>11900</v>
      </c>
      <c r="I121" s="12">
        <f>INDEX(Коэффициенты!B$3:B$74,MATCH(H121,Коэффициенты!A$3:A$74,1))</f>
        <v>0.42</v>
      </c>
      <c r="J121" s="9">
        <f t="shared" si="18"/>
        <v>449.82</v>
      </c>
      <c r="K121" s="2">
        <f t="shared" si="13"/>
        <v>2.4011999999999913</v>
      </c>
      <c r="L121" s="10">
        <f t="shared" si="19"/>
        <v>278.22719999999907</v>
      </c>
      <c r="M121" s="62">
        <f t="shared" si="11"/>
        <v>728.04719999999907</v>
      </c>
      <c r="N121" s="63">
        <f t="shared" si="16"/>
        <v>582.43775999999923</v>
      </c>
      <c r="Q121" s="22"/>
      <c r="R121" s="20"/>
      <c r="S121" s="20"/>
      <c r="T121" s="20"/>
      <c r="U121" s="20"/>
      <c r="V121" s="20"/>
      <c r="W121" s="20"/>
      <c r="X121" s="20"/>
      <c r="Y121" s="20"/>
      <c r="Z121" s="20"/>
      <c r="AA121" s="20"/>
    </row>
    <row r="122" spans="1:27" ht="15.75" thickBot="1" x14ac:dyDescent="0.3">
      <c r="A122">
        <f t="shared" si="14"/>
        <v>14.799999999999962</v>
      </c>
      <c r="B122">
        <f t="shared" si="12"/>
        <v>9.9999999999999645E-2</v>
      </c>
      <c r="C122" s="2">
        <f t="shared" si="17"/>
        <v>15.699999999999962</v>
      </c>
      <c r="D122">
        <f t="shared" si="15"/>
        <v>22.799999999999841</v>
      </c>
      <c r="E122" s="67">
        <v>7.5</v>
      </c>
      <c r="F122" s="66">
        <v>21</v>
      </c>
      <c r="G122" s="1">
        <f>INDEX(Коэффициенты!D$3:D$39, MATCH(F122,Коэффициенты!C$3:C$39,1))</f>
        <v>0.75</v>
      </c>
      <c r="H122">
        <f t="shared" si="10"/>
        <v>7500</v>
      </c>
      <c r="I122" s="12">
        <f>INDEX(Коэффициенты!B$3:B$74,MATCH(H122,Коэффициенты!A$3:A$74,1))</f>
        <v>0.55000000000000004</v>
      </c>
      <c r="J122" s="9">
        <f t="shared" si="18"/>
        <v>371.25</v>
      </c>
      <c r="K122" s="2">
        <f t="shared" si="13"/>
        <v>1.8899999999999932</v>
      </c>
      <c r="L122" s="10">
        <f t="shared" si="19"/>
        <v>280.11719999999906</v>
      </c>
      <c r="M122" s="62">
        <f t="shared" si="11"/>
        <v>651.367199999999</v>
      </c>
      <c r="N122" s="63">
        <f t="shared" si="16"/>
        <v>521.09375999999918</v>
      </c>
      <c r="Q122" s="22"/>
      <c r="R122" s="20"/>
      <c r="S122" s="20"/>
      <c r="T122" s="20"/>
      <c r="U122" s="20"/>
      <c r="V122" s="20"/>
      <c r="W122" s="20"/>
      <c r="X122" s="20"/>
      <c r="Y122" s="20"/>
      <c r="Z122" s="20"/>
      <c r="AA122" s="20"/>
    </row>
    <row r="123" spans="1:27" ht="15.75" thickBot="1" x14ac:dyDescent="0.3">
      <c r="A123">
        <f t="shared" si="14"/>
        <v>14.899999999999961</v>
      </c>
      <c r="B123">
        <f t="shared" si="12"/>
        <v>9.9999999999999645E-2</v>
      </c>
      <c r="C123">
        <f t="shared" si="17"/>
        <v>15.799999999999962</v>
      </c>
      <c r="D123">
        <f t="shared" si="15"/>
        <v>22.699999999999839</v>
      </c>
      <c r="E123" s="67">
        <v>7</v>
      </c>
      <c r="F123" s="66">
        <v>25</v>
      </c>
      <c r="G123" s="1">
        <f>INDEX(Коэффициенты!D$3:D$39, MATCH(F123,Коэффициенты!C$3:C$39,1))</f>
        <v>0.72</v>
      </c>
      <c r="H123">
        <f t="shared" si="10"/>
        <v>7000</v>
      </c>
      <c r="I123" s="12">
        <f>INDEX(Коэффициенты!B$3:B$74,MATCH(H123,Коэффициенты!A$3:A$74,1))</f>
        <v>0.56999999999999995</v>
      </c>
      <c r="J123" s="9">
        <f t="shared" si="18"/>
        <v>359.09999999999997</v>
      </c>
      <c r="K123" s="2">
        <f t="shared" si="13"/>
        <v>2.1599999999999921</v>
      </c>
      <c r="L123" s="10">
        <f t="shared" si="19"/>
        <v>282.27719999999903</v>
      </c>
      <c r="M123" s="62">
        <f t="shared" si="11"/>
        <v>641.37719999999899</v>
      </c>
      <c r="N123" s="63">
        <f t="shared" si="16"/>
        <v>513.10175999999922</v>
      </c>
      <c r="Q123" s="22"/>
      <c r="R123" s="20"/>
      <c r="S123" s="20"/>
      <c r="T123" s="20"/>
      <c r="U123" s="20"/>
      <c r="V123" s="20"/>
      <c r="W123" s="20"/>
      <c r="X123" s="20"/>
      <c r="Y123" s="20"/>
      <c r="Z123" s="20"/>
      <c r="AA123" s="20"/>
    </row>
    <row r="124" spans="1:27" ht="15.75" thickBot="1" x14ac:dyDescent="0.3">
      <c r="A124">
        <f t="shared" si="14"/>
        <v>14.999999999999961</v>
      </c>
      <c r="B124">
        <f t="shared" si="12"/>
        <v>9.9999999999999645E-2</v>
      </c>
      <c r="C124" s="2">
        <f t="shared" si="17"/>
        <v>15.899999999999961</v>
      </c>
      <c r="D124">
        <f t="shared" si="15"/>
        <v>22.599999999999838</v>
      </c>
      <c r="E124" s="67">
        <v>7.4</v>
      </c>
      <c r="F124" s="66">
        <v>36</v>
      </c>
      <c r="G124" s="1">
        <f>INDEX(Коэффициенты!D$3:D$39, MATCH(F124,Коэффициенты!C$3:C$39,1))</f>
        <v>0.63</v>
      </c>
      <c r="H124">
        <f t="shared" si="10"/>
        <v>7400</v>
      </c>
      <c r="I124" s="12">
        <f>INDEX(Коэффициенты!B$3:B$74,MATCH(H124,Коэффициенты!A$3:A$74,1))</f>
        <v>0.56000000000000005</v>
      </c>
      <c r="J124" s="9">
        <f t="shared" si="18"/>
        <v>372.96</v>
      </c>
      <c r="K124" s="2">
        <f t="shared" si="13"/>
        <v>2.7215999999999902</v>
      </c>
      <c r="L124" s="10">
        <f t="shared" si="19"/>
        <v>284.99879999999899</v>
      </c>
      <c r="M124" s="62">
        <f t="shared" si="11"/>
        <v>657.95879999999897</v>
      </c>
      <c r="N124" s="63">
        <f t="shared" si="16"/>
        <v>526.36703999999918</v>
      </c>
      <c r="Q124" s="22"/>
      <c r="R124" s="20"/>
      <c r="S124" s="20"/>
      <c r="T124" s="20"/>
      <c r="U124" s="20"/>
      <c r="V124" s="20"/>
      <c r="W124" s="20"/>
      <c r="X124" s="20"/>
      <c r="Y124" s="20"/>
      <c r="Z124" s="20"/>
      <c r="AA124" s="20"/>
    </row>
    <row r="125" spans="1:27" ht="15.75" thickBot="1" x14ac:dyDescent="0.3">
      <c r="A125">
        <f t="shared" si="14"/>
        <v>15.099999999999961</v>
      </c>
      <c r="B125">
        <f t="shared" si="12"/>
        <v>9.9999999999999645E-2</v>
      </c>
      <c r="C125">
        <f t="shared" si="17"/>
        <v>15.999999999999961</v>
      </c>
      <c r="D125">
        <f t="shared" si="15"/>
        <v>22.499999999999837</v>
      </c>
      <c r="E125" s="67">
        <v>10.7</v>
      </c>
      <c r="F125" s="66">
        <v>34</v>
      </c>
      <c r="G125" s="1">
        <f>INDEX(Коэффициенты!D$3:D$39, MATCH(F125,Коэффициенты!C$3:C$39,1))</f>
        <v>0.65</v>
      </c>
      <c r="H125">
        <f t="shared" si="10"/>
        <v>10700</v>
      </c>
      <c r="I125" s="12">
        <f>INDEX(Коэффициенты!B$3:B$74,MATCH(H125,Коэффициенты!A$3:A$74,1))</f>
        <v>0.44</v>
      </c>
      <c r="J125" s="9">
        <f t="shared" si="18"/>
        <v>423.71999999999997</v>
      </c>
      <c r="K125" s="2">
        <f t="shared" si="13"/>
        <v>2.6519999999999908</v>
      </c>
      <c r="L125" s="10">
        <f t="shared" si="19"/>
        <v>287.65079999999898</v>
      </c>
      <c r="M125" s="62">
        <f t="shared" si="11"/>
        <v>711.37079999999901</v>
      </c>
      <c r="N125" s="63">
        <f t="shared" si="16"/>
        <v>569.09663999999918</v>
      </c>
      <c r="Q125" s="22"/>
      <c r="R125" s="20"/>
      <c r="S125" s="20"/>
      <c r="T125" s="20"/>
      <c r="U125" s="20"/>
      <c r="V125" s="20"/>
      <c r="W125" s="20"/>
      <c r="X125" s="20"/>
      <c r="Y125" s="20"/>
      <c r="Z125" s="20"/>
      <c r="AA125" s="20"/>
    </row>
    <row r="126" spans="1:27" ht="15.75" thickBot="1" x14ac:dyDescent="0.3">
      <c r="A126">
        <f t="shared" si="14"/>
        <v>15.19999999999996</v>
      </c>
      <c r="B126">
        <f t="shared" si="12"/>
        <v>9.9999999999999645E-2</v>
      </c>
      <c r="C126" s="2">
        <f t="shared" si="17"/>
        <v>16.099999999999959</v>
      </c>
      <c r="D126">
        <f t="shared" si="15"/>
        <v>22.399999999999835</v>
      </c>
      <c r="E126" s="67">
        <v>13.3</v>
      </c>
      <c r="F126" s="66">
        <v>35</v>
      </c>
      <c r="G126" s="1">
        <f>INDEX(Коэффициенты!D$3:D$39, MATCH(F126,Коэффициенты!C$3:C$39,1))</f>
        <v>0.64</v>
      </c>
      <c r="H126">
        <f t="shared" si="10"/>
        <v>13300</v>
      </c>
      <c r="I126" s="12">
        <f>INDEX(Коэффициенты!B$3:B$74,MATCH(H126,Коэффициенты!A$3:A$74,1))</f>
        <v>0.39</v>
      </c>
      <c r="J126" s="9">
        <f t="shared" si="18"/>
        <v>466.83</v>
      </c>
      <c r="K126" s="2">
        <f t="shared" si="13"/>
        <v>2.6879999999999904</v>
      </c>
      <c r="L126" s="10">
        <f t="shared" si="19"/>
        <v>290.33879999999897</v>
      </c>
      <c r="M126" s="62">
        <f t="shared" si="11"/>
        <v>757.16879999999901</v>
      </c>
      <c r="N126" s="63">
        <f t="shared" si="16"/>
        <v>605.73503999999923</v>
      </c>
      <c r="Q126" s="22"/>
      <c r="R126" s="20"/>
      <c r="S126" s="20"/>
      <c r="T126" s="20"/>
      <c r="U126" s="20"/>
      <c r="V126" s="20"/>
      <c r="W126" s="20"/>
      <c r="X126" s="20"/>
      <c r="Y126" s="20"/>
      <c r="Z126" s="20"/>
      <c r="AA126" s="20"/>
    </row>
    <row r="127" spans="1:27" ht="15.75" thickBot="1" x14ac:dyDescent="0.3">
      <c r="A127">
        <f t="shared" si="14"/>
        <v>15.29999999999996</v>
      </c>
      <c r="B127">
        <f t="shared" si="12"/>
        <v>9.9999999999999645E-2</v>
      </c>
      <c r="C127" s="2">
        <f t="shared" si="17"/>
        <v>16.19999999999996</v>
      </c>
      <c r="D127">
        <f t="shared" si="15"/>
        <v>22.299999999999834</v>
      </c>
      <c r="E127" s="67">
        <v>13.9</v>
      </c>
      <c r="F127" s="66">
        <v>30</v>
      </c>
      <c r="G127" s="1">
        <f>INDEX(Коэффициенты!D$3:D$39, MATCH(F127,Коэффициенты!C$3:C$39,1))</f>
        <v>0.68</v>
      </c>
      <c r="H127">
        <f t="shared" si="10"/>
        <v>13900</v>
      </c>
      <c r="I127" s="12">
        <f>INDEX(Коэффициенты!B$3:B$74,MATCH(H127,Коэффициенты!A$3:A$74,1))</f>
        <v>0.38</v>
      </c>
      <c r="J127" s="9">
        <f t="shared" si="18"/>
        <v>475.38</v>
      </c>
      <c r="K127" s="2">
        <f t="shared" si="13"/>
        <v>2.4479999999999915</v>
      </c>
      <c r="L127" s="10">
        <f t="shared" si="19"/>
        <v>292.78679999999895</v>
      </c>
      <c r="M127" s="62">
        <f t="shared" si="11"/>
        <v>768.16679999999894</v>
      </c>
      <c r="N127" s="63">
        <f t="shared" si="16"/>
        <v>614.53343999999913</v>
      </c>
      <c r="Q127" s="22"/>
      <c r="R127" s="20"/>
      <c r="S127" s="20"/>
      <c r="T127" s="20"/>
      <c r="U127" s="20"/>
      <c r="V127" s="20"/>
      <c r="W127" s="20"/>
      <c r="X127" s="20"/>
      <c r="Y127" s="20"/>
      <c r="Z127" s="20"/>
      <c r="AA127" s="20"/>
    </row>
    <row r="128" spans="1:27" ht="15.75" thickBot="1" x14ac:dyDescent="0.3">
      <c r="A128">
        <f t="shared" si="14"/>
        <v>15.399999999999959</v>
      </c>
      <c r="B128">
        <f t="shared" si="12"/>
        <v>9.9999999999999645E-2</v>
      </c>
      <c r="C128">
        <f t="shared" si="17"/>
        <v>16.299999999999962</v>
      </c>
      <c r="D128">
        <f t="shared" si="15"/>
        <v>22.199999999999832</v>
      </c>
      <c r="E128" s="67">
        <v>16.2</v>
      </c>
      <c r="F128" s="66">
        <v>39</v>
      </c>
      <c r="G128" s="1">
        <f>INDEX(Коэффициенты!D$3:D$39, MATCH(F128,Коэффициенты!C$3:C$39,1))</f>
        <v>0.61</v>
      </c>
      <c r="H128">
        <f t="shared" si="10"/>
        <v>16200</v>
      </c>
      <c r="I128" s="12">
        <f>INDEX(Коэффициенты!B$3:B$74,MATCH(H128,Коэффициенты!A$3:A$74,1))</f>
        <v>0.34</v>
      </c>
      <c r="J128" s="9">
        <f t="shared" si="18"/>
        <v>495.71999999999997</v>
      </c>
      <c r="K128" s="2">
        <f t="shared" si="13"/>
        <v>2.8547999999999898</v>
      </c>
      <c r="L128" s="10">
        <f t="shared" si="19"/>
        <v>295.64159999999896</v>
      </c>
      <c r="M128" s="62">
        <f t="shared" si="11"/>
        <v>791.36159999999893</v>
      </c>
      <c r="N128" s="63">
        <f t="shared" si="16"/>
        <v>633.08927999999912</v>
      </c>
      <c r="Q128" s="22"/>
      <c r="R128" s="20"/>
      <c r="S128" s="20"/>
      <c r="T128" s="20"/>
      <c r="U128" s="20"/>
      <c r="V128" s="20"/>
      <c r="W128" s="20"/>
      <c r="X128" s="20"/>
      <c r="Y128" s="20"/>
      <c r="Z128" s="20"/>
      <c r="AA128" s="20"/>
    </row>
    <row r="129" spans="1:27" ht="15.75" thickBot="1" x14ac:dyDescent="0.3">
      <c r="A129">
        <f t="shared" si="14"/>
        <v>15.499999999999959</v>
      </c>
      <c r="B129">
        <f t="shared" si="12"/>
        <v>9.9999999999999645E-2</v>
      </c>
      <c r="C129">
        <f t="shared" si="17"/>
        <v>16.399999999999963</v>
      </c>
      <c r="D129">
        <f t="shared" si="15"/>
        <v>22.099999999999831</v>
      </c>
      <c r="E129" s="67">
        <v>15.7</v>
      </c>
      <c r="F129" s="66">
        <v>47</v>
      </c>
      <c r="G129" s="1">
        <f>INDEX(Коэффициенты!D$3:D$39, MATCH(F129,Коэффициенты!C$3:C$39,1))</f>
        <v>0.59</v>
      </c>
      <c r="H129">
        <f t="shared" si="10"/>
        <v>15700</v>
      </c>
      <c r="I129" s="12">
        <f>INDEX(Коэффициенты!B$3:B$74,MATCH(H129,Коэффициенты!A$3:A$74,1))</f>
        <v>0.35</v>
      </c>
      <c r="J129" s="9">
        <f t="shared" si="18"/>
        <v>494.54999999999995</v>
      </c>
      <c r="K129" s="2">
        <f t="shared" si="13"/>
        <v>3.3275999999999879</v>
      </c>
      <c r="L129" s="10">
        <f t="shared" si="19"/>
        <v>298.96919999999892</v>
      </c>
      <c r="M129" s="62">
        <f t="shared" si="11"/>
        <v>793.51919999999882</v>
      </c>
      <c r="N129" s="63">
        <f t="shared" si="16"/>
        <v>634.81535999999903</v>
      </c>
      <c r="Q129" s="22"/>
      <c r="R129" s="20"/>
      <c r="S129" s="20"/>
      <c r="T129" s="20"/>
      <c r="U129" s="20"/>
      <c r="V129" s="20"/>
      <c r="W129" s="20"/>
      <c r="X129" s="20"/>
      <c r="Y129" s="20"/>
      <c r="Z129" s="20"/>
      <c r="AA129" s="20"/>
    </row>
    <row r="130" spans="1:27" ht="15.75" thickBot="1" x14ac:dyDescent="0.3">
      <c r="A130">
        <f t="shared" si="14"/>
        <v>15.599999999999959</v>
      </c>
      <c r="B130">
        <f t="shared" si="12"/>
        <v>9.9999999999999645E-2</v>
      </c>
      <c r="C130" s="2">
        <f t="shared" si="17"/>
        <v>16.499999999999964</v>
      </c>
      <c r="D130">
        <f t="shared" si="15"/>
        <v>21.999999999999829</v>
      </c>
      <c r="E130" s="67">
        <v>12.7</v>
      </c>
      <c r="F130" s="66">
        <v>58</v>
      </c>
      <c r="G130" s="1">
        <f>INDEX(Коэффициенты!D$3:D$39, MATCH(F130,Коэффициенты!C$3:C$39,1))</f>
        <v>0.56000000000000005</v>
      </c>
      <c r="H130">
        <f t="shared" si="10"/>
        <v>12700</v>
      </c>
      <c r="I130" s="12">
        <f>INDEX(Коэффициенты!B$3:B$74,MATCH(H130,Коэффициенты!A$3:A$74,1))</f>
        <v>0.4</v>
      </c>
      <c r="J130" s="9">
        <f t="shared" si="18"/>
        <v>457.2</v>
      </c>
      <c r="K130" s="2">
        <f t="shared" si="13"/>
        <v>3.8975999999999864</v>
      </c>
      <c r="L130" s="10">
        <f t="shared" si="19"/>
        <v>302.86679999999893</v>
      </c>
      <c r="M130" s="62">
        <f t="shared" si="11"/>
        <v>760.06679999999892</v>
      </c>
      <c r="N130" s="63">
        <f t="shared" si="16"/>
        <v>608.05343999999911</v>
      </c>
      <c r="Q130" s="22"/>
      <c r="R130" s="20"/>
      <c r="S130" s="20"/>
      <c r="T130" s="20"/>
      <c r="U130" s="20"/>
      <c r="V130" s="20"/>
      <c r="W130" s="20"/>
      <c r="X130" s="20"/>
      <c r="Y130" s="20"/>
      <c r="Z130" s="20"/>
      <c r="AA130" s="20"/>
    </row>
    <row r="131" spans="1:27" ht="15.75" thickBot="1" x14ac:dyDescent="0.3">
      <c r="A131">
        <f t="shared" si="14"/>
        <v>15.699999999999958</v>
      </c>
      <c r="B131">
        <f t="shared" si="12"/>
        <v>9.9999999999999645E-2</v>
      </c>
      <c r="C131">
        <f t="shared" si="17"/>
        <v>16.599999999999966</v>
      </c>
      <c r="D131">
        <f t="shared" si="15"/>
        <v>21.899999999999828</v>
      </c>
      <c r="E131" s="67">
        <v>13</v>
      </c>
      <c r="F131" s="66">
        <v>56</v>
      </c>
      <c r="G131" s="1">
        <f>INDEX(Коэффициенты!D$3:D$39, MATCH(F131,Коэффициенты!C$3:C$39,1))</f>
        <v>0.56000000000000005</v>
      </c>
      <c r="H131">
        <f t="shared" si="10"/>
        <v>13000</v>
      </c>
      <c r="I131" s="12">
        <f>INDEX(Коэффициенты!B$3:B$74,MATCH(H131,Коэффициенты!A$3:A$74,1))</f>
        <v>0.39</v>
      </c>
      <c r="J131" s="9">
        <f t="shared" si="18"/>
        <v>456.3</v>
      </c>
      <c r="K131" s="2">
        <f t="shared" si="13"/>
        <v>3.7631999999999866</v>
      </c>
      <c r="L131" s="10">
        <f t="shared" si="19"/>
        <v>306.62999999999892</v>
      </c>
      <c r="M131" s="62">
        <f t="shared" si="11"/>
        <v>762.92999999999893</v>
      </c>
      <c r="N131" s="63">
        <f t="shared" si="16"/>
        <v>610.34399999999914</v>
      </c>
      <c r="Q131" s="22"/>
      <c r="R131" s="20"/>
      <c r="S131" s="20"/>
      <c r="T131" s="20"/>
      <c r="U131" s="20"/>
      <c r="V131" s="20"/>
      <c r="W131" s="20"/>
      <c r="X131" s="20"/>
      <c r="Y131" s="20"/>
      <c r="Z131" s="20"/>
      <c r="AA131" s="20"/>
    </row>
    <row r="132" spans="1:27" ht="15.75" thickBot="1" x14ac:dyDescent="0.3">
      <c r="A132">
        <f t="shared" si="14"/>
        <v>15.799999999999958</v>
      </c>
      <c r="B132">
        <f t="shared" si="12"/>
        <v>9.9999999999999645E-2</v>
      </c>
      <c r="C132" s="2">
        <f t="shared" si="17"/>
        <v>16.699999999999967</v>
      </c>
      <c r="D132">
        <f t="shared" si="15"/>
        <v>21.799999999999827</v>
      </c>
      <c r="E132" s="67">
        <v>13.6</v>
      </c>
      <c r="F132" s="66">
        <v>47</v>
      </c>
      <c r="G132" s="1">
        <f>INDEX(Коэффициенты!D$3:D$39, MATCH(F132,Коэффициенты!C$3:C$39,1))</f>
        <v>0.59</v>
      </c>
      <c r="H132">
        <f t="shared" si="10"/>
        <v>13600</v>
      </c>
      <c r="I132" s="12">
        <f>INDEX(Коэффициенты!B$3:B$74,MATCH(H132,Коэффициенты!A$3:A$74,1))</f>
        <v>0.38</v>
      </c>
      <c r="J132" s="9">
        <f t="shared" si="18"/>
        <v>465.12</v>
      </c>
      <c r="K132" s="2">
        <f t="shared" si="13"/>
        <v>3.3275999999999879</v>
      </c>
      <c r="L132" s="10">
        <f t="shared" si="19"/>
        <v>309.95759999999888</v>
      </c>
      <c r="M132" s="62">
        <f t="shared" si="11"/>
        <v>775.07759999999894</v>
      </c>
      <c r="N132" s="63">
        <f t="shared" si="16"/>
        <v>620.06207999999913</v>
      </c>
      <c r="Q132" s="22"/>
      <c r="R132" s="20"/>
      <c r="S132" s="20"/>
      <c r="T132" s="20"/>
      <c r="U132" s="20"/>
      <c r="V132" s="20"/>
      <c r="W132" s="20"/>
      <c r="X132" s="20"/>
      <c r="Y132" s="20"/>
      <c r="Z132" s="20"/>
      <c r="AA132" s="20"/>
    </row>
    <row r="133" spans="1:27" ht="15.75" thickBot="1" x14ac:dyDescent="0.3">
      <c r="A133">
        <f t="shared" si="14"/>
        <v>15.899999999999958</v>
      </c>
      <c r="B133">
        <f t="shared" si="12"/>
        <v>9.9999999999999645E-2</v>
      </c>
      <c r="C133">
        <f t="shared" si="17"/>
        <v>16.799999999999969</v>
      </c>
      <c r="D133">
        <f t="shared" si="15"/>
        <v>21.699999999999825</v>
      </c>
      <c r="E133" s="67">
        <v>16</v>
      </c>
      <c r="F133" s="66">
        <v>42</v>
      </c>
      <c r="G133" s="1">
        <f>INDEX(Коэффициенты!D$3:D$39, MATCH(F133,Коэффициенты!C$3:C$39,1))</f>
        <v>0.6</v>
      </c>
      <c r="H133">
        <f t="shared" si="10"/>
        <v>16000</v>
      </c>
      <c r="I133" s="12">
        <f>INDEX(Коэффициенты!B$3:B$74,MATCH(H133,Коэффициенты!A$3:A$74,1))</f>
        <v>0.34</v>
      </c>
      <c r="J133" s="9">
        <f t="shared" si="18"/>
        <v>489.59999999999997</v>
      </c>
      <c r="K133" s="2">
        <f t="shared" si="13"/>
        <v>3.0239999999999894</v>
      </c>
      <c r="L133" s="10">
        <f t="shared" si="19"/>
        <v>312.98159999999888</v>
      </c>
      <c r="M133" s="62">
        <f t="shared" si="11"/>
        <v>802.58159999999884</v>
      </c>
      <c r="N133" s="63">
        <f t="shared" si="16"/>
        <v>642.06527999999912</v>
      </c>
      <c r="Q133" s="22"/>
      <c r="R133" s="20"/>
      <c r="S133" s="20"/>
      <c r="T133" s="20"/>
      <c r="U133" s="20"/>
      <c r="V133" s="20"/>
      <c r="W133" s="20"/>
      <c r="X133" s="20"/>
      <c r="Y133" s="20"/>
      <c r="Z133" s="20"/>
      <c r="AA133" s="20"/>
    </row>
    <row r="134" spans="1:27" ht="15.75" thickBot="1" x14ac:dyDescent="0.3">
      <c r="A134">
        <f t="shared" si="14"/>
        <v>15.999999999999957</v>
      </c>
      <c r="B134">
        <f t="shared" si="12"/>
        <v>9.9999999999999645E-2</v>
      </c>
      <c r="C134" s="2">
        <f t="shared" si="17"/>
        <v>16.89999999999997</v>
      </c>
      <c r="D134">
        <f t="shared" si="15"/>
        <v>21.599999999999824</v>
      </c>
      <c r="E134" s="67">
        <v>14.1</v>
      </c>
      <c r="F134" s="66">
        <v>47</v>
      </c>
      <c r="G134" s="1">
        <f>INDEX(Коэффициенты!D$3:D$39, MATCH(F134,Коэффициенты!C$3:C$39,1))</f>
        <v>0.59</v>
      </c>
      <c r="H134">
        <f t="shared" si="10"/>
        <v>14100</v>
      </c>
      <c r="I134" s="12">
        <f>INDEX(Коэффициенты!B$3:B$74,MATCH(H134,Коэффициенты!A$3:A$74,1))</f>
        <v>0.37</v>
      </c>
      <c r="J134" s="9">
        <f t="shared" si="18"/>
        <v>469.53</v>
      </c>
      <c r="K134" s="2">
        <f t="shared" si="13"/>
        <v>3.3275999999999879</v>
      </c>
      <c r="L134" s="10">
        <f t="shared" si="19"/>
        <v>316.30919999999884</v>
      </c>
      <c r="M134" s="62">
        <f t="shared" si="11"/>
        <v>785.83919999999875</v>
      </c>
      <c r="N134" s="63">
        <f t="shared" si="16"/>
        <v>628.67135999999903</v>
      </c>
      <c r="Q134" s="22"/>
      <c r="R134" s="20"/>
      <c r="S134" s="20"/>
      <c r="T134" s="20"/>
      <c r="U134" s="20"/>
      <c r="V134" s="20"/>
      <c r="W134" s="20"/>
      <c r="X134" s="20"/>
      <c r="Y134" s="20"/>
      <c r="Z134" s="20"/>
      <c r="AA134" s="20"/>
    </row>
    <row r="135" spans="1:27" ht="15.75" thickBot="1" x14ac:dyDescent="0.3">
      <c r="A135">
        <f t="shared" si="14"/>
        <v>16.099999999999959</v>
      </c>
      <c r="B135">
        <f t="shared" si="12"/>
        <v>0.10000000000000142</v>
      </c>
      <c r="C135" s="2">
        <f t="shared" si="17"/>
        <v>16.999999999999972</v>
      </c>
      <c r="D135">
        <f t="shared" si="15"/>
        <v>21.499999999999822</v>
      </c>
      <c r="E135" s="67">
        <v>13.1</v>
      </c>
      <c r="F135" s="66">
        <v>46</v>
      </c>
      <c r="G135" s="1">
        <f>INDEX(Коэффициенты!D$3:D$39, MATCH(F135,Коэффициенты!C$3:C$39,1))</f>
        <v>0.59</v>
      </c>
      <c r="H135">
        <f t="shared" si="10"/>
        <v>13100</v>
      </c>
      <c r="I135" s="12">
        <f>INDEX(Коэффициенты!B$3:B$74,MATCH(H135,Коэффициенты!A$3:A$74,1))</f>
        <v>0.39</v>
      </c>
      <c r="J135" s="9">
        <f t="shared" si="18"/>
        <v>459.81</v>
      </c>
      <c r="K135" s="2">
        <f t="shared" si="13"/>
        <v>3.2568000000000459</v>
      </c>
      <c r="L135" s="10">
        <f t="shared" si="19"/>
        <v>319.56599999999889</v>
      </c>
      <c r="M135" s="62">
        <f t="shared" si="11"/>
        <v>779.37599999999884</v>
      </c>
      <c r="N135" s="63">
        <f t="shared" si="16"/>
        <v>623.50079999999912</v>
      </c>
      <c r="Q135" s="22"/>
      <c r="R135" s="20"/>
      <c r="S135" s="20"/>
      <c r="T135" s="20"/>
      <c r="U135" s="20"/>
      <c r="V135" s="20"/>
      <c r="W135" s="20"/>
      <c r="X135" s="20"/>
      <c r="Y135" s="20"/>
      <c r="Z135" s="20"/>
      <c r="AA135" s="20"/>
    </row>
    <row r="136" spans="1:27" ht="15.75" thickBot="1" x14ac:dyDescent="0.3">
      <c r="A136">
        <f t="shared" si="14"/>
        <v>16.19999999999996</v>
      </c>
      <c r="B136">
        <f t="shared" si="12"/>
        <v>0.10000000000000142</v>
      </c>
      <c r="C136">
        <f t="shared" si="17"/>
        <v>17.099999999999973</v>
      </c>
      <c r="D136">
        <f t="shared" si="15"/>
        <v>21.399999999999821</v>
      </c>
      <c r="E136" s="67">
        <v>11.6</v>
      </c>
      <c r="F136" s="66">
        <v>41</v>
      </c>
      <c r="G136" s="1">
        <f>INDEX(Коэффициенты!D$3:D$39, MATCH(F136,Коэффициенты!C$3:C$39,1))</f>
        <v>0.6</v>
      </c>
      <c r="H136">
        <f t="shared" si="10"/>
        <v>11600</v>
      </c>
      <c r="I136" s="12">
        <f>INDEX(Коэффициенты!B$3:B$74,MATCH(H136,Коэффициенты!A$3:A$74,1))</f>
        <v>0.42</v>
      </c>
      <c r="J136" s="9">
        <f t="shared" si="18"/>
        <v>438.47999999999996</v>
      </c>
      <c r="K136" s="2">
        <f t="shared" si="13"/>
        <v>2.9520000000000413</v>
      </c>
      <c r="L136" s="10">
        <f t="shared" si="19"/>
        <v>322.51799999999895</v>
      </c>
      <c r="M136" s="62">
        <f t="shared" si="11"/>
        <v>760.99799999999891</v>
      </c>
      <c r="N136" s="63">
        <f t="shared" si="16"/>
        <v>608.79839999999911</v>
      </c>
      <c r="Q136" s="22"/>
      <c r="R136" s="20"/>
      <c r="S136" s="20"/>
      <c r="T136" s="20"/>
      <c r="U136" s="20"/>
      <c r="V136" s="20"/>
      <c r="W136" s="20"/>
      <c r="X136" s="20"/>
      <c r="Y136" s="20"/>
      <c r="Z136" s="20"/>
      <c r="AA136" s="20"/>
    </row>
    <row r="137" spans="1:27" ht="15.75" thickBot="1" x14ac:dyDescent="0.3">
      <c r="A137">
        <f t="shared" si="14"/>
        <v>16.299999999999962</v>
      </c>
      <c r="B137">
        <f t="shared" si="12"/>
        <v>0.10000000000000142</v>
      </c>
      <c r="C137">
        <f t="shared" si="17"/>
        <v>17.199999999999974</v>
      </c>
      <c r="D137">
        <f t="shared" si="15"/>
        <v>21.29999999999982</v>
      </c>
      <c r="E137" s="67">
        <v>13.4</v>
      </c>
      <c r="F137" s="66">
        <v>35</v>
      </c>
      <c r="G137" s="1">
        <f>INDEX(Коэффициенты!D$3:D$39, MATCH(F137,Коэффициенты!C$3:C$39,1))</f>
        <v>0.64</v>
      </c>
      <c r="H137">
        <f t="shared" si="10"/>
        <v>13400</v>
      </c>
      <c r="I137" s="12">
        <f>INDEX(Коэффициенты!B$3:B$74,MATCH(H137,Коэффициенты!A$3:A$74,1))</f>
        <v>0.39</v>
      </c>
      <c r="J137" s="9">
        <f t="shared" si="18"/>
        <v>470.34</v>
      </c>
      <c r="K137" s="2">
        <f t="shared" si="13"/>
        <v>2.6880000000000384</v>
      </c>
      <c r="L137" s="10">
        <f t="shared" si="19"/>
        <v>325.20599999999899</v>
      </c>
      <c r="M137" s="62">
        <f t="shared" si="11"/>
        <v>795.54599999999891</v>
      </c>
      <c r="N137" s="63">
        <f t="shared" si="16"/>
        <v>636.43679999999915</v>
      </c>
      <c r="Q137" s="22"/>
      <c r="R137" s="20"/>
      <c r="S137" s="20"/>
      <c r="T137" s="20"/>
      <c r="U137" s="20"/>
      <c r="V137" s="20"/>
      <c r="W137" s="20"/>
      <c r="X137" s="20"/>
      <c r="Y137" s="20"/>
      <c r="Z137" s="20"/>
      <c r="AA137" s="20"/>
    </row>
    <row r="138" spans="1:27" ht="15.75" thickBot="1" x14ac:dyDescent="0.3">
      <c r="A138">
        <f t="shared" si="14"/>
        <v>16.399999999999963</v>
      </c>
      <c r="B138">
        <f t="shared" si="12"/>
        <v>0.10000000000000142</v>
      </c>
      <c r="C138" s="2">
        <f t="shared" si="17"/>
        <v>17.299999999999976</v>
      </c>
      <c r="D138">
        <f t="shared" si="15"/>
        <v>21.199999999999818</v>
      </c>
      <c r="E138" s="67">
        <v>15.6</v>
      </c>
      <c r="F138" s="66">
        <v>34</v>
      </c>
      <c r="G138" s="1">
        <f>INDEX(Коэффициенты!D$3:D$39, MATCH(F138,Коэффициенты!C$3:C$39,1))</f>
        <v>0.65</v>
      </c>
      <c r="H138">
        <f t="shared" si="10"/>
        <v>15600</v>
      </c>
      <c r="I138" s="12">
        <f>INDEX(Коэффициенты!B$3:B$74,MATCH(H138,Коэффициенты!A$3:A$74,1))</f>
        <v>0.35</v>
      </c>
      <c r="J138" s="9">
        <f t="shared" si="18"/>
        <v>491.4</v>
      </c>
      <c r="K138" s="2">
        <f t="shared" si="13"/>
        <v>2.6520000000000379</v>
      </c>
      <c r="L138" s="10">
        <f t="shared" si="19"/>
        <v>327.85799999999904</v>
      </c>
      <c r="M138" s="62">
        <f t="shared" si="11"/>
        <v>819.25799999999902</v>
      </c>
      <c r="N138" s="63">
        <f t="shared" si="16"/>
        <v>655.40639999999917</v>
      </c>
      <c r="Q138" s="22"/>
      <c r="R138" s="20"/>
      <c r="S138" s="20"/>
      <c r="T138" s="20"/>
      <c r="U138" s="20"/>
      <c r="V138" s="20"/>
      <c r="W138" s="20"/>
      <c r="X138" s="20"/>
      <c r="Y138" s="20"/>
      <c r="Z138" s="20"/>
      <c r="AA138" s="20"/>
    </row>
    <row r="139" spans="1:27" ht="15.75" thickBot="1" x14ac:dyDescent="0.3">
      <c r="A139">
        <f t="shared" si="14"/>
        <v>16.499999999999964</v>
      </c>
      <c r="B139">
        <f t="shared" si="12"/>
        <v>0.10000000000000142</v>
      </c>
      <c r="C139">
        <f t="shared" si="17"/>
        <v>17.399999999999977</v>
      </c>
      <c r="D139">
        <f t="shared" si="15"/>
        <v>21.099999999999817</v>
      </c>
      <c r="E139" s="67">
        <v>15.6</v>
      </c>
      <c r="F139" s="66">
        <v>32</v>
      </c>
      <c r="G139" s="1">
        <f>INDEX(Коэффициенты!D$3:D$39, MATCH(F139,Коэффициенты!C$3:C$39,1))</f>
        <v>0.66</v>
      </c>
      <c r="H139">
        <f t="shared" ref="H139:H157" si="20">E139*1000</f>
        <v>15600</v>
      </c>
      <c r="I139" s="12">
        <f>INDEX(Коэффициенты!B$3:B$74,MATCH(H139,Коэффициенты!A$3:A$74,1))</f>
        <v>0.35</v>
      </c>
      <c r="J139" s="9">
        <f t="shared" si="18"/>
        <v>491.4</v>
      </c>
      <c r="K139" s="2">
        <f t="shared" si="13"/>
        <v>2.5344000000000362</v>
      </c>
      <c r="L139" s="10">
        <f t="shared" si="19"/>
        <v>330.3923999999991</v>
      </c>
      <c r="M139" s="62">
        <f t="shared" ref="M139:M157" si="21">L139+J139</f>
        <v>821.79239999999913</v>
      </c>
      <c r="N139" s="63">
        <f t="shared" si="16"/>
        <v>657.43391999999926</v>
      </c>
      <c r="Q139" s="22"/>
      <c r="R139" s="20"/>
      <c r="S139" s="20"/>
      <c r="T139" s="20"/>
      <c r="U139" s="20"/>
      <c r="V139" s="20"/>
      <c r="W139" s="20"/>
      <c r="X139" s="20"/>
      <c r="Y139" s="20"/>
      <c r="Z139" s="20"/>
      <c r="AA139" s="20"/>
    </row>
    <row r="140" spans="1:27" ht="15.75" thickBot="1" x14ac:dyDescent="0.3">
      <c r="A140">
        <f t="shared" si="14"/>
        <v>16.599999999999966</v>
      </c>
      <c r="B140">
        <f t="shared" ref="B140:B157" si="22">A140-A139</f>
        <v>0.10000000000000142</v>
      </c>
      <c r="C140" s="2">
        <f t="shared" si="17"/>
        <v>17.499999999999979</v>
      </c>
      <c r="D140">
        <f t="shared" si="15"/>
        <v>20.999999999999815</v>
      </c>
      <c r="E140" s="67">
        <v>17</v>
      </c>
      <c r="F140" s="66">
        <v>28</v>
      </c>
      <c r="G140" s="1">
        <f>INDEX(Коэффициенты!D$3:D$39, MATCH(F140,Коэффициенты!C$3:C$39,1))</f>
        <v>0.69</v>
      </c>
      <c r="H140">
        <f t="shared" si="20"/>
        <v>17000</v>
      </c>
      <c r="I140" s="12">
        <f>INDEX(Коэффициенты!B$3:B$74,MATCH(H140,Коэффициенты!A$3:A$74,1))</f>
        <v>0.32999999999999902</v>
      </c>
      <c r="J140" s="9">
        <f t="shared" si="18"/>
        <v>504.8999999999985</v>
      </c>
      <c r="K140" s="2">
        <f t="shared" ref="K140:K157" si="23">G140*F140*B140*$E$4</f>
        <v>2.3184000000000329</v>
      </c>
      <c r="L140" s="10">
        <f t="shared" si="19"/>
        <v>332.71079999999915</v>
      </c>
      <c r="M140" s="62">
        <f t="shared" si="21"/>
        <v>837.61079999999765</v>
      </c>
      <c r="N140" s="63">
        <f t="shared" si="16"/>
        <v>670.08863999999812</v>
      </c>
      <c r="Q140" s="22"/>
      <c r="R140" s="20"/>
      <c r="S140" s="20"/>
      <c r="T140" s="20"/>
      <c r="U140" s="20"/>
      <c r="V140" s="20"/>
      <c r="W140" s="20"/>
      <c r="X140" s="20"/>
      <c r="Y140" s="20"/>
      <c r="Z140" s="20"/>
      <c r="AA140" s="20"/>
    </row>
    <row r="141" spans="1:27" ht="15.75" thickBot="1" x14ac:dyDescent="0.3">
      <c r="A141">
        <f t="shared" ref="A141:A157" si="24">A140+0.1</f>
        <v>16.699999999999967</v>
      </c>
      <c r="B141">
        <f t="shared" si="22"/>
        <v>0.10000000000000142</v>
      </c>
      <c r="C141">
        <f t="shared" si="17"/>
        <v>17.59999999999998</v>
      </c>
      <c r="D141">
        <f t="shared" ref="D141:D157" si="25">D140-B141</f>
        <v>20.899999999999814</v>
      </c>
      <c r="E141" s="67">
        <v>20.9</v>
      </c>
      <c r="F141" s="66">
        <v>27</v>
      </c>
      <c r="G141" s="1">
        <f>INDEX(Коэффициенты!D$3:D$39, MATCH(F141,Коэффициенты!C$3:C$39,1))</f>
        <v>0.7</v>
      </c>
      <c r="H141">
        <f t="shared" si="20"/>
        <v>20900</v>
      </c>
      <c r="I141" s="12">
        <f>INDEX(Коэффициенты!B$3:B$74,MATCH(H141,Коэффициенты!A$3:A$74,1))</f>
        <v>0.29999999999999899</v>
      </c>
      <c r="J141" s="9">
        <f t="shared" si="18"/>
        <v>564.29999999999814</v>
      </c>
      <c r="K141" s="2">
        <f t="shared" si="23"/>
        <v>2.2680000000000322</v>
      </c>
      <c r="L141" s="10">
        <f t="shared" si="19"/>
        <v>334.97879999999918</v>
      </c>
      <c r="M141" s="62">
        <f t="shared" si="21"/>
        <v>899.27879999999732</v>
      </c>
      <c r="N141" s="63">
        <f t="shared" ref="N141:N157" si="26">M141/(1.25)</f>
        <v>719.42303999999785</v>
      </c>
      <c r="Q141" s="22"/>
      <c r="R141" s="20"/>
      <c r="S141" s="20"/>
      <c r="T141" s="20"/>
      <c r="U141" s="20"/>
      <c r="V141" s="20"/>
      <c r="W141" s="20"/>
      <c r="X141" s="20"/>
      <c r="Y141" s="20"/>
      <c r="Z141" s="20"/>
      <c r="AA141" s="20"/>
    </row>
    <row r="142" spans="1:27" ht="15.75" thickBot="1" x14ac:dyDescent="0.3">
      <c r="A142">
        <f t="shared" si="24"/>
        <v>16.799999999999969</v>
      </c>
      <c r="B142">
        <f t="shared" si="22"/>
        <v>0.10000000000000142</v>
      </c>
      <c r="C142" s="2">
        <f t="shared" ref="C142:C157" si="27">B142+C141</f>
        <v>17.699999999999982</v>
      </c>
      <c r="D142">
        <f t="shared" si="25"/>
        <v>20.799999999999812</v>
      </c>
      <c r="E142" s="67">
        <v>21.6</v>
      </c>
      <c r="F142" s="66">
        <v>26</v>
      </c>
      <c r="G142" s="1">
        <f>INDEX(Коэффициенты!D$3:D$39, MATCH(F142,Коэффициенты!C$3:C$39,1))</f>
        <v>0.71</v>
      </c>
      <c r="H142">
        <f t="shared" si="20"/>
        <v>21600</v>
      </c>
      <c r="I142" s="12">
        <f>INDEX(Коэффициенты!B$3:B$74,MATCH(H142,Коэффициенты!A$3:A$74,1))</f>
        <v>0.28999999999999898</v>
      </c>
      <c r="J142" s="9">
        <f t="shared" ref="J142:J157" si="28">I142*H142*$E$5</f>
        <v>563.75999999999806</v>
      </c>
      <c r="K142" s="2">
        <f t="shared" si="23"/>
        <v>2.2152000000000314</v>
      </c>
      <c r="L142" s="10">
        <f t="shared" ref="L142:L157" si="29">L141+K142</f>
        <v>337.19399999999922</v>
      </c>
      <c r="M142" s="62">
        <f t="shared" si="21"/>
        <v>900.95399999999722</v>
      </c>
      <c r="N142" s="63">
        <f t="shared" si="26"/>
        <v>720.76319999999782</v>
      </c>
      <c r="Q142" s="22"/>
      <c r="R142" s="20"/>
      <c r="S142" s="20"/>
      <c r="T142" s="20"/>
      <c r="U142" s="20"/>
      <c r="V142" s="20"/>
      <c r="W142" s="20"/>
      <c r="X142" s="20"/>
      <c r="Y142" s="20"/>
      <c r="Z142" s="20"/>
      <c r="AA142" s="20"/>
    </row>
    <row r="143" spans="1:27" ht="15.75" thickBot="1" x14ac:dyDescent="0.3">
      <c r="A143">
        <f t="shared" si="24"/>
        <v>16.89999999999997</v>
      </c>
      <c r="B143">
        <f t="shared" si="22"/>
        <v>0.10000000000000142</v>
      </c>
      <c r="C143" s="2">
        <f t="shared" si="27"/>
        <v>17.799999999999983</v>
      </c>
      <c r="D143">
        <f t="shared" si="25"/>
        <v>20.699999999999811</v>
      </c>
      <c r="E143" s="67">
        <v>20.3</v>
      </c>
      <c r="F143" s="66">
        <v>29</v>
      </c>
      <c r="G143" s="1">
        <f>INDEX(Коэффициенты!D$3:D$39, MATCH(F143,Коэффициенты!C$3:C$39,1))</f>
        <v>0.69</v>
      </c>
      <c r="H143">
        <f t="shared" si="20"/>
        <v>20300</v>
      </c>
      <c r="I143" s="12">
        <f>INDEX(Коэффициенты!B$3:B$74,MATCH(H143,Коэффициенты!A$3:A$74,1))</f>
        <v>0.29999999999999899</v>
      </c>
      <c r="J143" s="9">
        <f t="shared" si="28"/>
        <v>548.09999999999809</v>
      </c>
      <c r="K143" s="2">
        <f t="shared" si="23"/>
        <v>2.401200000000034</v>
      </c>
      <c r="L143" s="10">
        <f t="shared" si="29"/>
        <v>339.59519999999924</v>
      </c>
      <c r="M143" s="62">
        <f t="shared" si="21"/>
        <v>887.69519999999739</v>
      </c>
      <c r="N143" s="63">
        <f t="shared" si="26"/>
        <v>710.15615999999795</v>
      </c>
      <c r="Q143" s="22"/>
      <c r="R143" s="20"/>
      <c r="S143" s="20"/>
      <c r="T143" s="20"/>
      <c r="U143" s="20"/>
      <c r="V143" s="20"/>
      <c r="W143" s="20"/>
      <c r="X143" s="20"/>
      <c r="Y143" s="20"/>
      <c r="Z143" s="20"/>
      <c r="AA143" s="20"/>
    </row>
    <row r="144" spans="1:27" ht="15.75" thickBot="1" x14ac:dyDescent="0.3">
      <c r="A144">
        <f t="shared" si="24"/>
        <v>16.999999999999972</v>
      </c>
      <c r="B144">
        <f t="shared" si="22"/>
        <v>0.10000000000000142</v>
      </c>
      <c r="C144">
        <f t="shared" si="27"/>
        <v>17.899999999999984</v>
      </c>
      <c r="D144">
        <f t="shared" si="25"/>
        <v>20.59999999999981</v>
      </c>
      <c r="E144" s="67">
        <v>15.6</v>
      </c>
      <c r="F144" s="66">
        <v>35</v>
      </c>
      <c r="G144" s="1">
        <f>INDEX(Коэффициенты!D$3:D$39, MATCH(F144,Коэффициенты!C$3:C$39,1))</f>
        <v>0.64</v>
      </c>
      <c r="H144">
        <f t="shared" si="20"/>
        <v>15600</v>
      </c>
      <c r="I144" s="12">
        <f>INDEX(Коэффициенты!B$3:B$74,MATCH(H144,Коэффициенты!A$3:A$74,1))</f>
        <v>0.35</v>
      </c>
      <c r="J144" s="9">
        <f t="shared" si="28"/>
        <v>491.4</v>
      </c>
      <c r="K144" s="2">
        <f t="shared" si="23"/>
        <v>2.6880000000000384</v>
      </c>
      <c r="L144" s="10">
        <f t="shared" si="29"/>
        <v>342.28319999999928</v>
      </c>
      <c r="M144" s="62">
        <f t="shared" si="21"/>
        <v>833.68319999999926</v>
      </c>
      <c r="N144" s="63">
        <f t="shared" si="26"/>
        <v>666.94655999999941</v>
      </c>
      <c r="Q144" s="22"/>
      <c r="R144" s="20"/>
      <c r="S144" s="20"/>
      <c r="T144" s="20"/>
      <c r="U144" s="20"/>
      <c r="V144" s="20"/>
      <c r="W144" s="20"/>
      <c r="X144" s="20"/>
      <c r="Y144" s="20"/>
      <c r="Z144" s="20"/>
      <c r="AA144" s="20"/>
    </row>
    <row r="145" spans="1:27" ht="15.75" thickBot="1" x14ac:dyDescent="0.3">
      <c r="A145">
        <f t="shared" si="24"/>
        <v>17.099999999999973</v>
      </c>
      <c r="B145">
        <f t="shared" si="22"/>
        <v>0.10000000000000142</v>
      </c>
      <c r="C145">
        <f t="shared" si="27"/>
        <v>17.999999999999986</v>
      </c>
      <c r="D145">
        <f t="shared" si="25"/>
        <v>20.499999999999808</v>
      </c>
      <c r="E145" s="67">
        <v>9.1999999999999993</v>
      </c>
      <c r="F145" s="66">
        <v>28</v>
      </c>
      <c r="G145" s="1">
        <f>INDEX(Коэффициенты!D$3:D$39, MATCH(F145,Коэффициенты!C$3:C$39,1))</f>
        <v>0.69</v>
      </c>
      <c r="H145">
        <f t="shared" si="20"/>
        <v>9200</v>
      </c>
      <c r="I145" s="12">
        <f>INDEX(Коэффициенты!B$3:B$74,MATCH(H145,Коэффициенты!A$3:A$74,1))</f>
        <v>0.49</v>
      </c>
      <c r="J145" s="9">
        <f t="shared" si="28"/>
        <v>405.71999999999997</v>
      </c>
      <c r="K145" s="2">
        <f t="shared" si="23"/>
        <v>2.3184000000000329</v>
      </c>
      <c r="L145" s="10">
        <f t="shared" si="29"/>
        <v>344.60159999999934</v>
      </c>
      <c r="M145" s="62">
        <f t="shared" si="21"/>
        <v>750.32159999999931</v>
      </c>
      <c r="N145" s="63">
        <f t="shared" si="26"/>
        <v>600.25727999999947</v>
      </c>
      <c r="Q145" s="22"/>
      <c r="R145" s="20"/>
      <c r="S145" s="20"/>
      <c r="T145" s="20"/>
      <c r="U145" s="20"/>
      <c r="V145" s="20"/>
      <c r="W145" s="20"/>
      <c r="X145" s="20"/>
      <c r="Y145" s="20"/>
      <c r="Z145" s="20"/>
      <c r="AA145" s="20"/>
    </row>
    <row r="146" spans="1:27" ht="15.75" thickBot="1" x14ac:dyDescent="0.3">
      <c r="A146">
        <f t="shared" si="24"/>
        <v>17.199999999999974</v>
      </c>
      <c r="B146">
        <f t="shared" si="22"/>
        <v>0.10000000000000142</v>
      </c>
      <c r="C146" s="2">
        <f t="shared" si="27"/>
        <v>18.099999999999987</v>
      </c>
      <c r="D146">
        <f t="shared" si="25"/>
        <v>20.399999999999807</v>
      </c>
      <c r="E146" s="67">
        <v>9.5</v>
      </c>
      <c r="F146" s="66">
        <v>17</v>
      </c>
      <c r="G146" s="1">
        <f>INDEX(Коэффициенты!D$3:D$39, MATCH(F146,Коэффициенты!C$3:C$39,1))</f>
        <v>0.75</v>
      </c>
      <c r="H146">
        <f t="shared" si="20"/>
        <v>9500</v>
      </c>
      <c r="I146" s="12">
        <f>INDEX(Коэффициенты!B$3:B$74,MATCH(H146,Коэффициенты!A$3:A$74,1))</f>
        <v>0.47</v>
      </c>
      <c r="J146" s="9">
        <f t="shared" si="28"/>
        <v>401.84999999999997</v>
      </c>
      <c r="K146" s="2">
        <f t="shared" si="23"/>
        <v>1.5300000000000218</v>
      </c>
      <c r="L146" s="10">
        <f t="shared" si="29"/>
        <v>346.13159999999937</v>
      </c>
      <c r="M146" s="62">
        <f t="shared" si="21"/>
        <v>747.98159999999939</v>
      </c>
      <c r="N146" s="63">
        <f t="shared" si="26"/>
        <v>598.38527999999951</v>
      </c>
      <c r="Q146" s="22"/>
      <c r="R146" s="20"/>
      <c r="S146" s="20"/>
      <c r="T146" s="20"/>
      <c r="U146" s="20"/>
      <c r="V146" s="20"/>
      <c r="W146" s="20"/>
      <c r="X146" s="20"/>
      <c r="Y146" s="20"/>
      <c r="Z146" s="20"/>
      <c r="AA146" s="20"/>
    </row>
    <row r="147" spans="1:27" ht="15.75" thickBot="1" x14ac:dyDescent="0.3">
      <c r="A147">
        <f t="shared" si="24"/>
        <v>17.299999999999976</v>
      </c>
      <c r="B147">
        <f t="shared" si="22"/>
        <v>0.10000000000000142</v>
      </c>
      <c r="C147">
        <f t="shared" si="27"/>
        <v>18.199999999999989</v>
      </c>
      <c r="D147">
        <f t="shared" si="25"/>
        <v>20.299999999999805</v>
      </c>
      <c r="E147" s="67">
        <v>10.4</v>
      </c>
      <c r="F147" s="66">
        <v>14</v>
      </c>
      <c r="G147" s="1">
        <f>INDEX(Коэффициенты!D$3:D$39, MATCH(F147,Коэффициенты!C$3:C$39,1))</f>
        <v>0.75</v>
      </c>
      <c r="H147">
        <f t="shared" si="20"/>
        <v>10400</v>
      </c>
      <c r="I147" s="12">
        <f>INDEX(Коэффициенты!B$3:B$74,MATCH(H147,Коэффициенты!A$3:A$74,1))</f>
        <v>0.45</v>
      </c>
      <c r="J147" s="9">
        <f t="shared" si="28"/>
        <v>421.2</v>
      </c>
      <c r="K147" s="2">
        <f t="shared" si="23"/>
        <v>1.2600000000000178</v>
      </c>
      <c r="L147" s="10">
        <f t="shared" si="29"/>
        <v>347.39159999999936</v>
      </c>
      <c r="M147" s="62">
        <f t="shared" si="21"/>
        <v>768.59159999999929</v>
      </c>
      <c r="N147" s="63">
        <f t="shared" si="26"/>
        <v>614.87327999999945</v>
      </c>
      <c r="Q147" s="22"/>
      <c r="R147" s="20"/>
      <c r="S147" s="20"/>
      <c r="T147" s="20"/>
      <c r="U147" s="20"/>
      <c r="V147" s="20"/>
      <c r="W147" s="20"/>
      <c r="X147" s="20"/>
      <c r="Y147" s="20"/>
      <c r="Z147" s="20"/>
      <c r="AA147" s="20"/>
    </row>
    <row r="148" spans="1:27" ht="15.75" thickBot="1" x14ac:dyDescent="0.3">
      <c r="A148">
        <f t="shared" si="24"/>
        <v>17.399999999999977</v>
      </c>
      <c r="B148">
        <f t="shared" si="22"/>
        <v>0.10000000000000142</v>
      </c>
      <c r="C148" s="2">
        <f t="shared" si="27"/>
        <v>18.29999999999999</v>
      </c>
      <c r="D148">
        <f t="shared" si="25"/>
        <v>20.199999999999804</v>
      </c>
      <c r="E148" s="67">
        <v>12.2</v>
      </c>
      <c r="F148" s="66">
        <v>24</v>
      </c>
      <c r="G148" s="1">
        <f>INDEX(Коэффициенты!D$3:D$39, MATCH(F148,Коэффициенты!C$3:C$39,1))</f>
        <v>0.72</v>
      </c>
      <c r="H148">
        <f t="shared" si="20"/>
        <v>12200</v>
      </c>
      <c r="I148" s="12">
        <f>INDEX(Коэффициенты!B$3:B$74,MATCH(H148,Коэффициенты!A$3:A$74,1))</f>
        <v>0.41</v>
      </c>
      <c r="J148" s="9">
        <f t="shared" si="28"/>
        <v>450.18</v>
      </c>
      <c r="K148" s="2">
        <f t="shared" si="23"/>
        <v>2.0736000000000296</v>
      </c>
      <c r="L148" s="10">
        <f t="shared" si="29"/>
        <v>349.46519999999941</v>
      </c>
      <c r="M148" s="62">
        <f t="shared" si="21"/>
        <v>799.64519999999948</v>
      </c>
      <c r="N148" s="63">
        <f t="shared" si="26"/>
        <v>639.7161599999996</v>
      </c>
      <c r="Q148" s="22"/>
      <c r="R148" s="20"/>
      <c r="S148" s="20"/>
      <c r="T148" s="20"/>
      <c r="U148" s="20"/>
      <c r="V148" s="20"/>
      <c r="W148" s="20"/>
      <c r="X148" s="20"/>
      <c r="Y148" s="20"/>
      <c r="Z148" s="20"/>
      <c r="AA148" s="20"/>
    </row>
    <row r="149" spans="1:27" ht="15.75" thickBot="1" x14ac:dyDescent="0.3">
      <c r="A149">
        <f t="shared" si="24"/>
        <v>17.499999999999979</v>
      </c>
      <c r="B149">
        <f t="shared" si="22"/>
        <v>0.10000000000000142</v>
      </c>
      <c r="C149">
        <f t="shared" si="27"/>
        <v>18.399999999999991</v>
      </c>
      <c r="D149">
        <f t="shared" si="25"/>
        <v>20.099999999999802</v>
      </c>
      <c r="E149" s="67">
        <v>9.3000000000000007</v>
      </c>
      <c r="F149" s="66">
        <v>23</v>
      </c>
      <c r="G149" s="1">
        <f>INDEX(Коэффициенты!D$3:D$39, MATCH(F149,Коэффициенты!C$3:C$39,1))</f>
        <v>0.73</v>
      </c>
      <c r="H149">
        <f t="shared" si="20"/>
        <v>9300</v>
      </c>
      <c r="I149" s="12">
        <f>INDEX(Коэффициенты!B$3:B$74,MATCH(H149,Коэффициенты!A$3:A$74,1))</f>
        <v>0.48</v>
      </c>
      <c r="J149" s="9">
        <f t="shared" si="28"/>
        <v>401.76</v>
      </c>
      <c r="K149" s="2">
        <f t="shared" si="23"/>
        <v>2.0148000000000286</v>
      </c>
      <c r="L149" s="10">
        <f t="shared" si="29"/>
        <v>351.47999999999945</v>
      </c>
      <c r="M149" s="62">
        <f t="shared" si="21"/>
        <v>753.23999999999944</v>
      </c>
      <c r="N149" s="63">
        <f t="shared" si="26"/>
        <v>602.59199999999953</v>
      </c>
      <c r="Q149" s="22"/>
      <c r="R149" s="20"/>
      <c r="S149" s="20"/>
      <c r="T149" s="20"/>
      <c r="U149" s="20"/>
      <c r="V149" s="20"/>
      <c r="W149" s="20"/>
      <c r="X149" s="20"/>
      <c r="Y149" s="20"/>
      <c r="Z149" s="20"/>
      <c r="AA149" s="20"/>
    </row>
    <row r="150" spans="1:27" ht="15.75" thickBot="1" x14ac:dyDescent="0.3">
      <c r="A150">
        <f t="shared" si="24"/>
        <v>17.59999999999998</v>
      </c>
      <c r="B150">
        <f t="shared" si="22"/>
        <v>0.10000000000000142</v>
      </c>
      <c r="C150" s="2">
        <f t="shared" si="27"/>
        <v>18.499999999999993</v>
      </c>
      <c r="D150">
        <f t="shared" si="25"/>
        <v>19.999999999999801</v>
      </c>
      <c r="E150" s="67">
        <v>8.1999999999999993</v>
      </c>
      <c r="F150" s="66">
        <v>22</v>
      </c>
      <c r="G150" s="1">
        <f>INDEX(Коэффициенты!D$3:D$39, MATCH(F150,Коэффициенты!C$3:C$39,1))</f>
        <v>0.74</v>
      </c>
      <c r="H150">
        <f t="shared" si="20"/>
        <v>8200</v>
      </c>
      <c r="I150" s="12">
        <f>INDEX(Коэффициенты!B$3:B$74,MATCH(H150,Коэффициенты!A$3:A$74,1))</f>
        <v>0.53</v>
      </c>
      <c r="J150" s="9">
        <f t="shared" si="28"/>
        <v>391.14</v>
      </c>
      <c r="K150" s="2">
        <f t="shared" si="23"/>
        <v>1.9536000000000278</v>
      </c>
      <c r="L150" s="10">
        <f t="shared" si="29"/>
        <v>353.4335999999995</v>
      </c>
      <c r="M150" s="62">
        <f t="shared" si="21"/>
        <v>744.57359999999949</v>
      </c>
      <c r="N150" s="63">
        <f t="shared" si="26"/>
        <v>595.65887999999961</v>
      </c>
      <c r="Q150" s="22"/>
      <c r="R150" s="20"/>
      <c r="S150" s="20"/>
      <c r="T150" s="20"/>
      <c r="U150" s="20"/>
      <c r="V150" s="20"/>
      <c r="W150" s="20"/>
      <c r="X150" s="20"/>
      <c r="Y150" s="20"/>
      <c r="Z150" s="20"/>
      <c r="AA150" s="20"/>
    </row>
    <row r="151" spans="1:27" ht="15.75" thickBot="1" x14ac:dyDescent="0.3">
      <c r="A151">
        <f t="shared" si="24"/>
        <v>17.699999999999982</v>
      </c>
      <c r="B151">
        <f t="shared" si="22"/>
        <v>0.10000000000000142</v>
      </c>
      <c r="C151" s="2">
        <f t="shared" si="27"/>
        <v>18.599999999999994</v>
      </c>
      <c r="D151">
        <f t="shared" si="25"/>
        <v>19.8999999999998</v>
      </c>
      <c r="E151" s="67">
        <v>10.6</v>
      </c>
      <c r="F151" s="66">
        <v>21</v>
      </c>
      <c r="G151" s="1">
        <f>INDEX(Коэффициенты!D$3:D$39, MATCH(F151,Коэффициенты!C$3:C$39,1))</f>
        <v>0.75</v>
      </c>
      <c r="H151">
        <f t="shared" si="20"/>
        <v>10600</v>
      </c>
      <c r="I151" s="12">
        <f>INDEX(Коэффициенты!B$3:B$74,MATCH(H151,Коэффициенты!A$3:A$74,1))</f>
        <v>0.44</v>
      </c>
      <c r="J151" s="9">
        <f t="shared" si="28"/>
        <v>419.76</v>
      </c>
      <c r="K151" s="2">
        <f t="shared" si="23"/>
        <v>1.8900000000000268</v>
      </c>
      <c r="L151" s="10">
        <f t="shared" si="29"/>
        <v>355.32359999999954</v>
      </c>
      <c r="M151" s="62">
        <f t="shared" si="21"/>
        <v>775.08359999999948</v>
      </c>
      <c r="N151" s="63">
        <f t="shared" si="26"/>
        <v>620.06687999999963</v>
      </c>
      <c r="Q151" s="22"/>
      <c r="R151" s="20"/>
      <c r="S151" s="20"/>
      <c r="T151" s="20"/>
      <c r="U151" s="20"/>
      <c r="V151" s="20"/>
      <c r="W151" s="20"/>
      <c r="X151" s="20"/>
      <c r="Y151" s="20"/>
      <c r="Z151" s="20"/>
      <c r="AA151" s="20"/>
    </row>
    <row r="152" spans="1:27" ht="15.75" thickBot="1" x14ac:dyDescent="0.3">
      <c r="A152">
        <f t="shared" si="24"/>
        <v>17.799999999999983</v>
      </c>
      <c r="B152">
        <f t="shared" si="22"/>
        <v>0.10000000000000142</v>
      </c>
      <c r="C152">
        <f t="shared" si="27"/>
        <v>18.699999999999996</v>
      </c>
      <c r="D152">
        <f t="shared" si="25"/>
        <v>19.799999999999798</v>
      </c>
      <c r="E152" s="67">
        <v>9.1</v>
      </c>
      <c r="F152" s="66">
        <v>18</v>
      </c>
      <c r="G152" s="1">
        <f>INDEX(Коэффициенты!D$3:D$39, MATCH(F152,Коэффициенты!C$3:C$39,1))</f>
        <v>0.75</v>
      </c>
      <c r="H152">
        <f t="shared" si="20"/>
        <v>9100</v>
      </c>
      <c r="I152" s="12">
        <f>INDEX(Коэффициенты!B$3:B$74,MATCH(H152,Коэффициенты!A$3:A$74,1))</f>
        <v>0.49</v>
      </c>
      <c r="J152" s="9">
        <f t="shared" si="28"/>
        <v>401.31</v>
      </c>
      <c r="K152" s="2">
        <f t="shared" si="23"/>
        <v>1.620000000000023</v>
      </c>
      <c r="L152" s="10">
        <f t="shared" si="29"/>
        <v>356.94359999999955</v>
      </c>
      <c r="M152" s="62">
        <f t="shared" si="21"/>
        <v>758.25359999999955</v>
      </c>
      <c r="N152" s="63">
        <f t="shared" si="26"/>
        <v>606.60287999999969</v>
      </c>
      <c r="Q152" s="22"/>
      <c r="R152" s="20"/>
      <c r="S152" s="20"/>
      <c r="T152" s="20"/>
      <c r="U152" s="20"/>
      <c r="V152" s="20"/>
      <c r="W152" s="20"/>
      <c r="X152" s="20"/>
      <c r="Y152" s="20"/>
      <c r="Z152" s="20"/>
      <c r="AA152" s="20"/>
    </row>
    <row r="153" spans="1:27" ht="15.75" thickBot="1" x14ac:dyDescent="0.3">
      <c r="A153">
        <f t="shared" si="24"/>
        <v>17.899999999999984</v>
      </c>
      <c r="B153">
        <f t="shared" si="22"/>
        <v>0.10000000000000142</v>
      </c>
      <c r="C153">
        <f t="shared" si="27"/>
        <v>18.799999999999997</v>
      </c>
      <c r="D153">
        <f t="shared" si="25"/>
        <v>19.699999999999797</v>
      </c>
      <c r="E153" s="67">
        <v>9.8000000000000007</v>
      </c>
      <c r="F153" s="66">
        <v>24</v>
      </c>
      <c r="G153" s="1">
        <f>INDEX(Коэффициенты!D$3:D$39, MATCH(F153,Коэффициенты!C$3:C$39,1))</f>
        <v>0.72</v>
      </c>
      <c r="H153">
        <f t="shared" si="20"/>
        <v>9800</v>
      </c>
      <c r="I153" s="12">
        <f>INDEX(Коэффициенты!B$3:B$74,MATCH(H153,Коэффициенты!A$3:A$74,1))</f>
        <v>0.46</v>
      </c>
      <c r="J153" s="9">
        <f t="shared" si="28"/>
        <v>405.71999999999997</v>
      </c>
      <c r="K153" s="2">
        <f t="shared" si="23"/>
        <v>2.0736000000000296</v>
      </c>
      <c r="L153" s="10">
        <f t="shared" si="29"/>
        <v>359.0171999999996</v>
      </c>
      <c r="M153" s="62">
        <f t="shared" si="21"/>
        <v>764.73719999999958</v>
      </c>
      <c r="N153" s="63">
        <f t="shared" si="26"/>
        <v>611.78975999999966</v>
      </c>
      <c r="Q153" s="22"/>
      <c r="R153" s="20"/>
      <c r="S153" s="20"/>
      <c r="T153" s="20"/>
      <c r="U153" s="20"/>
      <c r="V153" s="20"/>
      <c r="W153" s="20"/>
      <c r="X153" s="20"/>
      <c r="Y153" s="20"/>
      <c r="Z153" s="20"/>
      <c r="AA153" s="20"/>
    </row>
    <row r="154" spans="1:27" ht="15.75" thickBot="1" x14ac:dyDescent="0.3">
      <c r="A154">
        <f t="shared" si="24"/>
        <v>17.999999999999986</v>
      </c>
      <c r="B154">
        <f t="shared" si="22"/>
        <v>0.10000000000000142</v>
      </c>
      <c r="C154" s="2">
        <f t="shared" si="27"/>
        <v>18.899999999999999</v>
      </c>
      <c r="D154">
        <f t="shared" si="25"/>
        <v>19.599999999999795</v>
      </c>
      <c r="E154" s="67">
        <v>20.6</v>
      </c>
      <c r="F154" s="66">
        <v>35</v>
      </c>
      <c r="G154" s="1">
        <f>INDEX(Коэффициенты!D$3:D$39, MATCH(F154,Коэффициенты!C$3:C$39,1))</f>
        <v>0.64</v>
      </c>
      <c r="H154">
        <f t="shared" si="20"/>
        <v>20600</v>
      </c>
      <c r="I154" s="12">
        <f>INDEX(Коэффициенты!B$3:B$74,MATCH(H154,Коэффициенты!A$3:A$74,1))</f>
        <v>0.29999999999999899</v>
      </c>
      <c r="J154" s="9">
        <f t="shared" si="28"/>
        <v>556.19999999999811</v>
      </c>
      <c r="K154" s="2">
        <f t="shared" si="23"/>
        <v>2.6880000000000384</v>
      </c>
      <c r="L154" s="10">
        <f t="shared" si="29"/>
        <v>361.70519999999965</v>
      </c>
      <c r="M154" s="62">
        <f t="shared" si="21"/>
        <v>917.90519999999776</v>
      </c>
      <c r="N154" s="63">
        <f t="shared" si="26"/>
        <v>734.32415999999819</v>
      </c>
      <c r="Q154" s="22"/>
      <c r="R154" s="20"/>
      <c r="S154" s="20"/>
      <c r="T154" s="20"/>
      <c r="U154" s="20"/>
      <c r="V154" s="20"/>
      <c r="W154" s="20"/>
      <c r="X154" s="20"/>
      <c r="Y154" s="20"/>
      <c r="Z154" s="20"/>
      <c r="AA154" s="20"/>
    </row>
    <row r="155" spans="1:27" ht="15.75" thickBot="1" x14ac:dyDescent="0.3">
      <c r="A155">
        <f t="shared" si="24"/>
        <v>18.099999999999987</v>
      </c>
      <c r="B155">
        <f t="shared" si="22"/>
        <v>0.10000000000000142</v>
      </c>
      <c r="C155">
        <f t="shared" si="27"/>
        <v>19</v>
      </c>
      <c r="D155">
        <f t="shared" si="25"/>
        <v>19.499999999999794</v>
      </c>
      <c r="E155" s="67">
        <v>30</v>
      </c>
      <c r="F155" s="66">
        <v>51</v>
      </c>
      <c r="G155" s="1">
        <f>INDEX(Коэффициенты!D$3:D$39, MATCH(F155,Коэффициенты!C$3:C$39,1))</f>
        <v>0.57999999999999996</v>
      </c>
      <c r="H155">
        <f t="shared" si="20"/>
        <v>30000</v>
      </c>
      <c r="I155" s="12">
        <f>INDEX(Коэффициенты!B$3:B$74,MATCH(H155,Коэффициенты!A$3:A$74,1))</f>
        <v>0.19999999999999901</v>
      </c>
      <c r="J155" s="9">
        <f t="shared" si="28"/>
        <v>539.99999999999727</v>
      </c>
      <c r="K155" s="2">
        <f t="shared" si="23"/>
        <v>3.54960000000005</v>
      </c>
      <c r="L155" s="10">
        <f t="shared" si="29"/>
        <v>365.2547999999997</v>
      </c>
      <c r="M155" s="62">
        <f t="shared" si="21"/>
        <v>905.25479999999698</v>
      </c>
      <c r="N155" s="63">
        <f t="shared" si="26"/>
        <v>724.20383999999763</v>
      </c>
      <c r="Q155" s="22"/>
      <c r="R155" s="20"/>
      <c r="S155" s="20"/>
      <c r="T155" s="20"/>
      <c r="U155" s="20"/>
      <c r="V155" s="20"/>
      <c r="W155" s="20"/>
      <c r="X155" s="20"/>
      <c r="Y155" s="20"/>
      <c r="Z155" s="20"/>
      <c r="AA155" s="20"/>
    </row>
    <row r="156" spans="1:27" ht="15.75" thickBot="1" x14ac:dyDescent="0.3">
      <c r="A156">
        <f t="shared" si="24"/>
        <v>18.199999999999989</v>
      </c>
      <c r="B156">
        <f t="shared" si="22"/>
        <v>0.10000000000000142</v>
      </c>
      <c r="C156" s="2">
        <f t="shared" si="27"/>
        <v>19.100000000000001</v>
      </c>
      <c r="D156">
        <f t="shared" si="25"/>
        <v>19.399999999999793</v>
      </c>
      <c r="E156" s="67">
        <v>30.3</v>
      </c>
      <c r="F156" s="66">
        <v>98</v>
      </c>
      <c r="G156" s="1">
        <f>INDEX(Коэффициенты!D$3:D$39, MATCH(F156,Коэффициенты!C$3:C$39,1))</f>
        <v>0.46</v>
      </c>
      <c r="H156">
        <f t="shared" si="20"/>
        <v>30300</v>
      </c>
      <c r="I156" s="12">
        <f>INDEX(Коэффициенты!B$3:B$74,MATCH(H156,Коэффициенты!A$3:A$74,1))</f>
        <v>0.19999999999999901</v>
      </c>
      <c r="J156" s="9">
        <f t="shared" si="28"/>
        <v>545.39999999999725</v>
      </c>
      <c r="K156" s="2">
        <f t="shared" si="23"/>
        <v>5.4096000000000775</v>
      </c>
      <c r="L156" s="10">
        <f t="shared" si="29"/>
        <v>370.66439999999977</v>
      </c>
      <c r="M156" s="62">
        <f t="shared" si="21"/>
        <v>916.06439999999702</v>
      </c>
      <c r="N156" s="63">
        <f t="shared" si="26"/>
        <v>732.85151999999766</v>
      </c>
      <c r="Q156" s="22"/>
      <c r="R156" s="20"/>
      <c r="S156" s="20"/>
      <c r="T156" s="20"/>
      <c r="U156" s="20"/>
      <c r="V156" s="20"/>
      <c r="W156" s="20"/>
      <c r="X156" s="20"/>
      <c r="Y156" s="20"/>
      <c r="Z156" s="20"/>
      <c r="AA156" s="20"/>
    </row>
    <row r="157" spans="1:27" ht="15.75" thickBot="1" x14ac:dyDescent="0.3">
      <c r="A157">
        <f t="shared" si="24"/>
        <v>18.29999999999999</v>
      </c>
      <c r="B157">
        <f t="shared" si="22"/>
        <v>0.10000000000000142</v>
      </c>
      <c r="C157">
        <f t="shared" si="27"/>
        <v>19.200000000000003</v>
      </c>
      <c r="D157">
        <f t="shared" si="25"/>
        <v>19.299999999999791</v>
      </c>
      <c r="E157" s="67">
        <v>30.6</v>
      </c>
      <c r="F157" s="66">
        <v>166</v>
      </c>
      <c r="G157" s="1">
        <f>INDEX(Коэффициенты!D$3:D$39, MATCH(F157,Коэффициенты!C$3:C$39,1))</f>
        <v>0.4</v>
      </c>
      <c r="H157">
        <f t="shared" si="20"/>
        <v>30600</v>
      </c>
      <c r="I157" s="12">
        <f>INDEX(Коэффициенты!B$3:B$74,MATCH(H157,Коэффициенты!A$3:A$74,1))</f>
        <v>0.19999999999999901</v>
      </c>
      <c r="J157" s="9">
        <f t="shared" si="28"/>
        <v>550.79999999999723</v>
      </c>
      <c r="K157" s="2">
        <f t="shared" si="23"/>
        <v>7.9680000000001137</v>
      </c>
      <c r="L157" s="10">
        <f t="shared" si="29"/>
        <v>378.6323999999999</v>
      </c>
      <c r="M157" s="62">
        <f t="shared" si="21"/>
        <v>929.43239999999719</v>
      </c>
      <c r="N157" s="63">
        <f t="shared" si="26"/>
        <v>743.54591999999775</v>
      </c>
      <c r="Q157" s="22"/>
      <c r="R157" s="20"/>
      <c r="S157" s="20"/>
      <c r="T157" s="20"/>
      <c r="U157" s="20"/>
      <c r="V157" s="20"/>
      <c r="W157" s="20"/>
      <c r="X157" s="20"/>
      <c r="Y157" s="20"/>
      <c r="Z157" s="20"/>
      <c r="AA157" s="20"/>
    </row>
    <row r="158" spans="1:27" ht="15.75" thickBot="1" x14ac:dyDescent="0.3">
      <c r="C158" s="2"/>
      <c r="E158" s="67"/>
      <c r="F158" s="66"/>
      <c r="G158" s="1"/>
      <c r="I158" s="12"/>
      <c r="J158" s="9"/>
      <c r="K158" s="2"/>
      <c r="L158" s="10"/>
      <c r="M158" s="62"/>
      <c r="N158" s="63"/>
      <c r="Q158" s="22"/>
      <c r="R158" s="20"/>
      <c r="S158" s="20"/>
      <c r="T158" s="20"/>
      <c r="U158" s="20"/>
      <c r="V158" s="20"/>
      <c r="W158" s="20"/>
      <c r="X158" s="20"/>
      <c r="Y158" s="20"/>
      <c r="Z158" s="20"/>
      <c r="AA158" s="20"/>
    </row>
    <row r="159" spans="1:27" ht="15.75" thickBot="1" x14ac:dyDescent="0.3">
      <c r="C159" s="2"/>
      <c r="E159" s="67"/>
      <c r="F159" s="66"/>
      <c r="G159" s="1"/>
      <c r="I159" s="12"/>
      <c r="J159" s="9"/>
      <c r="K159" s="2"/>
      <c r="L159" s="10"/>
      <c r="M159" s="62"/>
      <c r="N159" s="63"/>
      <c r="Q159" s="22"/>
      <c r="R159" s="20"/>
      <c r="S159" s="20"/>
      <c r="T159" s="20"/>
      <c r="U159" s="20"/>
      <c r="V159" s="20"/>
      <c r="W159" s="20"/>
      <c r="X159" s="20"/>
      <c r="Y159" s="20"/>
      <c r="Z159" s="20"/>
      <c r="AA159" s="20"/>
    </row>
    <row r="160" spans="1:27" ht="15.75" thickBot="1" x14ac:dyDescent="0.3">
      <c r="E160" s="67"/>
      <c r="F160" s="66"/>
      <c r="G160" s="1"/>
      <c r="I160" s="12"/>
      <c r="J160" s="9"/>
      <c r="K160" s="2"/>
      <c r="L160" s="10"/>
      <c r="M160" s="62"/>
      <c r="N160" s="63"/>
      <c r="Q160" s="22"/>
      <c r="R160" s="20"/>
      <c r="S160" s="20"/>
      <c r="T160" s="20"/>
      <c r="U160" s="20"/>
      <c r="V160" s="20"/>
      <c r="W160" s="20"/>
      <c r="X160" s="20"/>
      <c r="Y160" s="20"/>
      <c r="Z160" s="20"/>
      <c r="AA160" s="20"/>
    </row>
    <row r="161" spans="3:27" ht="15.75" thickBot="1" x14ac:dyDescent="0.3">
      <c r="E161" s="67"/>
      <c r="F161" s="66"/>
      <c r="G161" s="1"/>
      <c r="I161" s="12"/>
      <c r="J161" s="9"/>
      <c r="K161" s="2"/>
      <c r="L161" s="10"/>
      <c r="M161" s="62"/>
      <c r="N161" s="63"/>
      <c r="Q161" s="22"/>
      <c r="R161" s="20"/>
      <c r="S161" s="20"/>
      <c r="T161" s="20"/>
      <c r="U161" s="20"/>
      <c r="V161" s="20"/>
      <c r="W161" s="20"/>
      <c r="X161" s="20"/>
      <c r="Y161" s="20"/>
      <c r="Z161" s="20"/>
      <c r="AA161" s="20"/>
    </row>
    <row r="162" spans="3:27" ht="15.75" thickBot="1" x14ac:dyDescent="0.3">
      <c r="C162" s="2"/>
      <c r="E162" s="67"/>
      <c r="F162" s="66"/>
      <c r="G162" s="1"/>
      <c r="I162" s="12"/>
      <c r="J162" s="9"/>
      <c r="K162" s="2"/>
      <c r="L162" s="10"/>
      <c r="M162" s="62"/>
      <c r="N162" s="63"/>
      <c r="Q162" s="22"/>
      <c r="R162" s="20"/>
      <c r="S162" s="20"/>
      <c r="T162" s="20"/>
      <c r="U162" s="20"/>
      <c r="V162" s="20"/>
      <c r="W162" s="20"/>
      <c r="X162" s="20"/>
      <c r="Y162" s="20"/>
      <c r="Z162" s="20"/>
      <c r="AA162" s="20"/>
    </row>
    <row r="163" spans="3:27" ht="15.75" thickBot="1" x14ac:dyDescent="0.3">
      <c r="E163" s="67"/>
      <c r="F163" s="66"/>
      <c r="G163" s="1"/>
      <c r="I163" s="12"/>
      <c r="J163" s="9"/>
      <c r="K163" s="2"/>
      <c r="L163" s="10"/>
      <c r="M163" s="62"/>
      <c r="N163" s="63"/>
      <c r="Q163" s="22"/>
      <c r="R163" s="20"/>
      <c r="S163" s="20"/>
      <c r="T163" s="20"/>
      <c r="U163" s="20"/>
      <c r="V163" s="20"/>
      <c r="W163" s="20"/>
      <c r="X163" s="20"/>
      <c r="Y163" s="20"/>
      <c r="Z163" s="20"/>
      <c r="AA163" s="20"/>
    </row>
    <row r="164" spans="3:27" ht="15.75" thickBot="1" x14ac:dyDescent="0.3">
      <c r="C164" s="2"/>
      <c r="E164" s="67"/>
      <c r="F164" s="66"/>
      <c r="G164" s="1"/>
      <c r="I164" s="12"/>
      <c r="J164" s="9"/>
      <c r="K164" s="2"/>
      <c r="L164" s="10"/>
      <c r="M164" s="62"/>
      <c r="N164" s="63"/>
      <c r="Q164" s="22"/>
      <c r="R164" s="20"/>
      <c r="S164" s="20"/>
      <c r="T164" s="20"/>
      <c r="U164" s="20"/>
      <c r="V164" s="20"/>
      <c r="W164" s="20"/>
      <c r="X164" s="20"/>
      <c r="Y164" s="20"/>
      <c r="Z164" s="20"/>
      <c r="AA164" s="20"/>
    </row>
    <row r="165" spans="3:27" ht="15.75" thickBot="1" x14ac:dyDescent="0.3">
      <c r="E165" s="67"/>
      <c r="F165" s="66"/>
      <c r="G165" s="1"/>
      <c r="I165" s="12"/>
      <c r="J165" s="9"/>
      <c r="K165" s="2"/>
      <c r="L165" s="10"/>
      <c r="M165" s="62"/>
      <c r="N165" s="63"/>
      <c r="Q165" s="22"/>
      <c r="R165" s="20"/>
      <c r="S165" s="20"/>
      <c r="T165" s="20"/>
      <c r="U165" s="20"/>
      <c r="V165" s="20"/>
      <c r="W165" s="20"/>
      <c r="X165" s="20"/>
      <c r="Y165" s="20"/>
      <c r="Z165" s="20"/>
      <c r="AA165" s="20"/>
    </row>
    <row r="166" spans="3:27" ht="15.75" thickBot="1" x14ac:dyDescent="0.3">
      <c r="C166" s="2"/>
      <c r="E166" s="67"/>
      <c r="F166" s="66"/>
      <c r="G166" s="1"/>
      <c r="I166" s="12"/>
      <c r="J166" s="9"/>
      <c r="K166" s="2"/>
      <c r="L166" s="10"/>
      <c r="M166" s="62"/>
      <c r="N166" s="63"/>
      <c r="Q166" s="22"/>
      <c r="R166" s="20"/>
      <c r="S166" s="20"/>
      <c r="T166" s="20"/>
      <c r="U166" s="20"/>
      <c r="V166" s="20"/>
      <c r="W166" s="20"/>
      <c r="X166" s="20"/>
      <c r="Y166" s="20"/>
      <c r="Z166" s="20"/>
      <c r="AA166" s="20"/>
    </row>
    <row r="167" spans="3:27" ht="15.75" thickBot="1" x14ac:dyDescent="0.3">
      <c r="C167" s="2"/>
      <c r="E167" s="67"/>
      <c r="F167" s="66"/>
      <c r="G167" s="1"/>
      <c r="I167" s="12"/>
      <c r="J167" s="9"/>
      <c r="K167" s="2"/>
      <c r="L167" s="10"/>
      <c r="M167" s="62"/>
      <c r="N167" s="63"/>
      <c r="Q167" s="22"/>
      <c r="R167" s="20"/>
      <c r="S167" s="20"/>
      <c r="T167" s="20"/>
      <c r="U167" s="20"/>
      <c r="V167" s="20"/>
      <c r="W167" s="20"/>
      <c r="X167" s="20"/>
      <c r="Y167" s="20"/>
      <c r="Z167" s="20"/>
      <c r="AA167" s="20"/>
    </row>
    <row r="168" spans="3:27" ht="15.75" thickBot="1" x14ac:dyDescent="0.3">
      <c r="E168" s="67"/>
      <c r="F168" s="66"/>
      <c r="G168" s="1"/>
      <c r="I168" s="12"/>
      <c r="J168" s="9"/>
      <c r="K168" s="2"/>
      <c r="L168" s="10"/>
      <c r="M168" s="62"/>
      <c r="N168" s="63"/>
      <c r="Q168" s="22"/>
      <c r="R168" s="20"/>
      <c r="S168" s="20"/>
      <c r="T168" s="20"/>
      <c r="U168" s="20"/>
      <c r="V168" s="20"/>
      <c r="W168" s="20"/>
      <c r="X168" s="20"/>
      <c r="Y168" s="20"/>
      <c r="Z168" s="20"/>
      <c r="AA168" s="20"/>
    </row>
    <row r="169" spans="3:27" ht="15.75" thickBot="1" x14ac:dyDescent="0.3">
      <c r="E169" s="67"/>
      <c r="F169" s="66"/>
      <c r="G169" s="1"/>
      <c r="I169" s="12"/>
      <c r="J169" s="9"/>
      <c r="K169" s="2"/>
      <c r="L169" s="10"/>
      <c r="M169" s="62"/>
      <c r="N169" s="63"/>
      <c r="Q169" s="22"/>
      <c r="R169" s="20"/>
      <c r="S169" s="20"/>
      <c r="T169" s="20"/>
      <c r="U169" s="20"/>
      <c r="V169" s="20"/>
      <c r="W169" s="20"/>
      <c r="X169" s="20"/>
      <c r="Y169" s="20"/>
      <c r="Z169" s="20"/>
      <c r="AA169" s="20"/>
    </row>
    <row r="170" spans="3:27" ht="15.75" thickBot="1" x14ac:dyDescent="0.3">
      <c r="C170" s="2"/>
      <c r="E170" s="67"/>
      <c r="F170" s="66"/>
      <c r="G170" s="1"/>
      <c r="I170" s="12"/>
      <c r="J170" s="9"/>
      <c r="K170" s="2"/>
      <c r="L170" s="10"/>
      <c r="M170" s="62"/>
      <c r="N170" s="63"/>
      <c r="Q170" s="22"/>
      <c r="R170" s="20"/>
      <c r="S170" s="20"/>
      <c r="T170" s="20"/>
      <c r="U170" s="20"/>
      <c r="V170" s="20"/>
      <c r="W170" s="20"/>
      <c r="X170" s="20"/>
      <c r="Y170" s="20"/>
      <c r="Z170" s="20"/>
      <c r="AA170" s="20"/>
    </row>
    <row r="171" spans="3:27" ht="15.75" thickBot="1" x14ac:dyDescent="0.3">
      <c r="E171" s="67"/>
      <c r="F171" s="66"/>
      <c r="G171" s="1"/>
      <c r="I171" s="12"/>
      <c r="J171" s="9"/>
      <c r="K171" s="2"/>
      <c r="L171" s="10"/>
      <c r="M171" s="62"/>
      <c r="N171" s="63"/>
      <c r="Q171" s="22"/>
      <c r="R171" s="20"/>
      <c r="S171" s="20"/>
      <c r="T171" s="20"/>
      <c r="U171" s="20"/>
      <c r="V171" s="20"/>
      <c r="W171" s="20"/>
      <c r="X171" s="20"/>
      <c r="Y171" s="20"/>
      <c r="Z171" s="20"/>
      <c r="AA171" s="20"/>
    </row>
    <row r="172" spans="3:27" ht="15.75" thickBot="1" x14ac:dyDescent="0.3">
      <c r="C172" s="2"/>
      <c r="E172" s="67"/>
      <c r="F172" s="66"/>
      <c r="G172" s="1"/>
      <c r="I172" s="12"/>
      <c r="J172" s="9"/>
      <c r="K172" s="2"/>
      <c r="L172" s="10"/>
      <c r="M172" s="62"/>
      <c r="N172" s="63"/>
      <c r="Q172" s="22"/>
      <c r="R172" s="20"/>
      <c r="S172" s="20"/>
      <c r="T172" s="20"/>
      <c r="U172" s="20"/>
      <c r="V172" s="20"/>
      <c r="W172" s="20"/>
      <c r="X172" s="20"/>
      <c r="Y172" s="20"/>
      <c r="Z172" s="20"/>
      <c r="AA172" s="20"/>
    </row>
    <row r="173" spans="3:27" ht="15.75" thickBot="1" x14ac:dyDescent="0.3">
      <c r="C173" s="2"/>
      <c r="E173" s="67"/>
      <c r="F173" s="66"/>
      <c r="G173" s="1"/>
      <c r="I173" s="12"/>
      <c r="J173" s="9"/>
      <c r="K173" s="2"/>
      <c r="L173" s="10"/>
      <c r="M173" s="62"/>
      <c r="N173" s="63"/>
      <c r="Q173" s="22"/>
      <c r="R173" s="20"/>
      <c r="S173" s="20"/>
      <c r="T173" s="20"/>
      <c r="U173" s="20"/>
      <c r="V173" s="20"/>
      <c r="W173" s="20"/>
      <c r="X173" s="20"/>
      <c r="Y173" s="20"/>
      <c r="Z173" s="20"/>
      <c r="AA173" s="20"/>
    </row>
    <row r="174" spans="3:27" ht="15.75" thickBot="1" x14ac:dyDescent="0.3">
      <c r="E174" s="67"/>
      <c r="F174" s="66"/>
      <c r="G174" s="1"/>
      <c r="I174" s="12"/>
      <c r="J174" s="9"/>
      <c r="K174" s="2"/>
      <c r="L174" s="10"/>
      <c r="M174" s="62"/>
      <c r="N174" s="63"/>
      <c r="Q174" s="22"/>
      <c r="R174" s="20"/>
      <c r="S174" s="20"/>
      <c r="T174" s="20"/>
      <c r="U174" s="20"/>
      <c r="V174" s="20"/>
      <c r="W174" s="20"/>
      <c r="X174" s="20"/>
      <c r="Y174" s="20"/>
      <c r="Z174" s="20"/>
      <c r="AA174" s="20"/>
    </row>
    <row r="175" spans="3:27" ht="15.75" thickBot="1" x14ac:dyDescent="0.3">
      <c r="E175" s="67"/>
      <c r="F175" s="66"/>
      <c r="G175" s="1"/>
      <c r="I175" s="12"/>
      <c r="J175" s="9"/>
      <c r="K175" s="2"/>
      <c r="L175" s="10"/>
      <c r="M175" s="62"/>
      <c r="N175" s="63"/>
      <c r="Q175" s="22"/>
      <c r="R175" s="20"/>
      <c r="S175" s="20"/>
      <c r="T175" s="20"/>
      <c r="U175" s="20"/>
      <c r="V175" s="20"/>
      <c r="W175" s="20"/>
      <c r="X175" s="20"/>
      <c r="Y175" s="20"/>
      <c r="Z175" s="20"/>
      <c r="AA175" s="20"/>
    </row>
    <row r="176" spans="3:27" ht="15.75" thickBot="1" x14ac:dyDescent="0.3">
      <c r="C176" s="2"/>
      <c r="E176" s="67"/>
      <c r="F176" s="66"/>
      <c r="G176" s="1"/>
      <c r="I176" s="12"/>
      <c r="J176" s="9"/>
      <c r="K176" s="2"/>
      <c r="L176" s="10"/>
      <c r="M176" s="62"/>
      <c r="N176" s="63"/>
      <c r="Q176" s="22"/>
      <c r="R176" s="20"/>
      <c r="S176" s="20"/>
      <c r="T176" s="20"/>
      <c r="U176" s="20"/>
      <c r="V176" s="20"/>
      <c r="W176" s="20"/>
      <c r="X176" s="20"/>
      <c r="Y176" s="20"/>
      <c r="Z176" s="20"/>
      <c r="AA176" s="20"/>
    </row>
    <row r="177" spans="3:27" ht="15.75" thickBot="1" x14ac:dyDescent="0.3">
      <c r="E177" s="67"/>
      <c r="F177" s="66"/>
      <c r="G177" s="1"/>
      <c r="I177" s="12"/>
      <c r="J177" s="9"/>
      <c r="K177" s="2"/>
      <c r="L177" s="10"/>
      <c r="M177" s="62"/>
      <c r="N177" s="63"/>
      <c r="Q177" s="22"/>
      <c r="R177" s="20"/>
      <c r="S177" s="20"/>
      <c r="T177" s="20"/>
      <c r="U177" s="20"/>
      <c r="V177" s="20"/>
      <c r="W177" s="20"/>
      <c r="X177" s="20"/>
      <c r="Y177" s="20"/>
      <c r="Z177" s="20"/>
      <c r="AA177" s="20"/>
    </row>
    <row r="178" spans="3:27" ht="15.75" thickBot="1" x14ac:dyDescent="0.3">
      <c r="C178" s="2"/>
      <c r="E178" s="67"/>
      <c r="F178" s="66"/>
      <c r="G178" s="1"/>
      <c r="I178" s="12"/>
      <c r="J178" s="9"/>
      <c r="K178" s="2"/>
      <c r="L178" s="10"/>
      <c r="M178" s="62"/>
      <c r="N178" s="63"/>
      <c r="Q178" s="22"/>
      <c r="R178" s="20"/>
      <c r="S178" s="20"/>
      <c r="T178" s="20"/>
      <c r="U178" s="20"/>
      <c r="V178" s="20"/>
      <c r="W178" s="20"/>
      <c r="X178" s="20"/>
      <c r="Y178" s="20"/>
      <c r="Z178" s="20"/>
      <c r="AA178" s="20"/>
    </row>
    <row r="179" spans="3:27" ht="15.75" thickBot="1" x14ac:dyDescent="0.3">
      <c r="C179" s="2"/>
      <c r="E179" s="67"/>
      <c r="F179" s="66"/>
      <c r="G179" s="1"/>
      <c r="I179" s="12"/>
      <c r="J179" s="9"/>
      <c r="K179" s="2"/>
      <c r="L179" s="10"/>
      <c r="M179" s="62"/>
      <c r="N179" s="63"/>
      <c r="Q179" s="22"/>
      <c r="R179" s="20"/>
      <c r="S179" s="20"/>
      <c r="T179" s="20"/>
      <c r="U179" s="20"/>
      <c r="V179" s="20"/>
      <c r="W179" s="20"/>
      <c r="X179" s="20"/>
      <c r="Y179" s="20"/>
      <c r="Z179" s="20"/>
      <c r="AA179" s="20"/>
    </row>
    <row r="180" spans="3:27" ht="15.75" thickBot="1" x14ac:dyDescent="0.3">
      <c r="E180" s="67"/>
      <c r="F180" s="66"/>
      <c r="G180" s="1"/>
      <c r="I180" s="12"/>
      <c r="J180" s="9"/>
      <c r="K180" s="2"/>
      <c r="L180" s="10"/>
      <c r="M180" s="62"/>
      <c r="N180" s="63"/>
      <c r="Q180" s="22"/>
      <c r="R180" s="20"/>
      <c r="S180" s="20"/>
      <c r="T180" s="20"/>
      <c r="U180" s="20"/>
      <c r="V180" s="20"/>
      <c r="W180" s="20"/>
      <c r="X180" s="20"/>
      <c r="Y180" s="20"/>
      <c r="Z180" s="20"/>
      <c r="AA180" s="20"/>
    </row>
    <row r="181" spans="3:27" ht="15.75" thickBot="1" x14ac:dyDescent="0.3">
      <c r="E181" s="67"/>
      <c r="F181" s="66"/>
      <c r="G181" s="1"/>
      <c r="I181" s="12"/>
      <c r="J181" s="9"/>
      <c r="K181" s="2"/>
      <c r="L181" s="10"/>
      <c r="M181" s="62"/>
      <c r="N181" s="63"/>
      <c r="Q181" s="22"/>
      <c r="R181" s="20"/>
      <c r="S181" s="20"/>
      <c r="T181" s="20"/>
      <c r="U181" s="20"/>
      <c r="V181" s="20"/>
      <c r="W181" s="20"/>
      <c r="X181" s="20"/>
      <c r="Y181" s="20"/>
      <c r="Z181" s="20"/>
      <c r="AA181" s="20"/>
    </row>
    <row r="182" spans="3:27" ht="15.75" thickBot="1" x14ac:dyDescent="0.3">
      <c r="C182" s="2"/>
      <c r="E182" s="67"/>
      <c r="F182" s="66"/>
      <c r="G182" s="1"/>
      <c r="I182" s="12"/>
      <c r="J182" s="9"/>
      <c r="K182" s="2"/>
      <c r="L182" s="10"/>
      <c r="M182" s="62"/>
      <c r="N182" s="63"/>
      <c r="Q182" s="22"/>
      <c r="R182" s="20"/>
      <c r="S182" s="20"/>
      <c r="T182" s="20"/>
      <c r="U182" s="20"/>
      <c r="V182" s="20"/>
      <c r="W182" s="20"/>
      <c r="X182" s="20"/>
      <c r="Y182" s="20"/>
      <c r="Z182" s="20"/>
      <c r="AA182" s="20"/>
    </row>
    <row r="183" spans="3:27" ht="15.75" thickBot="1" x14ac:dyDescent="0.3">
      <c r="E183" s="67"/>
      <c r="F183" s="66"/>
      <c r="G183" s="1"/>
      <c r="I183" s="12"/>
      <c r="J183" s="9"/>
      <c r="K183" s="2"/>
      <c r="L183" s="10"/>
      <c r="M183" s="62"/>
      <c r="N183" s="63"/>
      <c r="Q183" s="22"/>
      <c r="R183" s="20"/>
      <c r="S183" s="20"/>
      <c r="T183" s="20"/>
      <c r="U183" s="20"/>
      <c r="V183" s="20"/>
      <c r="W183" s="20"/>
      <c r="X183" s="20"/>
      <c r="Y183" s="20"/>
      <c r="Z183" s="20"/>
      <c r="AA183" s="20"/>
    </row>
    <row r="184" spans="3:27" ht="15.75" thickBot="1" x14ac:dyDescent="0.3">
      <c r="C184" s="2"/>
      <c r="E184" s="67"/>
      <c r="F184" s="66"/>
      <c r="G184" s="1"/>
      <c r="I184" s="12"/>
      <c r="J184" s="9"/>
      <c r="K184" s="2"/>
      <c r="L184" s="10"/>
      <c r="M184" s="62"/>
      <c r="N184" s="63"/>
      <c r="Q184" s="22"/>
      <c r="R184" s="20"/>
      <c r="S184" s="20"/>
      <c r="T184" s="20"/>
      <c r="U184" s="20"/>
      <c r="V184" s="20"/>
      <c r="W184" s="20"/>
      <c r="X184" s="20"/>
      <c r="Y184" s="20"/>
      <c r="Z184" s="20"/>
      <c r="AA184" s="20"/>
    </row>
    <row r="185" spans="3:27" ht="15.75" thickBot="1" x14ac:dyDescent="0.3">
      <c r="C185" s="2"/>
      <c r="E185" s="67"/>
      <c r="F185" s="66"/>
      <c r="G185" s="1"/>
      <c r="I185" s="12"/>
      <c r="J185" s="9"/>
      <c r="K185" s="2"/>
      <c r="L185" s="10"/>
      <c r="M185" s="62"/>
      <c r="N185" s="63"/>
      <c r="Q185" s="22"/>
      <c r="R185" s="20"/>
      <c r="S185" s="20"/>
      <c r="T185" s="20"/>
      <c r="U185" s="20"/>
      <c r="V185" s="20"/>
      <c r="W185" s="20"/>
      <c r="X185" s="20"/>
      <c r="Y185" s="20"/>
      <c r="Z185" s="20"/>
      <c r="AA185" s="20"/>
    </row>
    <row r="186" spans="3:27" ht="15.75" thickBot="1" x14ac:dyDescent="0.3">
      <c r="E186" s="67"/>
      <c r="F186" s="66"/>
      <c r="G186" s="1"/>
      <c r="I186" s="12"/>
      <c r="J186" s="9"/>
      <c r="K186" s="2"/>
      <c r="L186" s="10"/>
      <c r="M186" s="62"/>
      <c r="N186" s="63"/>
      <c r="Q186" s="22"/>
      <c r="R186" s="20"/>
      <c r="S186" s="20"/>
      <c r="T186" s="20"/>
      <c r="U186" s="20"/>
      <c r="V186" s="20"/>
      <c r="W186" s="20"/>
      <c r="X186" s="20"/>
      <c r="Y186" s="20"/>
      <c r="Z186" s="20"/>
      <c r="AA186" s="20"/>
    </row>
    <row r="187" spans="3:27" ht="15.75" thickBot="1" x14ac:dyDescent="0.3">
      <c r="E187" s="67"/>
      <c r="F187" s="66"/>
      <c r="G187" s="1"/>
      <c r="I187" s="12"/>
      <c r="J187" s="9"/>
      <c r="K187" s="2"/>
      <c r="L187" s="10"/>
      <c r="M187" s="62"/>
      <c r="N187" s="63"/>
      <c r="Q187" s="22"/>
      <c r="R187" s="20"/>
      <c r="S187" s="20"/>
      <c r="T187" s="20"/>
      <c r="U187" s="20"/>
      <c r="V187" s="20"/>
      <c r="W187" s="20"/>
      <c r="X187" s="20"/>
      <c r="Y187" s="20"/>
      <c r="Z187" s="20"/>
      <c r="AA187" s="20"/>
    </row>
    <row r="188" spans="3:27" ht="15.75" thickBot="1" x14ac:dyDescent="0.3">
      <c r="C188" s="2"/>
      <c r="E188" s="67"/>
      <c r="F188" s="66"/>
      <c r="G188" s="1"/>
      <c r="I188" s="12"/>
      <c r="J188" s="9"/>
      <c r="K188" s="2"/>
      <c r="L188" s="10"/>
      <c r="M188" s="62"/>
      <c r="N188" s="63"/>
      <c r="Q188" s="22"/>
      <c r="R188" s="20"/>
      <c r="S188" s="20"/>
      <c r="T188" s="20"/>
      <c r="U188" s="20"/>
      <c r="V188" s="20"/>
      <c r="W188" s="20"/>
      <c r="X188" s="20"/>
      <c r="Y188" s="20"/>
      <c r="Z188" s="20"/>
      <c r="AA188" s="20"/>
    </row>
    <row r="189" spans="3:27" ht="15.75" thickBot="1" x14ac:dyDescent="0.3">
      <c r="E189" s="67"/>
      <c r="F189" s="66"/>
      <c r="G189" s="1"/>
      <c r="I189" s="12"/>
      <c r="J189" s="9"/>
      <c r="K189" s="2"/>
      <c r="L189" s="10"/>
      <c r="M189" s="62"/>
      <c r="N189" s="63"/>
      <c r="Q189" s="22"/>
      <c r="R189" s="20"/>
      <c r="S189" s="20"/>
      <c r="T189" s="20"/>
      <c r="U189" s="20"/>
      <c r="V189" s="20"/>
      <c r="W189" s="20"/>
      <c r="X189" s="20"/>
      <c r="Y189" s="20"/>
      <c r="Z189" s="20"/>
      <c r="AA189" s="20"/>
    </row>
    <row r="190" spans="3:27" ht="15.75" thickBot="1" x14ac:dyDescent="0.3">
      <c r="C190" s="2"/>
      <c r="E190" s="67"/>
      <c r="F190" s="66"/>
      <c r="G190" s="1"/>
      <c r="I190" s="12"/>
      <c r="J190" s="9"/>
      <c r="K190" s="2"/>
      <c r="L190" s="10"/>
      <c r="M190" s="62"/>
      <c r="N190" s="63"/>
      <c r="Q190" s="22"/>
      <c r="R190" s="20"/>
      <c r="S190" s="20"/>
      <c r="T190" s="20"/>
      <c r="U190" s="20"/>
      <c r="V190" s="20"/>
      <c r="W190" s="20"/>
      <c r="X190" s="20"/>
      <c r="Y190" s="20"/>
      <c r="Z190" s="20"/>
      <c r="AA190" s="20"/>
    </row>
    <row r="191" spans="3:27" ht="15.75" thickBot="1" x14ac:dyDescent="0.3">
      <c r="C191" s="2"/>
      <c r="E191" s="67"/>
      <c r="F191" s="66"/>
      <c r="G191" s="1"/>
      <c r="I191" s="12"/>
      <c r="J191" s="9"/>
      <c r="K191" s="2"/>
      <c r="L191" s="10"/>
      <c r="M191" s="62"/>
      <c r="N191" s="63"/>
      <c r="Q191" s="22"/>
      <c r="R191" s="20"/>
      <c r="S191" s="20"/>
      <c r="T191" s="20"/>
      <c r="U191" s="20"/>
      <c r="V191" s="20"/>
      <c r="W191" s="20"/>
      <c r="X191" s="20"/>
      <c r="Y191" s="20"/>
      <c r="Z191" s="20"/>
      <c r="AA191" s="20"/>
    </row>
    <row r="192" spans="3:27" ht="15.75" thickBot="1" x14ac:dyDescent="0.3">
      <c r="E192" s="67"/>
      <c r="F192" s="66"/>
      <c r="G192" s="1"/>
      <c r="I192" s="12"/>
      <c r="J192" s="9"/>
      <c r="K192" s="2"/>
      <c r="L192" s="10"/>
      <c r="M192" s="62"/>
      <c r="N192" s="63"/>
      <c r="Q192" s="22"/>
      <c r="R192" s="20"/>
      <c r="S192" s="20"/>
      <c r="T192" s="20"/>
      <c r="U192" s="20"/>
      <c r="V192" s="20"/>
      <c r="W192" s="20"/>
      <c r="X192" s="20"/>
      <c r="Y192" s="20"/>
      <c r="Z192" s="20"/>
      <c r="AA192" s="20"/>
    </row>
    <row r="193" spans="1:27" ht="15.75" thickBot="1" x14ac:dyDescent="0.3">
      <c r="E193" s="67"/>
      <c r="F193" s="66"/>
      <c r="G193" s="1"/>
      <c r="I193" s="12"/>
      <c r="J193" s="9"/>
      <c r="K193" s="2"/>
      <c r="L193" s="10"/>
      <c r="M193" s="62"/>
      <c r="N193" s="63"/>
      <c r="Q193" s="22"/>
      <c r="R193" s="20"/>
      <c r="S193" s="20"/>
      <c r="T193" s="20"/>
      <c r="U193" s="20"/>
      <c r="V193" s="20"/>
      <c r="W193" s="20"/>
      <c r="X193" s="20"/>
      <c r="Y193" s="20"/>
      <c r="Z193" s="20"/>
      <c r="AA193" s="20"/>
    </row>
    <row r="194" spans="1:27" ht="15.75" thickBot="1" x14ac:dyDescent="0.3">
      <c r="C194" s="2"/>
      <c r="E194" s="67"/>
      <c r="F194" s="66"/>
      <c r="G194" s="1"/>
      <c r="I194" s="12"/>
      <c r="J194" s="9"/>
      <c r="K194" s="2"/>
      <c r="L194" s="10"/>
      <c r="M194" s="62"/>
      <c r="N194" s="63"/>
      <c r="Q194" s="22"/>
      <c r="R194" s="20"/>
      <c r="S194" s="20"/>
      <c r="T194" s="20"/>
      <c r="U194" s="20"/>
      <c r="V194" s="20"/>
      <c r="W194" s="20"/>
      <c r="X194" s="20"/>
      <c r="Y194" s="20"/>
      <c r="Z194" s="20"/>
      <c r="AA194" s="20"/>
    </row>
    <row r="195" spans="1:27" ht="15.75" thickBot="1" x14ac:dyDescent="0.3">
      <c r="E195" s="67"/>
      <c r="F195" s="66"/>
      <c r="G195" s="1"/>
      <c r="I195" s="12"/>
      <c r="J195" s="9"/>
      <c r="K195" s="2"/>
      <c r="L195" s="10"/>
      <c r="M195" s="62"/>
      <c r="N195" s="63"/>
      <c r="Q195" s="22"/>
      <c r="R195" s="20"/>
      <c r="S195" s="20"/>
      <c r="T195" s="20"/>
      <c r="U195" s="20"/>
      <c r="V195" s="20"/>
      <c r="W195" s="20"/>
      <c r="X195" s="20"/>
      <c r="Y195" s="20"/>
      <c r="Z195" s="20"/>
      <c r="AA195" s="20"/>
    </row>
    <row r="196" spans="1:27" ht="15.75" thickBot="1" x14ac:dyDescent="0.3">
      <c r="C196" s="2"/>
      <c r="E196" s="67"/>
      <c r="F196" s="66"/>
      <c r="G196" s="1"/>
      <c r="I196" s="12"/>
      <c r="J196" s="9"/>
      <c r="K196" s="2"/>
      <c r="L196" s="10"/>
      <c r="M196" s="62"/>
      <c r="N196" s="63"/>
      <c r="Q196" s="22"/>
      <c r="R196" s="20"/>
      <c r="S196" s="20"/>
      <c r="T196" s="20"/>
      <c r="U196" s="20"/>
      <c r="V196" s="20"/>
      <c r="W196" s="20"/>
      <c r="X196" s="20"/>
      <c r="Y196" s="20"/>
      <c r="Z196" s="20"/>
      <c r="AA196" s="20"/>
    </row>
    <row r="197" spans="1:27" ht="15.75" thickBot="1" x14ac:dyDescent="0.3">
      <c r="C197" s="2"/>
      <c r="E197" s="67"/>
      <c r="F197" s="66"/>
      <c r="G197" s="1"/>
      <c r="I197" s="12"/>
      <c r="J197" s="9"/>
      <c r="K197" s="2"/>
      <c r="L197" s="10"/>
      <c r="M197" s="62"/>
      <c r="N197" s="63"/>
    </row>
    <row r="198" spans="1:27" ht="15.75" thickBot="1" x14ac:dyDescent="0.3">
      <c r="C198" s="2"/>
      <c r="E198" s="67"/>
      <c r="F198" s="66"/>
      <c r="G198" s="1"/>
      <c r="I198" s="12"/>
      <c r="J198" s="9"/>
      <c r="K198" s="2"/>
      <c r="L198" s="10"/>
      <c r="M198" s="62"/>
      <c r="N198" s="63"/>
    </row>
    <row r="199" spans="1:27" ht="15.75" thickBot="1" x14ac:dyDescent="0.3">
      <c r="C199" s="2"/>
      <c r="E199" s="67"/>
      <c r="F199" s="66"/>
      <c r="G199" s="1"/>
      <c r="I199" s="12"/>
      <c r="J199" s="9"/>
      <c r="K199" s="2"/>
      <c r="L199" s="10"/>
      <c r="M199" s="62"/>
      <c r="N199" s="63"/>
    </row>
    <row r="200" spans="1:27" ht="15.75" thickBot="1" x14ac:dyDescent="0.3">
      <c r="C200" s="2"/>
      <c r="E200" s="67"/>
      <c r="F200" s="66"/>
      <c r="G200" s="1"/>
      <c r="I200" s="12"/>
      <c r="J200" s="9"/>
      <c r="K200" s="2"/>
      <c r="L200" s="10"/>
      <c r="M200" s="62"/>
      <c r="N200" s="63"/>
    </row>
    <row r="201" spans="1:27" ht="15.75" thickBot="1" x14ac:dyDescent="0.3">
      <c r="C201" s="2"/>
      <c r="E201" s="67"/>
      <c r="F201" s="66"/>
      <c r="G201" s="1"/>
      <c r="I201" s="12"/>
      <c r="J201" s="9"/>
      <c r="K201" s="2"/>
      <c r="L201" s="10"/>
      <c r="M201" s="62"/>
      <c r="N201" s="63"/>
    </row>
    <row r="202" spans="1:27" ht="15.75" thickBot="1" x14ac:dyDescent="0.3">
      <c r="C202" s="2"/>
      <c r="E202" s="67"/>
      <c r="F202" s="66"/>
      <c r="G202" s="1"/>
      <c r="I202" s="12"/>
      <c r="J202" s="9"/>
      <c r="K202" s="2"/>
      <c r="L202" s="10"/>
      <c r="M202" s="62"/>
      <c r="N202" s="63"/>
    </row>
    <row r="203" spans="1:27" ht="15.75" thickBot="1" x14ac:dyDescent="0.3">
      <c r="C203" s="2"/>
      <c r="E203" s="67"/>
      <c r="F203" s="66"/>
      <c r="G203" s="1"/>
      <c r="I203" s="12"/>
      <c r="J203" s="9"/>
      <c r="K203" s="2"/>
      <c r="L203" s="10"/>
      <c r="M203" s="62"/>
      <c r="N203" s="63"/>
    </row>
    <row r="204" spans="1:27" ht="15.75" thickBot="1" x14ac:dyDescent="0.3">
      <c r="C204" s="2"/>
      <c r="E204" s="67"/>
      <c r="F204" s="66"/>
      <c r="G204" s="1"/>
      <c r="I204" s="12"/>
      <c r="J204" s="9"/>
      <c r="K204" s="2"/>
      <c r="L204" s="10"/>
      <c r="M204" s="62"/>
      <c r="N204" s="63"/>
    </row>
    <row r="205" spans="1:27" x14ac:dyDescent="0.25">
      <c r="A205">
        <f t="shared" ref="A205:A222" si="30">A204+0.1</f>
        <v>0.1</v>
      </c>
    </row>
    <row r="206" spans="1:27" x14ac:dyDescent="0.25">
      <c r="A206">
        <f t="shared" si="30"/>
        <v>0.2</v>
      </c>
    </row>
    <row r="207" spans="1:27" x14ac:dyDescent="0.25">
      <c r="A207">
        <f t="shared" si="30"/>
        <v>0.30000000000000004</v>
      </c>
    </row>
    <row r="208" spans="1:27" x14ac:dyDescent="0.25">
      <c r="A208">
        <f t="shared" si="30"/>
        <v>0.4</v>
      </c>
    </row>
    <row r="209" spans="1:1" x14ac:dyDescent="0.25">
      <c r="A209">
        <f t="shared" si="30"/>
        <v>0.5</v>
      </c>
    </row>
    <row r="210" spans="1:1" x14ac:dyDescent="0.25">
      <c r="A210">
        <f t="shared" si="30"/>
        <v>0.6</v>
      </c>
    </row>
    <row r="211" spans="1:1" x14ac:dyDescent="0.25">
      <c r="A211">
        <f t="shared" si="30"/>
        <v>0.7</v>
      </c>
    </row>
    <row r="212" spans="1:1" x14ac:dyDescent="0.25">
      <c r="A212">
        <f t="shared" si="30"/>
        <v>0.79999999999999993</v>
      </c>
    </row>
    <row r="213" spans="1:1" x14ac:dyDescent="0.25">
      <c r="A213">
        <f t="shared" si="30"/>
        <v>0.89999999999999991</v>
      </c>
    </row>
    <row r="214" spans="1:1" x14ac:dyDescent="0.25">
      <c r="A214">
        <f t="shared" si="30"/>
        <v>0.99999999999999989</v>
      </c>
    </row>
    <row r="215" spans="1:1" x14ac:dyDescent="0.25">
      <c r="A215">
        <f t="shared" si="30"/>
        <v>1.0999999999999999</v>
      </c>
    </row>
    <row r="216" spans="1:1" x14ac:dyDescent="0.25">
      <c r="A216">
        <f t="shared" si="30"/>
        <v>1.2</v>
      </c>
    </row>
    <row r="217" spans="1:1" x14ac:dyDescent="0.25">
      <c r="A217">
        <f t="shared" si="30"/>
        <v>1.3</v>
      </c>
    </row>
    <row r="218" spans="1:1" x14ac:dyDescent="0.25">
      <c r="A218">
        <f t="shared" si="30"/>
        <v>1.4000000000000001</v>
      </c>
    </row>
    <row r="219" spans="1:1" x14ac:dyDescent="0.25">
      <c r="A219">
        <f t="shared" si="30"/>
        <v>1.5000000000000002</v>
      </c>
    </row>
    <row r="220" spans="1:1" x14ac:dyDescent="0.25">
      <c r="A220">
        <f t="shared" si="30"/>
        <v>1.6000000000000003</v>
      </c>
    </row>
    <row r="221" spans="1:1" x14ac:dyDescent="0.25">
      <c r="A221">
        <f t="shared" si="30"/>
        <v>1.7000000000000004</v>
      </c>
    </row>
    <row r="222" spans="1:1" x14ac:dyDescent="0.25">
      <c r="A222">
        <f t="shared" si="30"/>
        <v>1.8000000000000005</v>
      </c>
    </row>
  </sheetData>
  <mergeCells count="2">
    <mergeCell ref="A1:B1"/>
    <mergeCell ref="H3:K3"/>
  </mergeCells>
  <pageMargins left="0.23622047244094491" right="0.23622047244094491" top="0.19685039370078741" bottom="0.15748031496062992" header="0.31496062992125984" footer="0.31496062992125984"/>
  <pageSetup paperSize="9" scale="45" orientation="landscape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22"/>
  <sheetViews>
    <sheetView zoomScale="80" zoomScaleNormal="80" workbookViewId="0">
      <selection activeCell="AF45" sqref="AF45"/>
    </sheetView>
  </sheetViews>
  <sheetFormatPr defaultRowHeight="15" x14ac:dyDescent="0.25"/>
  <cols>
    <col min="2" max="2" width="7.28515625" customWidth="1"/>
    <col min="3" max="4" width="12.140625" customWidth="1"/>
    <col min="5" max="6" width="9.140625" style="11"/>
    <col min="11" max="11" width="15.28515625" customWidth="1"/>
    <col min="12" max="12" width="18.5703125" customWidth="1"/>
    <col min="13" max="13" width="12.28515625" customWidth="1"/>
    <col min="14" max="14" width="13.7109375" customWidth="1"/>
  </cols>
  <sheetData>
    <row r="1" spans="1:27" x14ac:dyDescent="0.25">
      <c r="A1" s="79" t="s">
        <v>32</v>
      </c>
      <c r="B1" s="79"/>
      <c r="Q1" s="19"/>
      <c r="R1" s="19"/>
      <c r="S1" s="20"/>
      <c r="T1" s="19"/>
      <c r="U1" s="19"/>
      <c r="V1" s="20"/>
      <c r="W1" s="19"/>
      <c r="X1" s="19"/>
      <c r="Y1" s="20"/>
      <c r="Z1" s="20"/>
      <c r="AA1" s="20"/>
    </row>
    <row r="2" spans="1:27" ht="15.75" thickBot="1" x14ac:dyDescent="0.3">
      <c r="A2" t="s">
        <v>6</v>
      </c>
      <c r="Q2" s="20"/>
      <c r="R2" s="20"/>
      <c r="S2" s="20"/>
      <c r="T2" s="21"/>
      <c r="U2" s="20"/>
      <c r="V2" s="20"/>
      <c r="W2" s="20"/>
      <c r="X2" s="20"/>
      <c r="Y2" s="20"/>
      <c r="Z2" s="20"/>
      <c r="AA2" s="20"/>
    </row>
    <row r="3" spans="1:27" ht="24" thickBot="1" x14ac:dyDescent="0.3">
      <c r="A3" t="s">
        <v>2</v>
      </c>
      <c r="E3" s="64">
        <v>0.3</v>
      </c>
      <c r="H3" s="80" t="s">
        <v>25</v>
      </c>
      <c r="I3" s="81"/>
      <c r="J3" s="81"/>
      <c r="K3" s="82"/>
      <c r="Q3" s="20"/>
      <c r="R3" s="20"/>
      <c r="S3" s="20"/>
      <c r="T3" s="21"/>
      <c r="U3" s="20"/>
      <c r="V3" s="20"/>
      <c r="W3" s="20"/>
      <c r="X3" s="20"/>
      <c r="Y3" s="20"/>
      <c r="Z3" s="20"/>
      <c r="AA3" s="20"/>
    </row>
    <row r="4" spans="1:27" x14ac:dyDescent="0.25">
      <c r="A4" t="s">
        <v>3</v>
      </c>
      <c r="E4" s="11">
        <f>E3*4</f>
        <v>1.2</v>
      </c>
      <c r="Q4" s="20"/>
      <c r="R4" s="20"/>
      <c r="S4" s="20"/>
      <c r="T4" s="21"/>
      <c r="U4" s="20"/>
      <c r="V4" s="20"/>
      <c r="W4" s="20"/>
      <c r="X4" s="20"/>
      <c r="Y4" s="20"/>
      <c r="Z4" s="20"/>
      <c r="AA4" s="20"/>
    </row>
    <row r="5" spans="1:27" x14ac:dyDescent="0.25">
      <c r="A5" t="s">
        <v>4</v>
      </c>
      <c r="E5" s="11">
        <f>E3*E3</f>
        <v>0.09</v>
      </c>
      <c r="Q5" s="20"/>
      <c r="R5" s="20"/>
      <c r="S5" s="20"/>
      <c r="T5" s="21"/>
      <c r="U5" s="20"/>
      <c r="V5" s="20"/>
      <c r="W5" s="20"/>
      <c r="X5" s="20"/>
      <c r="Y5" s="20"/>
      <c r="Z5" s="20"/>
      <c r="AA5" s="20"/>
    </row>
    <row r="6" spans="1:27" ht="15.75" thickBot="1" x14ac:dyDescent="0.3">
      <c r="A6" s="58" t="s">
        <v>23</v>
      </c>
      <c r="B6" s="58"/>
      <c r="C6" s="58"/>
      <c r="D6" s="58"/>
      <c r="E6" s="59">
        <v>37</v>
      </c>
      <c r="Q6" s="20"/>
      <c r="R6" s="20"/>
      <c r="S6" s="20"/>
      <c r="T6" s="21"/>
      <c r="U6" s="20"/>
      <c r="V6" s="20"/>
      <c r="W6" s="20"/>
      <c r="X6" s="20"/>
      <c r="Y6" s="20"/>
      <c r="Z6" s="20"/>
      <c r="AA6" s="20"/>
    </row>
    <row r="7" spans="1:27" ht="15.75" thickBot="1" x14ac:dyDescent="0.3">
      <c r="A7" s="58" t="s">
        <v>20</v>
      </c>
      <c r="B7" s="58"/>
      <c r="C7" s="58"/>
      <c r="D7" s="58"/>
      <c r="E7" s="59">
        <v>38.5</v>
      </c>
      <c r="Q7" s="20"/>
      <c r="R7" s="20"/>
      <c r="S7" s="20"/>
      <c r="T7" s="21"/>
      <c r="U7" s="20"/>
      <c r="V7" s="20"/>
      <c r="W7" s="20"/>
      <c r="X7" s="20"/>
      <c r="Y7" s="20"/>
      <c r="Z7" s="20"/>
      <c r="AA7" s="20"/>
    </row>
    <row r="8" spans="1:27" ht="18.75" x14ac:dyDescent="0.3">
      <c r="A8" s="56" t="s">
        <v>19</v>
      </c>
      <c r="B8" s="56"/>
      <c r="C8" s="56"/>
      <c r="D8" s="56"/>
      <c r="E8" s="57">
        <f>E6-A11</f>
        <v>33.700000000000003</v>
      </c>
      <c r="Q8" s="20"/>
      <c r="R8" s="20"/>
      <c r="S8" s="61" t="s">
        <v>14</v>
      </c>
      <c r="T8" s="21"/>
      <c r="U8" s="20"/>
      <c r="V8" s="20"/>
      <c r="W8" s="20"/>
      <c r="X8" s="20"/>
      <c r="Y8" s="20"/>
      <c r="Z8" s="61" t="s">
        <v>21</v>
      </c>
      <c r="AA8" s="61"/>
    </row>
    <row r="9" spans="1:27" x14ac:dyDescent="0.25">
      <c r="B9" s="6" t="s">
        <v>9</v>
      </c>
      <c r="C9" s="5" t="s">
        <v>12</v>
      </c>
      <c r="D9" s="5" t="s">
        <v>22</v>
      </c>
      <c r="E9" s="60" t="s">
        <v>1</v>
      </c>
      <c r="F9" s="60" t="s">
        <v>0</v>
      </c>
      <c r="G9" s="6" t="s">
        <v>7</v>
      </c>
      <c r="H9" s="5" t="s">
        <v>8</v>
      </c>
      <c r="I9" s="6" t="s">
        <v>5</v>
      </c>
      <c r="J9" s="6" t="s">
        <v>11</v>
      </c>
      <c r="K9" s="7" t="s">
        <v>13</v>
      </c>
      <c r="L9" s="8" t="s">
        <v>10</v>
      </c>
      <c r="M9" s="5" t="s">
        <v>14</v>
      </c>
      <c r="N9" s="5" t="s">
        <v>21</v>
      </c>
      <c r="Q9" s="20"/>
      <c r="R9" s="20"/>
      <c r="S9" s="20"/>
      <c r="T9" s="21"/>
      <c r="U9" s="20"/>
      <c r="V9" s="20"/>
      <c r="W9" s="20"/>
      <c r="X9" s="20"/>
      <c r="Y9" s="20"/>
      <c r="Z9" s="20"/>
      <c r="AA9" s="20"/>
    </row>
    <row r="10" spans="1:27" ht="15.75" thickBot="1" x14ac:dyDescent="0.3">
      <c r="G10" s="5"/>
      <c r="I10" s="4"/>
      <c r="J10" s="9"/>
      <c r="K10" s="2"/>
      <c r="L10" s="10"/>
      <c r="M10" s="2"/>
      <c r="N10" s="3"/>
      <c r="Q10" s="20"/>
      <c r="R10" s="20"/>
      <c r="S10" s="20"/>
      <c r="T10" s="21"/>
      <c r="U10" s="20"/>
      <c r="V10" s="20"/>
      <c r="W10" s="20"/>
      <c r="X10" s="20"/>
      <c r="Y10" s="20"/>
      <c r="Z10" s="20"/>
      <c r="AA10" s="20"/>
    </row>
    <row r="11" spans="1:27" ht="15.75" thickBot="1" x14ac:dyDescent="0.3">
      <c r="A11" s="1">
        <v>3.3</v>
      </c>
      <c r="B11">
        <v>0</v>
      </c>
      <c r="C11">
        <f>E7-E8</f>
        <v>4.7999999999999972</v>
      </c>
      <c r="D11">
        <f>E8</f>
        <v>33.700000000000003</v>
      </c>
      <c r="E11" s="68">
        <v>1.4</v>
      </c>
      <c r="F11" s="65">
        <v>21</v>
      </c>
      <c r="G11" s="1">
        <f>INDEX(Коэффициенты!D$3:D$39, MATCH(F11,Коэффициенты!C$3:C$39,1))</f>
        <v>0.75</v>
      </c>
      <c r="H11">
        <f t="shared" ref="H11:H74" si="0">E11*1000</f>
        <v>1400</v>
      </c>
      <c r="I11" s="12">
        <f>INDEX(Коэффициенты!B$3:B$74,MATCH(H11,Коэффициенты!A$3:A$74,1))</f>
        <v>0.88</v>
      </c>
      <c r="J11" s="9">
        <f>I11*H11*$E$5</f>
        <v>110.88</v>
      </c>
      <c r="K11" s="2">
        <v>0</v>
      </c>
      <c r="L11" s="10">
        <f>L10+K11</f>
        <v>0</v>
      </c>
      <c r="M11" s="62">
        <f t="shared" ref="M11:M74" si="1">L11+J11</f>
        <v>110.88</v>
      </c>
      <c r="N11" s="63">
        <f>M11/(1.25)</f>
        <v>88.703999999999994</v>
      </c>
      <c r="Q11" s="20"/>
      <c r="R11" s="20"/>
      <c r="S11" s="20"/>
      <c r="T11" s="21"/>
      <c r="U11" s="20"/>
      <c r="V11" s="20"/>
      <c r="W11" s="20"/>
      <c r="X11" s="20"/>
      <c r="Y11" s="20"/>
      <c r="Z11" s="20"/>
      <c r="AA11" s="20"/>
    </row>
    <row r="12" spans="1:27" ht="15.75" thickBot="1" x14ac:dyDescent="0.3">
      <c r="A12">
        <f>A11+0.1</f>
        <v>3.4</v>
      </c>
      <c r="B12">
        <f t="shared" ref="B12:B75" si="2">A12-A11</f>
        <v>0.10000000000000009</v>
      </c>
      <c r="C12">
        <f>B12+C11</f>
        <v>4.8999999999999968</v>
      </c>
      <c r="D12">
        <f>D11-B12</f>
        <v>33.6</v>
      </c>
      <c r="E12" s="67">
        <v>0.4</v>
      </c>
      <c r="F12" s="66">
        <v>19</v>
      </c>
      <c r="G12" s="1">
        <f>INDEX(Коэффициенты!D$3:D$39, MATCH(F12,Коэффициенты!C$3:C$39,1))</f>
        <v>0.75</v>
      </c>
      <c r="H12">
        <f t="shared" si="0"/>
        <v>400</v>
      </c>
      <c r="I12" s="12">
        <f>INDEX(Коэффициенты!B$3:B$74,MATCH(H12,Коэффициенты!A$3:A$74,1))</f>
        <v>0.9</v>
      </c>
      <c r="J12" s="9">
        <f>I12*H12*$E$5</f>
        <v>32.4</v>
      </c>
      <c r="K12" s="2">
        <f t="shared" ref="K12:K75" si="3">G12*F12*B12*$E$4</f>
        <v>1.7100000000000013</v>
      </c>
      <c r="L12" s="10">
        <f>L11+K12</f>
        <v>1.7100000000000013</v>
      </c>
      <c r="M12" s="62">
        <f t="shared" si="1"/>
        <v>34.11</v>
      </c>
      <c r="N12" s="63">
        <f>M12/(1.25)</f>
        <v>27.288</v>
      </c>
      <c r="Q12" s="20"/>
      <c r="R12" s="20"/>
      <c r="S12" s="20"/>
      <c r="T12" s="21"/>
      <c r="U12" s="20"/>
      <c r="V12" s="20"/>
      <c r="W12" s="20"/>
      <c r="X12" s="20"/>
      <c r="Y12" s="20"/>
      <c r="Z12" s="20"/>
      <c r="AA12" s="20"/>
    </row>
    <row r="13" spans="1:27" ht="15.75" thickBot="1" x14ac:dyDescent="0.3">
      <c r="A13">
        <f t="shared" ref="A13:A76" si="4">A12+0.1</f>
        <v>3.5</v>
      </c>
      <c r="B13">
        <f>A13-A12</f>
        <v>0.10000000000000009</v>
      </c>
      <c r="C13">
        <f>B13+C12</f>
        <v>4.9999999999999964</v>
      </c>
      <c r="D13">
        <f t="shared" ref="D13:D76" si="5">D12-B13</f>
        <v>33.5</v>
      </c>
      <c r="E13" s="67">
        <v>13.2</v>
      </c>
      <c r="F13" s="66">
        <v>29</v>
      </c>
      <c r="G13" s="1">
        <f>INDEX(Коэффициенты!D$3:D$39, MATCH(F13,Коэффициенты!C$3:C$39,1))</f>
        <v>0.69</v>
      </c>
      <c r="H13">
        <f t="shared" si="0"/>
        <v>13200</v>
      </c>
      <c r="I13" s="12">
        <f>INDEX(Коэффициенты!B$3:B$74,MATCH(H13,Коэффициенты!A$3:A$74,1))</f>
        <v>0.39</v>
      </c>
      <c r="J13" s="9">
        <f>I13*H13*$E$5</f>
        <v>463.32</v>
      </c>
      <c r="K13" s="2">
        <f t="shared" si="3"/>
        <v>2.401200000000002</v>
      </c>
      <c r="L13" s="10">
        <f>L12+K13</f>
        <v>4.1112000000000037</v>
      </c>
      <c r="M13" s="62">
        <f t="shared" si="1"/>
        <v>467.43119999999999</v>
      </c>
      <c r="N13" s="63">
        <f t="shared" ref="N13:N76" si="6">M13/(1.25)</f>
        <v>373.94495999999998</v>
      </c>
      <c r="Q13" s="19"/>
      <c r="R13" s="19"/>
      <c r="S13" s="20"/>
      <c r="T13" s="21"/>
      <c r="U13" s="20"/>
      <c r="V13" s="20"/>
      <c r="W13" s="20"/>
      <c r="X13" s="20"/>
      <c r="Y13" s="20"/>
      <c r="Z13" s="20"/>
      <c r="AA13" s="20"/>
    </row>
    <row r="14" spans="1:27" ht="15.75" thickBot="1" x14ac:dyDescent="0.3">
      <c r="A14">
        <f t="shared" si="4"/>
        <v>3.6</v>
      </c>
      <c r="B14">
        <f t="shared" si="2"/>
        <v>0.10000000000000009</v>
      </c>
      <c r="C14" s="2">
        <f t="shared" ref="C14:C77" si="7">B14+C13</f>
        <v>5.0999999999999961</v>
      </c>
      <c r="D14">
        <f t="shared" si="5"/>
        <v>33.4</v>
      </c>
      <c r="E14" s="67">
        <v>18.2</v>
      </c>
      <c r="F14" s="66">
        <v>50</v>
      </c>
      <c r="G14" s="1">
        <f>INDEX(Коэффициенты!D$3:D$39, MATCH(F14,Коэффициенты!C$3:C$39,1))</f>
        <v>0.57999999999999996</v>
      </c>
      <c r="H14">
        <f t="shared" si="0"/>
        <v>18200</v>
      </c>
      <c r="I14" s="12">
        <f>INDEX(Коэффициенты!B$3:B$74,MATCH(H14,Коэффициенты!A$3:A$74,1))</f>
        <v>0.31999999999999901</v>
      </c>
      <c r="J14" s="9">
        <f t="shared" ref="J14:J77" si="8">I14*H14*$E$5</f>
        <v>524.15999999999838</v>
      </c>
      <c r="K14" s="2">
        <f t="shared" si="3"/>
        <v>3.4800000000000026</v>
      </c>
      <c r="L14" s="10">
        <f t="shared" ref="L14:L77" si="9">L13+K14</f>
        <v>7.5912000000000059</v>
      </c>
      <c r="M14" s="62">
        <f t="shared" si="1"/>
        <v>531.75119999999833</v>
      </c>
      <c r="N14" s="63">
        <f t="shared" si="6"/>
        <v>425.40095999999869</v>
      </c>
      <c r="Q14" s="22"/>
      <c r="R14" s="20"/>
      <c r="S14" s="20"/>
      <c r="T14" s="21"/>
      <c r="U14" s="20"/>
      <c r="V14" s="20"/>
      <c r="W14" s="20"/>
      <c r="X14" s="20"/>
      <c r="Y14" s="20"/>
      <c r="Z14" s="20"/>
      <c r="AA14" s="20"/>
    </row>
    <row r="15" spans="1:27" ht="15.75" thickBot="1" x14ac:dyDescent="0.3">
      <c r="A15">
        <f t="shared" si="4"/>
        <v>3.7</v>
      </c>
      <c r="B15">
        <f t="shared" si="2"/>
        <v>0.10000000000000009</v>
      </c>
      <c r="C15">
        <f t="shared" si="7"/>
        <v>5.1999999999999957</v>
      </c>
      <c r="D15">
        <f t="shared" si="5"/>
        <v>33.299999999999997</v>
      </c>
      <c r="E15" s="67">
        <v>18.600000000000001</v>
      </c>
      <c r="F15" s="66">
        <v>73</v>
      </c>
      <c r="G15" s="1">
        <f>INDEX(Коэффициенты!D$3:D$39, MATCH(F15,Коэффициенты!C$3:C$39,1))</f>
        <v>0.52</v>
      </c>
      <c r="H15">
        <f t="shared" si="0"/>
        <v>18600</v>
      </c>
      <c r="I15" s="12">
        <f>INDEX(Коэффициенты!B$3:B$74,MATCH(H15,Коэффициенты!A$3:A$74,1))</f>
        <v>0.31999999999999901</v>
      </c>
      <c r="J15" s="9">
        <f t="shared" si="8"/>
        <v>535.67999999999836</v>
      </c>
      <c r="K15" s="2">
        <f t="shared" si="3"/>
        <v>4.5552000000000037</v>
      </c>
      <c r="L15" s="10">
        <f t="shared" si="9"/>
        <v>12.146400000000011</v>
      </c>
      <c r="M15" s="62">
        <f t="shared" si="1"/>
        <v>547.82639999999833</v>
      </c>
      <c r="N15" s="63">
        <f t="shared" si="6"/>
        <v>438.26111999999864</v>
      </c>
      <c r="Q15" s="20"/>
      <c r="R15" s="20"/>
      <c r="S15" s="20"/>
      <c r="T15" s="21"/>
      <c r="U15" s="20"/>
      <c r="V15" s="20"/>
      <c r="W15" s="20"/>
      <c r="X15" s="20"/>
      <c r="Y15" s="20"/>
      <c r="Z15" s="20"/>
      <c r="AA15" s="20"/>
    </row>
    <row r="16" spans="1:27" ht="15.75" thickBot="1" x14ac:dyDescent="0.3">
      <c r="A16">
        <f t="shared" si="4"/>
        <v>3.8000000000000003</v>
      </c>
      <c r="B16">
        <f t="shared" si="2"/>
        <v>0.10000000000000009</v>
      </c>
      <c r="C16">
        <f t="shared" si="7"/>
        <v>5.2999999999999954</v>
      </c>
      <c r="D16">
        <f t="shared" si="5"/>
        <v>33.199999999999996</v>
      </c>
      <c r="E16" s="67">
        <v>19.899999999999999</v>
      </c>
      <c r="F16" s="66">
        <v>97</v>
      </c>
      <c r="G16" s="1">
        <f>INDEX(Коэффициенты!D$3:D$39, MATCH(F16,Коэффициенты!C$3:C$39,1))</f>
        <v>0.46</v>
      </c>
      <c r="H16">
        <f t="shared" si="0"/>
        <v>19900</v>
      </c>
      <c r="I16" s="12">
        <f>INDEX(Коэффициенты!B$3:B$74,MATCH(H16,Коэффициенты!A$3:A$74,1))</f>
        <v>0.309999999999999</v>
      </c>
      <c r="J16" s="9">
        <f t="shared" si="8"/>
        <v>555.20999999999822</v>
      </c>
      <c r="K16" s="2">
        <f t="shared" si="3"/>
        <v>5.3544000000000045</v>
      </c>
      <c r="L16" s="10">
        <f t="shared" si="9"/>
        <v>17.500800000000016</v>
      </c>
      <c r="M16" s="62">
        <f t="shared" si="1"/>
        <v>572.71079999999824</v>
      </c>
      <c r="N16" s="63">
        <f t="shared" si="6"/>
        <v>458.16863999999862</v>
      </c>
      <c r="Q16" s="19"/>
      <c r="R16" s="19"/>
      <c r="S16" s="20"/>
      <c r="T16" s="21"/>
      <c r="U16" s="20"/>
      <c r="V16" s="20"/>
      <c r="W16" s="20"/>
      <c r="X16" s="20"/>
      <c r="Y16" s="20"/>
      <c r="Z16" s="20"/>
      <c r="AA16" s="20"/>
    </row>
    <row r="17" spans="1:27" ht="15.75" thickBot="1" x14ac:dyDescent="0.3">
      <c r="A17">
        <f t="shared" si="4"/>
        <v>3.9000000000000004</v>
      </c>
      <c r="B17">
        <f t="shared" si="2"/>
        <v>0.10000000000000009</v>
      </c>
      <c r="C17" s="2">
        <f t="shared" si="7"/>
        <v>5.399999999999995</v>
      </c>
      <c r="D17">
        <f t="shared" si="5"/>
        <v>33.099999999999994</v>
      </c>
      <c r="E17" s="67">
        <v>14.9</v>
      </c>
      <c r="F17" s="66">
        <v>115</v>
      </c>
      <c r="G17" s="1">
        <f>INDEX(Коэффициенты!D$3:D$39, MATCH(F17,Коэффициенты!C$3:C$39,1))</f>
        <v>0.42</v>
      </c>
      <c r="H17">
        <f t="shared" si="0"/>
        <v>14900</v>
      </c>
      <c r="I17" s="12">
        <f>INDEX(Коэффициенты!B$3:B$74,MATCH(H17,Коэффициенты!A$3:A$74,1))</f>
        <v>0.36</v>
      </c>
      <c r="J17" s="9">
        <f t="shared" si="8"/>
        <v>482.76</v>
      </c>
      <c r="K17" s="2">
        <f t="shared" si="3"/>
        <v>5.7960000000000038</v>
      </c>
      <c r="L17" s="10">
        <f t="shared" si="9"/>
        <v>23.296800000000019</v>
      </c>
      <c r="M17" s="62">
        <f t="shared" si="1"/>
        <v>506.05680000000001</v>
      </c>
      <c r="N17" s="63">
        <f t="shared" si="6"/>
        <v>404.84544</v>
      </c>
      <c r="Q17" s="22"/>
      <c r="R17" s="20"/>
      <c r="S17" s="20"/>
      <c r="T17" s="21"/>
      <c r="U17" s="20"/>
      <c r="V17" s="20"/>
      <c r="W17" s="20"/>
      <c r="X17" s="20"/>
      <c r="Y17" s="20"/>
      <c r="Z17" s="20"/>
      <c r="AA17" s="20"/>
    </row>
    <row r="18" spans="1:27" ht="15.75" thickBot="1" x14ac:dyDescent="0.3">
      <c r="A18">
        <f t="shared" si="4"/>
        <v>4</v>
      </c>
      <c r="B18">
        <f t="shared" si="2"/>
        <v>9.9999999999999645E-2</v>
      </c>
      <c r="C18">
        <f t="shared" si="7"/>
        <v>5.4999999999999947</v>
      </c>
      <c r="D18">
        <f t="shared" si="5"/>
        <v>32.999999999999993</v>
      </c>
      <c r="E18" s="67">
        <v>9.8000000000000007</v>
      </c>
      <c r="F18" s="66">
        <v>103</v>
      </c>
      <c r="G18" s="1">
        <f>INDEX(Коэффициенты!D$3:D$39, MATCH(F18,Коэффициенты!C$3:C$39,1))</f>
        <v>0.45</v>
      </c>
      <c r="H18">
        <f t="shared" si="0"/>
        <v>9800</v>
      </c>
      <c r="I18" s="12">
        <f>INDEX(Коэффициенты!B$3:B$74,MATCH(H18,Коэффициенты!A$3:A$74,1))</f>
        <v>0.46</v>
      </c>
      <c r="J18" s="9">
        <f t="shared" si="8"/>
        <v>405.71999999999997</v>
      </c>
      <c r="K18" s="2">
        <f t="shared" si="3"/>
        <v>5.5619999999999807</v>
      </c>
      <c r="L18" s="10">
        <f t="shared" si="9"/>
        <v>28.858799999999999</v>
      </c>
      <c r="M18" s="62">
        <f t="shared" si="1"/>
        <v>434.57879999999994</v>
      </c>
      <c r="N18" s="63">
        <f t="shared" si="6"/>
        <v>347.66303999999997</v>
      </c>
      <c r="Q18" s="20"/>
      <c r="R18" s="20"/>
      <c r="S18" s="20"/>
      <c r="T18" s="21"/>
      <c r="U18" s="20"/>
      <c r="V18" s="20"/>
      <c r="W18" s="20"/>
      <c r="X18" s="20"/>
      <c r="Y18" s="20"/>
      <c r="Z18" s="20"/>
      <c r="AA18" s="20"/>
    </row>
    <row r="19" spans="1:27" ht="15.75" thickBot="1" x14ac:dyDescent="0.3">
      <c r="A19">
        <f t="shared" si="4"/>
        <v>4.0999999999999996</v>
      </c>
      <c r="B19">
        <f t="shared" si="2"/>
        <v>9.9999999999999645E-2</v>
      </c>
      <c r="C19">
        <f t="shared" si="7"/>
        <v>5.5999999999999943</v>
      </c>
      <c r="D19">
        <f t="shared" si="5"/>
        <v>32.899999999999991</v>
      </c>
      <c r="E19" s="67">
        <v>8.1999999999999993</v>
      </c>
      <c r="F19" s="66">
        <v>82</v>
      </c>
      <c r="G19" s="1">
        <f>INDEX(Коэффициенты!D$3:D$39, MATCH(F19,Коэффициенты!C$3:C$39,1))</f>
        <v>0.5</v>
      </c>
      <c r="H19">
        <f t="shared" si="0"/>
        <v>8200</v>
      </c>
      <c r="I19" s="12">
        <f>INDEX(Коэффициенты!B$3:B$74,MATCH(H19,Коэффициенты!A$3:A$74,1))</f>
        <v>0.53</v>
      </c>
      <c r="J19" s="9">
        <f t="shared" si="8"/>
        <v>391.14</v>
      </c>
      <c r="K19" s="2">
        <f t="shared" si="3"/>
        <v>4.9199999999999822</v>
      </c>
      <c r="L19" s="10">
        <f t="shared" si="9"/>
        <v>33.778799999999983</v>
      </c>
      <c r="M19" s="62">
        <f t="shared" si="1"/>
        <v>424.91879999999998</v>
      </c>
      <c r="N19" s="63">
        <f t="shared" si="6"/>
        <v>339.93503999999996</v>
      </c>
      <c r="Q19" s="19"/>
      <c r="R19" s="19"/>
      <c r="S19" s="20"/>
      <c r="T19" s="21"/>
      <c r="U19" s="20"/>
      <c r="V19" s="20"/>
      <c r="W19" s="20"/>
      <c r="X19" s="20"/>
      <c r="Y19" s="20"/>
      <c r="Z19" s="20"/>
      <c r="AA19" s="20"/>
    </row>
    <row r="20" spans="1:27" ht="15.75" thickBot="1" x14ac:dyDescent="0.3">
      <c r="A20">
        <f t="shared" si="4"/>
        <v>4.1999999999999993</v>
      </c>
      <c r="B20">
        <f t="shared" si="2"/>
        <v>9.9999999999999645E-2</v>
      </c>
      <c r="C20" s="2">
        <f t="shared" si="7"/>
        <v>5.699999999999994</v>
      </c>
      <c r="D20">
        <f t="shared" si="5"/>
        <v>32.79999999999999</v>
      </c>
      <c r="E20" s="67">
        <v>9.1999999999999993</v>
      </c>
      <c r="F20" s="66">
        <v>67</v>
      </c>
      <c r="G20" s="1">
        <f>INDEX(Коэффициенты!D$3:D$39, MATCH(F20,Коэффициенты!C$3:C$39,1))</f>
        <v>0.54</v>
      </c>
      <c r="H20">
        <f t="shared" si="0"/>
        <v>9200</v>
      </c>
      <c r="I20" s="12">
        <f>INDEX(Коэффициенты!B$3:B$74,MATCH(H20,Коэффициенты!A$3:A$74,1))</f>
        <v>0.49</v>
      </c>
      <c r="J20" s="9">
        <f t="shared" si="8"/>
        <v>405.71999999999997</v>
      </c>
      <c r="K20" s="2">
        <f t="shared" si="3"/>
        <v>4.3415999999999846</v>
      </c>
      <c r="L20" s="10">
        <f t="shared" si="9"/>
        <v>38.120399999999968</v>
      </c>
      <c r="M20" s="62">
        <f t="shared" si="1"/>
        <v>443.84039999999993</v>
      </c>
      <c r="N20" s="63">
        <f t="shared" si="6"/>
        <v>355.07231999999993</v>
      </c>
      <c r="Q20" s="22"/>
      <c r="R20" s="20"/>
      <c r="S20" s="20"/>
      <c r="T20" s="21"/>
      <c r="U20" s="20"/>
      <c r="V20" s="20"/>
      <c r="W20" s="20"/>
      <c r="X20" s="20"/>
      <c r="Y20" s="20"/>
      <c r="Z20" s="20"/>
      <c r="AA20" s="20"/>
    </row>
    <row r="21" spans="1:27" ht="15.75" thickBot="1" x14ac:dyDescent="0.3">
      <c r="A21">
        <f t="shared" si="4"/>
        <v>4.2999999999999989</v>
      </c>
      <c r="B21">
        <f t="shared" si="2"/>
        <v>9.9999999999999645E-2</v>
      </c>
      <c r="C21">
        <f t="shared" si="7"/>
        <v>5.7999999999999936</v>
      </c>
      <c r="D21">
        <f t="shared" si="5"/>
        <v>32.699999999999989</v>
      </c>
      <c r="E21" s="67">
        <v>7.5</v>
      </c>
      <c r="F21" s="66">
        <v>40</v>
      </c>
      <c r="G21" s="1">
        <f>INDEX(Коэффициенты!D$3:D$39, MATCH(F21,Коэффициенты!C$3:C$39,1))</f>
        <v>0.6</v>
      </c>
      <c r="H21">
        <f t="shared" si="0"/>
        <v>7500</v>
      </c>
      <c r="I21" s="12">
        <f>INDEX(Коэффициенты!B$3:B$74,MATCH(H21,Коэффициенты!A$3:A$74,1))</f>
        <v>0.55000000000000004</v>
      </c>
      <c r="J21" s="9">
        <f t="shared" si="8"/>
        <v>371.25</v>
      </c>
      <c r="K21" s="2">
        <f t="shared" si="3"/>
        <v>2.8799999999999897</v>
      </c>
      <c r="L21" s="10">
        <f t="shared" si="9"/>
        <v>41.000399999999956</v>
      </c>
      <c r="M21" s="62">
        <f t="shared" si="1"/>
        <v>412.25039999999996</v>
      </c>
      <c r="N21" s="63">
        <f t="shared" si="6"/>
        <v>329.80031999999994</v>
      </c>
      <c r="Q21" s="20"/>
      <c r="R21" s="20"/>
      <c r="S21" s="20"/>
      <c r="T21" s="21"/>
      <c r="U21" s="20"/>
      <c r="V21" s="20"/>
      <c r="W21" s="20"/>
      <c r="X21" s="20"/>
      <c r="Y21" s="20"/>
      <c r="Z21" s="20"/>
      <c r="AA21" s="20"/>
    </row>
    <row r="22" spans="1:27" ht="15.75" thickBot="1" x14ac:dyDescent="0.3">
      <c r="A22">
        <f t="shared" si="4"/>
        <v>4.3999999999999986</v>
      </c>
      <c r="B22">
        <f t="shared" si="2"/>
        <v>9.9999999999999645E-2</v>
      </c>
      <c r="C22">
        <f t="shared" si="7"/>
        <v>5.8999999999999932</v>
      </c>
      <c r="D22">
        <f t="shared" si="5"/>
        <v>32.599999999999987</v>
      </c>
      <c r="E22" s="67">
        <v>4.2</v>
      </c>
      <c r="F22" s="66">
        <v>58</v>
      </c>
      <c r="G22" s="1">
        <f>INDEX(Коэффициенты!D$3:D$39, MATCH(F22,Коэффициенты!C$3:C$39,1))</f>
        <v>0.56000000000000005</v>
      </c>
      <c r="H22">
        <f t="shared" si="0"/>
        <v>4200</v>
      </c>
      <c r="I22" s="12">
        <f>INDEX(Коэффициенты!B$3:B$74,MATCH(H22,Коэффициенты!A$3:A$74,1))</f>
        <v>0.7</v>
      </c>
      <c r="J22" s="9">
        <f t="shared" si="8"/>
        <v>264.59999999999997</v>
      </c>
      <c r="K22" s="2">
        <f t="shared" si="3"/>
        <v>3.8975999999999864</v>
      </c>
      <c r="L22" s="10">
        <f t="shared" si="9"/>
        <v>44.897999999999939</v>
      </c>
      <c r="M22" s="62">
        <f t="shared" si="1"/>
        <v>309.49799999999993</v>
      </c>
      <c r="N22" s="63">
        <f t="shared" si="6"/>
        <v>247.59839999999994</v>
      </c>
      <c r="Q22" s="19"/>
      <c r="R22" s="19"/>
      <c r="S22" s="20"/>
      <c r="T22" s="21"/>
      <c r="U22" s="20"/>
      <c r="V22" s="20"/>
      <c r="W22" s="20"/>
      <c r="X22" s="20"/>
      <c r="Y22" s="20"/>
      <c r="Z22" s="20"/>
      <c r="AA22" s="20"/>
    </row>
    <row r="23" spans="1:27" ht="15.75" thickBot="1" x14ac:dyDescent="0.3">
      <c r="A23">
        <f t="shared" si="4"/>
        <v>4.4999999999999982</v>
      </c>
      <c r="B23">
        <f t="shared" si="2"/>
        <v>9.9999999999999645E-2</v>
      </c>
      <c r="C23" s="2">
        <f t="shared" si="7"/>
        <v>5.9999999999999929</v>
      </c>
      <c r="D23">
        <f t="shared" si="5"/>
        <v>32.499999999999986</v>
      </c>
      <c r="E23" s="67">
        <v>1.9</v>
      </c>
      <c r="F23" s="66">
        <v>64</v>
      </c>
      <c r="G23" s="1">
        <f>INDEX(Коэффициенты!D$3:D$39, MATCH(F23,Коэффициенты!C$3:C$39,1))</f>
        <v>0.54</v>
      </c>
      <c r="H23">
        <f t="shared" si="0"/>
        <v>1900</v>
      </c>
      <c r="I23" s="12">
        <f>INDEX(Коэффициенты!B$3:B$74,MATCH(H23,Коэффициенты!A$3:A$74,1))</f>
        <v>0.85</v>
      </c>
      <c r="J23" s="9">
        <f t="shared" si="8"/>
        <v>145.35</v>
      </c>
      <c r="K23" s="2">
        <f t="shared" si="3"/>
        <v>4.1471999999999856</v>
      </c>
      <c r="L23" s="10">
        <f t="shared" si="9"/>
        <v>49.045199999999923</v>
      </c>
      <c r="M23" s="62">
        <f t="shared" si="1"/>
        <v>194.39519999999993</v>
      </c>
      <c r="N23" s="63">
        <f t="shared" si="6"/>
        <v>155.51615999999996</v>
      </c>
      <c r="Q23" s="22"/>
      <c r="R23" s="20"/>
      <c r="S23" s="20"/>
      <c r="T23" s="21"/>
      <c r="U23" s="20"/>
      <c r="V23" s="20"/>
      <c r="W23" s="20"/>
      <c r="X23" s="20"/>
      <c r="Y23" s="20"/>
      <c r="Z23" s="20"/>
      <c r="AA23" s="20"/>
    </row>
    <row r="24" spans="1:27" ht="15.75" thickBot="1" x14ac:dyDescent="0.3">
      <c r="A24">
        <f t="shared" si="4"/>
        <v>4.5999999999999979</v>
      </c>
      <c r="B24">
        <f t="shared" si="2"/>
        <v>9.9999999999999645E-2</v>
      </c>
      <c r="C24">
        <f t="shared" si="7"/>
        <v>6.0999999999999925</v>
      </c>
      <c r="D24">
        <f t="shared" si="5"/>
        <v>32.399999999999984</v>
      </c>
      <c r="E24" s="67">
        <v>1.3</v>
      </c>
      <c r="F24" s="66">
        <v>52</v>
      </c>
      <c r="G24" s="1">
        <f>INDEX(Коэффициенты!D$3:D$39, MATCH(F24,Коэффициенты!C$3:C$39,1))</f>
        <v>0.56999999999999995</v>
      </c>
      <c r="H24">
        <f t="shared" si="0"/>
        <v>1300</v>
      </c>
      <c r="I24" s="12">
        <f>INDEX(Коэффициенты!B$3:B$74,MATCH(H24,Коэффициенты!A$3:A$74,1))</f>
        <v>0.89</v>
      </c>
      <c r="J24" s="9">
        <f t="shared" si="8"/>
        <v>104.13</v>
      </c>
      <c r="K24" s="2">
        <f t="shared" si="3"/>
        <v>3.5567999999999871</v>
      </c>
      <c r="L24" s="10">
        <f t="shared" si="9"/>
        <v>52.601999999999911</v>
      </c>
      <c r="M24" s="62">
        <f t="shared" si="1"/>
        <v>156.73199999999991</v>
      </c>
      <c r="N24" s="63">
        <f t="shared" si="6"/>
        <v>125.38559999999993</v>
      </c>
      <c r="Q24" s="20"/>
      <c r="R24" s="20"/>
      <c r="S24" s="20"/>
      <c r="T24" s="21"/>
      <c r="U24" s="20"/>
      <c r="V24" s="20"/>
      <c r="W24" s="20"/>
      <c r="X24" s="20"/>
      <c r="Y24" s="20"/>
      <c r="Z24" s="20"/>
      <c r="AA24" s="20"/>
    </row>
    <row r="25" spans="1:27" ht="15.75" thickBot="1" x14ac:dyDescent="0.3">
      <c r="A25">
        <f t="shared" si="4"/>
        <v>4.6999999999999975</v>
      </c>
      <c r="B25">
        <f t="shared" si="2"/>
        <v>9.9999999999999645E-2</v>
      </c>
      <c r="C25">
        <f t="shared" si="7"/>
        <v>6.1999999999999922</v>
      </c>
      <c r="D25">
        <f t="shared" si="5"/>
        <v>32.299999999999983</v>
      </c>
      <c r="E25" s="67">
        <v>0.6</v>
      </c>
      <c r="F25" s="66">
        <v>32</v>
      </c>
      <c r="G25" s="5">
        <f>INDEX(Коэффициенты!F$3:F$74, MATCH(F25,Коэффициенты!E$3:E$74,1))</f>
        <v>0.86</v>
      </c>
      <c r="H25">
        <f t="shared" si="0"/>
        <v>600</v>
      </c>
      <c r="I25" s="12">
        <f>INDEX(Коэффициенты!B$3:B$74,MATCH(H25,Коэффициенты!A$3:A$74,1))</f>
        <v>0.9</v>
      </c>
      <c r="J25" s="9">
        <f t="shared" si="8"/>
        <v>48.6</v>
      </c>
      <c r="K25" s="2">
        <f t="shared" si="3"/>
        <v>3.302399999999988</v>
      </c>
      <c r="L25" s="10">
        <f t="shared" si="9"/>
        <v>55.904399999999896</v>
      </c>
      <c r="M25" s="62">
        <f t="shared" si="1"/>
        <v>104.50439999999989</v>
      </c>
      <c r="N25" s="63">
        <f t="shared" si="6"/>
        <v>83.603519999999918</v>
      </c>
      <c r="Q25" s="19"/>
      <c r="R25" s="19"/>
      <c r="S25" s="20"/>
      <c r="T25" s="21"/>
      <c r="U25" s="20"/>
      <c r="V25" s="20"/>
      <c r="W25" s="20"/>
      <c r="X25" s="20"/>
      <c r="Y25" s="20"/>
      <c r="Z25" s="20"/>
      <c r="AA25" s="20"/>
    </row>
    <row r="26" spans="1:27" ht="15.75" thickBot="1" x14ac:dyDescent="0.3">
      <c r="A26">
        <f t="shared" si="4"/>
        <v>4.7999999999999972</v>
      </c>
      <c r="B26">
        <f t="shared" si="2"/>
        <v>9.9999999999999645E-2</v>
      </c>
      <c r="C26" s="2">
        <f t="shared" si="7"/>
        <v>6.2999999999999918</v>
      </c>
      <c r="D26">
        <f t="shared" si="5"/>
        <v>32.199999999999982</v>
      </c>
      <c r="E26" s="67">
        <v>1.5</v>
      </c>
      <c r="F26" s="66">
        <v>21</v>
      </c>
      <c r="G26" s="5">
        <f>INDEX(Коэффициенты!F$3:F$74, MATCH(F26,Коэффициенты!E$3:E$74,1))</f>
        <v>0.99</v>
      </c>
      <c r="H26">
        <f t="shared" si="0"/>
        <v>1500</v>
      </c>
      <c r="I26" s="12">
        <f>INDEX(Коэффициенты!B$3:B$74,MATCH(H26,Коэффициенты!A$3:A$74,1))</f>
        <v>0.87</v>
      </c>
      <c r="J26" s="9">
        <f t="shared" si="8"/>
        <v>117.44999999999999</v>
      </c>
      <c r="K26" s="2">
        <f t="shared" si="3"/>
        <v>2.4947999999999912</v>
      </c>
      <c r="L26" s="10">
        <f t="shared" si="9"/>
        <v>58.399199999999887</v>
      </c>
      <c r="M26" s="62">
        <f t="shared" si="1"/>
        <v>175.84919999999988</v>
      </c>
      <c r="N26" s="63">
        <f t="shared" si="6"/>
        <v>140.67935999999992</v>
      </c>
      <c r="Q26" s="22"/>
      <c r="R26" s="20"/>
      <c r="S26" s="20"/>
      <c r="T26" s="21"/>
      <c r="U26" s="20"/>
      <c r="V26" s="20"/>
      <c r="W26" s="20"/>
      <c r="X26" s="20"/>
      <c r="Y26" s="20"/>
      <c r="Z26" s="20"/>
      <c r="AA26" s="20"/>
    </row>
    <row r="27" spans="1:27" ht="15.75" thickBot="1" x14ac:dyDescent="0.3">
      <c r="A27">
        <f t="shared" si="4"/>
        <v>4.8999999999999968</v>
      </c>
      <c r="B27">
        <f t="shared" si="2"/>
        <v>9.9999999999999645E-2</v>
      </c>
      <c r="C27">
        <f t="shared" si="7"/>
        <v>6.3999999999999915</v>
      </c>
      <c r="D27">
        <f t="shared" si="5"/>
        <v>32.09999999999998</v>
      </c>
      <c r="E27" s="67">
        <v>0.5</v>
      </c>
      <c r="F27" s="66">
        <v>16</v>
      </c>
      <c r="G27" s="5">
        <f>INDEX(Коэффициенты!F$3:F$74, MATCH(F27,Коэффициенты!E$3:E$74,1))</f>
        <v>1</v>
      </c>
      <c r="H27">
        <f t="shared" si="0"/>
        <v>500</v>
      </c>
      <c r="I27" s="12">
        <f>INDEX(Коэффициенты!B$3:B$74,MATCH(H27,Коэффициенты!A$3:A$74,1))</f>
        <v>0.9</v>
      </c>
      <c r="J27" s="9">
        <f t="shared" si="8"/>
        <v>40.5</v>
      </c>
      <c r="K27" s="2">
        <f t="shared" si="3"/>
        <v>1.919999999999993</v>
      </c>
      <c r="L27" s="10">
        <f t="shared" si="9"/>
        <v>60.319199999999881</v>
      </c>
      <c r="M27" s="62">
        <f t="shared" si="1"/>
        <v>100.81919999999988</v>
      </c>
      <c r="N27" s="63">
        <f t="shared" si="6"/>
        <v>80.655359999999902</v>
      </c>
      <c r="Q27" s="20"/>
      <c r="R27" s="20"/>
      <c r="S27" s="20"/>
      <c r="T27" s="21"/>
      <c r="U27" s="20"/>
      <c r="V27" s="20"/>
      <c r="W27" s="20"/>
      <c r="X27" s="20"/>
      <c r="Y27" s="20"/>
      <c r="Z27" s="20"/>
      <c r="AA27" s="20"/>
    </row>
    <row r="28" spans="1:27" ht="15.75" thickBot="1" x14ac:dyDescent="0.3">
      <c r="A28">
        <f t="shared" si="4"/>
        <v>4.9999999999999964</v>
      </c>
      <c r="B28">
        <f t="shared" si="2"/>
        <v>9.9999999999999645E-2</v>
      </c>
      <c r="C28">
        <f t="shared" si="7"/>
        <v>6.4999999999999911</v>
      </c>
      <c r="D28">
        <f t="shared" si="5"/>
        <v>31.999999999999979</v>
      </c>
      <c r="E28" s="67">
        <v>1.5</v>
      </c>
      <c r="F28" s="66">
        <v>16</v>
      </c>
      <c r="G28" s="5">
        <f>INDEX(Коэффициенты!F$3:F$74, MATCH(F28,Коэффициенты!E$3:E$74,1))</f>
        <v>1</v>
      </c>
      <c r="H28">
        <f t="shared" si="0"/>
        <v>1500</v>
      </c>
      <c r="I28" s="12">
        <f>INDEX(Коэффициенты!B$3:B$74,MATCH(H28,Коэффициенты!A$3:A$74,1))</f>
        <v>0.87</v>
      </c>
      <c r="J28" s="9">
        <f t="shared" si="8"/>
        <v>117.44999999999999</v>
      </c>
      <c r="K28" s="2">
        <f t="shared" si="3"/>
        <v>1.919999999999993</v>
      </c>
      <c r="L28" s="10">
        <f t="shared" si="9"/>
        <v>62.239199999999876</v>
      </c>
      <c r="M28" s="62">
        <f t="shared" si="1"/>
        <v>179.68919999999986</v>
      </c>
      <c r="N28" s="63">
        <f t="shared" si="6"/>
        <v>143.75135999999989</v>
      </c>
      <c r="Q28" s="19"/>
      <c r="R28" s="19"/>
      <c r="S28" s="20"/>
      <c r="T28" s="21"/>
      <c r="U28" s="20"/>
      <c r="V28" s="20"/>
      <c r="W28" s="20"/>
      <c r="X28" s="20"/>
      <c r="Y28" s="20"/>
      <c r="Z28" s="20"/>
      <c r="AA28" s="20"/>
    </row>
    <row r="29" spans="1:27" ht="15.75" thickBot="1" x14ac:dyDescent="0.3">
      <c r="A29">
        <f t="shared" si="4"/>
        <v>5.0999999999999961</v>
      </c>
      <c r="B29">
        <f t="shared" si="2"/>
        <v>9.9999999999999645E-2</v>
      </c>
      <c r="C29" s="2">
        <f t="shared" si="7"/>
        <v>6.5999999999999908</v>
      </c>
      <c r="D29">
        <f t="shared" si="5"/>
        <v>31.899999999999977</v>
      </c>
      <c r="E29" s="67">
        <v>0.7</v>
      </c>
      <c r="F29" s="66">
        <v>22</v>
      </c>
      <c r="G29" s="5">
        <f>INDEX(Коэффициенты!F$3:F$74, MATCH(F29,Коэффициенты!E$3:E$74,1))</f>
        <v>0.98</v>
      </c>
      <c r="H29">
        <f t="shared" si="0"/>
        <v>700</v>
      </c>
      <c r="I29" s="12">
        <f>INDEX(Коэффициенты!B$3:B$74,MATCH(H29,Коэффициенты!A$3:A$74,1))</f>
        <v>0.9</v>
      </c>
      <c r="J29" s="9">
        <f t="shared" si="8"/>
        <v>56.699999999999996</v>
      </c>
      <c r="K29" s="2">
        <f t="shared" si="3"/>
        <v>2.5871999999999904</v>
      </c>
      <c r="L29" s="10">
        <f t="shared" si="9"/>
        <v>64.826399999999865</v>
      </c>
      <c r="M29" s="62">
        <f t="shared" si="1"/>
        <v>121.52639999999985</v>
      </c>
      <c r="N29" s="63">
        <f t="shared" si="6"/>
        <v>97.221119999999885</v>
      </c>
      <c r="Q29" s="22"/>
      <c r="R29" s="20"/>
      <c r="S29" s="20"/>
      <c r="T29" s="21"/>
      <c r="U29" s="20"/>
      <c r="V29" s="20"/>
      <c r="W29" s="20"/>
      <c r="X29" s="20"/>
      <c r="Y29" s="20"/>
      <c r="Z29" s="20"/>
      <c r="AA29" s="20"/>
    </row>
    <row r="30" spans="1:27" ht="15.75" thickBot="1" x14ac:dyDescent="0.3">
      <c r="A30">
        <f t="shared" si="4"/>
        <v>5.1999999999999957</v>
      </c>
      <c r="B30">
        <f t="shared" si="2"/>
        <v>9.9999999999999645E-2</v>
      </c>
      <c r="C30">
        <f t="shared" si="7"/>
        <v>6.6999999999999904</v>
      </c>
      <c r="D30">
        <f t="shared" si="5"/>
        <v>31.799999999999976</v>
      </c>
      <c r="E30" s="67">
        <v>0.7</v>
      </c>
      <c r="F30" s="66">
        <v>18</v>
      </c>
      <c r="G30" s="5">
        <f>INDEX(Коэффициенты!F$3:F$74, MATCH(F30,Коэффициенты!E$3:E$74,1))</f>
        <v>1</v>
      </c>
      <c r="H30">
        <f t="shared" si="0"/>
        <v>700</v>
      </c>
      <c r="I30" s="12">
        <f>INDEX(Коэффициенты!B$3:B$74,MATCH(H30,Коэффициенты!A$3:A$74,1))</f>
        <v>0.9</v>
      </c>
      <c r="J30" s="9">
        <f t="shared" si="8"/>
        <v>56.699999999999996</v>
      </c>
      <c r="K30" s="2">
        <f t="shared" si="3"/>
        <v>2.1599999999999921</v>
      </c>
      <c r="L30" s="10">
        <f t="shared" si="9"/>
        <v>66.986399999999861</v>
      </c>
      <c r="M30" s="62">
        <f t="shared" si="1"/>
        <v>123.68639999999985</v>
      </c>
      <c r="N30" s="63">
        <f t="shared" si="6"/>
        <v>98.94911999999988</v>
      </c>
      <c r="Q30" s="20"/>
      <c r="R30" s="20"/>
      <c r="S30" s="20"/>
      <c r="T30" s="21"/>
      <c r="U30" s="20"/>
      <c r="V30" s="20"/>
      <c r="W30" s="20"/>
      <c r="X30" s="20"/>
      <c r="Y30" s="20"/>
      <c r="Z30" s="20"/>
      <c r="AA30" s="20"/>
    </row>
    <row r="31" spans="1:27" ht="15.75" thickBot="1" x14ac:dyDescent="0.3">
      <c r="A31">
        <f t="shared" si="4"/>
        <v>5.2999999999999954</v>
      </c>
      <c r="B31">
        <f t="shared" si="2"/>
        <v>9.9999999999999645E-2</v>
      </c>
      <c r="C31">
        <f t="shared" si="7"/>
        <v>6.7999999999999901</v>
      </c>
      <c r="D31">
        <f t="shared" si="5"/>
        <v>31.699999999999974</v>
      </c>
      <c r="E31" s="67">
        <v>0.7</v>
      </c>
      <c r="F31" s="66">
        <v>22</v>
      </c>
      <c r="G31" s="5">
        <f>INDEX(Коэффициенты!F$3:F$74, MATCH(F31,Коэффициенты!E$3:E$74,1))</f>
        <v>0.98</v>
      </c>
      <c r="H31">
        <f t="shared" si="0"/>
        <v>700</v>
      </c>
      <c r="I31" s="12">
        <f>INDEX(Коэффициенты!B$3:B$74,MATCH(H31,Коэффициенты!A$3:A$74,1))</f>
        <v>0.9</v>
      </c>
      <c r="J31" s="9">
        <f t="shared" si="8"/>
        <v>56.699999999999996</v>
      </c>
      <c r="K31" s="2">
        <f t="shared" si="3"/>
        <v>2.5871999999999904</v>
      </c>
      <c r="L31" s="10">
        <f t="shared" si="9"/>
        <v>69.573599999999857</v>
      </c>
      <c r="M31" s="62">
        <f t="shared" si="1"/>
        <v>126.27359999999985</v>
      </c>
      <c r="N31" s="63">
        <f t="shared" si="6"/>
        <v>101.01887999999988</v>
      </c>
      <c r="Q31" s="19"/>
      <c r="R31" s="19"/>
      <c r="S31" s="20"/>
      <c r="T31" s="21"/>
      <c r="U31" s="20"/>
      <c r="V31" s="20"/>
      <c r="W31" s="20"/>
      <c r="X31" s="20"/>
      <c r="Y31" s="20"/>
      <c r="Z31" s="20"/>
      <c r="AA31" s="20"/>
    </row>
    <row r="32" spans="1:27" ht="15.75" thickBot="1" x14ac:dyDescent="0.3">
      <c r="A32">
        <f t="shared" si="4"/>
        <v>5.399999999999995</v>
      </c>
      <c r="B32">
        <f t="shared" si="2"/>
        <v>9.9999999999999645E-2</v>
      </c>
      <c r="C32" s="2">
        <f t="shared" si="7"/>
        <v>6.8999999999999897</v>
      </c>
      <c r="D32">
        <f t="shared" si="5"/>
        <v>31.599999999999973</v>
      </c>
      <c r="E32" s="67">
        <v>1</v>
      </c>
      <c r="F32" s="66">
        <v>15</v>
      </c>
      <c r="G32" s="5">
        <f>INDEX(Коэффициенты!F$3:F$74, MATCH(F32,Коэффициенты!E$3:E$74,1))</f>
        <v>1</v>
      </c>
      <c r="H32">
        <f t="shared" si="0"/>
        <v>1000</v>
      </c>
      <c r="I32" s="12">
        <f>INDEX(Коэффициенты!B$3:B$74,MATCH(H32,Коэффициенты!A$3:A$74,1))</f>
        <v>0.9</v>
      </c>
      <c r="J32" s="9">
        <f t="shared" si="8"/>
        <v>81</v>
      </c>
      <c r="K32" s="2">
        <f t="shared" si="3"/>
        <v>1.7999999999999936</v>
      </c>
      <c r="L32" s="10">
        <f t="shared" si="9"/>
        <v>71.373599999999854</v>
      </c>
      <c r="M32" s="62">
        <f t="shared" si="1"/>
        <v>152.37359999999984</v>
      </c>
      <c r="N32" s="63">
        <f t="shared" si="6"/>
        <v>121.89887999999988</v>
      </c>
      <c r="Q32" s="22"/>
      <c r="R32" s="20"/>
      <c r="S32" s="20"/>
      <c r="T32" s="21"/>
      <c r="U32" s="20"/>
      <c r="V32" s="20"/>
      <c r="W32" s="20"/>
      <c r="X32" s="20"/>
      <c r="Y32" s="20"/>
      <c r="Z32" s="20"/>
      <c r="AA32" s="20"/>
    </row>
    <row r="33" spans="1:27" ht="15.75" thickBot="1" x14ac:dyDescent="0.3">
      <c r="A33">
        <f t="shared" si="4"/>
        <v>5.4999999999999947</v>
      </c>
      <c r="B33">
        <f t="shared" si="2"/>
        <v>9.9999999999999645E-2</v>
      </c>
      <c r="C33">
        <f t="shared" si="7"/>
        <v>6.9999999999999893</v>
      </c>
      <c r="D33">
        <f t="shared" si="5"/>
        <v>31.499999999999972</v>
      </c>
      <c r="E33" s="67">
        <v>2.2999999999999998</v>
      </c>
      <c r="F33" s="66">
        <v>21</v>
      </c>
      <c r="G33" s="5">
        <f>INDEX(Коэффициенты!F$3:F$74, MATCH(F33,Коэффициенты!E$3:E$74,1))</f>
        <v>0.99</v>
      </c>
      <c r="H33">
        <f t="shared" si="0"/>
        <v>2300</v>
      </c>
      <c r="I33" s="12">
        <f>INDEX(Коэффициенты!B$3:B$74,MATCH(H33,Коэффициенты!A$3:A$74,1))</f>
        <v>0.82</v>
      </c>
      <c r="J33" s="9">
        <f t="shared" si="8"/>
        <v>169.73999999999998</v>
      </c>
      <c r="K33" s="2">
        <f t="shared" si="3"/>
        <v>2.4947999999999912</v>
      </c>
      <c r="L33" s="10">
        <f t="shared" si="9"/>
        <v>73.868399999999852</v>
      </c>
      <c r="M33" s="62">
        <f t="shared" si="1"/>
        <v>243.60839999999985</v>
      </c>
      <c r="N33" s="63">
        <f t="shared" si="6"/>
        <v>194.88671999999988</v>
      </c>
      <c r="Q33" s="20"/>
      <c r="R33" s="20"/>
      <c r="S33" s="20"/>
      <c r="T33" s="21"/>
      <c r="U33" s="20"/>
      <c r="V33" s="20"/>
      <c r="W33" s="20"/>
      <c r="X33" s="20"/>
      <c r="Y33" s="20"/>
      <c r="Z33" s="20"/>
      <c r="AA33" s="20"/>
    </row>
    <row r="34" spans="1:27" ht="15.75" thickBot="1" x14ac:dyDescent="0.3">
      <c r="A34">
        <f t="shared" si="4"/>
        <v>5.5999999999999943</v>
      </c>
      <c r="B34">
        <f t="shared" si="2"/>
        <v>9.9999999999999645E-2</v>
      </c>
      <c r="C34">
        <f t="shared" si="7"/>
        <v>7.099999999999989</v>
      </c>
      <c r="D34">
        <f t="shared" si="5"/>
        <v>31.39999999999997</v>
      </c>
      <c r="E34" s="67">
        <v>2.1</v>
      </c>
      <c r="F34" s="66">
        <v>32</v>
      </c>
      <c r="G34" s="5">
        <f>INDEX(Коэффициенты!F$3:F$74, MATCH(F34,Коэффициенты!E$3:E$74,1))</f>
        <v>0.86</v>
      </c>
      <c r="H34">
        <f t="shared" si="0"/>
        <v>2100</v>
      </c>
      <c r="I34" s="12">
        <f>INDEX(Коэффициенты!B$3:B$74,MATCH(H34,Коэффициенты!A$3:A$74,1))</f>
        <v>0.83</v>
      </c>
      <c r="J34" s="9">
        <f t="shared" si="8"/>
        <v>156.87</v>
      </c>
      <c r="K34" s="2">
        <f t="shared" si="3"/>
        <v>3.302399999999988</v>
      </c>
      <c r="L34" s="10">
        <f t="shared" si="9"/>
        <v>77.170799999999844</v>
      </c>
      <c r="M34" s="62">
        <f t="shared" si="1"/>
        <v>234.04079999999985</v>
      </c>
      <c r="N34" s="63">
        <f t="shared" si="6"/>
        <v>187.23263999999989</v>
      </c>
      <c r="Q34" s="19"/>
      <c r="R34" s="19"/>
      <c r="S34" s="20"/>
      <c r="T34" s="21"/>
      <c r="U34" s="20"/>
      <c r="V34" s="20"/>
      <c r="W34" s="20"/>
      <c r="X34" s="20"/>
      <c r="Y34" s="20"/>
      <c r="Z34" s="20"/>
      <c r="AA34" s="20"/>
    </row>
    <row r="35" spans="1:27" ht="15.75" thickBot="1" x14ac:dyDescent="0.3">
      <c r="A35">
        <f t="shared" si="4"/>
        <v>5.699999999999994</v>
      </c>
      <c r="B35">
        <f t="shared" si="2"/>
        <v>9.9999999999999645E-2</v>
      </c>
      <c r="C35" s="2">
        <f t="shared" si="7"/>
        <v>7.1999999999999886</v>
      </c>
      <c r="D35">
        <f t="shared" si="5"/>
        <v>31.299999999999969</v>
      </c>
      <c r="E35" s="67">
        <v>2.2000000000000002</v>
      </c>
      <c r="F35" s="66">
        <v>36</v>
      </c>
      <c r="G35" s="5">
        <f>INDEX(Коэффициенты!F$3:F$74, MATCH(F35,Коэффициенты!E$3:E$74,1))</f>
        <v>0.8</v>
      </c>
      <c r="H35">
        <f t="shared" si="0"/>
        <v>2200</v>
      </c>
      <c r="I35" s="12">
        <f>INDEX(Коэффициенты!B$3:B$74,MATCH(H35,Коэффициенты!A$3:A$74,1))</f>
        <v>0.83</v>
      </c>
      <c r="J35" s="9">
        <f t="shared" si="8"/>
        <v>164.34</v>
      </c>
      <c r="K35" s="2">
        <f t="shared" si="3"/>
        <v>3.4559999999999875</v>
      </c>
      <c r="L35" s="10">
        <f t="shared" si="9"/>
        <v>80.626799999999832</v>
      </c>
      <c r="M35" s="62">
        <f t="shared" si="1"/>
        <v>244.96679999999984</v>
      </c>
      <c r="N35" s="63">
        <f t="shared" si="6"/>
        <v>195.97343999999987</v>
      </c>
      <c r="Q35" s="22"/>
      <c r="R35" s="20"/>
      <c r="S35" s="20"/>
      <c r="T35" s="21"/>
      <c r="U35" s="20"/>
      <c r="V35" s="20"/>
      <c r="W35" s="20"/>
      <c r="X35" s="20"/>
      <c r="Y35" s="20"/>
      <c r="Z35" s="20"/>
      <c r="AA35" s="20"/>
    </row>
    <row r="36" spans="1:27" ht="15.75" thickBot="1" x14ac:dyDescent="0.3">
      <c r="A36">
        <f t="shared" si="4"/>
        <v>5.7999999999999936</v>
      </c>
      <c r="B36">
        <f t="shared" si="2"/>
        <v>9.9999999999999645E-2</v>
      </c>
      <c r="C36">
        <f t="shared" si="7"/>
        <v>7.2999999999999883</v>
      </c>
      <c r="D36">
        <f t="shared" si="5"/>
        <v>31.199999999999967</v>
      </c>
      <c r="E36" s="67">
        <v>3.6</v>
      </c>
      <c r="F36" s="66">
        <v>42</v>
      </c>
      <c r="G36" s="5">
        <f>INDEX(Коэффициенты!F$3:F$74, MATCH(F36,Коэффициенты!E$3:E$74,1))</f>
        <v>0.74</v>
      </c>
      <c r="H36">
        <f t="shared" si="0"/>
        <v>3600</v>
      </c>
      <c r="I36" s="12">
        <f>INDEX(Коэффициенты!B$3:B$74,MATCH(H36,Коэффициенты!A$3:A$74,1))</f>
        <v>0.74</v>
      </c>
      <c r="J36" s="9">
        <f t="shared" si="8"/>
        <v>239.76</v>
      </c>
      <c r="K36" s="2">
        <f t="shared" si="3"/>
        <v>3.7295999999999867</v>
      </c>
      <c r="L36" s="10">
        <f t="shared" si="9"/>
        <v>84.356399999999823</v>
      </c>
      <c r="M36" s="62">
        <f t="shared" si="1"/>
        <v>324.11639999999983</v>
      </c>
      <c r="N36" s="63">
        <f t="shared" si="6"/>
        <v>259.29311999999987</v>
      </c>
      <c r="Q36" s="20"/>
      <c r="R36" s="20"/>
      <c r="S36" s="20"/>
      <c r="T36" s="21"/>
      <c r="U36" s="20"/>
      <c r="V36" s="20"/>
      <c r="W36" s="20"/>
      <c r="X36" s="20"/>
      <c r="Y36" s="20"/>
      <c r="Z36" s="20"/>
      <c r="AA36" s="20"/>
    </row>
    <row r="37" spans="1:27" ht="15.75" thickBot="1" x14ac:dyDescent="0.3">
      <c r="A37">
        <f t="shared" si="4"/>
        <v>5.8999999999999932</v>
      </c>
      <c r="B37">
        <f t="shared" si="2"/>
        <v>9.9999999999999645E-2</v>
      </c>
      <c r="C37">
        <f t="shared" si="7"/>
        <v>7.3999999999999879</v>
      </c>
      <c r="D37">
        <f t="shared" si="5"/>
        <v>31.099999999999966</v>
      </c>
      <c r="E37" s="67">
        <v>3.3</v>
      </c>
      <c r="F37" s="66">
        <v>46</v>
      </c>
      <c r="G37" s="1">
        <f>INDEX(Коэффициенты!D$3:D$39, MATCH(F37,Коэффициенты!C$3:C$39,1))</f>
        <v>0.59</v>
      </c>
      <c r="H37">
        <f t="shared" si="0"/>
        <v>3300</v>
      </c>
      <c r="I37" s="12">
        <f>INDEX(Коэффициенты!B$3:B$74,MATCH(H37,Коэффициенты!A$3:A$74,1))</f>
        <v>0.76</v>
      </c>
      <c r="J37" s="9">
        <f t="shared" si="8"/>
        <v>225.72</v>
      </c>
      <c r="K37" s="2">
        <f t="shared" si="3"/>
        <v>3.2567999999999881</v>
      </c>
      <c r="L37" s="10">
        <f t="shared" si="9"/>
        <v>87.613199999999807</v>
      </c>
      <c r="M37" s="62">
        <f t="shared" si="1"/>
        <v>313.33319999999981</v>
      </c>
      <c r="N37" s="63">
        <f t="shared" si="6"/>
        <v>250.66655999999983</v>
      </c>
      <c r="Q37" s="19"/>
      <c r="R37" s="19"/>
      <c r="S37" s="20"/>
      <c r="T37" s="21"/>
      <c r="U37" s="20"/>
      <c r="V37" s="20"/>
      <c r="W37" s="20"/>
      <c r="X37" s="20"/>
      <c r="Y37" s="20"/>
      <c r="Z37" s="20"/>
      <c r="AA37" s="20"/>
    </row>
    <row r="38" spans="1:27" ht="15.75" thickBot="1" x14ac:dyDescent="0.3">
      <c r="A38">
        <f t="shared" si="4"/>
        <v>5.9999999999999929</v>
      </c>
      <c r="B38">
        <f t="shared" si="2"/>
        <v>9.9999999999999645E-2</v>
      </c>
      <c r="C38" s="2">
        <f t="shared" si="7"/>
        <v>7.4999999999999876</v>
      </c>
      <c r="D38">
        <f t="shared" si="5"/>
        <v>30.999999999999964</v>
      </c>
      <c r="E38" s="67">
        <v>3.7</v>
      </c>
      <c r="F38" s="66">
        <v>43</v>
      </c>
      <c r="G38" s="1">
        <f>INDEX(Коэффициенты!D$3:D$39, MATCH(F38,Коэффициенты!C$3:C$39,1))</f>
        <v>0.6</v>
      </c>
      <c r="H38">
        <f t="shared" si="0"/>
        <v>3700</v>
      </c>
      <c r="I38" s="12">
        <f>INDEX(Коэффициенты!B$3:B$74,MATCH(H38,Коэффициенты!A$3:A$74,1))</f>
        <v>0.73</v>
      </c>
      <c r="J38" s="9">
        <f t="shared" si="8"/>
        <v>243.09</v>
      </c>
      <c r="K38" s="2">
        <f t="shared" si="3"/>
        <v>3.095999999999989</v>
      </c>
      <c r="L38" s="10">
        <f t="shared" si="9"/>
        <v>90.709199999999797</v>
      </c>
      <c r="M38" s="62">
        <f t="shared" si="1"/>
        <v>333.79919999999981</v>
      </c>
      <c r="N38" s="63">
        <f t="shared" si="6"/>
        <v>267.03935999999987</v>
      </c>
      <c r="Q38" s="22"/>
      <c r="R38" s="20"/>
      <c r="S38" s="20"/>
      <c r="T38" s="21"/>
      <c r="U38" s="20"/>
      <c r="V38" s="20"/>
      <c r="W38" s="20"/>
      <c r="X38" s="20"/>
      <c r="Y38" s="20"/>
      <c r="Z38" s="20"/>
      <c r="AA38" s="20"/>
    </row>
    <row r="39" spans="1:27" ht="15.75" thickBot="1" x14ac:dyDescent="0.3">
      <c r="A39">
        <f t="shared" si="4"/>
        <v>6.0999999999999925</v>
      </c>
      <c r="B39">
        <f t="shared" si="2"/>
        <v>9.9999999999999645E-2</v>
      </c>
      <c r="C39">
        <f t="shared" si="7"/>
        <v>7.5999999999999872</v>
      </c>
      <c r="D39">
        <f t="shared" si="5"/>
        <v>30.899999999999963</v>
      </c>
      <c r="E39" s="67">
        <v>3.2</v>
      </c>
      <c r="F39" s="66">
        <v>42</v>
      </c>
      <c r="G39" s="1">
        <f>INDEX(Коэффициенты!D$3:D$39, MATCH(F39,Коэффициенты!C$3:C$39,1))</f>
        <v>0.6</v>
      </c>
      <c r="H39">
        <f t="shared" si="0"/>
        <v>3200</v>
      </c>
      <c r="I39" s="12">
        <f>INDEX(Коэффициенты!B$3:B$74,MATCH(H39,Коэффициенты!A$3:A$74,1))</f>
        <v>0.76</v>
      </c>
      <c r="J39" s="9">
        <f t="shared" si="8"/>
        <v>218.88</v>
      </c>
      <c r="K39" s="2">
        <f t="shared" si="3"/>
        <v>3.0239999999999894</v>
      </c>
      <c r="L39" s="10">
        <f t="shared" si="9"/>
        <v>93.733199999999783</v>
      </c>
      <c r="M39" s="62">
        <f t="shared" si="1"/>
        <v>312.61319999999978</v>
      </c>
      <c r="N39" s="63">
        <f t="shared" si="6"/>
        <v>250.09055999999981</v>
      </c>
      <c r="Q39" s="20"/>
      <c r="R39" s="20"/>
      <c r="S39" s="20"/>
      <c r="T39" s="21"/>
      <c r="U39" s="20"/>
      <c r="V39" s="20"/>
      <c r="W39" s="20"/>
      <c r="X39" s="20"/>
      <c r="Y39" s="20"/>
      <c r="Z39" s="20"/>
      <c r="AA39" s="20"/>
    </row>
    <row r="40" spans="1:27" ht="15.75" thickBot="1" x14ac:dyDescent="0.3">
      <c r="A40">
        <f t="shared" si="4"/>
        <v>6.1999999999999922</v>
      </c>
      <c r="B40">
        <f t="shared" si="2"/>
        <v>9.9999999999999645E-2</v>
      </c>
      <c r="C40">
        <f t="shared" si="7"/>
        <v>7.6999999999999869</v>
      </c>
      <c r="D40">
        <f t="shared" si="5"/>
        <v>30.799999999999962</v>
      </c>
      <c r="E40" s="67">
        <v>7.9</v>
      </c>
      <c r="F40" s="66">
        <v>31</v>
      </c>
      <c r="G40" s="1">
        <f>INDEX(Коэффициенты!D$3:D$39, MATCH(F40,Коэффициенты!C$3:C$39,1))</f>
        <v>0.67</v>
      </c>
      <c r="H40">
        <f t="shared" si="0"/>
        <v>7900</v>
      </c>
      <c r="I40" s="12">
        <f>INDEX(Коэффициенты!B$3:B$74,MATCH(H40,Коэффициенты!A$3:A$74,1))</f>
        <v>0.54</v>
      </c>
      <c r="J40" s="9">
        <f t="shared" si="8"/>
        <v>383.94</v>
      </c>
      <c r="K40" s="2">
        <f t="shared" si="3"/>
        <v>2.4923999999999906</v>
      </c>
      <c r="L40" s="10">
        <f t="shared" si="9"/>
        <v>96.225599999999773</v>
      </c>
      <c r="M40" s="62">
        <f t="shared" si="1"/>
        <v>480.16559999999976</v>
      </c>
      <c r="N40" s="63">
        <f t="shared" si="6"/>
        <v>384.13247999999982</v>
      </c>
      <c r="Q40" s="19"/>
      <c r="R40" s="19"/>
      <c r="S40" s="20"/>
      <c r="T40" s="21"/>
      <c r="U40" s="20"/>
      <c r="V40" s="20"/>
      <c r="W40" s="20"/>
      <c r="X40" s="20"/>
      <c r="Y40" s="20"/>
      <c r="Z40" s="20"/>
      <c r="AA40" s="20"/>
    </row>
    <row r="41" spans="1:27" ht="15.75" thickBot="1" x14ac:dyDescent="0.3">
      <c r="A41">
        <f t="shared" si="4"/>
        <v>6.2999999999999918</v>
      </c>
      <c r="B41">
        <f t="shared" si="2"/>
        <v>9.9999999999999645E-2</v>
      </c>
      <c r="C41" s="2">
        <f t="shared" si="7"/>
        <v>7.7999999999999865</v>
      </c>
      <c r="D41">
        <f t="shared" si="5"/>
        <v>30.69999999999996</v>
      </c>
      <c r="E41" s="67">
        <v>7.3</v>
      </c>
      <c r="F41" s="66">
        <v>25</v>
      </c>
      <c r="G41" s="1">
        <f>INDEX(Коэффициенты!D$3:D$39, MATCH(F41,Коэффициенты!C$3:C$39,1))</f>
        <v>0.72</v>
      </c>
      <c r="H41">
        <f t="shared" si="0"/>
        <v>7300</v>
      </c>
      <c r="I41" s="12">
        <f>INDEX(Коэффициенты!B$3:B$74,MATCH(H41,Коэффициенты!A$3:A$74,1))</f>
        <v>0.56000000000000005</v>
      </c>
      <c r="J41" s="9">
        <f t="shared" si="8"/>
        <v>367.92</v>
      </c>
      <c r="K41" s="2">
        <f t="shared" si="3"/>
        <v>2.1599999999999921</v>
      </c>
      <c r="L41" s="10">
        <f t="shared" si="9"/>
        <v>98.385599999999769</v>
      </c>
      <c r="M41" s="62">
        <f t="shared" si="1"/>
        <v>466.3055999999998</v>
      </c>
      <c r="N41" s="63">
        <f t="shared" si="6"/>
        <v>373.04447999999985</v>
      </c>
      <c r="Q41" s="22"/>
      <c r="R41" s="20"/>
      <c r="S41" s="20"/>
      <c r="T41" s="21"/>
      <c r="U41" s="20"/>
      <c r="V41" s="20"/>
      <c r="W41" s="20"/>
      <c r="X41" s="20"/>
      <c r="Y41" s="20"/>
      <c r="Z41" s="20"/>
      <c r="AA41" s="20"/>
    </row>
    <row r="42" spans="1:27" ht="15.75" thickBot="1" x14ac:dyDescent="0.3">
      <c r="A42">
        <f t="shared" si="4"/>
        <v>6.3999999999999915</v>
      </c>
      <c r="B42">
        <f t="shared" si="2"/>
        <v>9.9999999999999645E-2</v>
      </c>
      <c r="C42">
        <f t="shared" si="7"/>
        <v>7.8999999999999861</v>
      </c>
      <c r="D42">
        <f t="shared" si="5"/>
        <v>30.599999999999959</v>
      </c>
      <c r="E42" s="67">
        <v>8.1999999999999993</v>
      </c>
      <c r="F42" s="66">
        <v>35</v>
      </c>
      <c r="G42" s="1">
        <f>INDEX(Коэффициенты!D$3:D$39, MATCH(F42,Коэффициенты!C$3:C$39,1))</f>
        <v>0.64</v>
      </c>
      <c r="H42">
        <f t="shared" si="0"/>
        <v>8200</v>
      </c>
      <c r="I42" s="12">
        <f>INDEX(Коэффициенты!B$3:B$74,MATCH(H42,Коэффициенты!A$3:A$74,1))</f>
        <v>0.53</v>
      </c>
      <c r="J42" s="9">
        <f t="shared" si="8"/>
        <v>391.14</v>
      </c>
      <c r="K42" s="2">
        <f t="shared" si="3"/>
        <v>2.6879999999999904</v>
      </c>
      <c r="L42" s="10">
        <f t="shared" si="9"/>
        <v>101.07359999999976</v>
      </c>
      <c r="M42" s="62">
        <f t="shared" si="1"/>
        <v>492.21359999999976</v>
      </c>
      <c r="N42" s="63">
        <f t="shared" si="6"/>
        <v>393.77087999999981</v>
      </c>
      <c r="Q42" s="20"/>
      <c r="R42" s="20"/>
      <c r="S42" s="20"/>
      <c r="T42" s="21"/>
      <c r="U42" s="20"/>
      <c r="V42" s="20"/>
      <c r="W42" s="20"/>
      <c r="X42" s="20"/>
      <c r="Y42" s="20"/>
      <c r="Z42" s="20"/>
      <c r="AA42" s="20"/>
    </row>
    <row r="43" spans="1:27" ht="15.75" thickBot="1" x14ac:dyDescent="0.3">
      <c r="A43">
        <f t="shared" si="4"/>
        <v>6.4999999999999911</v>
      </c>
      <c r="B43">
        <f t="shared" si="2"/>
        <v>9.9999999999999645E-2</v>
      </c>
      <c r="C43">
        <f t="shared" si="7"/>
        <v>7.9999999999999858</v>
      </c>
      <c r="D43">
        <f t="shared" si="5"/>
        <v>30.499999999999957</v>
      </c>
      <c r="E43" s="67">
        <v>4.7</v>
      </c>
      <c r="F43" s="66">
        <v>41</v>
      </c>
      <c r="G43" s="1">
        <f>INDEX(Коэффициенты!D$3:D$39, MATCH(F43,Коэффициенты!C$3:C$39,1))</f>
        <v>0.6</v>
      </c>
      <c r="H43">
        <f t="shared" si="0"/>
        <v>4700</v>
      </c>
      <c r="I43" s="12">
        <f>INDEX(Коэффициенты!B$3:B$74,MATCH(H43,Коэффициенты!A$3:A$74,1))</f>
        <v>0.67</v>
      </c>
      <c r="J43" s="9">
        <f t="shared" si="8"/>
        <v>283.40999999999997</v>
      </c>
      <c r="K43" s="2">
        <f t="shared" si="3"/>
        <v>2.9519999999999893</v>
      </c>
      <c r="L43" s="10">
        <f t="shared" si="9"/>
        <v>104.02559999999974</v>
      </c>
      <c r="M43" s="62">
        <f t="shared" si="1"/>
        <v>387.43559999999968</v>
      </c>
      <c r="N43" s="63">
        <f t="shared" si="6"/>
        <v>309.94847999999973</v>
      </c>
      <c r="Q43" s="19"/>
      <c r="R43" s="19"/>
      <c r="S43" s="20"/>
      <c r="T43" s="21"/>
      <c r="U43" s="20"/>
      <c r="V43" s="20"/>
      <c r="W43" s="20"/>
      <c r="X43" s="20"/>
      <c r="Y43" s="20"/>
      <c r="Z43" s="20"/>
      <c r="AA43" s="20"/>
    </row>
    <row r="44" spans="1:27" ht="15.75" thickBot="1" x14ac:dyDescent="0.3">
      <c r="A44">
        <f t="shared" si="4"/>
        <v>6.5999999999999908</v>
      </c>
      <c r="B44">
        <f t="shared" si="2"/>
        <v>9.9999999999999645E-2</v>
      </c>
      <c r="C44" s="2">
        <f t="shared" si="7"/>
        <v>8.0999999999999854</v>
      </c>
      <c r="D44">
        <f t="shared" si="5"/>
        <v>30.399999999999956</v>
      </c>
      <c r="E44" s="67">
        <v>6.2</v>
      </c>
      <c r="F44" s="66">
        <v>38</v>
      </c>
      <c r="G44" s="1">
        <f>INDEX(Коэффициенты!D$3:D$39, MATCH(F44,Коэффициенты!C$3:C$39,1))</f>
        <v>0.62</v>
      </c>
      <c r="H44">
        <f t="shared" si="0"/>
        <v>6200</v>
      </c>
      <c r="I44" s="12">
        <f>INDEX(Коэффициенты!B$3:B$74,MATCH(H44,Коэффициенты!A$3:A$74,1))</f>
        <v>0.61</v>
      </c>
      <c r="J44" s="9">
        <f t="shared" si="8"/>
        <v>340.38</v>
      </c>
      <c r="K44" s="2">
        <f t="shared" si="3"/>
        <v>2.8271999999999897</v>
      </c>
      <c r="L44" s="10">
        <f t="shared" si="9"/>
        <v>106.85279999999973</v>
      </c>
      <c r="M44" s="62">
        <f t="shared" si="1"/>
        <v>447.23279999999971</v>
      </c>
      <c r="N44" s="63">
        <f t="shared" si="6"/>
        <v>357.78623999999979</v>
      </c>
      <c r="Q44" s="22"/>
      <c r="R44" s="20"/>
      <c r="S44" s="20"/>
      <c r="T44" s="21"/>
      <c r="U44" s="20"/>
      <c r="V44" s="20"/>
      <c r="W44" s="20"/>
      <c r="X44" s="20"/>
      <c r="Y44" s="20"/>
      <c r="Z44" s="20"/>
      <c r="AA44" s="20"/>
    </row>
    <row r="45" spans="1:27" ht="15.75" thickBot="1" x14ac:dyDescent="0.3">
      <c r="A45">
        <f t="shared" si="4"/>
        <v>6.6999999999999904</v>
      </c>
      <c r="B45">
        <f t="shared" si="2"/>
        <v>9.9999999999999645E-2</v>
      </c>
      <c r="C45">
        <f t="shared" si="7"/>
        <v>8.1999999999999851</v>
      </c>
      <c r="D45">
        <f t="shared" si="5"/>
        <v>30.299999999999955</v>
      </c>
      <c r="E45" s="67">
        <v>8</v>
      </c>
      <c r="F45" s="66">
        <v>38</v>
      </c>
      <c r="G45" s="1">
        <f>INDEX(Коэффициенты!D$3:D$39, MATCH(F45,Коэффициенты!C$3:C$39,1))</f>
        <v>0.62</v>
      </c>
      <c r="H45">
        <f t="shared" si="0"/>
        <v>8000</v>
      </c>
      <c r="I45" s="12">
        <f>INDEX(Коэффициенты!B$3:B$74,MATCH(H45,Коэффициенты!A$3:A$74,1))</f>
        <v>0.53</v>
      </c>
      <c r="J45" s="9">
        <f t="shared" si="8"/>
        <v>381.59999999999997</v>
      </c>
      <c r="K45" s="2">
        <f t="shared" si="3"/>
        <v>2.8271999999999897</v>
      </c>
      <c r="L45" s="10">
        <f t="shared" si="9"/>
        <v>109.67999999999972</v>
      </c>
      <c r="M45" s="62">
        <f t="shared" si="1"/>
        <v>491.27999999999969</v>
      </c>
      <c r="N45" s="63">
        <f t="shared" si="6"/>
        <v>393.02399999999977</v>
      </c>
      <c r="Q45" s="20"/>
      <c r="R45" s="20"/>
      <c r="S45" s="20"/>
      <c r="T45" s="21"/>
      <c r="U45" s="20"/>
      <c r="V45" s="20"/>
      <c r="W45" s="20"/>
      <c r="X45" s="20"/>
      <c r="Y45" s="20"/>
      <c r="Z45" s="20"/>
      <c r="AA45" s="20"/>
    </row>
    <row r="46" spans="1:27" ht="15.75" thickBot="1" x14ac:dyDescent="0.3">
      <c r="A46">
        <f t="shared" si="4"/>
        <v>6.7999999999999901</v>
      </c>
      <c r="B46">
        <f t="shared" si="2"/>
        <v>9.9999999999999645E-2</v>
      </c>
      <c r="C46">
        <f t="shared" si="7"/>
        <v>8.2999999999999847</v>
      </c>
      <c r="D46">
        <f t="shared" si="5"/>
        <v>30.199999999999953</v>
      </c>
      <c r="E46" s="67">
        <v>11.3</v>
      </c>
      <c r="F46" s="66">
        <v>32</v>
      </c>
      <c r="G46" s="1">
        <f>INDEX(Коэффициенты!D$3:D$39, MATCH(F46,Коэффициенты!C$3:C$39,1))</f>
        <v>0.66</v>
      </c>
      <c r="H46">
        <f t="shared" si="0"/>
        <v>11300</v>
      </c>
      <c r="I46" s="12">
        <f>INDEX(Коэффициенты!B$3:B$74,MATCH(H46,Коэффициенты!A$3:A$74,1))</f>
        <v>0.43</v>
      </c>
      <c r="J46" s="9">
        <f t="shared" si="8"/>
        <v>437.31</v>
      </c>
      <c r="K46" s="2">
        <f t="shared" si="3"/>
        <v>2.5343999999999909</v>
      </c>
      <c r="L46" s="10">
        <f t="shared" si="9"/>
        <v>112.21439999999971</v>
      </c>
      <c r="M46" s="62">
        <f t="shared" si="1"/>
        <v>549.52439999999967</v>
      </c>
      <c r="N46" s="63">
        <f t="shared" si="6"/>
        <v>439.61951999999974</v>
      </c>
      <c r="Q46" s="19"/>
      <c r="R46" s="19"/>
      <c r="S46" s="20"/>
      <c r="T46" s="21"/>
      <c r="U46" s="20"/>
      <c r="V46" s="20"/>
      <c r="W46" s="20"/>
      <c r="X46" s="20"/>
      <c r="Y46" s="20"/>
      <c r="Z46" s="20"/>
      <c r="AA46" s="20"/>
    </row>
    <row r="47" spans="1:27" ht="15.75" thickBot="1" x14ac:dyDescent="0.3">
      <c r="A47">
        <f t="shared" si="4"/>
        <v>6.8999999999999897</v>
      </c>
      <c r="B47">
        <f t="shared" si="2"/>
        <v>9.9999999999999645E-2</v>
      </c>
      <c r="C47" s="2">
        <f t="shared" si="7"/>
        <v>8.3999999999999844</v>
      </c>
      <c r="D47">
        <f t="shared" si="5"/>
        <v>30.099999999999952</v>
      </c>
      <c r="E47" s="67">
        <v>13.7</v>
      </c>
      <c r="F47" s="66">
        <v>33</v>
      </c>
      <c r="G47" s="1">
        <f>INDEX(Коэффициенты!D$3:D$39, MATCH(F47,Коэффициенты!C$3:C$39,1))</f>
        <v>0.66</v>
      </c>
      <c r="H47">
        <f t="shared" si="0"/>
        <v>13700</v>
      </c>
      <c r="I47" s="12">
        <f>INDEX(Коэффициенты!B$3:B$74,MATCH(H47,Коэффициенты!A$3:A$74,1))</f>
        <v>0.38</v>
      </c>
      <c r="J47" s="9">
        <f t="shared" si="8"/>
        <v>468.53999999999996</v>
      </c>
      <c r="K47" s="2">
        <f t="shared" si="3"/>
        <v>2.6135999999999906</v>
      </c>
      <c r="L47" s="10">
        <f t="shared" si="9"/>
        <v>114.8279999999997</v>
      </c>
      <c r="M47" s="62">
        <f t="shared" si="1"/>
        <v>583.36799999999971</v>
      </c>
      <c r="N47" s="63">
        <f t="shared" si="6"/>
        <v>466.69439999999975</v>
      </c>
      <c r="Q47" s="22"/>
      <c r="R47" s="20"/>
      <c r="S47" s="20"/>
      <c r="T47" s="21"/>
      <c r="U47" s="20"/>
      <c r="V47" s="20"/>
      <c r="W47" s="20"/>
      <c r="X47" s="20"/>
      <c r="Y47" s="20"/>
      <c r="Z47" s="20"/>
      <c r="AA47" s="20"/>
    </row>
    <row r="48" spans="1:27" ht="15.75" thickBot="1" x14ac:dyDescent="0.3">
      <c r="A48">
        <f t="shared" si="4"/>
        <v>6.9999999999999893</v>
      </c>
      <c r="B48">
        <f t="shared" si="2"/>
        <v>9.9999999999999645E-2</v>
      </c>
      <c r="C48">
        <f t="shared" si="7"/>
        <v>8.499999999999984</v>
      </c>
      <c r="D48">
        <f t="shared" si="5"/>
        <v>29.99999999999995</v>
      </c>
      <c r="E48" s="67">
        <v>11.1</v>
      </c>
      <c r="F48" s="66">
        <v>36</v>
      </c>
      <c r="G48" s="1">
        <f>INDEX(Коэффициенты!D$3:D$39, MATCH(F48,Коэффициенты!C$3:C$39,1))</f>
        <v>0.63</v>
      </c>
      <c r="H48">
        <f t="shared" si="0"/>
        <v>11100</v>
      </c>
      <c r="I48" s="12">
        <f>INDEX(Коэффициенты!B$3:B$74,MATCH(H48,Коэффициенты!A$3:A$74,1))</f>
        <v>0.43</v>
      </c>
      <c r="J48" s="9">
        <f t="shared" si="8"/>
        <v>429.57</v>
      </c>
      <c r="K48" s="2">
        <f t="shared" si="3"/>
        <v>2.7215999999999902</v>
      </c>
      <c r="L48" s="10">
        <f t="shared" si="9"/>
        <v>117.5495999999997</v>
      </c>
      <c r="M48" s="62">
        <f t="shared" si="1"/>
        <v>547.11959999999965</v>
      </c>
      <c r="N48" s="63">
        <f t="shared" si="6"/>
        <v>437.6956799999997</v>
      </c>
      <c r="Q48" s="20"/>
      <c r="R48" s="20"/>
      <c r="S48" s="20"/>
      <c r="T48" s="21"/>
      <c r="U48" s="20"/>
      <c r="V48" s="20"/>
      <c r="W48" s="20"/>
      <c r="X48" s="20"/>
      <c r="Y48" s="20"/>
      <c r="Z48" s="20"/>
      <c r="AA48" s="20"/>
    </row>
    <row r="49" spans="1:27" ht="15.75" thickBot="1" x14ac:dyDescent="0.3">
      <c r="A49">
        <f t="shared" si="4"/>
        <v>7.099999999999989</v>
      </c>
      <c r="B49">
        <f t="shared" si="2"/>
        <v>9.9999999999999645E-2</v>
      </c>
      <c r="C49">
        <f t="shared" si="7"/>
        <v>8.5999999999999837</v>
      </c>
      <c r="D49">
        <f t="shared" si="5"/>
        <v>29.899999999999949</v>
      </c>
      <c r="E49" s="67">
        <v>10.6</v>
      </c>
      <c r="F49" s="66">
        <v>38</v>
      </c>
      <c r="G49" s="1">
        <f>INDEX(Коэффициенты!D$3:D$39, MATCH(F49,Коэффициенты!C$3:C$39,1))</f>
        <v>0.62</v>
      </c>
      <c r="H49">
        <f t="shared" si="0"/>
        <v>10600</v>
      </c>
      <c r="I49" s="12">
        <f>INDEX(Коэффициенты!B$3:B$74,MATCH(H49,Коэффициенты!A$3:A$74,1))</f>
        <v>0.44</v>
      </c>
      <c r="J49" s="9">
        <f t="shared" si="8"/>
        <v>419.76</v>
      </c>
      <c r="K49" s="2">
        <f t="shared" si="3"/>
        <v>2.8271999999999897</v>
      </c>
      <c r="L49" s="10">
        <f t="shared" si="9"/>
        <v>120.37679999999969</v>
      </c>
      <c r="M49" s="62">
        <f t="shared" si="1"/>
        <v>540.13679999999965</v>
      </c>
      <c r="N49" s="63">
        <f t="shared" si="6"/>
        <v>432.10943999999972</v>
      </c>
      <c r="Q49" s="19"/>
      <c r="R49" s="19"/>
      <c r="S49" s="20"/>
      <c r="T49" s="21"/>
      <c r="U49" s="20"/>
      <c r="V49" s="20"/>
      <c r="W49" s="20"/>
      <c r="X49" s="20"/>
      <c r="Y49" s="20"/>
      <c r="Z49" s="20"/>
      <c r="AA49" s="20"/>
    </row>
    <row r="50" spans="1:27" ht="15.75" thickBot="1" x14ac:dyDescent="0.3">
      <c r="A50">
        <f t="shared" si="4"/>
        <v>7.1999999999999886</v>
      </c>
      <c r="B50">
        <f t="shared" si="2"/>
        <v>9.9999999999999645E-2</v>
      </c>
      <c r="C50" s="2">
        <f t="shared" si="7"/>
        <v>8.6999999999999833</v>
      </c>
      <c r="D50">
        <f t="shared" si="5"/>
        <v>29.799999999999947</v>
      </c>
      <c r="E50" s="67">
        <v>10.9</v>
      </c>
      <c r="F50" s="66">
        <v>35</v>
      </c>
      <c r="G50" s="1">
        <f>INDEX(Коэффициенты!D$3:D$39, MATCH(F50,Коэффициенты!C$3:C$39,1))</f>
        <v>0.64</v>
      </c>
      <c r="H50">
        <f t="shared" si="0"/>
        <v>10900</v>
      </c>
      <c r="I50" s="12">
        <f>INDEX(Коэффициенты!B$3:B$74,MATCH(H50,Коэффициенты!A$3:A$74,1))</f>
        <v>0.44</v>
      </c>
      <c r="J50" s="9">
        <f t="shared" si="8"/>
        <v>431.64</v>
      </c>
      <c r="K50" s="2">
        <f t="shared" si="3"/>
        <v>2.6879999999999904</v>
      </c>
      <c r="L50" s="10">
        <f t="shared" si="9"/>
        <v>123.06479999999968</v>
      </c>
      <c r="M50" s="62">
        <f t="shared" si="1"/>
        <v>554.70479999999964</v>
      </c>
      <c r="N50" s="63">
        <f t="shared" si="6"/>
        <v>443.76383999999973</v>
      </c>
      <c r="Q50" s="22"/>
      <c r="R50" s="20"/>
      <c r="S50" s="20"/>
      <c r="T50" s="21"/>
      <c r="U50" s="20"/>
      <c r="V50" s="20"/>
      <c r="W50" s="20"/>
      <c r="X50" s="20"/>
      <c r="Y50" s="20"/>
      <c r="Z50" s="20"/>
      <c r="AA50" s="20"/>
    </row>
    <row r="51" spans="1:27" ht="15.75" thickBot="1" x14ac:dyDescent="0.3">
      <c r="A51">
        <f t="shared" si="4"/>
        <v>7.2999999999999883</v>
      </c>
      <c r="B51">
        <f t="shared" si="2"/>
        <v>9.9999999999999645E-2</v>
      </c>
      <c r="C51">
        <f t="shared" si="7"/>
        <v>8.7999999999999829</v>
      </c>
      <c r="D51">
        <f t="shared" si="5"/>
        <v>29.699999999999946</v>
      </c>
      <c r="E51" s="67">
        <v>11.3</v>
      </c>
      <c r="F51" s="66">
        <v>38</v>
      </c>
      <c r="G51" s="1">
        <f>INDEX(Коэффициенты!D$3:D$39, MATCH(F51,Коэффициенты!C$3:C$39,1))</f>
        <v>0.62</v>
      </c>
      <c r="H51">
        <f t="shared" si="0"/>
        <v>11300</v>
      </c>
      <c r="I51" s="12">
        <f>INDEX(Коэффициенты!B$3:B$74,MATCH(H51,Коэффициенты!A$3:A$74,1))</f>
        <v>0.43</v>
      </c>
      <c r="J51" s="9">
        <f t="shared" si="8"/>
        <v>437.31</v>
      </c>
      <c r="K51" s="2">
        <f t="shared" si="3"/>
        <v>2.8271999999999897</v>
      </c>
      <c r="L51" s="10">
        <f t="shared" si="9"/>
        <v>125.89199999999967</v>
      </c>
      <c r="M51" s="62">
        <f t="shared" si="1"/>
        <v>563.20199999999966</v>
      </c>
      <c r="N51" s="63">
        <f t="shared" si="6"/>
        <v>450.56159999999971</v>
      </c>
      <c r="Q51" s="20"/>
      <c r="R51" s="20"/>
      <c r="S51" s="20"/>
      <c r="T51" s="21"/>
      <c r="U51" s="20"/>
      <c r="V51" s="20"/>
      <c r="W51" s="20"/>
      <c r="X51" s="20"/>
      <c r="Y51" s="20"/>
      <c r="Z51" s="20"/>
      <c r="AA51" s="20"/>
    </row>
    <row r="52" spans="1:27" ht="15.75" thickBot="1" x14ac:dyDescent="0.3">
      <c r="A52">
        <f t="shared" si="4"/>
        <v>7.3999999999999879</v>
      </c>
      <c r="B52">
        <f t="shared" si="2"/>
        <v>9.9999999999999645E-2</v>
      </c>
      <c r="C52">
        <f t="shared" si="7"/>
        <v>8.8999999999999826</v>
      </c>
      <c r="D52">
        <f t="shared" si="5"/>
        <v>29.599999999999945</v>
      </c>
      <c r="E52" s="67">
        <v>11</v>
      </c>
      <c r="F52" s="66">
        <v>35</v>
      </c>
      <c r="G52" s="1">
        <f>INDEX(Коэффициенты!D$3:D$39, MATCH(F52,Коэффициенты!C$3:C$39,1))</f>
        <v>0.64</v>
      </c>
      <c r="H52">
        <f t="shared" si="0"/>
        <v>11000</v>
      </c>
      <c r="I52" s="12">
        <f>INDEX(Коэффициенты!B$3:B$74,MATCH(H52,Коэффициенты!A$3:A$74,1))</f>
        <v>0.43</v>
      </c>
      <c r="J52" s="9">
        <f t="shared" si="8"/>
        <v>425.7</v>
      </c>
      <c r="K52" s="2">
        <f t="shared" si="3"/>
        <v>2.6879999999999904</v>
      </c>
      <c r="L52" s="10">
        <f t="shared" si="9"/>
        <v>128.57999999999967</v>
      </c>
      <c r="M52" s="62">
        <f t="shared" si="1"/>
        <v>554.27999999999963</v>
      </c>
      <c r="N52" s="63">
        <f t="shared" si="6"/>
        <v>443.42399999999969</v>
      </c>
      <c r="Q52" s="19"/>
      <c r="R52" s="19"/>
      <c r="S52" s="20"/>
      <c r="T52" s="21"/>
      <c r="U52" s="20"/>
      <c r="V52" s="20"/>
      <c r="W52" s="20"/>
      <c r="X52" s="20"/>
      <c r="Y52" s="20"/>
      <c r="Z52" s="20"/>
      <c r="AA52" s="20"/>
    </row>
    <row r="53" spans="1:27" ht="15.75" thickBot="1" x14ac:dyDescent="0.3">
      <c r="A53">
        <f t="shared" si="4"/>
        <v>7.4999999999999876</v>
      </c>
      <c r="B53">
        <f t="shared" si="2"/>
        <v>9.9999999999999645E-2</v>
      </c>
      <c r="C53" s="2">
        <f t="shared" si="7"/>
        <v>8.9999999999999822</v>
      </c>
      <c r="D53">
        <f t="shared" si="5"/>
        <v>29.499999999999943</v>
      </c>
      <c r="E53" s="67">
        <v>10.7</v>
      </c>
      <c r="F53" s="66">
        <v>34</v>
      </c>
      <c r="G53" s="1">
        <f>INDEX(Коэффициенты!D$3:D$39, MATCH(F53,Коэффициенты!C$3:C$39,1))</f>
        <v>0.65</v>
      </c>
      <c r="H53">
        <f t="shared" si="0"/>
        <v>10700</v>
      </c>
      <c r="I53" s="12">
        <f>INDEX(Коэффициенты!B$3:B$74,MATCH(H53,Коэффициенты!A$3:A$74,1))</f>
        <v>0.44</v>
      </c>
      <c r="J53" s="9">
        <f t="shared" si="8"/>
        <v>423.71999999999997</v>
      </c>
      <c r="K53" s="2">
        <f t="shared" si="3"/>
        <v>2.6519999999999908</v>
      </c>
      <c r="L53" s="10">
        <f t="shared" si="9"/>
        <v>131.23199999999966</v>
      </c>
      <c r="M53" s="62">
        <f t="shared" si="1"/>
        <v>554.95199999999966</v>
      </c>
      <c r="N53" s="63">
        <f t="shared" si="6"/>
        <v>443.96159999999975</v>
      </c>
      <c r="Q53" s="22"/>
      <c r="R53" s="20"/>
      <c r="S53" s="20"/>
      <c r="T53" s="21"/>
      <c r="U53" s="20"/>
      <c r="V53" s="20"/>
      <c r="W53" s="20"/>
      <c r="X53" s="20"/>
      <c r="Y53" s="20"/>
      <c r="Z53" s="20"/>
      <c r="AA53" s="20"/>
    </row>
    <row r="54" spans="1:27" ht="15.75" thickBot="1" x14ac:dyDescent="0.3">
      <c r="A54">
        <f t="shared" si="4"/>
        <v>7.5999999999999872</v>
      </c>
      <c r="B54">
        <f t="shared" si="2"/>
        <v>9.9999999999999645E-2</v>
      </c>
      <c r="C54">
        <f t="shared" si="7"/>
        <v>9.0999999999999819</v>
      </c>
      <c r="D54">
        <f t="shared" si="5"/>
        <v>29.399999999999942</v>
      </c>
      <c r="E54" s="67">
        <v>9.6</v>
      </c>
      <c r="F54" s="66">
        <v>35</v>
      </c>
      <c r="G54" s="1">
        <f>INDEX(Коэффициенты!D$3:D$39, MATCH(F54,Коэффициенты!C$3:C$39,1))</f>
        <v>0.64</v>
      </c>
      <c r="H54">
        <f t="shared" si="0"/>
        <v>9600</v>
      </c>
      <c r="I54" s="12">
        <f>INDEX(Коэффициенты!B$3:B$74,MATCH(H54,Коэффициенты!A$3:A$74,1))</f>
        <v>0.47</v>
      </c>
      <c r="J54" s="9">
        <f t="shared" si="8"/>
        <v>406.08</v>
      </c>
      <c r="K54" s="2">
        <f t="shared" si="3"/>
        <v>2.6879999999999904</v>
      </c>
      <c r="L54" s="10">
        <f t="shared" si="9"/>
        <v>133.91999999999965</v>
      </c>
      <c r="M54" s="62">
        <f t="shared" si="1"/>
        <v>539.99999999999966</v>
      </c>
      <c r="N54" s="63">
        <f t="shared" si="6"/>
        <v>431.99999999999972</v>
      </c>
      <c r="Q54" s="20"/>
      <c r="R54" s="20"/>
      <c r="S54" s="20"/>
      <c r="T54" s="21"/>
      <c r="U54" s="20"/>
      <c r="V54" s="20"/>
      <c r="W54" s="20"/>
      <c r="X54" s="20"/>
      <c r="Y54" s="20"/>
      <c r="Z54" s="20"/>
      <c r="AA54" s="20"/>
    </row>
    <row r="55" spans="1:27" ht="15.75" thickBot="1" x14ac:dyDescent="0.3">
      <c r="A55">
        <f t="shared" si="4"/>
        <v>7.6999999999999869</v>
      </c>
      <c r="B55">
        <f t="shared" si="2"/>
        <v>9.9999999999999645E-2</v>
      </c>
      <c r="C55">
        <f t="shared" si="7"/>
        <v>9.1999999999999815</v>
      </c>
      <c r="D55">
        <f t="shared" si="5"/>
        <v>29.29999999999994</v>
      </c>
      <c r="E55" s="67">
        <v>7.8</v>
      </c>
      <c r="F55" s="66">
        <v>34</v>
      </c>
      <c r="G55" s="1">
        <f>INDEX(Коэффициенты!D$3:D$39, MATCH(F55,Коэффициенты!C$3:C$39,1))</f>
        <v>0.65</v>
      </c>
      <c r="H55">
        <f t="shared" si="0"/>
        <v>7800</v>
      </c>
      <c r="I55" s="12">
        <f>INDEX(Коэффициенты!B$3:B$74,MATCH(H55,Коэффициенты!A$3:A$74,1))</f>
        <v>0.54</v>
      </c>
      <c r="J55" s="9">
        <f t="shared" si="8"/>
        <v>379.08</v>
      </c>
      <c r="K55" s="2">
        <f t="shared" si="3"/>
        <v>2.6519999999999908</v>
      </c>
      <c r="L55" s="10">
        <f t="shared" si="9"/>
        <v>136.57199999999963</v>
      </c>
      <c r="M55" s="62">
        <f t="shared" si="1"/>
        <v>515.65199999999959</v>
      </c>
      <c r="N55" s="63">
        <f t="shared" si="6"/>
        <v>412.52159999999969</v>
      </c>
      <c r="Q55" s="19"/>
      <c r="R55" s="19"/>
      <c r="S55" s="20"/>
      <c r="T55" s="21"/>
      <c r="U55" s="20"/>
      <c r="V55" s="20"/>
      <c r="W55" s="20"/>
      <c r="X55" s="20"/>
      <c r="Y55" s="20"/>
      <c r="Z55" s="20"/>
      <c r="AA55" s="20"/>
    </row>
    <row r="56" spans="1:27" ht="15.75" thickBot="1" x14ac:dyDescent="0.3">
      <c r="A56">
        <f t="shared" si="4"/>
        <v>7.7999999999999865</v>
      </c>
      <c r="B56">
        <f t="shared" si="2"/>
        <v>9.9999999999999645E-2</v>
      </c>
      <c r="C56" s="2">
        <f t="shared" si="7"/>
        <v>9.2999999999999812</v>
      </c>
      <c r="D56">
        <f t="shared" si="5"/>
        <v>29.199999999999939</v>
      </c>
      <c r="E56" s="68">
        <v>6.8</v>
      </c>
      <c r="F56" s="65">
        <v>33</v>
      </c>
      <c r="G56" s="1">
        <f>INDEX(Коэффициенты!D$3:D$39, MATCH(F56,Коэффициенты!C$3:C$39,1))</f>
        <v>0.66</v>
      </c>
      <c r="H56">
        <f t="shared" si="0"/>
        <v>6800</v>
      </c>
      <c r="I56" s="12">
        <f>INDEX(Коэффициенты!B$3:B$74,MATCH(H56,Коэффициенты!A$3:A$74,1))</f>
        <v>0.57999999999999996</v>
      </c>
      <c r="J56" s="9">
        <f t="shared" si="8"/>
        <v>354.95999999999992</v>
      </c>
      <c r="K56" s="2">
        <f t="shared" si="3"/>
        <v>2.6135999999999906</v>
      </c>
      <c r="L56" s="10">
        <f t="shared" si="9"/>
        <v>139.18559999999962</v>
      </c>
      <c r="M56" s="62">
        <f t="shared" si="1"/>
        <v>494.14559999999955</v>
      </c>
      <c r="N56" s="63">
        <f t="shared" si="6"/>
        <v>395.31647999999961</v>
      </c>
      <c r="Q56" s="22"/>
      <c r="R56" s="20"/>
      <c r="S56" s="20"/>
      <c r="T56" s="21"/>
      <c r="U56" s="20"/>
      <c r="V56" s="20"/>
      <c r="W56" s="20"/>
      <c r="X56" s="20"/>
      <c r="Y56" s="20"/>
      <c r="Z56" s="20"/>
      <c r="AA56" s="20"/>
    </row>
    <row r="57" spans="1:27" ht="15.75" thickBot="1" x14ac:dyDescent="0.3">
      <c r="A57">
        <f t="shared" si="4"/>
        <v>7.8999999999999861</v>
      </c>
      <c r="B57">
        <f t="shared" si="2"/>
        <v>9.9999999999999645E-2</v>
      </c>
      <c r="C57">
        <f t="shared" si="7"/>
        <v>9.3999999999999808</v>
      </c>
      <c r="D57">
        <f t="shared" si="5"/>
        <v>29.099999999999937</v>
      </c>
      <c r="E57" s="67">
        <v>6.9</v>
      </c>
      <c r="F57" s="66">
        <v>31</v>
      </c>
      <c r="G57" s="1">
        <f>INDEX(Коэффициенты!D$3:D$39, MATCH(F57,Коэффициенты!C$3:C$39,1))</f>
        <v>0.67</v>
      </c>
      <c r="H57">
        <f t="shared" si="0"/>
        <v>6900</v>
      </c>
      <c r="I57" s="12">
        <f>INDEX(Коэффициенты!B$3:B$74,MATCH(H57,Коэффициенты!A$3:A$74,1))</f>
        <v>0.57999999999999996</v>
      </c>
      <c r="J57" s="9">
        <f t="shared" si="8"/>
        <v>360.17999999999995</v>
      </c>
      <c r="K57" s="2">
        <f t="shared" si="3"/>
        <v>2.4923999999999906</v>
      </c>
      <c r="L57" s="10">
        <f t="shared" si="9"/>
        <v>141.67799999999963</v>
      </c>
      <c r="M57" s="62">
        <f t="shared" si="1"/>
        <v>501.85799999999961</v>
      </c>
      <c r="N57" s="63">
        <f t="shared" si="6"/>
        <v>401.48639999999966</v>
      </c>
      <c r="Q57" s="20"/>
      <c r="R57" s="20"/>
      <c r="S57" s="20"/>
      <c r="T57" s="21"/>
      <c r="U57" s="20"/>
      <c r="V57" s="20"/>
      <c r="W57" s="20"/>
      <c r="X57" s="20"/>
      <c r="Y57" s="20"/>
      <c r="Z57" s="20"/>
      <c r="AA57" s="20"/>
    </row>
    <row r="58" spans="1:27" ht="15.75" thickBot="1" x14ac:dyDescent="0.3">
      <c r="A58">
        <f t="shared" si="4"/>
        <v>7.9999999999999858</v>
      </c>
      <c r="B58">
        <f t="shared" si="2"/>
        <v>9.9999999999999645E-2</v>
      </c>
      <c r="C58">
        <f t="shared" si="7"/>
        <v>9.4999999999999805</v>
      </c>
      <c r="D58">
        <f t="shared" si="5"/>
        <v>28.999999999999936</v>
      </c>
      <c r="E58" s="67">
        <v>6.2</v>
      </c>
      <c r="F58" s="66">
        <v>30</v>
      </c>
      <c r="G58" s="1">
        <f>INDEX(Коэффициенты!D$3:D$39, MATCH(F58,Коэффициенты!C$3:C$39,1))</f>
        <v>0.68</v>
      </c>
      <c r="H58">
        <f t="shared" si="0"/>
        <v>6200</v>
      </c>
      <c r="I58" s="12">
        <f>INDEX(Коэффициенты!B$3:B$74,MATCH(H58,Коэффициенты!A$3:A$74,1))</f>
        <v>0.61</v>
      </c>
      <c r="J58" s="9">
        <f t="shared" si="8"/>
        <v>340.38</v>
      </c>
      <c r="K58" s="2">
        <f t="shared" si="3"/>
        <v>2.4479999999999915</v>
      </c>
      <c r="L58" s="10">
        <f t="shared" si="9"/>
        <v>144.12599999999961</v>
      </c>
      <c r="M58" s="62">
        <f t="shared" si="1"/>
        <v>484.50599999999963</v>
      </c>
      <c r="N58" s="63">
        <f t="shared" si="6"/>
        <v>387.60479999999973</v>
      </c>
      <c r="Q58" s="19"/>
      <c r="R58" s="19"/>
      <c r="S58" s="20"/>
      <c r="T58" s="21"/>
      <c r="U58" s="20"/>
      <c r="V58" s="20"/>
      <c r="W58" s="20"/>
      <c r="X58" s="20"/>
      <c r="Y58" s="20"/>
      <c r="Z58" s="20"/>
      <c r="AA58" s="20"/>
    </row>
    <row r="59" spans="1:27" ht="15.75" thickBot="1" x14ac:dyDescent="0.3">
      <c r="A59">
        <f t="shared" si="4"/>
        <v>8.0999999999999854</v>
      </c>
      <c r="B59">
        <f t="shared" si="2"/>
        <v>9.9999999999999645E-2</v>
      </c>
      <c r="C59" s="2">
        <f t="shared" si="7"/>
        <v>9.5999999999999801</v>
      </c>
      <c r="D59">
        <f t="shared" si="5"/>
        <v>28.899999999999935</v>
      </c>
      <c r="E59" s="67">
        <v>4.3</v>
      </c>
      <c r="F59" s="66">
        <v>27</v>
      </c>
      <c r="G59" s="1">
        <f>INDEX(Коэффициенты!D$3:D$39, MATCH(F59,Коэффициенты!C$3:C$39,1))</f>
        <v>0.7</v>
      </c>
      <c r="H59">
        <f t="shared" si="0"/>
        <v>4300</v>
      </c>
      <c r="I59" s="12">
        <f>INDEX(Коэффициенты!B$3:B$74,MATCH(H59,Коэффициенты!A$3:A$74,1))</f>
        <v>0.7</v>
      </c>
      <c r="J59" s="9">
        <f t="shared" si="8"/>
        <v>270.89999999999998</v>
      </c>
      <c r="K59" s="2">
        <f t="shared" si="3"/>
        <v>2.2679999999999918</v>
      </c>
      <c r="L59" s="10">
        <f t="shared" si="9"/>
        <v>146.39399999999961</v>
      </c>
      <c r="M59" s="62">
        <f t="shared" si="1"/>
        <v>417.29399999999958</v>
      </c>
      <c r="N59" s="63">
        <f t="shared" si="6"/>
        <v>333.83519999999965</v>
      </c>
      <c r="Q59" s="22"/>
      <c r="R59" s="20"/>
      <c r="S59" s="20"/>
      <c r="T59" s="21"/>
      <c r="U59" s="20"/>
      <c r="V59" s="20"/>
      <c r="W59" s="20"/>
      <c r="X59" s="20"/>
      <c r="Y59" s="20"/>
      <c r="Z59" s="20"/>
      <c r="AA59" s="20"/>
    </row>
    <row r="60" spans="1:27" ht="15.75" thickBot="1" x14ac:dyDescent="0.3">
      <c r="A60">
        <f t="shared" si="4"/>
        <v>8.1999999999999851</v>
      </c>
      <c r="B60">
        <f t="shared" si="2"/>
        <v>9.9999999999999645E-2</v>
      </c>
      <c r="C60">
        <f t="shared" si="7"/>
        <v>9.6999999999999797</v>
      </c>
      <c r="D60">
        <f t="shared" si="5"/>
        <v>28.799999999999933</v>
      </c>
      <c r="E60" s="67">
        <v>5.8</v>
      </c>
      <c r="F60" s="66">
        <v>29</v>
      </c>
      <c r="G60" s="1">
        <f>INDEX(Коэффициенты!D$3:D$39, MATCH(F60,Коэффициенты!C$3:C$39,1))</f>
        <v>0.69</v>
      </c>
      <c r="H60">
        <f t="shared" si="0"/>
        <v>5800</v>
      </c>
      <c r="I60" s="12">
        <f>INDEX(Коэффициенты!B$3:B$74,MATCH(H60,Коэффициенты!A$3:A$74,1))</f>
        <v>0.62</v>
      </c>
      <c r="J60" s="9">
        <f t="shared" si="8"/>
        <v>323.64</v>
      </c>
      <c r="K60" s="2">
        <f t="shared" si="3"/>
        <v>2.4011999999999913</v>
      </c>
      <c r="L60" s="10">
        <f t="shared" si="9"/>
        <v>148.7951999999996</v>
      </c>
      <c r="M60" s="62">
        <f t="shared" si="1"/>
        <v>472.43519999999955</v>
      </c>
      <c r="N60" s="63">
        <f t="shared" si="6"/>
        <v>377.94815999999963</v>
      </c>
      <c r="Q60" s="20"/>
      <c r="R60" s="20"/>
      <c r="S60" s="20"/>
      <c r="T60" s="21"/>
      <c r="U60" s="20"/>
      <c r="V60" s="20"/>
      <c r="W60" s="20"/>
      <c r="X60" s="20"/>
      <c r="Y60" s="20"/>
      <c r="Z60" s="20"/>
      <c r="AA60" s="20"/>
    </row>
    <row r="61" spans="1:27" ht="15.75" thickBot="1" x14ac:dyDescent="0.3">
      <c r="A61">
        <f t="shared" si="4"/>
        <v>8.2999999999999847</v>
      </c>
      <c r="B61">
        <f t="shared" si="2"/>
        <v>9.9999999999999645E-2</v>
      </c>
      <c r="C61">
        <f t="shared" si="7"/>
        <v>9.7999999999999794</v>
      </c>
      <c r="D61">
        <f t="shared" si="5"/>
        <v>28.699999999999932</v>
      </c>
      <c r="E61" s="67">
        <v>6.3</v>
      </c>
      <c r="F61" s="66">
        <v>29</v>
      </c>
      <c r="G61" s="1">
        <f>INDEX(Коэффициенты!D$3:D$39, MATCH(F61,Коэффициенты!C$3:C$39,1))</f>
        <v>0.69</v>
      </c>
      <c r="H61">
        <f t="shared" si="0"/>
        <v>6300</v>
      </c>
      <c r="I61" s="12">
        <f>INDEX(Коэффициенты!B$3:B$74,MATCH(H61,Коэффициенты!A$3:A$74,1))</f>
        <v>0.6</v>
      </c>
      <c r="J61" s="9">
        <f t="shared" si="8"/>
        <v>340.2</v>
      </c>
      <c r="K61" s="2">
        <f t="shared" si="3"/>
        <v>2.4011999999999913</v>
      </c>
      <c r="L61" s="10">
        <f t="shared" si="9"/>
        <v>151.19639999999958</v>
      </c>
      <c r="M61" s="62">
        <f t="shared" si="1"/>
        <v>491.39639999999957</v>
      </c>
      <c r="N61" s="63">
        <f t="shared" si="6"/>
        <v>393.11711999999966</v>
      </c>
      <c r="Q61" s="19"/>
      <c r="R61" s="19"/>
      <c r="S61" s="20"/>
      <c r="T61" s="21"/>
      <c r="U61" s="20"/>
      <c r="V61" s="20"/>
      <c r="W61" s="20"/>
      <c r="X61" s="20"/>
      <c r="Y61" s="20"/>
      <c r="Z61" s="20"/>
      <c r="AA61" s="20"/>
    </row>
    <row r="62" spans="1:27" ht="15.75" thickBot="1" x14ac:dyDescent="0.3">
      <c r="A62">
        <f t="shared" si="4"/>
        <v>8.3999999999999844</v>
      </c>
      <c r="B62">
        <f t="shared" si="2"/>
        <v>9.9999999999999645E-2</v>
      </c>
      <c r="C62" s="2">
        <f t="shared" si="7"/>
        <v>9.899999999999979</v>
      </c>
      <c r="D62">
        <f t="shared" si="5"/>
        <v>28.59999999999993</v>
      </c>
      <c r="E62" s="67">
        <v>7.5</v>
      </c>
      <c r="F62" s="66">
        <v>28</v>
      </c>
      <c r="G62" s="1">
        <f>INDEX(Коэффициенты!D$3:D$39, MATCH(F62,Коэффициенты!C$3:C$39,1))</f>
        <v>0.69</v>
      </c>
      <c r="H62">
        <f t="shared" si="0"/>
        <v>7500</v>
      </c>
      <c r="I62" s="12">
        <f>INDEX(Коэффициенты!B$3:B$74,MATCH(H62,Коэффициенты!A$3:A$74,1))</f>
        <v>0.55000000000000004</v>
      </c>
      <c r="J62" s="9">
        <f t="shared" si="8"/>
        <v>371.25</v>
      </c>
      <c r="K62" s="2">
        <f t="shared" si="3"/>
        <v>2.3183999999999916</v>
      </c>
      <c r="L62" s="10">
        <f t="shared" si="9"/>
        <v>153.51479999999958</v>
      </c>
      <c r="M62" s="62">
        <f t="shared" si="1"/>
        <v>524.76479999999958</v>
      </c>
      <c r="N62" s="63">
        <f t="shared" si="6"/>
        <v>419.81183999999968</v>
      </c>
      <c r="Q62" s="22"/>
      <c r="R62" s="20"/>
      <c r="S62" s="20"/>
      <c r="T62" s="21"/>
      <c r="U62" s="20"/>
      <c r="V62" s="20"/>
      <c r="W62" s="20"/>
      <c r="X62" s="20"/>
      <c r="Y62" s="20"/>
      <c r="Z62" s="20"/>
      <c r="AA62" s="20"/>
    </row>
    <row r="63" spans="1:27" ht="15.75" thickBot="1" x14ac:dyDescent="0.3">
      <c r="A63">
        <f t="shared" si="4"/>
        <v>8.499999999999984</v>
      </c>
      <c r="B63">
        <f t="shared" si="2"/>
        <v>9.9999999999999645E-2</v>
      </c>
      <c r="C63">
        <f t="shared" si="7"/>
        <v>9.9999999999999787</v>
      </c>
      <c r="D63">
        <f t="shared" si="5"/>
        <v>28.499999999999929</v>
      </c>
      <c r="E63" s="67">
        <v>4.5999999999999996</v>
      </c>
      <c r="F63" s="66">
        <v>32</v>
      </c>
      <c r="G63" s="1">
        <f>INDEX(Коэффициенты!D$3:D$39, MATCH(F63,Коэффициенты!C$3:C$39,1))</f>
        <v>0.66</v>
      </c>
      <c r="H63">
        <f t="shared" si="0"/>
        <v>4600</v>
      </c>
      <c r="I63" s="12">
        <f>INDEX(Коэффициенты!B$3:B$74,MATCH(H63,Коэффициенты!A$3:A$74,1))</f>
        <v>0.68</v>
      </c>
      <c r="J63" s="9">
        <f t="shared" si="8"/>
        <v>281.52</v>
      </c>
      <c r="K63" s="2">
        <f t="shared" si="3"/>
        <v>2.5343999999999909</v>
      </c>
      <c r="L63" s="10">
        <f t="shared" si="9"/>
        <v>156.04919999999959</v>
      </c>
      <c r="M63" s="62">
        <f t="shared" si="1"/>
        <v>437.56919999999957</v>
      </c>
      <c r="N63" s="63">
        <f t="shared" si="6"/>
        <v>350.05535999999967</v>
      </c>
      <c r="Q63" s="20"/>
      <c r="R63" s="20"/>
      <c r="S63" s="20"/>
      <c r="T63" s="21"/>
      <c r="U63" s="20"/>
      <c r="V63" s="20"/>
      <c r="W63" s="20"/>
      <c r="X63" s="20"/>
      <c r="Y63" s="20"/>
      <c r="Z63" s="20"/>
      <c r="AA63" s="20"/>
    </row>
    <row r="64" spans="1:27" ht="15.75" thickBot="1" x14ac:dyDescent="0.3">
      <c r="A64">
        <f t="shared" si="4"/>
        <v>8.5999999999999837</v>
      </c>
      <c r="B64">
        <f t="shared" si="2"/>
        <v>9.9999999999999645E-2</v>
      </c>
      <c r="C64">
        <f t="shared" si="7"/>
        <v>10.099999999999978</v>
      </c>
      <c r="D64">
        <f t="shared" si="5"/>
        <v>28.399999999999928</v>
      </c>
      <c r="E64" s="67">
        <v>7.4</v>
      </c>
      <c r="F64" s="66">
        <v>43</v>
      </c>
      <c r="G64" s="1">
        <f>INDEX(Коэффициенты!D$3:D$39, MATCH(F64,Коэффициенты!C$3:C$39,1))</f>
        <v>0.6</v>
      </c>
      <c r="H64">
        <f t="shared" si="0"/>
        <v>7400</v>
      </c>
      <c r="I64" s="12">
        <f>INDEX(Коэффициенты!B$3:B$74,MATCH(H64,Коэффициенты!A$3:A$74,1))</f>
        <v>0.56000000000000005</v>
      </c>
      <c r="J64" s="9">
        <f t="shared" si="8"/>
        <v>372.96</v>
      </c>
      <c r="K64" s="2">
        <f t="shared" si="3"/>
        <v>3.095999999999989</v>
      </c>
      <c r="L64" s="10">
        <f t="shared" si="9"/>
        <v>159.14519999999956</v>
      </c>
      <c r="M64" s="62">
        <f t="shared" si="1"/>
        <v>532.10519999999951</v>
      </c>
      <c r="N64" s="63">
        <f t="shared" si="6"/>
        <v>425.68415999999962</v>
      </c>
      <c r="Q64" s="19"/>
      <c r="R64" s="19"/>
      <c r="S64" s="20"/>
      <c r="T64" s="21"/>
      <c r="U64" s="20"/>
      <c r="V64" s="20"/>
      <c r="W64" s="20"/>
      <c r="X64" s="20"/>
      <c r="Y64" s="20"/>
      <c r="Z64" s="20"/>
      <c r="AA64" s="20"/>
    </row>
    <row r="65" spans="1:27" ht="15.75" thickBot="1" x14ac:dyDescent="0.3">
      <c r="A65">
        <f t="shared" si="4"/>
        <v>8.6999999999999833</v>
      </c>
      <c r="B65">
        <f t="shared" si="2"/>
        <v>9.9999999999999645E-2</v>
      </c>
      <c r="C65" s="2">
        <f t="shared" si="7"/>
        <v>10.199999999999978</v>
      </c>
      <c r="D65">
        <f t="shared" si="5"/>
        <v>28.299999999999926</v>
      </c>
      <c r="E65" s="67">
        <v>7.3</v>
      </c>
      <c r="F65" s="66">
        <v>35</v>
      </c>
      <c r="G65" s="1">
        <f>INDEX(Коэффициенты!D$3:D$39, MATCH(F65,Коэффициенты!C$3:C$39,1))</f>
        <v>0.64</v>
      </c>
      <c r="H65">
        <f t="shared" si="0"/>
        <v>7300</v>
      </c>
      <c r="I65" s="12">
        <f>INDEX(Коэффициенты!B$3:B$74,MATCH(H65,Коэффициенты!A$3:A$74,1))</f>
        <v>0.56000000000000005</v>
      </c>
      <c r="J65" s="9">
        <f t="shared" si="8"/>
        <v>367.92</v>
      </c>
      <c r="K65" s="2">
        <f t="shared" si="3"/>
        <v>2.6879999999999904</v>
      </c>
      <c r="L65" s="10">
        <f t="shared" si="9"/>
        <v>161.83319999999955</v>
      </c>
      <c r="M65" s="62">
        <f t="shared" si="1"/>
        <v>529.75319999999954</v>
      </c>
      <c r="N65" s="63">
        <f t="shared" si="6"/>
        <v>423.80255999999963</v>
      </c>
      <c r="Q65" s="22"/>
      <c r="R65" s="20"/>
      <c r="S65" s="20"/>
      <c r="T65" s="21"/>
      <c r="U65" s="20"/>
      <c r="V65" s="20"/>
      <c r="W65" s="20"/>
      <c r="X65" s="20"/>
      <c r="Y65" s="20"/>
      <c r="Z65" s="20"/>
      <c r="AA65" s="20"/>
    </row>
    <row r="66" spans="1:27" ht="15.75" thickBot="1" x14ac:dyDescent="0.3">
      <c r="A66">
        <f t="shared" si="4"/>
        <v>8.7999999999999829</v>
      </c>
      <c r="B66">
        <f t="shared" si="2"/>
        <v>9.9999999999999645E-2</v>
      </c>
      <c r="C66">
        <f t="shared" si="7"/>
        <v>10.299999999999978</v>
      </c>
      <c r="D66">
        <f t="shared" si="5"/>
        <v>28.199999999999925</v>
      </c>
      <c r="E66" s="67">
        <v>5.8</v>
      </c>
      <c r="F66" s="66">
        <v>34</v>
      </c>
      <c r="G66" s="1">
        <f>INDEX(Коэффициенты!D$3:D$39, MATCH(F66,Коэффициенты!C$3:C$39,1))</f>
        <v>0.65</v>
      </c>
      <c r="H66">
        <f t="shared" si="0"/>
        <v>5800</v>
      </c>
      <c r="I66" s="12">
        <f>INDEX(Коэффициенты!B$3:B$74,MATCH(H66,Коэффициенты!A$3:A$74,1))</f>
        <v>0.62</v>
      </c>
      <c r="J66" s="9">
        <f t="shared" si="8"/>
        <v>323.64</v>
      </c>
      <c r="K66" s="2">
        <f t="shared" si="3"/>
        <v>2.6519999999999908</v>
      </c>
      <c r="L66" s="10">
        <f t="shared" si="9"/>
        <v>164.48519999999954</v>
      </c>
      <c r="M66" s="62">
        <f t="shared" si="1"/>
        <v>488.1251999999995</v>
      </c>
      <c r="N66" s="63">
        <f t="shared" si="6"/>
        <v>390.5001599999996</v>
      </c>
      <c r="Q66" s="20"/>
      <c r="R66" s="20"/>
      <c r="S66" s="20"/>
      <c r="T66" s="21"/>
      <c r="U66" s="20"/>
      <c r="V66" s="20"/>
      <c r="W66" s="20"/>
      <c r="X66" s="20"/>
      <c r="Y66" s="20"/>
      <c r="Z66" s="20"/>
      <c r="AA66" s="20"/>
    </row>
    <row r="67" spans="1:27" ht="15.75" thickBot="1" x14ac:dyDescent="0.3">
      <c r="A67">
        <f t="shared" si="4"/>
        <v>8.8999999999999826</v>
      </c>
      <c r="B67">
        <f t="shared" si="2"/>
        <v>9.9999999999999645E-2</v>
      </c>
      <c r="C67">
        <f t="shared" si="7"/>
        <v>10.399999999999977</v>
      </c>
      <c r="D67">
        <f t="shared" si="5"/>
        <v>28.099999999999923</v>
      </c>
      <c r="E67" s="67">
        <v>6.3</v>
      </c>
      <c r="F67" s="66">
        <v>26</v>
      </c>
      <c r="G67" s="1">
        <f>INDEX(Коэффициенты!D$3:D$39, MATCH(F67,Коэффициенты!C$3:C$39,1))</f>
        <v>0.71</v>
      </c>
      <c r="H67">
        <f t="shared" si="0"/>
        <v>6300</v>
      </c>
      <c r="I67" s="12">
        <f>INDEX(Коэффициенты!B$3:B$74,MATCH(H67,Коэффициенты!A$3:A$74,1))</f>
        <v>0.6</v>
      </c>
      <c r="J67" s="9">
        <f t="shared" si="8"/>
        <v>340.2</v>
      </c>
      <c r="K67" s="2">
        <f t="shared" si="3"/>
        <v>2.2151999999999918</v>
      </c>
      <c r="L67" s="10">
        <f t="shared" si="9"/>
        <v>166.70039999999952</v>
      </c>
      <c r="M67" s="62">
        <f t="shared" si="1"/>
        <v>506.90039999999954</v>
      </c>
      <c r="N67" s="63">
        <f t="shared" si="6"/>
        <v>405.52031999999963</v>
      </c>
      <c r="Q67" s="19"/>
      <c r="R67" s="19"/>
      <c r="S67" s="20"/>
      <c r="T67" s="21"/>
      <c r="U67" s="20"/>
      <c r="V67" s="20"/>
      <c r="W67" s="20"/>
      <c r="X67" s="20"/>
      <c r="Y67" s="20"/>
      <c r="Z67" s="20"/>
      <c r="AA67" s="20"/>
    </row>
    <row r="68" spans="1:27" ht="15.75" thickBot="1" x14ac:dyDescent="0.3">
      <c r="A68">
        <f t="shared" si="4"/>
        <v>8.9999999999999822</v>
      </c>
      <c r="B68">
        <f t="shared" si="2"/>
        <v>9.9999999999999645E-2</v>
      </c>
      <c r="C68" s="2">
        <f t="shared" si="7"/>
        <v>10.499999999999977</v>
      </c>
      <c r="D68">
        <f t="shared" si="5"/>
        <v>27.999999999999922</v>
      </c>
      <c r="E68" s="67">
        <v>6.1</v>
      </c>
      <c r="F68" s="66">
        <v>23</v>
      </c>
      <c r="G68" s="1">
        <f>INDEX(Коэффициенты!D$3:D$39, MATCH(F68,Коэффициенты!C$3:C$39,1))</f>
        <v>0.73</v>
      </c>
      <c r="H68">
        <f t="shared" si="0"/>
        <v>6100</v>
      </c>
      <c r="I68" s="12">
        <f>INDEX(Коэффициенты!B$3:B$74,MATCH(H68,Коэффициенты!A$3:A$74,1))</f>
        <v>0.61</v>
      </c>
      <c r="J68" s="9">
        <f t="shared" si="8"/>
        <v>334.89</v>
      </c>
      <c r="K68" s="2">
        <f t="shared" si="3"/>
        <v>2.0147999999999926</v>
      </c>
      <c r="L68" s="10">
        <f t="shared" si="9"/>
        <v>168.7151999999995</v>
      </c>
      <c r="M68" s="62">
        <f t="shared" si="1"/>
        <v>503.60519999999951</v>
      </c>
      <c r="N68" s="63">
        <f t="shared" si="6"/>
        <v>402.88415999999961</v>
      </c>
      <c r="Q68" s="22"/>
      <c r="R68" s="20"/>
      <c r="S68" s="20"/>
      <c r="T68" s="21"/>
      <c r="U68" s="20"/>
      <c r="V68" s="20"/>
      <c r="W68" s="20"/>
      <c r="X68" s="20"/>
      <c r="Y68" s="20"/>
      <c r="Z68" s="20"/>
      <c r="AA68" s="20"/>
    </row>
    <row r="69" spans="1:27" ht="15.75" thickBot="1" x14ac:dyDescent="0.3">
      <c r="A69">
        <f t="shared" si="4"/>
        <v>9.0999999999999819</v>
      </c>
      <c r="B69">
        <f t="shared" si="2"/>
        <v>9.9999999999999645E-2</v>
      </c>
      <c r="C69" s="2">
        <f t="shared" si="7"/>
        <v>10.599999999999977</v>
      </c>
      <c r="D69">
        <f t="shared" si="5"/>
        <v>27.89999999999992</v>
      </c>
      <c r="E69" s="67">
        <v>7.3</v>
      </c>
      <c r="F69" s="66">
        <v>26</v>
      </c>
      <c r="G69" s="1">
        <f>INDEX(Коэффициенты!D$3:D$39, MATCH(F69,Коэффициенты!C$3:C$39,1))</f>
        <v>0.71</v>
      </c>
      <c r="H69">
        <f t="shared" si="0"/>
        <v>7300</v>
      </c>
      <c r="I69" s="12">
        <f>INDEX(Коэффициенты!B$3:B$74,MATCH(H69,Коэффициенты!A$3:A$74,1))</f>
        <v>0.56000000000000005</v>
      </c>
      <c r="J69" s="9">
        <f t="shared" si="8"/>
        <v>367.92</v>
      </c>
      <c r="K69" s="2">
        <f t="shared" si="3"/>
        <v>2.2151999999999918</v>
      </c>
      <c r="L69" s="10">
        <f t="shared" si="9"/>
        <v>170.93039999999948</v>
      </c>
      <c r="M69" s="62">
        <f t="shared" si="1"/>
        <v>538.85039999999947</v>
      </c>
      <c r="N69" s="63">
        <f t="shared" si="6"/>
        <v>431.08031999999957</v>
      </c>
      <c r="Q69" s="22"/>
      <c r="R69" s="20"/>
      <c r="S69" s="20"/>
      <c r="T69" s="21"/>
      <c r="U69" s="20"/>
      <c r="V69" s="20"/>
      <c r="W69" s="20"/>
      <c r="X69" s="20"/>
      <c r="Y69" s="20"/>
      <c r="Z69" s="20"/>
      <c r="AA69" s="20"/>
    </row>
    <row r="70" spans="1:27" ht="15.75" thickBot="1" x14ac:dyDescent="0.3">
      <c r="A70">
        <f t="shared" si="4"/>
        <v>9.1999999999999815</v>
      </c>
      <c r="B70">
        <f t="shared" si="2"/>
        <v>9.9999999999999645E-2</v>
      </c>
      <c r="C70">
        <f t="shared" si="7"/>
        <v>10.699999999999976</v>
      </c>
      <c r="D70">
        <f t="shared" si="5"/>
        <v>27.799999999999919</v>
      </c>
      <c r="E70" s="67">
        <v>6.8</v>
      </c>
      <c r="F70" s="66">
        <v>20</v>
      </c>
      <c r="G70" s="1">
        <f>INDEX(Коэффициенты!D$3:D$39, MATCH(F70,Коэффициенты!C$3:C$39,1))</f>
        <v>0.75</v>
      </c>
      <c r="H70">
        <f t="shared" si="0"/>
        <v>6800</v>
      </c>
      <c r="I70" s="12">
        <f>INDEX(Коэффициенты!B$3:B$74,MATCH(H70,Коэффициенты!A$3:A$74,1))</f>
        <v>0.57999999999999996</v>
      </c>
      <c r="J70" s="9">
        <f t="shared" si="8"/>
        <v>354.95999999999992</v>
      </c>
      <c r="K70" s="2">
        <f t="shared" si="3"/>
        <v>1.7999999999999936</v>
      </c>
      <c r="L70" s="10">
        <f t="shared" si="9"/>
        <v>172.73039999999946</v>
      </c>
      <c r="M70" s="62">
        <f t="shared" si="1"/>
        <v>527.69039999999939</v>
      </c>
      <c r="N70" s="63">
        <f t="shared" si="6"/>
        <v>422.15231999999952</v>
      </c>
      <c r="Q70" s="20"/>
      <c r="R70" s="20"/>
      <c r="S70" s="20"/>
      <c r="T70" s="21"/>
      <c r="U70" s="20"/>
      <c r="V70" s="20"/>
      <c r="W70" s="20"/>
      <c r="X70" s="20"/>
      <c r="Y70" s="20"/>
      <c r="Z70" s="20"/>
      <c r="AA70" s="20"/>
    </row>
    <row r="71" spans="1:27" ht="15.75" thickBot="1" x14ac:dyDescent="0.3">
      <c r="A71">
        <f t="shared" si="4"/>
        <v>9.2999999999999812</v>
      </c>
      <c r="B71">
        <f t="shared" si="2"/>
        <v>9.9999999999999645E-2</v>
      </c>
      <c r="C71">
        <f t="shared" si="7"/>
        <v>10.799999999999976</v>
      </c>
      <c r="D71">
        <f t="shared" si="5"/>
        <v>27.699999999999918</v>
      </c>
      <c r="E71" s="67">
        <v>8</v>
      </c>
      <c r="F71" s="66">
        <v>16</v>
      </c>
      <c r="G71" s="1">
        <f>INDEX(Коэффициенты!D$3:D$39, MATCH(F71,Коэффициенты!C$3:C$39,1))</f>
        <v>0.75</v>
      </c>
      <c r="H71">
        <f t="shared" si="0"/>
        <v>8000</v>
      </c>
      <c r="I71" s="12">
        <f>INDEX(Коэффициенты!B$3:B$74,MATCH(H71,Коэффициенты!A$3:A$74,1))</f>
        <v>0.53</v>
      </c>
      <c r="J71" s="9">
        <f t="shared" si="8"/>
        <v>381.59999999999997</v>
      </c>
      <c r="K71" s="2">
        <f t="shared" si="3"/>
        <v>1.4399999999999948</v>
      </c>
      <c r="L71" s="10">
        <f t="shared" si="9"/>
        <v>174.17039999999946</v>
      </c>
      <c r="M71" s="62">
        <f t="shared" si="1"/>
        <v>555.77039999999943</v>
      </c>
      <c r="N71" s="63">
        <f t="shared" si="6"/>
        <v>444.61631999999952</v>
      </c>
      <c r="Q71" s="19"/>
      <c r="R71" s="19"/>
      <c r="S71" s="20"/>
      <c r="T71" s="21"/>
      <c r="U71" s="20"/>
      <c r="V71" s="20"/>
      <c r="W71" s="20"/>
      <c r="X71" s="20"/>
      <c r="Y71" s="20"/>
      <c r="Z71" s="20"/>
      <c r="AA71" s="20"/>
    </row>
    <row r="72" spans="1:27" ht="15.75" thickBot="1" x14ac:dyDescent="0.3">
      <c r="A72">
        <f t="shared" si="4"/>
        <v>9.3999999999999808</v>
      </c>
      <c r="B72">
        <f t="shared" si="2"/>
        <v>9.9999999999999645E-2</v>
      </c>
      <c r="C72" s="2">
        <f t="shared" si="7"/>
        <v>10.899999999999975</v>
      </c>
      <c r="D72">
        <f t="shared" si="5"/>
        <v>27.599999999999916</v>
      </c>
      <c r="E72" s="67">
        <v>10</v>
      </c>
      <c r="F72" s="66">
        <v>16</v>
      </c>
      <c r="G72" s="1">
        <f>INDEX(Коэффициенты!D$3:D$39, MATCH(F72,Коэффициенты!C$3:C$39,1))</f>
        <v>0.75</v>
      </c>
      <c r="H72">
        <f t="shared" si="0"/>
        <v>10000</v>
      </c>
      <c r="I72" s="12">
        <f>INDEX(Коэффициенты!B$3:B$74,MATCH(H72,Коэффициенты!A$3:A$74,1))</f>
        <v>0.45</v>
      </c>
      <c r="J72" s="9">
        <f t="shared" si="8"/>
        <v>405</v>
      </c>
      <c r="K72" s="2">
        <f t="shared" si="3"/>
        <v>1.4399999999999948</v>
      </c>
      <c r="L72" s="10">
        <f t="shared" si="9"/>
        <v>175.61039999999946</v>
      </c>
      <c r="M72" s="62">
        <f t="shared" si="1"/>
        <v>580.61039999999946</v>
      </c>
      <c r="N72" s="63">
        <f t="shared" si="6"/>
        <v>464.48831999999959</v>
      </c>
      <c r="Q72" s="22"/>
      <c r="R72" s="20"/>
      <c r="S72" s="20"/>
      <c r="T72" s="21"/>
      <c r="U72" s="20"/>
      <c r="V72" s="20"/>
      <c r="W72" s="20"/>
      <c r="X72" s="20"/>
      <c r="Y72" s="20"/>
      <c r="Z72" s="20"/>
      <c r="AA72" s="20"/>
    </row>
    <row r="73" spans="1:27" ht="15.75" thickBot="1" x14ac:dyDescent="0.3">
      <c r="A73">
        <f t="shared" si="4"/>
        <v>9.4999999999999805</v>
      </c>
      <c r="B73">
        <f t="shared" si="2"/>
        <v>9.9999999999999645E-2</v>
      </c>
      <c r="C73">
        <f t="shared" si="7"/>
        <v>10.999999999999975</v>
      </c>
      <c r="D73">
        <f t="shared" si="5"/>
        <v>27.499999999999915</v>
      </c>
      <c r="E73" s="67">
        <v>7.8</v>
      </c>
      <c r="F73" s="66">
        <v>16</v>
      </c>
      <c r="G73" s="1">
        <f>INDEX(Коэффициенты!D$3:D$39, MATCH(F73,Коэффициенты!C$3:C$39,1))</f>
        <v>0.75</v>
      </c>
      <c r="H73">
        <f t="shared" si="0"/>
        <v>7800</v>
      </c>
      <c r="I73" s="12">
        <f>INDEX(Коэффициенты!B$3:B$74,MATCH(H73,Коэффициенты!A$3:A$74,1))</f>
        <v>0.54</v>
      </c>
      <c r="J73" s="9">
        <f t="shared" si="8"/>
        <v>379.08</v>
      </c>
      <c r="K73" s="2">
        <f t="shared" si="3"/>
        <v>1.4399999999999948</v>
      </c>
      <c r="L73" s="10">
        <f t="shared" si="9"/>
        <v>177.05039999999946</v>
      </c>
      <c r="M73" s="62">
        <f t="shared" si="1"/>
        <v>556.13039999999944</v>
      </c>
      <c r="N73" s="63">
        <f t="shared" si="6"/>
        <v>444.90431999999953</v>
      </c>
      <c r="Q73" s="22"/>
      <c r="R73" s="20"/>
      <c r="S73" s="20"/>
      <c r="T73" s="20"/>
      <c r="U73" s="20"/>
      <c r="V73" s="20"/>
      <c r="W73" s="20"/>
      <c r="X73" s="20"/>
      <c r="Y73" s="20"/>
      <c r="Z73" s="20"/>
      <c r="AA73" s="20"/>
    </row>
    <row r="74" spans="1:27" ht="15.75" thickBot="1" x14ac:dyDescent="0.3">
      <c r="A74">
        <f t="shared" si="4"/>
        <v>9.5999999999999801</v>
      </c>
      <c r="B74">
        <f t="shared" si="2"/>
        <v>9.9999999999999645E-2</v>
      </c>
      <c r="C74" s="2">
        <f t="shared" si="7"/>
        <v>11.099999999999975</v>
      </c>
      <c r="D74">
        <f t="shared" si="5"/>
        <v>27.399999999999913</v>
      </c>
      <c r="E74" s="67">
        <v>9.4</v>
      </c>
      <c r="F74" s="66">
        <v>18</v>
      </c>
      <c r="G74" s="1">
        <f>INDEX(Коэффициенты!D$3:D$39, MATCH(F74,Коэффициенты!C$3:C$39,1))</f>
        <v>0.75</v>
      </c>
      <c r="H74">
        <f t="shared" si="0"/>
        <v>9400</v>
      </c>
      <c r="I74" s="12">
        <f>INDEX(Коэффициенты!B$3:B$74,MATCH(H74,Коэффициенты!A$3:A$74,1))</f>
        <v>0.48</v>
      </c>
      <c r="J74" s="9">
        <f t="shared" si="8"/>
        <v>406.08</v>
      </c>
      <c r="K74" s="2">
        <f t="shared" si="3"/>
        <v>1.6199999999999941</v>
      </c>
      <c r="L74" s="10">
        <f t="shared" si="9"/>
        <v>178.67039999999946</v>
      </c>
      <c r="M74" s="62">
        <f t="shared" si="1"/>
        <v>584.75039999999944</v>
      </c>
      <c r="N74" s="63">
        <f t="shared" si="6"/>
        <v>467.80031999999954</v>
      </c>
      <c r="Q74" s="22"/>
      <c r="R74" s="20"/>
      <c r="S74" s="20"/>
      <c r="T74" s="20"/>
      <c r="U74" s="20"/>
      <c r="V74" s="20"/>
      <c r="W74" s="20"/>
      <c r="X74" s="20"/>
      <c r="Y74" s="20"/>
      <c r="Z74" s="20"/>
      <c r="AA74" s="20"/>
    </row>
    <row r="75" spans="1:27" ht="15.75" thickBot="1" x14ac:dyDescent="0.3">
      <c r="A75">
        <f t="shared" si="4"/>
        <v>9.6999999999999797</v>
      </c>
      <c r="B75">
        <f t="shared" si="2"/>
        <v>9.9999999999999645E-2</v>
      </c>
      <c r="C75" s="2">
        <f t="shared" si="7"/>
        <v>11.199999999999974</v>
      </c>
      <c r="D75">
        <f t="shared" si="5"/>
        <v>27.299999999999912</v>
      </c>
      <c r="E75" s="67">
        <v>8.9</v>
      </c>
      <c r="F75" s="66">
        <v>19</v>
      </c>
      <c r="G75" s="1">
        <f>INDEX(Коэффициенты!D$3:D$39, MATCH(F75,Коэффициенты!C$3:C$39,1))</f>
        <v>0.75</v>
      </c>
      <c r="H75">
        <f t="shared" ref="H75:H138" si="10">E75*1000</f>
        <v>8900</v>
      </c>
      <c r="I75" s="12">
        <f>INDEX(Коэффициенты!B$3:B$74,MATCH(H75,Коэффициенты!A$3:A$74,1))</f>
        <v>0.5</v>
      </c>
      <c r="J75" s="9">
        <f t="shared" si="8"/>
        <v>400.5</v>
      </c>
      <c r="K75" s="2">
        <f t="shared" si="3"/>
        <v>1.709999999999994</v>
      </c>
      <c r="L75" s="10">
        <f t="shared" si="9"/>
        <v>180.38039999999947</v>
      </c>
      <c r="M75" s="62">
        <f t="shared" ref="M75:M138" si="11">L75+J75</f>
        <v>580.88039999999944</v>
      </c>
      <c r="N75" s="63">
        <f t="shared" si="6"/>
        <v>464.70431999999954</v>
      </c>
      <c r="Q75" s="22"/>
      <c r="R75" s="20"/>
      <c r="S75" s="20"/>
      <c r="T75" s="19"/>
      <c r="U75" s="19"/>
      <c r="V75" s="20"/>
      <c r="W75" s="20"/>
      <c r="X75" s="20"/>
      <c r="Y75" s="20"/>
      <c r="Z75" s="20"/>
      <c r="AA75" s="20"/>
    </row>
    <row r="76" spans="1:27" ht="15.75" thickBot="1" x14ac:dyDescent="0.3">
      <c r="A76">
        <f t="shared" si="4"/>
        <v>9.7999999999999794</v>
      </c>
      <c r="B76">
        <f t="shared" ref="B76:B139" si="12">A76-A75</f>
        <v>9.9999999999999645E-2</v>
      </c>
      <c r="C76">
        <f t="shared" si="7"/>
        <v>11.299999999999974</v>
      </c>
      <c r="D76">
        <f t="shared" si="5"/>
        <v>27.19999999999991</v>
      </c>
      <c r="E76" s="67">
        <v>9.5</v>
      </c>
      <c r="F76" s="66">
        <v>13</v>
      </c>
      <c r="G76" s="1">
        <f>INDEX(Коэффициенты!D$3:D$39, MATCH(F76,Коэффициенты!C$3:C$39,1))</f>
        <v>0.75</v>
      </c>
      <c r="H76">
        <f t="shared" si="10"/>
        <v>9500</v>
      </c>
      <c r="I76" s="12">
        <f>INDEX(Коэффициенты!B$3:B$74,MATCH(H76,Коэффициенты!A$3:A$74,1))</f>
        <v>0.47</v>
      </c>
      <c r="J76" s="9">
        <f t="shared" si="8"/>
        <v>401.84999999999997</v>
      </c>
      <c r="K76" s="2">
        <f t="shared" ref="K76:K139" si="13">G76*F76*B76*$E$4</f>
        <v>1.1699999999999957</v>
      </c>
      <c r="L76" s="10">
        <f t="shared" si="9"/>
        <v>181.55039999999946</v>
      </c>
      <c r="M76" s="62">
        <f t="shared" si="11"/>
        <v>583.40039999999942</v>
      </c>
      <c r="N76" s="63">
        <f t="shared" si="6"/>
        <v>466.72031999999956</v>
      </c>
      <c r="Q76" s="22"/>
      <c r="R76" s="20"/>
      <c r="S76" s="20"/>
      <c r="T76" s="20"/>
      <c r="U76" s="20"/>
      <c r="V76" s="20"/>
      <c r="W76" s="20"/>
      <c r="X76" s="20"/>
      <c r="Y76" s="20"/>
      <c r="Z76" s="20"/>
      <c r="AA76" s="20"/>
    </row>
    <row r="77" spans="1:27" ht="15.75" thickBot="1" x14ac:dyDescent="0.3">
      <c r="A77">
        <f t="shared" ref="A77:A140" si="14">A76+0.1</f>
        <v>9.899999999999979</v>
      </c>
      <c r="B77">
        <f t="shared" si="12"/>
        <v>9.9999999999999645E-2</v>
      </c>
      <c r="C77">
        <f t="shared" si="7"/>
        <v>11.399999999999974</v>
      </c>
      <c r="D77">
        <f t="shared" ref="D77:D140" si="15">D76-B77</f>
        <v>27.099999999999909</v>
      </c>
      <c r="E77" s="67">
        <v>8.6</v>
      </c>
      <c r="F77" s="66">
        <v>17</v>
      </c>
      <c r="G77" s="1">
        <f>INDEX(Коэффициенты!D$3:D$39, MATCH(F77,Коэффициенты!C$3:C$39,1))</f>
        <v>0.75</v>
      </c>
      <c r="H77">
        <f t="shared" si="10"/>
        <v>8600</v>
      </c>
      <c r="I77" s="12">
        <f>INDEX(Коэффициенты!B$3:B$74,MATCH(H77,Коэффициенты!A$3:A$74,1))</f>
        <v>0.51</v>
      </c>
      <c r="J77" s="9">
        <f t="shared" si="8"/>
        <v>394.74</v>
      </c>
      <c r="K77" s="2">
        <f t="shared" si="13"/>
        <v>1.5299999999999945</v>
      </c>
      <c r="L77" s="10">
        <f t="shared" si="9"/>
        <v>183.08039999999946</v>
      </c>
      <c r="M77" s="62">
        <f t="shared" si="11"/>
        <v>577.82039999999949</v>
      </c>
      <c r="N77" s="63">
        <f t="shared" ref="N77:N140" si="16">M77/(1.25)</f>
        <v>462.25631999999962</v>
      </c>
      <c r="Q77" s="22"/>
      <c r="R77" s="20"/>
      <c r="S77" s="20"/>
      <c r="T77" s="20"/>
      <c r="U77" s="20"/>
      <c r="V77" s="20"/>
      <c r="W77" s="20"/>
      <c r="X77" s="20"/>
      <c r="Y77" s="20"/>
      <c r="Z77" s="20"/>
      <c r="AA77" s="20"/>
    </row>
    <row r="78" spans="1:27" ht="15.75" thickBot="1" x14ac:dyDescent="0.3">
      <c r="A78">
        <f t="shared" si="14"/>
        <v>9.9999999999999787</v>
      </c>
      <c r="B78">
        <f t="shared" si="12"/>
        <v>9.9999999999999645E-2</v>
      </c>
      <c r="C78" s="2">
        <f t="shared" ref="C78:C141" si="17">B78+C77</f>
        <v>11.499999999999973</v>
      </c>
      <c r="D78">
        <f t="shared" si="15"/>
        <v>26.999999999999908</v>
      </c>
      <c r="E78" s="67">
        <v>11.6</v>
      </c>
      <c r="F78" s="66">
        <v>12</v>
      </c>
      <c r="G78" s="1">
        <f>INDEX(Коэффициенты!D$3:D$39, MATCH(F78,Коэффициенты!C$3:C$39,1))</f>
        <v>0.75</v>
      </c>
      <c r="H78">
        <f t="shared" si="10"/>
        <v>11600</v>
      </c>
      <c r="I78" s="12">
        <f>INDEX(Коэффициенты!B$3:B$74,MATCH(H78,Коэффициенты!A$3:A$74,1))</f>
        <v>0.42</v>
      </c>
      <c r="J78" s="9">
        <f t="shared" ref="J78:J141" si="18">I78*H78*$E$5</f>
        <v>438.47999999999996</v>
      </c>
      <c r="K78" s="2">
        <f t="shared" si="13"/>
        <v>1.0799999999999961</v>
      </c>
      <c r="L78" s="10">
        <f t="shared" ref="L78:L141" si="19">L77+K78</f>
        <v>184.16039999999944</v>
      </c>
      <c r="M78" s="62">
        <f t="shared" si="11"/>
        <v>622.64039999999943</v>
      </c>
      <c r="N78" s="63">
        <f t="shared" si="16"/>
        <v>498.11231999999956</v>
      </c>
      <c r="Q78" s="22"/>
      <c r="R78" s="20"/>
      <c r="S78" s="20"/>
      <c r="T78" s="20"/>
      <c r="U78" s="20"/>
      <c r="V78" s="20"/>
      <c r="W78" s="20"/>
      <c r="X78" s="20"/>
      <c r="Y78" s="20"/>
      <c r="Z78" s="20"/>
      <c r="AA78" s="20"/>
    </row>
    <row r="79" spans="1:27" ht="15.75" thickBot="1" x14ac:dyDescent="0.3">
      <c r="A79">
        <f t="shared" si="14"/>
        <v>10.099999999999978</v>
      </c>
      <c r="B79">
        <f t="shared" si="12"/>
        <v>9.9999999999999645E-2</v>
      </c>
      <c r="C79">
        <f t="shared" si="17"/>
        <v>11.599999999999973</v>
      </c>
      <c r="D79">
        <f t="shared" si="15"/>
        <v>26.899999999999906</v>
      </c>
      <c r="E79" s="67">
        <v>10.5</v>
      </c>
      <c r="F79" s="66">
        <v>15</v>
      </c>
      <c r="G79" s="1">
        <f>INDEX(Коэффициенты!D$3:D$39, MATCH(F79,Коэффициенты!C$3:C$39,1))</f>
        <v>0.75</v>
      </c>
      <c r="H79">
        <f t="shared" si="10"/>
        <v>10500</v>
      </c>
      <c r="I79" s="12">
        <f>INDEX(Коэффициенты!B$3:B$74,MATCH(H79,Коэффициенты!A$3:A$74,1))</f>
        <v>0.44</v>
      </c>
      <c r="J79" s="9">
        <f t="shared" si="18"/>
        <v>415.8</v>
      </c>
      <c r="K79" s="2">
        <f t="shared" si="13"/>
        <v>1.3499999999999952</v>
      </c>
      <c r="L79" s="10">
        <f t="shared" si="19"/>
        <v>185.51039999999944</v>
      </c>
      <c r="M79" s="62">
        <f t="shared" si="11"/>
        <v>601.31039999999939</v>
      </c>
      <c r="N79" s="63">
        <f t="shared" si="16"/>
        <v>481.04831999999953</v>
      </c>
      <c r="Q79" s="22"/>
      <c r="R79" s="20"/>
      <c r="S79" s="20"/>
      <c r="T79" s="20"/>
      <c r="U79" s="20"/>
      <c r="V79" s="20"/>
      <c r="W79" s="20"/>
      <c r="X79" s="20"/>
      <c r="Y79" s="20"/>
      <c r="Z79" s="20"/>
      <c r="AA79" s="20"/>
    </row>
    <row r="80" spans="1:27" ht="15.75" thickBot="1" x14ac:dyDescent="0.3">
      <c r="A80">
        <f t="shared" si="14"/>
        <v>10.199999999999978</v>
      </c>
      <c r="B80">
        <f t="shared" si="12"/>
        <v>9.9999999999999645E-2</v>
      </c>
      <c r="C80" s="2">
        <f t="shared" si="17"/>
        <v>11.699999999999973</v>
      </c>
      <c r="D80">
        <f t="shared" si="15"/>
        <v>26.799999999999905</v>
      </c>
      <c r="E80" s="67">
        <v>9.9</v>
      </c>
      <c r="F80" s="66">
        <v>14</v>
      </c>
      <c r="G80" s="1">
        <f>INDEX(Коэффициенты!D$3:D$39, MATCH(F80,Коэффициенты!C$3:C$39,1))</f>
        <v>0.75</v>
      </c>
      <c r="H80">
        <f t="shared" si="10"/>
        <v>9900</v>
      </c>
      <c r="I80" s="12">
        <f>INDEX(Коэффициенты!B$3:B$74,MATCH(H80,Коэффициенты!A$3:A$74,1))</f>
        <v>0.46</v>
      </c>
      <c r="J80" s="9">
        <f t="shared" si="18"/>
        <v>409.85999999999996</v>
      </c>
      <c r="K80" s="2">
        <f t="shared" si="13"/>
        <v>1.2599999999999956</v>
      </c>
      <c r="L80" s="10">
        <f t="shared" si="19"/>
        <v>186.77039999999943</v>
      </c>
      <c r="M80" s="62">
        <f t="shared" si="11"/>
        <v>596.63039999999933</v>
      </c>
      <c r="N80" s="63">
        <f t="shared" si="16"/>
        <v>477.30431999999945</v>
      </c>
      <c r="Q80" s="22"/>
      <c r="R80" s="20"/>
      <c r="S80" s="20"/>
      <c r="T80" s="20"/>
      <c r="U80" s="20"/>
      <c r="V80" s="20"/>
      <c r="W80" s="20"/>
      <c r="X80" s="20"/>
      <c r="Y80" s="20"/>
      <c r="Z80" s="20"/>
      <c r="AA80" s="20"/>
    </row>
    <row r="81" spans="1:31" ht="15.75" thickBot="1" x14ac:dyDescent="0.3">
      <c r="A81">
        <f t="shared" si="14"/>
        <v>10.299999999999978</v>
      </c>
      <c r="B81">
        <f t="shared" si="12"/>
        <v>9.9999999999999645E-2</v>
      </c>
      <c r="C81" s="2">
        <f t="shared" si="17"/>
        <v>11.799999999999972</v>
      </c>
      <c r="D81">
        <f t="shared" si="15"/>
        <v>26.699999999999903</v>
      </c>
      <c r="E81" s="67">
        <v>16.2</v>
      </c>
      <c r="F81" s="66">
        <v>20</v>
      </c>
      <c r="G81" s="1">
        <f>INDEX(Коэффициенты!D$3:D$39, MATCH(F81,Коэффициенты!C$3:C$39,1))</f>
        <v>0.75</v>
      </c>
      <c r="H81">
        <f t="shared" si="10"/>
        <v>16200</v>
      </c>
      <c r="I81" s="12">
        <f>INDEX(Коэффициенты!B$3:B$74,MATCH(H81,Коэффициенты!A$3:A$74,1))</f>
        <v>0.34</v>
      </c>
      <c r="J81" s="9">
        <f t="shared" si="18"/>
        <v>495.71999999999997</v>
      </c>
      <c r="K81" s="2">
        <f t="shared" si="13"/>
        <v>1.7999999999999936</v>
      </c>
      <c r="L81" s="10">
        <f t="shared" si="19"/>
        <v>188.57039999999941</v>
      </c>
      <c r="M81" s="62">
        <f t="shared" si="11"/>
        <v>684.29039999999941</v>
      </c>
      <c r="N81" s="63">
        <f t="shared" si="16"/>
        <v>547.43231999999955</v>
      </c>
      <c r="Q81" s="22"/>
      <c r="R81" s="20"/>
      <c r="S81" s="20"/>
      <c r="T81" s="19"/>
      <c r="U81" s="19"/>
      <c r="V81" s="20"/>
      <c r="W81" s="20"/>
      <c r="X81" s="20"/>
      <c r="Y81" s="20"/>
      <c r="Z81" s="20"/>
      <c r="AA81" s="20"/>
    </row>
    <row r="82" spans="1:31" ht="15.75" thickBot="1" x14ac:dyDescent="0.3">
      <c r="A82">
        <f t="shared" si="14"/>
        <v>10.399999999999977</v>
      </c>
      <c r="B82">
        <f t="shared" si="12"/>
        <v>9.9999999999999645E-2</v>
      </c>
      <c r="C82">
        <f t="shared" si="17"/>
        <v>11.899999999999972</v>
      </c>
      <c r="D82">
        <f t="shared" si="15"/>
        <v>26.599999999999902</v>
      </c>
      <c r="E82" s="67">
        <v>21.5</v>
      </c>
      <c r="F82" s="66">
        <v>32</v>
      </c>
      <c r="G82" s="1">
        <f>INDEX(Коэффициенты!D$3:D$39, MATCH(F82,Коэффициенты!C$3:C$39,1))</f>
        <v>0.66</v>
      </c>
      <c r="H82">
        <f t="shared" si="10"/>
        <v>21500</v>
      </c>
      <c r="I82" s="12">
        <f>INDEX(Коэффициенты!B$3:B$74,MATCH(H82,Коэффициенты!A$3:A$74,1))</f>
        <v>0.28999999999999898</v>
      </c>
      <c r="J82" s="9">
        <f t="shared" si="18"/>
        <v>561.14999999999804</v>
      </c>
      <c r="K82" s="2">
        <f t="shared" si="13"/>
        <v>2.5343999999999909</v>
      </c>
      <c r="L82" s="10">
        <f t="shared" si="19"/>
        <v>191.10479999999939</v>
      </c>
      <c r="M82" s="62">
        <f t="shared" si="11"/>
        <v>752.25479999999743</v>
      </c>
      <c r="N82" s="63">
        <f t="shared" si="16"/>
        <v>601.80383999999799</v>
      </c>
      <c r="Q82" s="22"/>
      <c r="R82" s="20"/>
      <c r="S82" s="20"/>
      <c r="T82" s="20"/>
      <c r="U82" s="20"/>
      <c r="V82" s="20"/>
      <c r="W82" s="20"/>
      <c r="X82" s="20"/>
      <c r="Y82" s="20"/>
      <c r="Z82" s="20"/>
      <c r="AA82" s="20"/>
    </row>
    <row r="83" spans="1:31" ht="15.75" thickBot="1" x14ac:dyDescent="0.3">
      <c r="A83">
        <f t="shared" si="14"/>
        <v>10.499999999999977</v>
      </c>
      <c r="B83">
        <f t="shared" si="12"/>
        <v>9.9999999999999645E-2</v>
      </c>
      <c r="C83">
        <f t="shared" si="17"/>
        <v>11.999999999999972</v>
      </c>
      <c r="D83">
        <f t="shared" si="15"/>
        <v>26.499999999999901</v>
      </c>
      <c r="E83" s="67">
        <v>19</v>
      </c>
      <c r="F83" s="66">
        <v>50</v>
      </c>
      <c r="G83" s="1">
        <f>INDEX(Коэффициенты!D$3:D$39, MATCH(F83,Коэффициенты!C$3:C$39,1))</f>
        <v>0.57999999999999996</v>
      </c>
      <c r="H83">
        <f t="shared" si="10"/>
        <v>19000</v>
      </c>
      <c r="I83" s="12">
        <f>INDEX(Коэффициенты!B$3:B$74,MATCH(H83,Коэффициенты!A$3:A$74,1))</f>
        <v>0.309999999999999</v>
      </c>
      <c r="J83" s="9">
        <f t="shared" si="18"/>
        <v>530.09999999999832</v>
      </c>
      <c r="K83" s="2">
        <f t="shared" si="13"/>
        <v>3.4799999999999871</v>
      </c>
      <c r="L83" s="10">
        <f t="shared" si="19"/>
        <v>194.58479999999938</v>
      </c>
      <c r="M83" s="62">
        <f t="shared" si="11"/>
        <v>724.68479999999772</v>
      </c>
      <c r="N83" s="63">
        <f t="shared" si="16"/>
        <v>579.74783999999818</v>
      </c>
      <c r="Q83" s="22"/>
      <c r="R83" s="20"/>
      <c r="S83" s="20"/>
      <c r="T83" s="20"/>
      <c r="U83" s="20"/>
      <c r="V83" s="20"/>
      <c r="W83" s="20"/>
      <c r="X83" s="20"/>
      <c r="Y83" s="20"/>
      <c r="Z83" s="20"/>
      <c r="AA83" s="20"/>
    </row>
    <row r="84" spans="1:31" ht="15.75" thickBot="1" x14ac:dyDescent="0.3">
      <c r="A84">
        <f t="shared" si="14"/>
        <v>10.599999999999977</v>
      </c>
      <c r="B84">
        <f t="shared" si="12"/>
        <v>9.9999999999999645E-2</v>
      </c>
      <c r="C84" s="2">
        <f t="shared" si="17"/>
        <v>12.099999999999971</v>
      </c>
      <c r="D84">
        <f t="shared" si="15"/>
        <v>26.399999999999899</v>
      </c>
      <c r="E84" s="67">
        <v>15.1</v>
      </c>
      <c r="F84" s="66">
        <v>42</v>
      </c>
      <c r="G84" s="1">
        <f>INDEX(Коэффициенты!D$3:D$39, MATCH(F84,Коэффициенты!C$3:C$39,1))</f>
        <v>0.6</v>
      </c>
      <c r="H84">
        <f t="shared" si="10"/>
        <v>15100</v>
      </c>
      <c r="I84" s="12">
        <f>INDEX(Коэффициенты!B$3:B$74,MATCH(H84,Коэффициенты!A$3:A$74,1))</f>
        <v>0.35</v>
      </c>
      <c r="J84" s="9">
        <f t="shared" si="18"/>
        <v>475.65</v>
      </c>
      <c r="K84" s="2">
        <f t="shared" si="13"/>
        <v>3.0239999999999894</v>
      </c>
      <c r="L84" s="10">
        <f t="shared" si="19"/>
        <v>197.60879999999938</v>
      </c>
      <c r="M84" s="62">
        <f t="shared" si="11"/>
        <v>673.25879999999938</v>
      </c>
      <c r="N84" s="63">
        <f t="shared" si="16"/>
        <v>538.60703999999953</v>
      </c>
      <c r="Q84" s="22"/>
      <c r="R84" s="20"/>
      <c r="S84" s="20"/>
      <c r="T84" s="20"/>
      <c r="U84" s="20"/>
      <c r="V84" s="20"/>
      <c r="W84" s="20"/>
      <c r="X84" s="20"/>
      <c r="Y84" s="20"/>
      <c r="Z84" s="20"/>
      <c r="AA84" s="20"/>
    </row>
    <row r="85" spans="1:31" ht="15.75" thickBot="1" x14ac:dyDescent="0.3">
      <c r="A85">
        <f t="shared" si="14"/>
        <v>10.699999999999976</v>
      </c>
      <c r="B85">
        <f t="shared" si="12"/>
        <v>9.9999999999999645E-2</v>
      </c>
      <c r="C85">
        <f t="shared" si="17"/>
        <v>12.199999999999971</v>
      </c>
      <c r="D85">
        <f t="shared" si="15"/>
        <v>26.299999999999898</v>
      </c>
      <c r="E85" s="67">
        <v>13.8</v>
      </c>
      <c r="F85" s="66">
        <v>34</v>
      </c>
      <c r="G85" s="1">
        <f>INDEX(Коэффициенты!D$3:D$39, MATCH(F85,Коэффициенты!C$3:C$39,1))</f>
        <v>0.65</v>
      </c>
      <c r="H85">
        <f t="shared" si="10"/>
        <v>13800</v>
      </c>
      <c r="I85" s="12">
        <f>INDEX(Коэффициенты!B$3:B$74,MATCH(H85,Коэффициенты!A$3:A$74,1))</f>
        <v>0.38</v>
      </c>
      <c r="J85" s="9">
        <f t="shared" si="18"/>
        <v>471.96</v>
      </c>
      <c r="K85" s="2">
        <f t="shared" si="13"/>
        <v>2.6519999999999908</v>
      </c>
      <c r="L85" s="10">
        <f t="shared" si="19"/>
        <v>200.26079999999936</v>
      </c>
      <c r="M85" s="62">
        <f t="shared" si="11"/>
        <v>672.22079999999937</v>
      </c>
      <c r="N85" s="63">
        <f t="shared" si="16"/>
        <v>537.77663999999947</v>
      </c>
      <c r="Q85" s="22"/>
      <c r="R85" s="20"/>
      <c r="S85" s="20"/>
      <c r="T85" s="20"/>
      <c r="U85" s="20"/>
      <c r="V85" s="20"/>
      <c r="W85" s="20"/>
      <c r="X85" s="20"/>
      <c r="Y85" s="20"/>
      <c r="Z85" s="20"/>
      <c r="AA85" s="20"/>
    </row>
    <row r="86" spans="1:31" ht="15.75" thickBot="1" x14ac:dyDescent="0.3">
      <c r="A86">
        <f t="shared" si="14"/>
        <v>10.799999999999976</v>
      </c>
      <c r="B86">
        <f t="shared" si="12"/>
        <v>9.9999999999999645E-2</v>
      </c>
      <c r="C86" s="2">
        <f t="shared" si="17"/>
        <v>12.299999999999971</v>
      </c>
      <c r="D86">
        <f t="shared" si="15"/>
        <v>26.199999999999896</v>
      </c>
      <c r="E86" s="67">
        <v>13</v>
      </c>
      <c r="F86" s="66">
        <v>29</v>
      </c>
      <c r="G86" s="1">
        <f>INDEX(Коэффициенты!D$3:D$39, MATCH(F86,Коэффициенты!C$3:C$39,1))</f>
        <v>0.69</v>
      </c>
      <c r="H86">
        <f t="shared" si="10"/>
        <v>13000</v>
      </c>
      <c r="I86" s="12">
        <f>INDEX(Коэффициенты!B$3:B$74,MATCH(H86,Коэффициенты!A$3:A$74,1))</f>
        <v>0.39</v>
      </c>
      <c r="J86" s="9">
        <f t="shared" si="18"/>
        <v>456.3</v>
      </c>
      <c r="K86" s="2">
        <f t="shared" si="13"/>
        <v>2.4011999999999913</v>
      </c>
      <c r="L86" s="10">
        <f t="shared" si="19"/>
        <v>202.66199999999935</v>
      </c>
      <c r="M86" s="62">
        <f t="shared" si="11"/>
        <v>658.96199999999931</v>
      </c>
      <c r="N86" s="63">
        <f t="shared" si="16"/>
        <v>527.16959999999949</v>
      </c>
      <c r="Q86" s="22"/>
      <c r="R86" s="20"/>
      <c r="S86" s="20"/>
      <c r="T86" s="20"/>
      <c r="U86" s="20"/>
      <c r="V86" s="20"/>
      <c r="W86" s="20"/>
      <c r="X86" s="20"/>
      <c r="Y86" s="20"/>
      <c r="Z86" s="20"/>
      <c r="AA86" s="20"/>
    </row>
    <row r="87" spans="1:31" ht="15.75" thickBot="1" x14ac:dyDescent="0.3">
      <c r="A87">
        <f t="shared" si="14"/>
        <v>10.899999999999975</v>
      </c>
      <c r="B87">
        <f t="shared" si="12"/>
        <v>9.9999999999999645E-2</v>
      </c>
      <c r="C87" s="2">
        <f t="shared" si="17"/>
        <v>12.39999999999997</v>
      </c>
      <c r="D87">
        <f t="shared" si="15"/>
        <v>26.099999999999895</v>
      </c>
      <c r="E87" s="67">
        <v>11.5</v>
      </c>
      <c r="F87" s="66">
        <v>30</v>
      </c>
      <c r="G87" s="1">
        <f>INDEX(Коэффициенты!D$3:D$39, MATCH(F87,Коэффициенты!C$3:C$39,1))</f>
        <v>0.68</v>
      </c>
      <c r="H87">
        <f t="shared" si="10"/>
        <v>11500</v>
      </c>
      <c r="I87" s="12">
        <f>INDEX(Коэффициенты!B$3:B$74,MATCH(H87,Коэффициенты!A$3:A$74,1))</f>
        <v>0.42</v>
      </c>
      <c r="J87" s="9">
        <f t="shared" si="18"/>
        <v>434.7</v>
      </c>
      <c r="K87" s="2">
        <f t="shared" si="13"/>
        <v>2.4479999999999915</v>
      </c>
      <c r="L87" s="10">
        <f t="shared" si="19"/>
        <v>205.10999999999933</v>
      </c>
      <c r="M87" s="62">
        <f t="shared" si="11"/>
        <v>639.80999999999926</v>
      </c>
      <c r="N87" s="63">
        <f t="shared" si="16"/>
        <v>511.84799999999939</v>
      </c>
      <c r="Q87" s="22"/>
      <c r="R87" s="20"/>
      <c r="S87" s="20"/>
      <c r="T87" s="19"/>
      <c r="U87" s="19"/>
      <c r="V87" s="20"/>
      <c r="W87" s="20"/>
      <c r="X87" s="20"/>
      <c r="Y87" s="20"/>
      <c r="Z87" s="20"/>
      <c r="AA87" s="20"/>
    </row>
    <row r="88" spans="1:31" ht="15.75" thickBot="1" x14ac:dyDescent="0.3">
      <c r="A88">
        <f t="shared" si="14"/>
        <v>10.999999999999975</v>
      </c>
      <c r="B88">
        <f t="shared" si="12"/>
        <v>9.9999999999999645E-2</v>
      </c>
      <c r="C88">
        <f t="shared" si="17"/>
        <v>12.49999999999997</v>
      </c>
      <c r="D88">
        <f t="shared" si="15"/>
        <v>25.999999999999893</v>
      </c>
      <c r="E88" s="67">
        <v>12.2</v>
      </c>
      <c r="F88" s="66">
        <v>30</v>
      </c>
      <c r="G88" s="1">
        <f>INDEX(Коэффициенты!D$3:D$39, MATCH(F88,Коэффициенты!C$3:C$39,1))</f>
        <v>0.68</v>
      </c>
      <c r="H88">
        <f t="shared" si="10"/>
        <v>12200</v>
      </c>
      <c r="I88" s="12">
        <f>INDEX(Коэффициенты!B$3:B$74,MATCH(H88,Коэффициенты!A$3:A$74,1))</f>
        <v>0.41</v>
      </c>
      <c r="J88" s="9">
        <f t="shared" si="18"/>
        <v>450.18</v>
      </c>
      <c r="K88" s="2">
        <f t="shared" si="13"/>
        <v>2.4479999999999915</v>
      </c>
      <c r="L88" s="10">
        <f t="shared" si="19"/>
        <v>207.55799999999931</v>
      </c>
      <c r="M88" s="62">
        <f t="shared" si="11"/>
        <v>657.73799999999937</v>
      </c>
      <c r="N88" s="63">
        <f t="shared" si="16"/>
        <v>526.1903999999995</v>
      </c>
      <c r="Q88" s="22"/>
      <c r="R88" s="20"/>
      <c r="S88" s="20"/>
      <c r="T88" s="20"/>
      <c r="U88" s="20"/>
      <c r="V88" s="20"/>
      <c r="W88" s="20"/>
      <c r="X88" s="20"/>
      <c r="Y88" s="20"/>
      <c r="Z88" s="20"/>
      <c r="AA88" s="20"/>
    </row>
    <row r="89" spans="1:31" ht="15.75" thickBot="1" x14ac:dyDescent="0.3">
      <c r="A89">
        <f t="shared" si="14"/>
        <v>11.099999999999975</v>
      </c>
      <c r="B89">
        <f t="shared" si="12"/>
        <v>9.9999999999999645E-2</v>
      </c>
      <c r="C89">
        <f t="shared" si="17"/>
        <v>12.599999999999969</v>
      </c>
      <c r="D89">
        <f t="shared" si="15"/>
        <v>25.899999999999892</v>
      </c>
      <c r="E89" s="67">
        <v>12.1</v>
      </c>
      <c r="F89" s="66">
        <v>29</v>
      </c>
      <c r="G89" s="1">
        <f>INDEX(Коэффициенты!D$3:D$39, MATCH(F89,Коэффициенты!C$3:C$39,1))</f>
        <v>0.69</v>
      </c>
      <c r="H89">
        <f t="shared" si="10"/>
        <v>12100</v>
      </c>
      <c r="I89" s="12">
        <f>INDEX(Коэффициенты!B$3:B$74,MATCH(H89,Коэффициенты!A$3:A$74,1))</f>
        <v>0.41</v>
      </c>
      <c r="J89" s="9">
        <f t="shared" si="18"/>
        <v>446.49</v>
      </c>
      <c r="K89" s="2">
        <f t="shared" si="13"/>
        <v>2.4011999999999913</v>
      </c>
      <c r="L89" s="10">
        <f t="shared" si="19"/>
        <v>209.9591999999993</v>
      </c>
      <c r="M89" s="62">
        <f t="shared" si="11"/>
        <v>656.44919999999934</v>
      </c>
      <c r="N89" s="63">
        <f t="shared" si="16"/>
        <v>525.15935999999942</v>
      </c>
      <c r="Q89" s="22"/>
      <c r="R89" s="20"/>
      <c r="S89" s="20"/>
      <c r="T89" s="20"/>
      <c r="U89" s="20"/>
      <c r="V89" s="20"/>
      <c r="W89" s="20"/>
      <c r="X89" s="20"/>
      <c r="Y89" s="20"/>
      <c r="Z89" s="20"/>
      <c r="AA89" s="20"/>
    </row>
    <row r="90" spans="1:31" ht="15.75" thickBot="1" x14ac:dyDescent="0.3">
      <c r="A90">
        <f t="shared" si="14"/>
        <v>11.199999999999974</v>
      </c>
      <c r="B90">
        <f t="shared" si="12"/>
        <v>9.9999999999999645E-2</v>
      </c>
      <c r="C90" s="2">
        <f t="shared" si="17"/>
        <v>12.699999999999969</v>
      </c>
      <c r="D90">
        <f t="shared" si="15"/>
        <v>25.799999999999891</v>
      </c>
      <c r="E90" s="67">
        <v>10.9</v>
      </c>
      <c r="F90" s="66">
        <v>30</v>
      </c>
      <c r="G90" s="1">
        <f>INDEX(Коэффициенты!D$3:D$39, MATCH(F90,Коэффициенты!C$3:C$39,1))</f>
        <v>0.68</v>
      </c>
      <c r="H90">
        <f t="shared" si="10"/>
        <v>10900</v>
      </c>
      <c r="I90" s="12">
        <f>INDEX(Коэффициенты!B$3:B$74,MATCH(H90,Коэффициенты!A$3:A$74,1))</f>
        <v>0.44</v>
      </c>
      <c r="J90" s="9">
        <f t="shared" si="18"/>
        <v>431.64</v>
      </c>
      <c r="K90" s="2">
        <f t="shared" si="13"/>
        <v>2.4479999999999915</v>
      </c>
      <c r="L90" s="10">
        <f t="shared" si="19"/>
        <v>212.40719999999928</v>
      </c>
      <c r="M90" s="62">
        <f t="shared" si="11"/>
        <v>644.04719999999929</v>
      </c>
      <c r="N90" s="63">
        <f t="shared" si="16"/>
        <v>515.23775999999941</v>
      </c>
      <c r="Q90" s="22"/>
      <c r="R90" s="20"/>
      <c r="S90" s="20"/>
      <c r="T90" s="20"/>
      <c r="U90" s="20"/>
      <c r="V90" s="20"/>
      <c r="W90" s="20"/>
      <c r="X90" s="20"/>
      <c r="Y90" s="20"/>
      <c r="Z90" s="20"/>
      <c r="AA90" s="20"/>
    </row>
    <row r="91" spans="1:31" ht="15.75" thickBot="1" x14ac:dyDescent="0.3">
      <c r="A91">
        <f t="shared" si="14"/>
        <v>11.299999999999974</v>
      </c>
      <c r="B91">
        <f t="shared" si="12"/>
        <v>9.9999999999999645E-2</v>
      </c>
      <c r="C91">
        <f t="shared" si="17"/>
        <v>12.799999999999969</v>
      </c>
      <c r="D91">
        <f t="shared" si="15"/>
        <v>25.699999999999889</v>
      </c>
      <c r="E91" s="67">
        <v>10.7</v>
      </c>
      <c r="F91" s="66">
        <v>28</v>
      </c>
      <c r="G91" s="1">
        <f>INDEX(Коэффициенты!D$3:D$39, MATCH(F91,Коэффициенты!C$3:C$39,1))</f>
        <v>0.69</v>
      </c>
      <c r="H91">
        <f t="shared" si="10"/>
        <v>10700</v>
      </c>
      <c r="I91" s="12">
        <f>INDEX(Коэффициенты!B$3:B$74,MATCH(H91,Коэффициенты!A$3:A$74,1))</f>
        <v>0.44</v>
      </c>
      <c r="J91" s="9">
        <f t="shared" si="18"/>
        <v>423.71999999999997</v>
      </c>
      <c r="K91" s="2">
        <f t="shared" si="13"/>
        <v>2.3183999999999916</v>
      </c>
      <c r="L91" s="10">
        <f t="shared" si="19"/>
        <v>214.72559999999928</v>
      </c>
      <c r="M91" s="62">
        <f t="shared" si="11"/>
        <v>638.44559999999922</v>
      </c>
      <c r="N91" s="63">
        <f t="shared" si="16"/>
        <v>510.75647999999939</v>
      </c>
      <c r="Q91" s="22"/>
      <c r="R91" s="20"/>
      <c r="S91" s="20"/>
      <c r="T91" s="20"/>
      <c r="U91" s="20"/>
      <c r="V91" s="20"/>
      <c r="W91" s="20"/>
      <c r="X91" s="20"/>
      <c r="Y91" s="20"/>
      <c r="Z91" s="20"/>
      <c r="AA91" s="20"/>
    </row>
    <row r="92" spans="1:31" ht="15.75" thickBot="1" x14ac:dyDescent="0.3">
      <c r="A92">
        <f t="shared" si="14"/>
        <v>11.399999999999974</v>
      </c>
      <c r="B92">
        <f t="shared" si="12"/>
        <v>9.9999999999999645E-2</v>
      </c>
      <c r="C92" s="2">
        <f t="shared" si="17"/>
        <v>12.899999999999968</v>
      </c>
      <c r="D92">
        <f t="shared" si="15"/>
        <v>25.599999999999888</v>
      </c>
      <c r="E92" s="67">
        <v>10.1</v>
      </c>
      <c r="F92" s="66">
        <v>27</v>
      </c>
      <c r="G92" s="1">
        <f>INDEX(Коэффициенты!D$3:D$39, MATCH(F92,Коэффициенты!C$3:C$39,1))</f>
        <v>0.7</v>
      </c>
      <c r="H92">
        <f t="shared" si="10"/>
        <v>10100</v>
      </c>
      <c r="I92" s="12">
        <f>INDEX(Коэффициенты!B$3:B$74,MATCH(H92,Коэффициенты!A$3:A$74,1))</f>
        <v>0.45</v>
      </c>
      <c r="J92" s="9">
        <f t="shared" si="18"/>
        <v>409.05</v>
      </c>
      <c r="K92" s="2">
        <f t="shared" si="13"/>
        <v>2.2679999999999918</v>
      </c>
      <c r="L92" s="10">
        <f t="shared" si="19"/>
        <v>216.99359999999928</v>
      </c>
      <c r="M92" s="62">
        <f t="shared" si="11"/>
        <v>626.04359999999929</v>
      </c>
      <c r="N92" s="63">
        <f t="shared" si="16"/>
        <v>500.83487999999943</v>
      </c>
      <c r="Q92" s="22"/>
      <c r="R92" s="20"/>
      <c r="S92" s="20"/>
      <c r="T92" s="20"/>
      <c r="U92" s="20"/>
      <c r="V92" s="20"/>
      <c r="W92" s="20"/>
      <c r="X92" s="20"/>
      <c r="Y92" s="20"/>
      <c r="Z92" s="20"/>
      <c r="AA92" s="20"/>
    </row>
    <row r="93" spans="1:31" ht="15.75" thickBot="1" x14ac:dyDescent="0.3">
      <c r="A93">
        <f t="shared" si="14"/>
        <v>11.499999999999973</v>
      </c>
      <c r="B93">
        <f t="shared" si="12"/>
        <v>9.9999999999999645E-2</v>
      </c>
      <c r="C93" s="2">
        <f t="shared" si="17"/>
        <v>12.999999999999968</v>
      </c>
      <c r="D93">
        <f t="shared" si="15"/>
        <v>25.499999999999886</v>
      </c>
      <c r="E93" s="67">
        <v>9.4</v>
      </c>
      <c r="F93" s="66">
        <v>26</v>
      </c>
      <c r="G93" s="1">
        <f>INDEX(Коэффициенты!D$3:D$39, MATCH(F93,Коэффициенты!C$3:C$39,1))</f>
        <v>0.71</v>
      </c>
      <c r="H93">
        <f t="shared" si="10"/>
        <v>9400</v>
      </c>
      <c r="I93" s="12">
        <f>INDEX(Коэффициенты!B$3:B$74,MATCH(H93,Коэффициенты!A$3:A$74,1))</f>
        <v>0.48</v>
      </c>
      <c r="J93" s="9">
        <f t="shared" si="18"/>
        <v>406.08</v>
      </c>
      <c r="K93" s="2">
        <f t="shared" si="13"/>
        <v>2.2151999999999918</v>
      </c>
      <c r="L93" s="10">
        <f t="shared" si="19"/>
        <v>219.20879999999926</v>
      </c>
      <c r="M93" s="62">
        <f t="shared" si="11"/>
        <v>625.28879999999924</v>
      </c>
      <c r="N93" s="63">
        <f t="shared" si="16"/>
        <v>500.23103999999938</v>
      </c>
      <c r="Q93" s="22"/>
      <c r="R93" s="20"/>
      <c r="S93" s="20"/>
      <c r="T93" s="19"/>
      <c r="U93" s="19"/>
      <c r="V93" s="20"/>
      <c r="W93" s="20"/>
      <c r="X93" s="20"/>
      <c r="Y93" s="20"/>
      <c r="Z93" s="20"/>
      <c r="AA93" s="20"/>
    </row>
    <row r="94" spans="1:31" ht="15.75" thickBot="1" x14ac:dyDescent="0.3">
      <c r="A94">
        <f t="shared" si="14"/>
        <v>11.599999999999973</v>
      </c>
      <c r="B94">
        <f t="shared" si="12"/>
        <v>9.9999999999999645E-2</v>
      </c>
      <c r="C94">
        <f t="shared" si="17"/>
        <v>13.099999999999968</v>
      </c>
      <c r="D94">
        <f t="shared" si="15"/>
        <v>25.399999999999885</v>
      </c>
      <c r="E94" s="67">
        <v>9.1</v>
      </c>
      <c r="F94" s="66">
        <v>28</v>
      </c>
      <c r="G94" s="1">
        <f>INDEX(Коэффициенты!D$3:D$39, MATCH(F94,Коэффициенты!C$3:C$39,1))</f>
        <v>0.69</v>
      </c>
      <c r="H94">
        <f t="shared" si="10"/>
        <v>9100</v>
      </c>
      <c r="I94" s="12">
        <f>INDEX(Коэффициенты!B$3:B$74,MATCH(H94,Коэффициенты!A$3:A$74,1))</f>
        <v>0.49</v>
      </c>
      <c r="J94" s="9">
        <f t="shared" si="18"/>
        <v>401.31</v>
      </c>
      <c r="K94" s="2">
        <f t="shared" si="13"/>
        <v>2.3183999999999916</v>
      </c>
      <c r="L94" s="10">
        <f t="shared" si="19"/>
        <v>221.52719999999925</v>
      </c>
      <c r="M94" s="62">
        <f t="shared" si="11"/>
        <v>622.83719999999926</v>
      </c>
      <c r="N94" s="63">
        <f t="shared" si="16"/>
        <v>498.26975999999939</v>
      </c>
      <c r="Q94" s="22"/>
      <c r="R94" s="20"/>
      <c r="S94" s="20"/>
      <c r="T94" s="20"/>
      <c r="U94" s="20"/>
      <c r="V94" s="20"/>
      <c r="W94" s="20"/>
      <c r="X94" s="20"/>
      <c r="Y94" s="20"/>
      <c r="Z94" s="20"/>
      <c r="AA94" s="20"/>
    </row>
    <row r="95" spans="1:31" s="11" customFormat="1" ht="15.75" thickBot="1" x14ac:dyDescent="0.3">
      <c r="A95">
        <f t="shared" si="14"/>
        <v>11.699999999999973</v>
      </c>
      <c r="B95">
        <f t="shared" si="12"/>
        <v>9.9999999999999645E-2</v>
      </c>
      <c r="C95">
        <f t="shared" si="17"/>
        <v>13.199999999999967</v>
      </c>
      <c r="D95">
        <f t="shared" si="15"/>
        <v>25.299999999999883</v>
      </c>
      <c r="E95" s="67">
        <v>10.1</v>
      </c>
      <c r="F95" s="66">
        <v>27</v>
      </c>
      <c r="G95" s="1">
        <f>INDEX(Коэффициенты!D$3:D$39, MATCH(F95,Коэффициенты!C$3:C$39,1))</f>
        <v>0.7</v>
      </c>
      <c r="H95">
        <f t="shared" si="10"/>
        <v>10100</v>
      </c>
      <c r="I95" s="12">
        <f>INDEX(Коэффициенты!B$3:B$74,MATCH(H95,Коэффициенты!A$3:A$74,1))</f>
        <v>0.45</v>
      </c>
      <c r="J95" s="9">
        <f t="shared" si="18"/>
        <v>409.05</v>
      </c>
      <c r="K95" s="2">
        <f t="shared" si="13"/>
        <v>2.2679999999999918</v>
      </c>
      <c r="L95" s="10">
        <f t="shared" si="19"/>
        <v>223.79519999999926</v>
      </c>
      <c r="M95" s="62">
        <f t="shared" si="11"/>
        <v>632.84519999999929</v>
      </c>
      <c r="N95" s="63">
        <f t="shared" si="16"/>
        <v>506.27615999999944</v>
      </c>
      <c r="O95"/>
      <c r="P95"/>
      <c r="Q95" s="22"/>
      <c r="R95" s="20"/>
      <c r="S95" s="20"/>
      <c r="T95" s="20"/>
      <c r="U95" s="20"/>
      <c r="V95" s="20"/>
      <c r="W95" s="20"/>
      <c r="X95" s="20"/>
      <c r="Y95" s="20"/>
      <c r="Z95" s="20"/>
      <c r="AA95" s="20"/>
      <c r="AB95"/>
      <c r="AC95"/>
      <c r="AD95"/>
      <c r="AE95"/>
    </row>
    <row r="96" spans="1:31" s="11" customFormat="1" ht="15.75" thickBot="1" x14ac:dyDescent="0.3">
      <c r="A96">
        <f t="shared" si="14"/>
        <v>11.799999999999972</v>
      </c>
      <c r="B96">
        <f t="shared" si="12"/>
        <v>9.9999999999999645E-2</v>
      </c>
      <c r="C96" s="2">
        <f t="shared" si="17"/>
        <v>13.299999999999967</v>
      </c>
      <c r="D96">
        <f t="shared" si="15"/>
        <v>25.199999999999882</v>
      </c>
      <c r="E96" s="67">
        <v>9.4</v>
      </c>
      <c r="F96" s="66">
        <v>29</v>
      </c>
      <c r="G96" s="1">
        <f>INDEX(Коэффициенты!D$3:D$39, MATCH(F96,Коэффициенты!C$3:C$39,1))</f>
        <v>0.69</v>
      </c>
      <c r="H96">
        <f t="shared" si="10"/>
        <v>9400</v>
      </c>
      <c r="I96" s="12">
        <f>INDEX(Коэффициенты!B$3:B$74,MATCH(H96,Коэффициенты!A$3:A$74,1))</f>
        <v>0.48</v>
      </c>
      <c r="J96" s="9">
        <f t="shared" si="18"/>
        <v>406.08</v>
      </c>
      <c r="K96" s="2">
        <f t="shared" si="13"/>
        <v>2.4011999999999913</v>
      </c>
      <c r="L96" s="10">
        <f t="shared" si="19"/>
        <v>226.19639999999924</v>
      </c>
      <c r="M96" s="62">
        <f t="shared" si="11"/>
        <v>632.27639999999928</v>
      </c>
      <c r="N96" s="63">
        <f t="shared" si="16"/>
        <v>505.82111999999944</v>
      </c>
      <c r="O96"/>
      <c r="P96"/>
      <c r="Q96" s="22"/>
      <c r="R96" s="20"/>
      <c r="S96" s="20"/>
      <c r="T96" s="20"/>
      <c r="U96" s="20"/>
      <c r="V96" s="20"/>
      <c r="W96" s="20"/>
      <c r="X96" s="20"/>
      <c r="Y96" s="20"/>
      <c r="Z96" s="20"/>
      <c r="AA96" s="20"/>
      <c r="AB96"/>
      <c r="AC96"/>
      <c r="AD96"/>
      <c r="AE96"/>
    </row>
    <row r="97" spans="1:31" s="11" customFormat="1" ht="15.75" thickBot="1" x14ac:dyDescent="0.3">
      <c r="A97">
        <f t="shared" si="14"/>
        <v>11.899999999999972</v>
      </c>
      <c r="B97">
        <f t="shared" si="12"/>
        <v>9.9999999999999645E-2</v>
      </c>
      <c r="C97">
        <f t="shared" si="17"/>
        <v>13.399999999999967</v>
      </c>
      <c r="D97">
        <f t="shared" si="15"/>
        <v>25.099999999999881</v>
      </c>
      <c r="E97" s="67">
        <v>10.199999999999999</v>
      </c>
      <c r="F97" s="66">
        <v>30</v>
      </c>
      <c r="G97" s="1">
        <f>INDEX(Коэффициенты!D$3:D$39, MATCH(F97,Коэффициенты!C$3:C$39,1))</f>
        <v>0.68</v>
      </c>
      <c r="H97">
        <f t="shared" si="10"/>
        <v>10200</v>
      </c>
      <c r="I97" s="12">
        <f>INDEX(Коэффициенты!B$3:B$74,MATCH(H97,Коэффициенты!A$3:A$74,1))</f>
        <v>0.45</v>
      </c>
      <c r="J97" s="9">
        <f t="shared" si="18"/>
        <v>413.09999999999997</v>
      </c>
      <c r="K97" s="2">
        <f t="shared" si="13"/>
        <v>2.4479999999999915</v>
      </c>
      <c r="L97" s="10">
        <f t="shared" si="19"/>
        <v>228.64439999999922</v>
      </c>
      <c r="M97" s="62">
        <f t="shared" si="11"/>
        <v>641.74439999999913</v>
      </c>
      <c r="N97" s="63">
        <f t="shared" si="16"/>
        <v>513.39551999999935</v>
      </c>
      <c r="O97"/>
      <c r="P97"/>
      <c r="Q97" s="22"/>
      <c r="R97" s="20"/>
      <c r="S97" s="20"/>
      <c r="T97" s="20"/>
      <c r="U97" s="20"/>
      <c r="V97" s="20"/>
      <c r="W97" s="20"/>
      <c r="X97" s="20"/>
      <c r="Y97" s="20"/>
      <c r="Z97" s="20"/>
      <c r="AA97" s="20"/>
      <c r="AB97"/>
      <c r="AC97"/>
      <c r="AD97"/>
      <c r="AE97"/>
    </row>
    <row r="98" spans="1:31" s="11" customFormat="1" ht="15.75" thickBot="1" x14ac:dyDescent="0.3">
      <c r="A98">
        <f t="shared" si="14"/>
        <v>11.999999999999972</v>
      </c>
      <c r="B98">
        <f t="shared" si="12"/>
        <v>9.9999999999999645E-2</v>
      </c>
      <c r="C98" s="2">
        <f t="shared" si="17"/>
        <v>13.499999999999966</v>
      </c>
      <c r="D98">
        <f t="shared" si="15"/>
        <v>24.999999999999879</v>
      </c>
      <c r="E98" s="67">
        <v>13.2</v>
      </c>
      <c r="F98" s="66">
        <v>31</v>
      </c>
      <c r="G98" s="1">
        <f>INDEX(Коэффициенты!D$3:D$39, MATCH(F98,Коэффициенты!C$3:C$39,1))</f>
        <v>0.67</v>
      </c>
      <c r="H98">
        <f t="shared" si="10"/>
        <v>13200</v>
      </c>
      <c r="I98" s="12">
        <f>INDEX(Коэффициенты!B$3:B$74,MATCH(H98,Коэффициенты!A$3:A$74,1))</f>
        <v>0.39</v>
      </c>
      <c r="J98" s="9">
        <f t="shared" si="18"/>
        <v>463.32</v>
      </c>
      <c r="K98" s="2">
        <f t="shared" si="13"/>
        <v>2.4923999999999906</v>
      </c>
      <c r="L98" s="10">
        <f t="shared" si="19"/>
        <v>231.13679999999923</v>
      </c>
      <c r="M98" s="62">
        <f t="shared" si="11"/>
        <v>694.45679999999925</v>
      </c>
      <c r="N98" s="63">
        <f t="shared" si="16"/>
        <v>555.5654399999994</v>
      </c>
      <c r="O98"/>
      <c r="P98"/>
      <c r="Q98" s="22"/>
      <c r="R98" s="20"/>
      <c r="S98" s="20"/>
      <c r="T98" s="20"/>
      <c r="U98" s="20"/>
      <c r="V98" s="20"/>
      <c r="W98" s="20"/>
      <c r="X98" s="20"/>
      <c r="Y98" s="20"/>
      <c r="Z98" s="20"/>
      <c r="AA98" s="20"/>
      <c r="AB98"/>
      <c r="AC98"/>
      <c r="AD98"/>
      <c r="AE98"/>
    </row>
    <row r="99" spans="1:31" ht="15.75" thickBot="1" x14ac:dyDescent="0.3">
      <c r="A99">
        <f t="shared" si="14"/>
        <v>12.099999999999971</v>
      </c>
      <c r="B99">
        <f t="shared" si="12"/>
        <v>9.9999999999999645E-2</v>
      </c>
      <c r="C99" s="2">
        <f t="shared" si="17"/>
        <v>13.599999999999966</v>
      </c>
      <c r="D99">
        <f t="shared" si="15"/>
        <v>24.899999999999878</v>
      </c>
      <c r="E99" s="67">
        <v>13.6</v>
      </c>
      <c r="F99" s="66">
        <v>36</v>
      </c>
      <c r="G99" s="1">
        <f>INDEX(Коэффициенты!D$3:D$39, MATCH(F99,Коэффициенты!C$3:C$39,1))</f>
        <v>0.63</v>
      </c>
      <c r="H99">
        <f t="shared" si="10"/>
        <v>13600</v>
      </c>
      <c r="I99" s="12">
        <f>INDEX(Коэффициенты!B$3:B$74,MATCH(H99,Коэффициенты!A$3:A$74,1))</f>
        <v>0.38</v>
      </c>
      <c r="J99" s="9">
        <f t="shared" si="18"/>
        <v>465.12</v>
      </c>
      <c r="K99" s="2">
        <f t="shared" si="13"/>
        <v>2.7215999999999902</v>
      </c>
      <c r="L99" s="10">
        <f t="shared" si="19"/>
        <v>233.85839999999922</v>
      </c>
      <c r="M99" s="62">
        <f t="shared" si="11"/>
        <v>698.97839999999928</v>
      </c>
      <c r="N99" s="63">
        <f t="shared" si="16"/>
        <v>559.18271999999945</v>
      </c>
      <c r="Q99" s="22"/>
      <c r="R99" s="20"/>
      <c r="S99" s="20"/>
      <c r="T99" s="19"/>
      <c r="U99" s="19"/>
      <c r="V99" s="20"/>
      <c r="W99" s="20"/>
      <c r="X99" s="20"/>
      <c r="Y99" s="20"/>
      <c r="Z99" s="20"/>
      <c r="AA99" s="20"/>
    </row>
    <row r="100" spans="1:31" ht="15.75" thickBot="1" x14ac:dyDescent="0.3">
      <c r="A100">
        <f t="shared" si="14"/>
        <v>12.199999999999971</v>
      </c>
      <c r="B100">
        <f t="shared" si="12"/>
        <v>9.9999999999999645E-2</v>
      </c>
      <c r="C100">
        <f t="shared" si="17"/>
        <v>13.699999999999966</v>
      </c>
      <c r="D100">
        <f t="shared" si="15"/>
        <v>24.799999999999876</v>
      </c>
      <c r="E100" s="67">
        <v>14.4</v>
      </c>
      <c r="F100" s="66">
        <v>44</v>
      </c>
      <c r="G100" s="1">
        <f>INDEX(Коэффициенты!D$3:D$39, MATCH(F100,Коэффициенты!C$3:C$39,1))</f>
        <v>0.59</v>
      </c>
      <c r="H100">
        <f t="shared" si="10"/>
        <v>14400</v>
      </c>
      <c r="I100" s="12">
        <f>INDEX(Коэффициенты!B$3:B$74,MATCH(H100,Коэффициенты!A$3:A$74,1))</f>
        <v>0.37</v>
      </c>
      <c r="J100" s="9">
        <f t="shared" si="18"/>
        <v>479.52</v>
      </c>
      <c r="K100" s="2">
        <f t="shared" si="13"/>
        <v>3.1151999999999882</v>
      </c>
      <c r="L100" s="10">
        <f t="shared" si="19"/>
        <v>236.97359999999921</v>
      </c>
      <c r="M100" s="62">
        <f t="shared" si="11"/>
        <v>716.49359999999922</v>
      </c>
      <c r="N100" s="63">
        <f t="shared" si="16"/>
        <v>573.19487999999933</v>
      </c>
      <c r="Q100" s="22"/>
      <c r="R100" s="20"/>
      <c r="S100" s="20"/>
      <c r="T100" s="20"/>
      <c r="U100" s="20"/>
      <c r="V100" s="20"/>
      <c r="W100" s="20"/>
      <c r="X100" s="20"/>
      <c r="Y100" s="20"/>
      <c r="Z100" s="20"/>
      <c r="AA100" s="20"/>
    </row>
    <row r="101" spans="1:31" ht="15.75" thickBot="1" x14ac:dyDescent="0.3">
      <c r="A101">
        <f t="shared" si="14"/>
        <v>12.299999999999971</v>
      </c>
      <c r="B101">
        <f t="shared" si="12"/>
        <v>9.9999999999999645E-2</v>
      </c>
      <c r="C101">
        <f t="shared" si="17"/>
        <v>13.799999999999965</v>
      </c>
      <c r="D101">
        <f t="shared" si="15"/>
        <v>24.699999999999875</v>
      </c>
      <c r="E101" s="68">
        <v>14.5</v>
      </c>
      <c r="F101" s="65">
        <v>56</v>
      </c>
      <c r="G101" s="1">
        <f>INDEX(Коэффициенты!D$3:D$39, MATCH(F101,Коэффициенты!C$3:C$39,1))</f>
        <v>0.56000000000000005</v>
      </c>
      <c r="H101">
        <f t="shared" si="10"/>
        <v>14500</v>
      </c>
      <c r="I101" s="12">
        <f>INDEX(Коэффициенты!B$3:B$74,MATCH(H101,Коэффициенты!A$3:A$74,1))</f>
        <v>0.36</v>
      </c>
      <c r="J101" s="9">
        <f t="shared" si="18"/>
        <v>469.79999999999995</v>
      </c>
      <c r="K101" s="2">
        <f t="shared" si="13"/>
        <v>3.7631999999999866</v>
      </c>
      <c r="L101" s="10">
        <f t="shared" si="19"/>
        <v>240.73679999999919</v>
      </c>
      <c r="M101" s="62">
        <f t="shared" si="11"/>
        <v>710.53679999999918</v>
      </c>
      <c r="N101" s="63">
        <f t="shared" si="16"/>
        <v>568.42943999999932</v>
      </c>
      <c r="Q101" s="22"/>
      <c r="R101" s="20"/>
      <c r="S101" s="20"/>
      <c r="T101" s="20"/>
      <c r="U101" s="20"/>
      <c r="V101" s="20"/>
      <c r="W101" s="20"/>
      <c r="X101" s="20"/>
      <c r="Y101" s="20"/>
      <c r="Z101" s="20"/>
      <c r="AA101" s="20"/>
    </row>
    <row r="102" spans="1:31" ht="15.75" thickBot="1" x14ac:dyDescent="0.3">
      <c r="A102">
        <f t="shared" si="14"/>
        <v>12.39999999999997</v>
      </c>
      <c r="B102">
        <f t="shared" si="12"/>
        <v>9.9999999999999645E-2</v>
      </c>
      <c r="C102" s="2">
        <f t="shared" si="17"/>
        <v>13.899999999999965</v>
      </c>
      <c r="D102">
        <f t="shared" si="15"/>
        <v>24.599999999999874</v>
      </c>
      <c r="E102" s="67">
        <v>15.6</v>
      </c>
      <c r="F102" s="66">
        <v>59</v>
      </c>
      <c r="G102" s="1">
        <f>INDEX(Коэффициенты!D$3:D$39, MATCH(F102,Коэффициенты!C$3:C$39,1))</f>
        <v>0.56000000000000005</v>
      </c>
      <c r="H102">
        <f t="shared" si="10"/>
        <v>15600</v>
      </c>
      <c r="I102" s="12">
        <f>INDEX(Коэффициенты!B$3:B$74,MATCH(H102,Коэффициенты!A$3:A$74,1))</f>
        <v>0.35</v>
      </c>
      <c r="J102" s="9">
        <f t="shared" si="18"/>
        <v>491.4</v>
      </c>
      <c r="K102" s="2">
        <f t="shared" si="13"/>
        <v>3.9647999999999861</v>
      </c>
      <c r="L102" s="10">
        <f t="shared" si="19"/>
        <v>244.70159999999919</v>
      </c>
      <c r="M102" s="62">
        <f t="shared" si="11"/>
        <v>736.10159999999917</v>
      </c>
      <c r="N102" s="63">
        <f t="shared" si="16"/>
        <v>588.88127999999938</v>
      </c>
      <c r="Q102" s="22"/>
      <c r="R102" s="20"/>
      <c r="S102" s="20"/>
      <c r="T102" s="20"/>
      <c r="U102" s="20"/>
      <c r="V102" s="20"/>
      <c r="W102" s="20"/>
      <c r="X102" s="20"/>
      <c r="Y102" s="20"/>
      <c r="Z102" s="20"/>
      <c r="AA102" s="20"/>
    </row>
    <row r="103" spans="1:31" ht="15.75" thickBot="1" x14ac:dyDescent="0.3">
      <c r="A103">
        <f t="shared" si="14"/>
        <v>12.49999999999997</v>
      </c>
      <c r="B103">
        <f t="shared" si="12"/>
        <v>9.9999999999999645E-2</v>
      </c>
      <c r="C103">
        <f t="shared" si="17"/>
        <v>13.999999999999964</v>
      </c>
      <c r="D103">
        <f t="shared" si="15"/>
        <v>24.499999999999872</v>
      </c>
      <c r="E103" s="67">
        <v>14.7</v>
      </c>
      <c r="F103" s="66">
        <v>63</v>
      </c>
      <c r="G103" s="1">
        <f>INDEX(Коэффициенты!D$3:D$39, MATCH(F103,Коэффициенты!C$3:C$39,1))</f>
        <v>0.55000000000000004</v>
      </c>
      <c r="H103">
        <f t="shared" si="10"/>
        <v>14700</v>
      </c>
      <c r="I103" s="12">
        <f>INDEX(Коэффициенты!B$3:B$74,MATCH(H103,Коэффициенты!A$3:A$74,1))</f>
        <v>0.36</v>
      </c>
      <c r="J103" s="9">
        <f t="shared" si="18"/>
        <v>476.28</v>
      </c>
      <c r="K103" s="2">
        <f t="shared" si="13"/>
        <v>4.1579999999999862</v>
      </c>
      <c r="L103" s="10">
        <f t="shared" si="19"/>
        <v>248.85959999999918</v>
      </c>
      <c r="M103" s="62">
        <f t="shared" si="11"/>
        <v>725.13959999999918</v>
      </c>
      <c r="N103" s="63">
        <f t="shared" si="16"/>
        <v>580.1116799999993</v>
      </c>
      <c r="Q103" s="22"/>
      <c r="R103" s="20"/>
      <c r="S103" s="20"/>
      <c r="T103" s="20"/>
      <c r="U103" s="20"/>
      <c r="V103" s="20"/>
      <c r="W103" s="20"/>
      <c r="X103" s="20"/>
      <c r="Y103" s="20"/>
      <c r="Z103" s="20"/>
      <c r="AA103" s="20"/>
    </row>
    <row r="104" spans="1:31" ht="15.75" thickBot="1" x14ac:dyDescent="0.3">
      <c r="A104">
        <f t="shared" si="14"/>
        <v>12.599999999999969</v>
      </c>
      <c r="B104">
        <f t="shared" si="12"/>
        <v>9.9999999999999645E-2</v>
      </c>
      <c r="C104" s="2">
        <f t="shared" si="17"/>
        <v>14.099999999999964</v>
      </c>
      <c r="D104">
        <f t="shared" si="15"/>
        <v>24.399999999999871</v>
      </c>
      <c r="E104" s="67">
        <v>13</v>
      </c>
      <c r="F104" s="66">
        <v>67</v>
      </c>
      <c r="G104" s="1">
        <f>INDEX(Коэффициенты!D$3:D$39, MATCH(F104,Коэффициенты!C$3:C$39,1))</f>
        <v>0.54</v>
      </c>
      <c r="H104">
        <f t="shared" si="10"/>
        <v>13000</v>
      </c>
      <c r="I104" s="12">
        <f>INDEX(Коэффициенты!B$3:B$74,MATCH(H104,Коэффициенты!A$3:A$74,1))</f>
        <v>0.39</v>
      </c>
      <c r="J104" s="9">
        <f t="shared" si="18"/>
        <v>456.3</v>
      </c>
      <c r="K104" s="2">
        <f t="shared" si="13"/>
        <v>4.3415999999999846</v>
      </c>
      <c r="L104" s="10">
        <f t="shared" si="19"/>
        <v>253.20119999999915</v>
      </c>
      <c r="M104" s="62">
        <f t="shared" si="11"/>
        <v>709.50119999999913</v>
      </c>
      <c r="N104" s="63">
        <f t="shared" si="16"/>
        <v>567.6009599999993</v>
      </c>
      <c r="Q104" s="22"/>
      <c r="R104" s="20"/>
      <c r="S104" s="20"/>
      <c r="T104" s="20"/>
      <c r="U104" s="20"/>
      <c r="V104" s="20"/>
      <c r="W104" s="20"/>
      <c r="X104" s="20"/>
      <c r="Y104" s="20"/>
      <c r="Z104" s="20"/>
      <c r="AA104" s="20"/>
    </row>
    <row r="105" spans="1:31" ht="15.75" thickBot="1" x14ac:dyDescent="0.3">
      <c r="A105">
        <f t="shared" si="14"/>
        <v>12.699999999999969</v>
      </c>
      <c r="B105">
        <f t="shared" si="12"/>
        <v>9.9999999999999645E-2</v>
      </c>
      <c r="C105" s="2">
        <f t="shared" si="17"/>
        <v>14.199999999999964</v>
      </c>
      <c r="D105">
        <f t="shared" si="15"/>
        <v>24.299999999999869</v>
      </c>
      <c r="E105" s="67">
        <v>16.100000000000001</v>
      </c>
      <c r="F105" s="66">
        <v>61</v>
      </c>
      <c r="G105" s="1">
        <f>INDEX(Коэффициенты!D$3:D$39, MATCH(F105,Коэффициенты!C$3:C$39,1))</f>
        <v>0.55000000000000004</v>
      </c>
      <c r="H105">
        <f t="shared" si="10"/>
        <v>16100.000000000002</v>
      </c>
      <c r="I105" s="12">
        <f>INDEX(Коэффициенты!B$3:B$74,MATCH(H105,Коэффициенты!A$3:A$74,1))</f>
        <v>0.34</v>
      </c>
      <c r="J105" s="9">
        <f t="shared" si="18"/>
        <v>492.66000000000008</v>
      </c>
      <c r="K105" s="2">
        <f t="shared" si="13"/>
        <v>4.0259999999999856</v>
      </c>
      <c r="L105" s="10">
        <f t="shared" si="19"/>
        <v>257.22719999999913</v>
      </c>
      <c r="M105" s="62">
        <f t="shared" si="11"/>
        <v>749.88719999999921</v>
      </c>
      <c r="N105" s="63">
        <f t="shared" si="16"/>
        <v>599.90975999999932</v>
      </c>
      <c r="Q105" s="22"/>
      <c r="R105" s="20"/>
      <c r="S105" s="20"/>
      <c r="T105" s="19"/>
      <c r="U105" s="19"/>
      <c r="V105" s="20"/>
      <c r="W105" s="20"/>
      <c r="X105" s="20"/>
      <c r="Y105" s="20"/>
      <c r="Z105" s="20"/>
      <c r="AA105" s="20"/>
    </row>
    <row r="106" spans="1:31" ht="15.75" thickBot="1" x14ac:dyDescent="0.3">
      <c r="A106">
        <f t="shared" si="14"/>
        <v>12.799999999999969</v>
      </c>
      <c r="B106">
        <f t="shared" si="12"/>
        <v>9.9999999999999645E-2</v>
      </c>
      <c r="C106">
        <f t="shared" si="17"/>
        <v>14.299999999999963</v>
      </c>
      <c r="D106">
        <f t="shared" si="15"/>
        <v>24.199999999999868</v>
      </c>
      <c r="E106" s="67">
        <v>15</v>
      </c>
      <c r="F106" s="66">
        <v>65</v>
      </c>
      <c r="G106" s="1">
        <f>INDEX(Коэффициенты!D$3:D$39, MATCH(F106,Коэффициенты!C$3:C$39,1))</f>
        <v>0.54</v>
      </c>
      <c r="H106">
        <f t="shared" si="10"/>
        <v>15000</v>
      </c>
      <c r="I106" s="12">
        <f>INDEX(Коэффициенты!B$3:B$74,MATCH(H106,Коэффициенты!A$3:A$74,1))</f>
        <v>0.35</v>
      </c>
      <c r="J106" s="9">
        <f t="shared" si="18"/>
        <v>472.5</v>
      </c>
      <c r="K106" s="2">
        <f t="shared" si="13"/>
        <v>4.2119999999999855</v>
      </c>
      <c r="L106" s="10">
        <f t="shared" si="19"/>
        <v>261.43919999999912</v>
      </c>
      <c r="M106" s="62">
        <f t="shared" si="11"/>
        <v>733.93919999999912</v>
      </c>
      <c r="N106" s="63">
        <f t="shared" si="16"/>
        <v>587.15135999999927</v>
      </c>
      <c r="Q106" s="22"/>
      <c r="R106" s="20"/>
      <c r="S106" s="20"/>
      <c r="T106" s="20"/>
      <c r="U106" s="20"/>
      <c r="V106" s="20"/>
      <c r="W106" s="20"/>
      <c r="X106" s="20"/>
      <c r="Y106" s="20"/>
      <c r="Z106" s="20"/>
      <c r="AA106" s="20"/>
    </row>
    <row r="107" spans="1:31" ht="15.75" thickBot="1" x14ac:dyDescent="0.3">
      <c r="A107">
        <f t="shared" si="14"/>
        <v>12.899999999999968</v>
      </c>
      <c r="B107">
        <f t="shared" si="12"/>
        <v>9.9999999999999645E-2</v>
      </c>
      <c r="C107">
        <f t="shared" si="17"/>
        <v>14.399999999999963</v>
      </c>
      <c r="D107">
        <f t="shared" si="15"/>
        <v>24.099999999999866</v>
      </c>
      <c r="E107" s="67">
        <v>15</v>
      </c>
      <c r="F107" s="66">
        <v>71</v>
      </c>
      <c r="G107" s="1">
        <f>INDEX(Коэффициенты!D$3:D$39, MATCH(F107,Коэффициенты!C$3:C$39,1))</f>
        <v>0.53</v>
      </c>
      <c r="H107">
        <f t="shared" si="10"/>
        <v>15000</v>
      </c>
      <c r="I107" s="12">
        <f>INDEX(Коэффициенты!B$3:B$74,MATCH(H107,Коэффициенты!A$3:A$74,1))</f>
        <v>0.35</v>
      </c>
      <c r="J107" s="9">
        <f t="shared" si="18"/>
        <v>472.5</v>
      </c>
      <c r="K107" s="2">
        <f t="shared" si="13"/>
        <v>4.5155999999999841</v>
      </c>
      <c r="L107" s="10">
        <f t="shared" si="19"/>
        <v>265.95479999999912</v>
      </c>
      <c r="M107" s="62">
        <f t="shared" si="11"/>
        <v>738.45479999999907</v>
      </c>
      <c r="N107" s="63">
        <f t="shared" si="16"/>
        <v>590.76383999999928</v>
      </c>
      <c r="Q107" s="22"/>
      <c r="R107" s="20"/>
      <c r="S107" s="20"/>
      <c r="T107" s="20"/>
      <c r="U107" s="20"/>
      <c r="V107" s="20"/>
      <c r="W107" s="20"/>
      <c r="X107" s="20"/>
      <c r="Y107" s="20"/>
      <c r="Z107" s="20"/>
      <c r="AA107" s="20"/>
    </row>
    <row r="108" spans="1:31" ht="15.75" thickBot="1" x14ac:dyDescent="0.3">
      <c r="A108">
        <f t="shared" si="14"/>
        <v>12.999999999999968</v>
      </c>
      <c r="B108">
        <f t="shared" si="12"/>
        <v>9.9999999999999645E-2</v>
      </c>
      <c r="C108" s="2">
        <f t="shared" si="17"/>
        <v>14.499999999999963</v>
      </c>
      <c r="D108">
        <f t="shared" si="15"/>
        <v>23.999999999999865</v>
      </c>
      <c r="E108" s="67">
        <v>16.8</v>
      </c>
      <c r="F108" s="66">
        <v>72</v>
      </c>
      <c r="G108" s="1">
        <f>INDEX(Коэффициенты!D$3:D$39, MATCH(F108,Коэффициенты!C$3:C$39,1))</f>
        <v>0.52</v>
      </c>
      <c r="H108">
        <f t="shared" si="10"/>
        <v>16800</v>
      </c>
      <c r="I108" s="12">
        <f>INDEX(Коэффициенты!B$3:B$74,MATCH(H108,Коэффициенты!A$3:A$74,1))</f>
        <v>0.34</v>
      </c>
      <c r="J108" s="9">
        <f t="shared" si="18"/>
        <v>514.07999999999993</v>
      </c>
      <c r="K108" s="2">
        <f t="shared" si="13"/>
        <v>4.4927999999999839</v>
      </c>
      <c r="L108" s="10">
        <f t="shared" si="19"/>
        <v>270.44759999999911</v>
      </c>
      <c r="M108" s="62">
        <f t="shared" si="11"/>
        <v>784.52759999999898</v>
      </c>
      <c r="N108" s="63">
        <f t="shared" si="16"/>
        <v>627.62207999999919</v>
      </c>
      <c r="Q108" s="22"/>
      <c r="R108" s="20"/>
      <c r="S108" s="20"/>
      <c r="T108" s="20"/>
      <c r="U108" s="20"/>
      <c r="V108" s="20"/>
      <c r="W108" s="20"/>
      <c r="X108" s="20"/>
      <c r="Y108" s="20"/>
      <c r="Z108" s="20"/>
      <c r="AA108" s="20"/>
    </row>
    <row r="109" spans="1:31" ht="15.75" thickBot="1" x14ac:dyDescent="0.3">
      <c r="A109">
        <f t="shared" si="14"/>
        <v>13.099999999999968</v>
      </c>
      <c r="B109">
        <f t="shared" si="12"/>
        <v>9.9999999999999645E-2</v>
      </c>
      <c r="C109">
        <f t="shared" si="17"/>
        <v>14.599999999999962</v>
      </c>
      <c r="D109">
        <f t="shared" si="15"/>
        <v>23.899999999999864</v>
      </c>
      <c r="E109" s="67">
        <v>18.2</v>
      </c>
      <c r="F109" s="66">
        <v>65</v>
      </c>
      <c r="G109" s="1">
        <f>INDEX(Коэффициенты!D$3:D$39, MATCH(F109,Коэффициенты!C$3:C$39,1))</f>
        <v>0.54</v>
      </c>
      <c r="H109">
        <f t="shared" si="10"/>
        <v>18200</v>
      </c>
      <c r="I109" s="12">
        <f>INDEX(Коэффициенты!B$3:B$74,MATCH(H109,Коэффициенты!A$3:A$74,1))</f>
        <v>0.31999999999999901</v>
      </c>
      <c r="J109" s="9">
        <f t="shared" si="18"/>
        <v>524.15999999999838</v>
      </c>
      <c r="K109" s="2">
        <f t="shared" si="13"/>
        <v>4.2119999999999855</v>
      </c>
      <c r="L109" s="10">
        <f t="shared" si="19"/>
        <v>274.6595999999991</v>
      </c>
      <c r="M109" s="62">
        <f t="shared" si="11"/>
        <v>798.81959999999754</v>
      </c>
      <c r="N109" s="63">
        <f t="shared" si="16"/>
        <v>639.05567999999801</v>
      </c>
      <c r="Q109" s="22"/>
      <c r="R109" s="20"/>
      <c r="S109" s="20"/>
      <c r="T109" s="20"/>
      <c r="U109" s="20"/>
      <c r="V109" s="20"/>
      <c r="W109" s="20"/>
      <c r="X109" s="20"/>
      <c r="Y109" s="20"/>
      <c r="Z109" s="20"/>
      <c r="AA109" s="20"/>
    </row>
    <row r="110" spans="1:31" ht="15.75" thickBot="1" x14ac:dyDescent="0.3">
      <c r="A110">
        <f t="shared" si="14"/>
        <v>13.199999999999967</v>
      </c>
      <c r="B110">
        <f t="shared" si="12"/>
        <v>9.9999999999999645E-2</v>
      </c>
      <c r="C110" s="2">
        <f t="shared" si="17"/>
        <v>14.699999999999962</v>
      </c>
      <c r="D110">
        <f t="shared" si="15"/>
        <v>23.799999999999862</v>
      </c>
      <c r="E110" s="67">
        <v>15.2</v>
      </c>
      <c r="F110" s="66">
        <v>68</v>
      </c>
      <c r="G110" s="1">
        <f>INDEX(Коэффициенты!D$3:D$39, MATCH(F110,Коэффициенты!C$3:C$39,1))</f>
        <v>0.53</v>
      </c>
      <c r="H110">
        <f t="shared" si="10"/>
        <v>15200</v>
      </c>
      <c r="I110" s="12">
        <f>INDEX(Коэффициенты!B$3:B$74,MATCH(H110,Коэффициенты!A$3:A$74,1))</f>
        <v>0.35</v>
      </c>
      <c r="J110" s="9">
        <f t="shared" si="18"/>
        <v>478.79999999999995</v>
      </c>
      <c r="K110" s="2">
        <f t="shared" si="13"/>
        <v>4.3247999999999847</v>
      </c>
      <c r="L110" s="10">
        <f t="shared" si="19"/>
        <v>278.98439999999908</v>
      </c>
      <c r="M110" s="62">
        <f t="shared" si="11"/>
        <v>757.7843999999991</v>
      </c>
      <c r="N110" s="63">
        <f t="shared" si="16"/>
        <v>606.22751999999923</v>
      </c>
      <c r="Q110" s="22"/>
      <c r="R110" s="20"/>
      <c r="S110" s="20"/>
      <c r="T110" s="20"/>
      <c r="U110" s="20"/>
      <c r="V110" s="20"/>
      <c r="W110" s="20"/>
      <c r="X110" s="20"/>
      <c r="Y110" s="20"/>
      <c r="Z110" s="20"/>
      <c r="AA110" s="20"/>
    </row>
    <row r="111" spans="1:31" ht="15.75" thickBot="1" x14ac:dyDescent="0.3">
      <c r="A111">
        <f t="shared" si="14"/>
        <v>13.299999999999967</v>
      </c>
      <c r="B111">
        <f t="shared" si="12"/>
        <v>9.9999999999999645E-2</v>
      </c>
      <c r="C111" s="2">
        <f t="shared" si="17"/>
        <v>14.799999999999962</v>
      </c>
      <c r="D111">
        <f t="shared" si="15"/>
        <v>23.699999999999861</v>
      </c>
      <c r="E111" s="67">
        <v>23.5</v>
      </c>
      <c r="F111" s="66">
        <v>43</v>
      </c>
      <c r="G111" s="1">
        <f>INDEX(Коэффициенты!D$3:D$39, MATCH(F111,Коэффициенты!C$3:C$39,1))</f>
        <v>0.6</v>
      </c>
      <c r="H111">
        <f t="shared" si="10"/>
        <v>23500</v>
      </c>
      <c r="I111" s="12">
        <f>INDEX(Коэффициенты!B$3:B$74,MATCH(H111,Коэффициенты!A$3:A$74,1))</f>
        <v>0.26999999999999902</v>
      </c>
      <c r="J111" s="9">
        <f t="shared" si="18"/>
        <v>571.04999999999791</v>
      </c>
      <c r="K111" s="2">
        <f t="shared" si="13"/>
        <v>3.095999999999989</v>
      </c>
      <c r="L111" s="10">
        <f t="shared" si="19"/>
        <v>282.08039999999909</v>
      </c>
      <c r="M111" s="62">
        <f t="shared" si="11"/>
        <v>853.13039999999705</v>
      </c>
      <c r="N111" s="63">
        <f t="shared" si="16"/>
        <v>682.50431999999762</v>
      </c>
      <c r="Q111" s="22"/>
      <c r="R111" s="20"/>
      <c r="S111" s="20"/>
      <c r="T111" s="19"/>
      <c r="U111" s="19"/>
      <c r="V111" s="20"/>
      <c r="W111" s="20"/>
      <c r="X111" s="20"/>
      <c r="Y111" s="20"/>
      <c r="Z111" s="20"/>
      <c r="AA111" s="20"/>
    </row>
    <row r="112" spans="1:31" ht="15.75" thickBot="1" x14ac:dyDescent="0.3">
      <c r="A112">
        <f t="shared" si="14"/>
        <v>13.399999999999967</v>
      </c>
      <c r="B112">
        <f t="shared" si="12"/>
        <v>9.9999999999999645E-2</v>
      </c>
      <c r="C112">
        <f t="shared" si="17"/>
        <v>14.899999999999961</v>
      </c>
      <c r="D112">
        <f t="shared" si="15"/>
        <v>23.599999999999859</v>
      </c>
      <c r="E112" s="67">
        <v>25</v>
      </c>
      <c r="F112" s="66">
        <v>43</v>
      </c>
      <c r="G112" s="1">
        <f>INDEX(Коэффициенты!D$3:D$39, MATCH(F112,Коэффициенты!C$3:C$39,1))</f>
        <v>0.6</v>
      </c>
      <c r="H112">
        <f t="shared" si="10"/>
        <v>25000</v>
      </c>
      <c r="I112" s="12">
        <f>INDEX(Коэффициенты!B$3:B$74,MATCH(H112,Коэффициенты!A$3:A$74,1))</f>
        <v>0.249999999999999</v>
      </c>
      <c r="J112" s="9">
        <f t="shared" si="18"/>
        <v>562.49999999999773</v>
      </c>
      <c r="K112" s="2">
        <f t="shared" si="13"/>
        <v>3.095999999999989</v>
      </c>
      <c r="L112" s="10">
        <f t="shared" si="19"/>
        <v>285.17639999999909</v>
      </c>
      <c r="M112" s="62">
        <f t="shared" si="11"/>
        <v>847.67639999999687</v>
      </c>
      <c r="N112" s="63">
        <f t="shared" si="16"/>
        <v>678.1411199999975</v>
      </c>
      <c r="Q112" s="22"/>
      <c r="R112" s="20"/>
      <c r="S112" s="20"/>
      <c r="T112" s="20"/>
      <c r="U112" s="20"/>
      <c r="V112" s="20"/>
      <c r="W112" s="20"/>
      <c r="X112" s="20"/>
      <c r="Y112" s="20"/>
      <c r="Z112" s="20"/>
      <c r="AA112" s="20"/>
    </row>
    <row r="113" spans="1:27" ht="15.75" thickBot="1" x14ac:dyDescent="0.3">
      <c r="A113">
        <f t="shared" si="14"/>
        <v>13.499999999999966</v>
      </c>
      <c r="B113">
        <f t="shared" si="12"/>
        <v>9.9999999999999645E-2</v>
      </c>
      <c r="C113">
        <f t="shared" si="17"/>
        <v>14.999999999999961</v>
      </c>
      <c r="D113">
        <f t="shared" si="15"/>
        <v>23.499999999999858</v>
      </c>
      <c r="E113" s="67">
        <v>21.6</v>
      </c>
      <c r="F113" s="66">
        <v>46</v>
      </c>
      <c r="G113" s="1">
        <f>INDEX(Коэффициенты!D$3:D$39, MATCH(F113,Коэффициенты!C$3:C$39,1))</f>
        <v>0.59</v>
      </c>
      <c r="H113">
        <f t="shared" si="10"/>
        <v>21600</v>
      </c>
      <c r="I113" s="12">
        <f>INDEX(Коэффициенты!B$3:B$74,MATCH(H113,Коэффициенты!A$3:A$74,1))</f>
        <v>0.28999999999999898</v>
      </c>
      <c r="J113" s="9">
        <f t="shared" si="18"/>
        <v>563.75999999999806</v>
      </c>
      <c r="K113" s="2">
        <f t="shared" si="13"/>
        <v>3.2567999999999881</v>
      </c>
      <c r="L113" s="10">
        <f t="shared" si="19"/>
        <v>288.43319999999909</v>
      </c>
      <c r="M113" s="62">
        <f t="shared" si="11"/>
        <v>852.1931999999972</v>
      </c>
      <c r="N113" s="63">
        <f t="shared" si="16"/>
        <v>681.75455999999781</v>
      </c>
      <c r="Q113" s="22"/>
      <c r="R113" s="20"/>
      <c r="S113" s="20"/>
      <c r="T113" s="20"/>
      <c r="U113" s="20"/>
      <c r="V113" s="20"/>
      <c r="W113" s="20"/>
      <c r="X113" s="20"/>
      <c r="Y113" s="20"/>
      <c r="Z113" s="20"/>
      <c r="AA113" s="20"/>
    </row>
    <row r="114" spans="1:27" ht="15.75" thickBot="1" x14ac:dyDescent="0.3">
      <c r="A114">
        <f t="shared" si="14"/>
        <v>13.599999999999966</v>
      </c>
      <c r="B114">
        <f t="shared" si="12"/>
        <v>9.9999999999999645E-2</v>
      </c>
      <c r="C114" s="2">
        <f t="shared" si="17"/>
        <v>15.099999999999961</v>
      </c>
      <c r="D114">
        <f t="shared" si="15"/>
        <v>23.399999999999856</v>
      </c>
      <c r="E114" s="67">
        <v>14.5</v>
      </c>
      <c r="F114" s="66">
        <v>43</v>
      </c>
      <c r="G114" s="1">
        <f>INDEX(Коэффициенты!D$3:D$39, MATCH(F114,Коэффициенты!C$3:C$39,1))</f>
        <v>0.6</v>
      </c>
      <c r="H114">
        <f t="shared" si="10"/>
        <v>14500</v>
      </c>
      <c r="I114" s="12">
        <f>INDEX(Коэффициенты!B$3:B$74,MATCH(H114,Коэффициенты!A$3:A$74,1))</f>
        <v>0.36</v>
      </c>
      <c r="J114" s="9">
        <f t="shared" si="18"/>
        <v>469.79999999999995</v>
      </c>
      <c r="K114" s="2">
        <f t="shared" si="13"/>
        <v>3.095999999999989</v>
      </c>
      <c r="L114" s="10">
        <f t="shared" si="19"/>
        <v>291.52919999999909</v>
      </c>
      <c r="M114" s="62">
        <f t="shared" si="11"/>
        <v>761.32919999999899</v>
      </c>
      <c r="N114" s="63">
        <f t="shared" si="16"/>
        <v>609.06335999999919</v>
      </c>
      <c r="Q114" s="22"/>
      <c r="R114" s="20"/>
      <c r="S114" s="20"/>
      <c r="T114" s="20"/>
      <c r="U114" s="20"/>
      <c r="V114" s="20"/>
      <c r="W114" s="20"/>
      <c r="X114" s="20"/>
      <c r="Y114" s="20"/>
      <c r="Z114" s="20"/>
      <c r="AA114" s="20"/>
    </row>
    <row r="115" spans="1:27" ht="15.75" thickBot="1" x14ac:dyDescent="0.3">
      <c r="A115">
        <f t="shared" si="14"/>
        <v>13.699999999999966</v>
      </c>
      <c r="B115">
        <f t="shared" si="12"/>
        <v>9.9999999999999645E-2</v>
      </c>
      <c r="C115">
        <f t="shared" si="17"/>
        <v>15.19999999999996</v>
      </c>
      <c r="D115">
        <f t="shared" si="15"/>
        <v>23.299999999999855</v>
      </c>
      <c r="E115" s="67">
        <v>14.7</v>
      </c>
      <c r="F115" s="66">
        <v>49</v>
      </c>
      <c r="G115" s="1">
        <f>INDEX(Коэффициенты!D$3:D$39, MATCH(F115,Коэффициенты!C$3:C$39,1))</f>
        <v>0.57999999999999996</v>
      </c>
      <c r="H115">
        <f t="shared" si="10"/>
        <v>14700</v>
      </c>
      <c r="I115" s="12">
        <f>INDEX(Коэффициенты!B$3:B$74,MATCH(H115,Коэффициенты!A$3:A$74,1))</f>
        <v>0.36</v>
      </c>
      <c r="J115" s="9">
        <f t="shared" si="18"/>
        <v>476.28</v>
      </c>
      <c r="K115" s="2">
        <f t="shared" si="13"/>
        <v>3.4103999999999877</v>
      </c>
      <c r="L115" s="10">
        <f t="shared" si="19"/>
        <v>294.93959999999907</v>
      </c>
      <c r="M115" s="62">
        <f t="shared" si="11"/>
        <v>771.21959999999899</v>
      </c>
      <c r="N115" s="63">
        <f t="shared" si="16"/>
        <v>616.97567999999922</v>
      </c>
      <c r="Q115" s="22"/>
      <c r="R115" s="20"/>
      <c r="S115" s="20"/>
      <c r="T115" s="20"/>
      <c r="U115" s="20"/>
      <c r="V115" s="20"/>
      <c r="W115" s="20"/>
      <c r="X115" s="20"/>
      <c r="Y115" s="20"/>
      <c r="Z115" s="20"/>
      <c r="AA115" s="20"/>
    </row>
    <row r="116" spans="1:27" ht="15.75" thickBot="1" x14ac:dyDescent="0.3">
      <c r="A116">
        <f t="shared" si="14"/>
        <v>13.799999999999965</v>
      </c>
      <c r="B116">
        <f t="shared" si="12"/>
        <v>9.9999999999999645E-2</v>
      </c>
      <c r="C116" s="2">
        <f t="shared" si="17"/>
        <v>15.29999999999996</v>
      </c>
      <c r="D116">
        <f t="shared" si="15"/>
        <v>23.199999999999854</v>
      </c>
      <c r="E116" s="67">
        <v>10.4</v>
      </c>
      <c r="F116" s="66">
        <v>48</v>
      </c>
      <c r="G116" s="1">
        <f>INDEX(Коэффициенты!D$3:D$39, MATCH(F116,Коэффициенты!C$3:C$39,1))</f>
        <v>0.57999999999999996</v>
      </c>
      <c r="H116">
        <f t="shared" si="10"/>
        <v>10400</v>
      </c>
      <c r="I116" s="12">
        <f>INDEX(Коэффициенты!B$3:B$74,MATCH(H116,Коэффициенты!A$3:A$74,1))</f>
        <v>0.45</v>
      </c>
      <c r="J116" s="9">
        <f t="shared" si="18"/>
        <v>421.2</v>
      </c>
      <c r="K116" s="2">
        <f t="shared" si="13"/>
        <v>3.3407999999999873</v>
      </c>
      <c r="L116" s="10">
        <f t="shared" si="19"/>
        <v>298.28039999999908</v>
      </c>
      <c r="M116" s="62">
        <f t="shared" si="11"/>
        <v>719.48039999999901</v>
      </c>
      <c r="N116" s="63">
        <f t="shared" si="16"/>
        <v>575.58431999999925</v>
      </c>
      <c r="Q116" s="22"/>
      <c r="R116" s="20"/>
      <c r="S116" s="20"/>
      <c r="T116" s="20"/>
      <c r="U116" s="20"/>
      <c r="V116" s="20"/>
      <c r="W116" s="20"/>
      <c r="X116" s="20"/>
      <c r="Y116" s="20"/>
      <c r="Z116" s="20"/>
      <c r="AA116" s="20"/>
    </row>
    <row r="117" spans="1:27" ht="15.75" thickBot="1" x14ac:dyDescent="0.3">
      <c r="A117">
        <f t="shared" si="14"/>
        <v>13.899999999999965</v>
      </c>
      <c r="B117">
        <f t="shared" si="12"/>
        <v>9.9999999999999645E-2</v>
      </c>
      <c r="C117">
        <f t="shared" si="17"/>
        <v>15.399999999999959</v>
      </c>
      <c r="D117">
        <f t="shared" si="15"/>
        <v>23.099999999999852</v>
      </c>
      <c r="E117" s="67">
        <v>10.4</v>
      </c>
      <c r="F117" s="66">
        <v>48</v>
      </c>
      <c r="G117" s="1">
        <f>INDEX(Коэффициенты!D$3:D$39, MATCH(F117,Коэффициенты!C$3:C$39,1))</f>
        <v>0.57999999999999996</v>
      </c>
      <c r="H117">
        <f t="shared" si="10"/>
        <v>10400</v>
      </c>
      <c r="I117" s="12">
        <f>INDEX(Коэффициенты!B$3:B$74,MATCH(H117,Коэффициенты!A$3:A$74,1))</f>
        <v>0.45</v>
      </c>
      <c r="J117" s="9">
        <f t="shared" si="18"/>
        <v>421.2</v>
      </c>
      <c r="K117" s="2">
        <f t="shared" si="13"/>
        <v>3.3407999999999873</v>
      </c>
      <c r="L117" s="10">
        <f t="shared" si="19"/>
        <v>301.62119999999908</v>
      </c>
      <c r="M117" s="62">
        <f t="shared" si="11"/>
        <v>722.82119999999907</v>
      </c>
      <c r="N117" s="63">
        <f t="shared" si="16"/>
        <v>578.25695999999925</v>
      </c>
      <c r="Q117" s="22"/>
      <c r="R117" s="20"/>
      <c r="S117" s="20"/>
      <c r="T117" s="20"/>
      <c r="U117" s="20"/>
      <c r="V117" s="20"/>
      <c r="W117" s="20"/>
      <c r="X117" s="20"/>
      <c r="Y117" s="20"/>
      <c r="Z117" s="20"/>
      <c r="AA117" s="20"/>
    </row>
    <row r="118" spans="1:27" ht="15.75" thickBot="1" x14ac:dyDescent="0.3">
      <c r="A118">
        <f t="shared" si="14"/>
        <v>13.999999999999964</v>
      </c>
      <c r="B118">
        <f t="shared" si="12"/>
        <v>9.9999999999999645E-2</v>
      </c>
      <c r="C118" s="2">
        <f t="shared" si="17"/>
        <v>15.499999999999959</v>
      </c>
      <c r="D118">
        <f t="shared" si="15"/>
        <v>22.999999999999851</v>
      </c>
      <c r="E118" s="67">
        <v>10.5</v>
      </c>
      <c r="F118" s="66">
        <v>45</v>
      </c>
      <c r="G118" s="1">
        <f>INDEX(Коэффициенты!D$3:D$39, MATCH(F118,Коэффициенты!C$3:C$39,1))</f>
        <v>0.59</v>
      </c>
      <c r="H118">
        <f t="shared" si="10"/>
        <v>10500</v>
      </c>
      <c r="I118" s="12">
        <f>INDEX(Коэффициенты!B$3:B$74,MATCH(H118,Коэффициенты!A$3:A$74,1))</f>
        <v>0.44</v>
      </c>
      <c r="J118" s="9">
        <f t="shared" si="18"/>
        <v>415.8</v>
      </c>
      <c r="K118" s="2">
        <f t="shared" si="13"/>
        <v>3.1859999999999884</v>
      </c>
      <c r="L118" s="10">
        <f t="shared" si="19"/>
        <v>304.80719999999906</v>
      </c>
      <c r="M118" s="62">
        <f t="shared" si="11"/>
        <v>720.60719999999901</v>
      </c>
      <c r="N118" s="63">
        <f t="shared" si="16"/>
        <v>576.48575999999923</v>
      </c>
      <c r="Q118" s="22"/>
      <c r="R118" s="20"/>
      <c r="S118" s="20"/>
      <c r="T118" s="20"/>
      <c r="U118" s="20"/>
      <c r="V118" s="20"/>
      <c r="W118" s="20"/>
      <c r="X118" s="20"/>
      <c r="Y118" s="20"/>
      <c r="Z118" s="20"/>
      <c r="AA118" s="20"/>
    </row>
    <row r="119" spans="1:27" ht="15.75" thickBot="1" x14ac:dyDescent="0.3">
      <c r="A119">
        <f t="shared" si="14"/>
        <v>14.099999999999964</v>
      </c>
      <c r="B119">
        <f t="shared" si="12"/>
        <v>9.9999999999999645E-2</v>
      </c>
      <c r="C119" s="2">
        <f t="shared" si="17"/>
        <v>15.599999999999959</v>
      </c>
      <c r="D119">
        <f t="shared" si="15"/>
        <v>22.899999999999849</v>
      </c>
      <c r="E119" s="67">
        <v>13.8</v>
      </c>
      <c r="F119" s="66">
        <v>39</v>
      </c>
      <c r="G119" s="1">
        <f>INDEX(Коэффициенты!D$3:D$39, MATCH(F119,Коэффициенты!C$3:C$39,1))</f>
        <v>0.61</v>
      </c>
      <c r="H119">
        <f t="shared" si="10"/>
        <v>13800</v>
      </c>
      <c r="I119" s="12">
        <f>INDEX(Коэффициенты!B$3:B$74,MATCH(H119,Коэффициенты!A$3:A$74,1))</f>
        <v>0.38</v>
      </c>
      <c r="J119" s="9">
        <f t="shared" si="18"/>
        <v>471.96</v>
      </c>
      <c r="K119" s="2">
        <f t="shared" si="13"/>
        <v>2.8547999999999898</v>
      </c>
      <c r="L119" s="10">
        <f t="shared" si="19"/>
        <v>307.66199999999907</v>
      </c>
      <c r="M119" s="62">
        <f t="shared" si="11"/>
        <v>779.62199999999905</v>
      </c>
      <c r="N119" s="63">
        <f t="shared" si="16"/>
        <v>623.69759999999928</v>
      </c>
      <c r="Q119" s="22"/>
      <c r="R119" s="20"/>
      <c r="S119" s="20"/>
      <c r="T119" s="20"/>
      <c r="U119" s="20"/>
      <c r="V119" s="20"/>
      <c r="W119" s="20"/>
      <c r="X119" s="20"/>
      <c r="Y119" s="20"/>
      <c r="Z119" s="20"/>
      <c r="AA119" s="20"/>
    </row>
    <row r="120" spans="1:27" ht="15.75" thickBot="1" x14ac:dyDescent="0.3">
      <c r="A120">
        <f t="shared" si="14"/>
        <v>14.199999999999964</v>
      </c>
      <c r="B120">
        <f t="shared" si="12"/>
        <v>9.9999999999999645E-2</v>
      </c>
      <c r="C120">
        <f t="shared" si="17"/>
        <v>15.699999999999958</v>
      </c>
      <c r="D120">
        <f t="shared" si="15"/>
        <v>22.799999999999848</v>
      </c>
      <c r="E120" s="67">
        <v>14.1</v>
      </c>
      <c r="F120" s="66">
        <v>39</v>
      </c>
      <c r="G120" s="1">
        <f>INDEX(Коэффициенты!D$3:D$39, MATCH(F120,Коэффициенты!C$3:C$39,1))</f>
        <v>0.61</v>
      </c>
      <c r="H120">
        <f t="shared" si="10"/>
        <v>14100</v>
      </c>
      <c r="I120" s="12">
        <f>INDEX(Коэффициенты!B$3:B$74,MATCH(H120,Коэффициенты!A$3:A$74,1))</f>
        <v>0.37</v>
      </c>
      <c r="J120" s="9">
        <f t="shared" si="18"/>
        <v>469.53</v>
      </c>
      <c r="K120" s="2">
        <f t="shared" si="13"/>
        <v>2.8547999999999898</v>
      </c>
      <c r="L120" s="10">
        <f t="shared" si="19"/>
        <v>310.51679999999908</v>
      </c>
      <c r="M120" s="62">
        <f t="shared" si="11"/>
        <v>780.04679999999905</v>
      </c>
      <c r="N120" s="63">
        <f t="shared" si="16"/>
        <v>624.03743999999926</v>
      </c>
      <c r="Q120" s="22"/>
      <c r="R120" s="20"/>
      <c r="S120" s="20"/>
      <c r="T120" s="20"/>
      <c r="U120" s="20"/>
      <c r="V120" s="20"/>
      <c r="W120" s="20"/>
      <c r="X120" s="20"/>
      <c r="Y120" s="20"/>
      <c r="Z120" s="20"/>
      <c r="AA120" s="20"/>
    </row>
    <row r="121" spans="1:27" ht="15.75" thickBot="1" x14ac:dyDescent="0.3">
      <c r="A121">
        <f t="shared" si="14"/>
        <v>14.299999999999963</v>
      </c>
      <c r="B121">
        <f t="shared" si="12"/>
        <v>9.9999999999999645E-2</v>
      </c>
      <c r="C121">
        <f t="shared" si="17"/>
        <v>15.799999999999958</v>
      </c>
      <c r="D121">
        <f t="shared" si="15"/>
        <v>22.699999999999847</v>
      </c>
      <c r="E121" s="67">
        <v>13.3</v>
      </c>
      <c r="F121" s="66">
        <v>46</v>
      </c>
      <c r="G121" s="1">
        <f>INDEX(Коэффициенты!D$3:D$39, MATCH(F121,Коэффициенты!C$3:C$39,1))</f>
        <v>0.59</v>
      </c>
      <c r="H121">
        <f t="shared" si="10"/>
        <v>13300</v>
      </c>
      <c r="I121" s="12">
        <f>INDEX(Коэффициенты!B$3:B$74,MATCH(H121,Коэффициенты!A$3:A$74,1))</f>
        <v>0.39</v>
      </c>
      <c r="J121" s="9">
        <f t="shared" si="18"/>
        <v>466.83</v>
      </c>
      <c r="K121" s="2">
        <f t="shared" si="13"/>
        <v>3.2567999999999881</v>
      </c>
      <c r="L121" s="10">
        <f t="shared" si="19"/>
        <v>313.77359999999908</v>
      </c>
      <c r="M121" s="62">
        <f t="shared" si="11"/>
        <v>780.60359999999901</v>
      </c>
      <c r="N121" s="63">
        <f t="shared" si="16"/>
        <v>624.48287999999923</v>
      </c>
      <c r="Q121" s="22"/>
      <c r="R121" s="20"/>
      <c r="S121" s="20"/>
      <c r="T121" s="20"/>
      <c r="U121" s="20"/>
      <c r="V121" s="20"/>
      <c r="W121" s="20"/>
      <c r="X121" s="20"/>
      <c r="Y121" s="20"/>
      <c r="Z121" s="20"/>
      <c r="AA121" s="20"/>
    </row>
    <row r="122" spans="1:27" ht="15.75" thickBot="1" x14ac:dyDescent="0.3">
      <c r="A122">
        <f t="shared" si="14"/>
        <v>14.399999999999963</v>
      </c>
      <c r="B122">
        <f t="shared" si="12"/>
        <v>9.9999999999999645E-2</v>
      </c>
      <c r="C122" s="2">
        <f t="shared" si="17"/>
        <v>15.899999999999958</v>
      </c>
      <c r="D122">
        <f t="shared" si="15"/>
        <v>22.599999999999845</v>
      </c>
      <c r="E122" s="67">
        <v>14.4</v>
      </c>
      <c r="F122" s="66">
        <v>50</v>
      </c>
      <c r="G122" s="1">
        <f>INDEX(Коэффициенты!D$3:D$39, MATCH(F122,Коэффициенты!C$3:C$39,1))</f>
        <v>0.57999999999999996</v>
      </c>
      <c r="H122">
        <f t="shared" si="10"/>
        <v>14400</v>
      </c>
      <c r="I122" s="12">
        <f>INDEX(Коэффициенты!B$3:B$74,MATCH(H122,Коэффициенты!A$3:A$74,1))</f>
        <v>0.37</v>
      </c>
      <c r="J122" s="9">
        <f t="shared" si="18"/>
        <v>479.52</v>
      </c>
      <c r="K122" s="2">
        <f t="shared" si="13"/>
        <v>3.4799999999999871</v>
      </c>
      <c r="L122" s="10">
        <f t="shared" si="19"/>
        <v>317.25359999999904</v>
      </c>
      <c r="M122" s="62">
        <f t="shared" si="11"/>
        <v>796.77359999999908</v>
      </c>
      <c r="N122" s="63">
        <f t="shared" si="16"/>
        <v>637.41887999999926</v>
      </c>
      <c r="Q122" s="22"/>
      <c r="R122" s="20"/>
      <c r="S122" s="20"/>
      <c r="T122" s="20"/>
      <c r="U122" s="20"/>
      <c r="V122" s="20"/>
      <c r="W122" s="20"/>
      <c r="X122" s="20"/>
      <c r="Y122" s="20"/>
      <c r="Z122" s="20"/>
      <c r="AA122" s="20"/>
    </row>
    <row r="123" spans="1:27" ht="15.75" thickBot="1" x14ac:dyDescent="0.3">
      <c r="A123">
        <f t="shared" si="14"/>
        <v>14.499999999999963</v>
      </c>
      <c r="B123">
        <f t="shared" si="12"/>
        <v>9.9999999999999645E-2</v>
      </c>
      <c r="C123">
        <f t="shared" si="17"/>
        <v>15.999999999999957</v>
      </c>
      <c r="D123">
        <f t="shared" si="15"/>
        <v>22.499999999999844</v>
      </c>
      <c r="E123" s="67">
        <v>14</v>
      </c>
      <c r="F123" s="66">
        <v>50</v>
      </c>
      <c r="G123" s="1">
        <f>INDEX(Коэффициенты!D$3:D$39, MATCH(F123,Коэффициенты!C$3:C$39,1))</f>
        <v>0.57999999999999996</v>
      </c>
      <c r="H123">
        <f t="shared" si="10"/>
        <v>14000</v>
      </c>
      <c r="I123" s="12">
        <f>INDEX(Коэффициенты!B$3:B$74,MATCH(H123,Коэффициенты!A$3:A$74,1))</f>
        <v>0.37</v>
      </c>
      <c r="J123" s="9">
        <f t="shared" si="18"/>
        <v>466.2</v>
      </c>
      <c r="K123" s="2">
        <f t="shared" si="13"/>
        <v>3.4799999999999871</v>
      </c>
      <c r="L123" s="10">
        <f t="shared" si="19"/>
        <v>320.733599999999</v>
      </c>
      <c r="M123" s="62">
        <f t="shared" si="11"/>
        <v>786.93359999999893</v>
      </c>
      <c r="N123" s="63">
        <f t="shared" si="16"/>
        <v>629.54687999999919</v>
      </c>
      <c r="Q123" s="22"/>
      <c r="R123" s="20"/>
      <c r="S123" s="20"/>
      <c r="T123" s="20"/>
      <c r="U123" s="20"/>
      <c r="V123" s="20"/>
      <c r="W123" s="20"/>
      <c r="X123" s="20"/>
      <c r="Y123" s="20"/>
      <c r="Z123" s="20"/>
      <c r="AA123" s="20"/>
    </row>
    <row r="124" spans="1:27" ht="15.75" thickBot="1" x14ac:dyDescent="0.3">
      <c r="A124">
        <f t="shared" si="14"/>
        <v>14.599999999999962</v>
      </c>
      <c r="B124">
        <f t="shared" si="12"/>
        <v>9.9999999999999645E-2</v>
      </c>
      <c r="C124" s="2">
        <f t="shared" si="17"/>
        <v>16.099999999999959</v>
      </c>
      <c r="D124">
        <f t="shared" si="15"/>
        <v>22.399999999999842</v>
      </c>
      <c r="E124" s="67">
        <v>16.3</v>
      </c>
      <c r="F124" s="66">
        <v>49</v>
      </c>
      <c r="G124" s="1">
        <f>INDEX(Коэффициенты!D$3:D$39, MATCH(F124,Коэффициенты!C$3:C$39,1))</f>
        <v>0.57999999999999996</v>
      </c>
      <c r="H124">
        <f t="shared" si="10"/>
        <v>16300</v>
      </c>
      <c r="I124" s="12">
        <f>INDEX(Коэффициенты!B$3:B$74,MATCH(H124,Коэффициенты!A$3:A$74,1))</f>
        <v>0.34</v>
      </c>
      <c r="J124" s="9">
        <f t="shared" si="18"/>
        <v>498.78</v>
      </c>
      <c r="K124" s="2">
        <f t="shared" si="13"/>
        <v>3.4103999999999877</v>
      </c>
      <c r="L124" s="10">
        <f t="shared" si="19"/>
        <v>324.14399999999898</v>
      </c>
      <c r="M124" s="62">
        <f t="shared" si="11"/>
        <v>822.92399999999895</v>
      </c>
      <c r="N124" s="63">
        <f t="shared" si="16"/>
        <v>658.33919999999921</v>
      </c>
      <c r="Q124" s="22"/>
      <c r="R124" s="20"/>
      <c r="S124" s="20"/>
      <c r="T124" s="20"/>
      <c r="U124" s="20"/>
      <c r="V124" s="20"/>
      <c r="W124" s="20"/>
      <c r="X124" s="20"/>
      <c r="Y124" s="20"/>
      <c r="Z124" s="20"/>
      <c r="AA124" s="20"/>
    </row>
    <row r="125" spans="1:27" ht="15.75" thickBot="1" x14ac:dyDescent="0.3">
      <c r="A125">
        <f t="shared" si="14"/>
        <v>14.699999999999962</v>
      </c>
      <c r="B125">
        <f t="shared" si="12"/>
        <v>9.9999999999999645E-2</v>
      </c>
      <c r="C125">
        <f t="shared" si="17"/>
        <v>16.19999999999996</v>
      </c>
      <c r="D125">
        <f t="shared" si="15"/>
        <v>22.299999999999841</v>
      </c>
      <c r="E125" s="67">
        <v>15.6</v>
      </c>
      <c r="F125" s="66">
        <v>52</v>
      </c>
      <c r="G125" s="1">
        <f>INDEX(Коэффициенты!D$3:D$39, MATCH(F125,Коэффициенты!C$3:C$39,1))</f>
        <v>0.56999999999999995</v>
      </c>
      <c r="H125">
        <f t="shared" si="10"/>
        <v>15600</v>
      </c>
      <c r="I125" s="12">
        <f>INDEX(Коэффициенты!B$3:B$74,MATCH(H125,Коэффициенты!A$3:A$74,1))</f>
        <v>0.35</v>
      </c>
      <c r="J125" s="9">
        <f t="shared" si="18"/>
        <v>491.4</v>
      </c>
      <c r="K125" s="2">
        <f t="shared" si="13"/>
        <v>3.5567999999999871</v>
      </c>
      <c r="L125" s="10">
        <f t="shared" si="19"/>
        <v>327.70079999999899</v>
      </c>
      <c r="M125" s="62">
        <f t="shared" si="11"/>
        <v>819.10079999999903</v>
      </c>
      <c r="N125" s="63">
        <f t="shared" si="16"/>
        <v>655.28063999999927</v>
      </c>
      <c r="Q125" s="22"/>
      <c r="R125" s="20"/>
      <c r="S125" s="20"/>
      <c r="T125" s="20"/>
      <c r="U125" s="20"/>
      <c r="V125" s="20"/>
      <c r="W125" s="20"/>
      <c r="X125" s="20"/>
      <c r="Y125" s="20"/>
      <c r="Z125" s="20"/>
      <c r="AA125" s="20"/>
    </row>
    <row r="126" spans="1:27" ht="15.75" thickBot="1" x14ac:dyDescent="0.3">
      <c r="A126">
        <f t="shared" si="14"/>
        <v>14.799999999999962</v>
      </c>
      <c r="B126">
        <f t="shared" si="12"/>
        <v>9.9999999999999645E-2</v>
      </c>
      <c r="C126" s="2">
        <f t="shared" si="17"/>
        <v>16.299999999999962</v>
      </c>
      <c r="D126">
        <f t="shared" si="15"/>
        <v>22.199999999999839</v>
      </c>
      <c r="E126" s="67">
        <v>15.8</v>
      </c>
      <c r="F126" s="66">
        <v>48</v>
      </c>
      <c r="G126" s="1">
        <f>INDEX(Коэффициенты!D$3:D$39, MATCH(F126,Коэффициенты!C$3:C$39,1))</f>
        <v>0.57999999999999996</v>
      </c>
      <c r="H126">
        <f t="shared" si="10"/>
        <v>15800</v>
      </c>
      <c r="I126" s="12">
        <f>INDEX(Коэффициенты!B$3:B$74,MATCH(H126,Коэффициенты!A$3:A$74,1))</f>
        <v>0.35</v>
      </c>
      <c r="J126" s="9">
        <f t="shared" si="18"/>
        <v>497.7</v>
      </c>
      <c r="K126" s="2">
        <f t="shared" si="13"/>
        <v>3.3407999999999873</v>
      </c>
      <c r="L126" s="10">
        <f t="shared" si="19"/>
        <v>331.04159999999899</v>
      </c>
      <c r="M126" s="62">
        <f t="shared" si="11"/>
        <v>828.74159999999893</v>
      </c>
      <c r="N126" s="63">
        <f t="shared" si="16"/>
        <v>662.99327999999912</v>
      </c>
      <c r="Q126" s="22"/>
      <c r="R126" s="20"/>
      <c r="S126" s="20"/>
      <c r="T126" s="20"/>
      <c r="U126" s="20"/>
      <c r="V126" s="20"/>
      <c r="W126" s="20"/>
      <c r="X126" s="20"/>
      <c r="Y126" s="20"/>
      <c r="Z126" s="20"/>
      <c r="AA126" s="20"/>
    </row>
    <row r="127" spans="1:27" ht="15.75" thickBot="1" x14ac:dyDescent="0.3">
      <c r="A127">
        <f t="shared" si="14"/>
        <v>14.899999999999961</v>
      </c>
      <c r="B127">
        <f t="shared" si="12"/>
        <v>9.9999999999999645E-2</v>
      </c>
      <c r="C127" s="2">
        <f t="shared" si="17"/>
        <v>16.399999999999963</v>
      </c>
      <c r="D127">
        <f t="shared" si="15"/>
        <v>22.099999999999838</v>
      </c>
      <c r="E127" s="67">
        <v>14.9</v>
      </c>
      <c r="F127" s="66">
        <v>47</v>
      </c>
      <c r="G127" s="1">
        <f>INDEX(Коэффициенты!D$3:D$39, MATCH(F127,Коэффициенты!C$3:C$39,1))</f>
        <v>0.59</v>
      </c>
      <c r="H127">
        <f t="shared" si="10"/>
        <v>14900</v>
      </c>
      <c r="I127" s="12">
        <f>INDEX(Коэффициенты!B$3:B$74,MATCH(H127,Коэффициенты!A$3:A$74,1))</f>
        <v>0.36</v>
      </c>
      <c r="J127" s="9">
        <f t="shared" si="18"/>
        <v>482.76</v>
      </c>
      <c r="K127" s="2">
        <f t="shared" si="13"/>
        <v>3.3275999999999879</v>
      </c>
      <c r="L127" s="10">
        <f t="shared" si="19"/>
        <v>334.36919999999895</v>
      </c>
      <c r="M127" s="62">
        <f t="shared" si="11"/>
        <v>817.12919999999895</v>
      </c>
      <c r="N127" s="63">
        <f t="shared" si="16"/>
        <v>653.70335999999918</v>
      </c>
      <c r="Q127" s="22"/>
      <c r="R127" s="20"/>
      <c r="S127" s="20"/>
      <c r="T127" s="20"/>
      <c r="U127" s="20"/>
      <c r="V127" s="20"/>
      <c r="W127" s="20"/>
      <c r="X127" s="20"/>
      <c r="Y127" s="20"/>
      <c r="Z127" s="20"/>
      <c r="AA127" s="20"/>
    </row>
    <row r="128" spans="1:27" ht="15.75" thickBot="1" x14ac:dyDescent="0.3">
      <c r="A128">
        <f t="shared" si="14"/>
        <v>14.999999999999961</v>
      </c>
      <c r="B128">
        <f t="shared" si="12"/>
        <v>9.9999999999999645E-2</v>
      </c>
      <c r="C128">
        <f t="shared" si="17"/>
        <v>16.499999999999964</v>
      </c>
      <c r="D128">
        <f t="shared" si="15"/>
        <v>21.999999999999837</v>
      </c>
      <c r="E128" s="67">
        <v>12</v>
      </c>
      <c r="F128" s="66">
        <v>44</v>
      </c>
      <c r="G128" s="1">
        <f>INDEX(Коэффициенты!D$3:D$39, MATCH(F128,Коэффициенты!C$3:C$39,1))</f>
        <v>0.59</v>
      </c>
      <c r="H128">
        <f t="shared" si="10"/>
        <v>12000</v>
      </c>
      <c r="I128" s="12">
        <f>INDEX(Коэффициенты!B$3:B$74,MATCH(H128,Коэффициенты!A$3:A$74,1))</f>
        <v>0.41</v>
      </c>
      <c r="J128" s="9">
        <f t="shared" si="18"/>
        <v>442.8</v>
      </c>
      <c r="K128" s="2">
        <f t="shared" si="13"/>
        <v>3.1151999999999882</v>
      </c>
      <c r="L128" s="10">
        <f t="shared" si="19"/>
        <v>337.48439999999897</v>
      </c>
      <c r="M128" s="62">
        <f t="shared" si="11"/>
        <v>780.28439999999898</v>
      </c>
      <c r="N128" s="63">
        <f t="shared" si="16"/>
        <v>624.22751999999923</v>
      </c>
      <c r="Q128" s="22"/>
      <c r="R128" s="20"/>
      <c r="S128" s="20"/>
      <c r="T128" s="20"/>
      <c r="U128" s="20"/>
      <c r="V128" s="20"/>
      <c r="W128" s="20"/>
      <c r="X128" s="20"/>
      <c r="Y128" s="20"/>
      <c r="Z128" s="20"/>
      <c r="AA128" s="20"/>
    </row>
    <row r="129" spans="1:27" ht="15.75" thickBot="1" x14ac:dyDescent="0.3">
      <c r="A129">
        <f t="shared" si="14"/>
        <v>15.099999999999961</v>
      </c>
      <c r="B129">
        <f t="shared" si="12"/>
        <v>9.9999999999999645E-2</v>
      </c>
      <c r="C129">
        <f t="shared" si="17"/>
        <v>16.599999999999966</v>
      </c>
      <c r="D129">
        <f t="shared" si="15"/>
        <v>21.899999999999835</v>
      </c>
      <c r="E129" s="67">
        <v>13.7</v>
      </c>
      <c r="F129" s="66">
        <v>36</v>
      </c>
      <c r="G129" s="1">
        <f>INDEX(Коэффициенты!D$3:D$39, MATCH(F129,Коэффициенты!C$3:C$39,1))</f>
        <v>0.63</v>
      </c>
      <c r="H129">
        <f t="shared" si="10"/>
        <v>13700</v>
      </c>
      <c r="I129" s="12">
        <f>INDEX(Коэффициенты!B$3:B$74,MATCH(H129,Коэффициенты!A$3:A$74,1))</f>
        <v>0.38</v>
      </c>
      <c r="J129" s="9">
        <f t="shared" si="18"/>
        <v>468.53999999999996</v>
      </c>
      <c r="K129" s="2">
        <f t="shared" si="13"/>
        <v>2.7215999999999902</v>
      </c>
      <c r="L129" s="10">
        <f t="shared" si="19"/>
        <v>340.20599999999894</v>
      </c>
      <c r="M129" s="62">
        <f t="shared" si="11"/>
        <v>808.74599999999896</v>
      </c>
      <c r="N129" s="63">
        <f t="shared" si="16"/>
        <v>646.99679999999921</v>
      </c>
      <c r="Q129" s="22"/>
      <c r="R129" s="20"/>
      <c r="S129" s="20"/>
      <c r="T129" s="20"/>
      <c r="U129" s="20"/>
      <c r="V129" s="20"/>
      <c r="W129" s="20"/>
      <c r="X129" s="20"/>
      <c r="Y129" s="20"/>
      <c r="Z129" s="20"/>
      <c r="AA129" s="20"/>
    </row>
    <row r="130" spans="1:27" ht="15.75" thickBot="1" x14ac:dyDescent="0.3">
      <c r="A130">
        <f t="shared" si="14"/>
        <v>15.19999999999996</v>
      </c>
      <c r="B130">
        <f t="shared" si="12"/>
        <v>9.9999999999999645E-2</v>
      </c>
      <c r="C130" s="2">
        <f t="shared" si="17"/>
        <v>16.699999999999967</v>
      </c>
      <c r="D130">
        <f t="shared" si="15"/>
        <v>21.799999999999834</v>
      </c>
      <c r="E130" s="67">
        <v>11.3</v>
      </c>
      <c r="F130" s="66">
        <v>32</v>
      </c>
      <c r="G130" s="1">
        <f>INDEX(Коэффициенты!D$3:D$39, MATCH(F130,Коэффициенты!C$3:C$39,1))</f>
        <v>0.66</v>
      </c>
      <c r="H130">
        <f t="shared" si="10"/>
        <v>11300</v>
      </c>
      <c r="I130" s="12">
        <f>INDEX(Коэффициенты!B$3:B$74,MATCH(H130,Коэффициенты!A$3:A$74,1))</f>
        <v>0.43</v>
      </c>
      <c r="J130" s="9">
        <f t="shared" si="18"/>
        <v>437.31</v>
      </c>
      <c r="K130" s="2">
        <f t="shared" si="13"/>
        <v>2.5343999999999909</v>
      </c>
      <c r="L130" s="10">
        <f t="shared" si="19"/>
        <v>342.74039999999894</v>
      </c>
      <c r="M130" s="62">
        <f t="shared" si="11"/>
        <v>780.05039999999894</v>
      </c>
      <c r="N130" s="63">
        <f t="shared" si="16"/>
        <v>624.04031999999916</v>
      </c>
      <c r="Q130" s="22"/>
      <c r="R130" s="20"/>
      <c r="S130" s="20"/>
      <c r="T130" s="20"/>
      <c r="U130" s="20"/>
      <c r="V130" s="20"/>
      <c r="W130" s="20"/>
      <c r="X130" s="20"/>
      <c r="Y130" s="20"/>
      <c r="Z130" s="20"/>
      <c r="AA130" s="20"/>
    </row>
    <row r="131" spans="1:27" ht="15.75" thickBot="1" x14ac:dyDescent="0.3">
      <c r="A131">
        <f t="shared" si="14"/>
        <v>15.29999999999996</v>
      </c>
      <c r="B131">
        <f t="shared" si="12"/>
        <v>9.9999999999999645E-2</v>
      </c>
      <c r="C131">
        <f t="shared" si="17"/>
        <v>16.799999999999969</v>
      </c>
      <c r="D131">
        <f t="shared" si="15"/>
        <v>21.699999999999832</v>
      </c>
      <c r="E131" s="67">
        <v>2.6</v>
      </c>
      <c r="F131" s="66">
        <v>45</v>
      </c>
      <c r="G131" s="5">
        <f>INDEX(Коэффициенты!F$3:F$74, MATCH(F131,Коэффициенты!E$3:E$74,1))</f>
        <v>0.72</v>
      </c>
      <c r="H131">
        <f t="shared" si="10"/>
        <v>2600</v>
      </c>
      <c r="I131" s="12">
        <f>INDEX(Коэффициенты!B$3:B$74,MATCH(H131,Коэффициенты!A$3:A$74,1))</f>
        <v>0.8</v>
      </c>
      <c r="J131" s="9">
        <f t="shared" si="18"/>
        <v>187.2</v>
      </c>
      <c r="K131" s="2">
        <f t="shared" si="13"/>
        <v>3.8879999999999857</v>
      </c>
      <c r="L131" s="10">
        <f t="shared" si="19"/>
        <v>346.62839999999892</v>
      </c>
      <c r="M131" s="62">
        <f t="shared" si="11"/>
        <v>533.82839999999896</v>
      </c>
      <c r="N131" s="63">
        <f t="shared" si="16"/>
        <v>427.06271999999916</v>
      </c>
      <c r="Q131" s="22"/>
      <c r="R131" s="20"/>
      <c r="S131" s="20"/>
      <c r="T131" s="20"/>
      <c r="U131" s="20"/>
      <c r="V131" s="20"/>
      <c r="W131" s="20"/>
      <c r="X131" s="20"/>
      <c r="Y131" s="20"/>
      <c r="Z131" s="20"/>
      <c r="AA131" s="20"/>
    </row>
    <row r="132" spans="1:27" ht="15.75" thickBot="1" x14ac:dyDescent="0.3">
      <c r="A132">
        <f t="shared" si="14"/>
        <v>15.399999999999959</v>
      </c>
      <c r="B132">
        <f t="shared" si="12"/>
        <v>9.9999999999999645E-2</v>
      </c>
      <c r="C132" s="2">
        <f t="shared" si="17"/>
        <v>16.89999999999997</v>
      </c>
      <c r="D132">
        <f t="shared" si="15"/>
        <v>21.599999999999831</v>
      </c>
      <c r="E132" s="67">
        <v>1.7</v>
      </c>
      <c r="F132" s="66">
        <v>44</v>
      </c>
      <c r="G132" s="5">
        <f>INDEX(Коэффициенты!F$3:F$74, MATCH(F132,Коэффициенты!E$3:E$74,1))</f>
        <v>0.73</v>
      </c>
      <c r="H132">
        <f t="shared" si="10"/>
        <v>1700</v>
      </c>
      <c r="I132" s="12">
        <f>INDEX(Коэффициенты!B$3:B$74,MATCH(H132,Коэффициенты!A$3:A$74,1))</f>
        <v>0.86</v>
      </c>
      <c r="J132" s="9">
        <f t="shared" si="18"/>
        <v>131.57999999999998</v>
      </c>
      <c r="K132" s="2">
        <f t="shared" si="13"/>
        <v>3.8543999999999858</v>
      </c>
      <c r="L132" s="10">
        <f t="shared" si="19"/>
        <v>350.48279999999892</v>
      </c>
      <c r="M132" s="62">
        <f t="shared" si="11"/>
        <v>482.0627999999989</v>
      </c>
      <c r="N132" s="63">
        <f t="shared" si="16"/>
        <v>385.65023999999914</v>
      </c>
      <c r="Q132" s="22"/>
      <c r="R132" s="20"/>
      <c r="S132" s="20"/>
      <c r="T132" s="20"/>
      <c r="U132" s="20"/>
      <c r="V132" s="20"/>
      <c r="W132" s="20"/>
      <c r="X132" s="20"/>
      <c r="Y132" s="20"/>
      <c r="Z132" s="20"/>
      <c r="AA132" s="20"/>
    </row>
    <row r="133" spans="1:27" ht="15.75" thickBot="1" x14ac:dyDescent="0.3">
      <c r="A133">
        <f t="shared" si="14"/>
        <v>15.499999999999959</v>
      </c>
      <c r="B133">
        <f t="shared" si="12"/>
        <v>9.9999999999999645E-2</v>
      </c>
      <c r="C133">
        <f t="shared" si="17"/>
        <v>16.999999999999972</v>
      </c>
      <c r="D133">
        <f t="shared" si="15"/>
        <v>21.499999999999829</v>
      </c>
      <c r="E133" s="67">
        <v>3.2</v>
      </c>
      <c r="F133" s="66">
        <v>36</v>
      </c>
      <c r="G133" s="5">
        <f>INDEX(Коэффициенты!F$3:F$74, MATCH(F133,Коэффициенты!E$3:E$74,1))</f>
        <v>0.8</v>
      </c>
      <c r="H133">
        <f t="shared" si="10"/>
        <v>3200</v>
      </c>
      <c r="I133" s="12">
        <f>INDEX(Коэффициенты!B$3:B$74,MATCH(H133,Коэффициенты!A$3:A$74,1))</f>
        <v>0.76</v>
      </c>
      <c r="J133" s="9">
        <f t="shared" si="18"/>
        <v>218.88</v>
      </c>
      <c r="K133" s="2">
        <f t="shared" si="13"/>
        <v>3.4559999999999875</v>
      </c>
      <c r="L133" s="10">
        <f t="shared" si="19"/>
        <v>353.93879999999888</v>
      </c>
      <c r="M133" s="62">
        <f t="shared" si="11"/>
        <v>572.81879999999887</v>
      </c>
      <c r="N133" s="63">
        <f t="shared" si="16"/>
        <v>458.2550399999991</v>
      </c>
      <c r="Q133" s="22"/>
      <c r="R133" s="20"/>
      <c r="S133" s="20"/>
      <c r="T133" s="20"/>
      <c r="U133" s="20"/>
      <c r="V133" s="20"/>
      <c r="W133" s="20"/>
      <c r="X133" s="20"/>
      <c r="Y133" s="20"/>
      <c r="Z133" s="20"/>
      <c r="AA133" s="20"/>
    </row>
    <row r="134" spans="1:27" ht="15.75" thickBot="1" x14ac:dyDescent="0.3">
      <c r="A134">
        <f t="shared" si="14"/>
        <v>15.599999999999959</v>
      </c>
      <c r="B134">
        <f t="shared" si="12"/>
        <v>9.9999999999999645E-2</v>
      </c>
      <c r="C134" s="2">
        <f t="shared" si="17"/>
        <v>17.099999999999973</v>
      </c>
      <c r="D134">
        <f t="shared" si="15"/>
        <v>21.399999999999828</v>
      </c>
      <c r="E134" s="67">
        <v>2.2000000000000002</v>
      </c>
      <c r="F134" s="66">
        <v>32</v>
      </c>
      <c r="G134" s="5">
        <f>INDEX(Коэффициенты!F$3:F$74, MATCH(F134,Коэффициенты!E$3:E$74,1))</f>
        <v>0.86</v>
      </c>
      <c r="H134">
        <f t="shared" si="10"/>
        <v>2200</v>
      </c>
      <c r="I134" s="12">
        <f>INDEX(Коэффициенты!B$3:B$74,MATCH(H134,Коэффициенты!A$3:A$74,1))</f>
        <v>0.83</v>
      </c>
      <c r="J134" s="9">
        <f t="shared" si="18"/>
        <v>164.34</v>
      </c>
      <c r="K134" s="2">
        <f t="shared" si="13"/>
        <v>3.302399999999988</v>
      </c>
      <c r="L134" s="10">
        <f t="shared" si="19"/>
        <v>357.24119999999886</v>
      </c>
      <c r="M134" s="62">
        <f t="shared" si="11"/>
        <v>521.58119999999883</v>
      </c>
      <c r="N134" s="63">
        <f t="shared" si="16"/>
        <v>417.26495999999906</v>
      </c>
      <c r="Q134" s="22"/>
      <c r="R134" s="20"/>
      <c r="S134" s="20"/>
      <c r="T134" s="20"/>
      <c r="U134" s="20"/>
      <c r="V134" s="20"/>
      <c r="W134" s="20"/>
      <c r="X134" s="20"/>
      <c r="Y134" s="20"/>
      <c r="Z134" s="20"/>
      <c r="AA134" s="20"/>
    </row>
    <row r="135" spans="1:27" ht="15.75" thickBot="1" x14ac:dyDescent="0.3">
      <c r="A135">
        <f t="shared" si="14"/>
        <v>15.699999999999958</v>
      </c>
      <c r="B135">
        <f t="shared" si="12"/>
        <v>9.9999999999999645E-2</v>
      </c>
      <c r="C135" s="2">
        <f t="shared" si="17"/>
        <v>17.199999999999974</v>
      </c>
      <c r="D135">
        <f t="shared" si="15"/>
        <v>21.299999999999827</v>
      </c>
      <c r="E135" s="67">
        <v>1.4</v>
      </c>
      <c r="F135" s="66">
        <v>28</v>
      </c>
      <c r="G135" s="5">
        <f>INDEX(Коэффициенты!F$3:F$74, MATCH(F135,Коэффициенты!E$3:E$74,1))</f>
        <v>0.91</v>
      </c>
      <c r="H135">
        <f t="shared" si="10"/>
        <v>1400</v>
      </c>
      <c r="I135" s="12">
        <f>INDEX(Коэффициенты!B$3:B$74,MATCH(H135,Коэффициенты!A$3:A$74,1))</f>
        <v>0.88</v>
      </c>
      <c r="J135" s="9">
        <f t="shared" si="18"/>
        <v>110.88</v>
      </c>
      <c r="K135" s="2">
        <f t="shared" si="13"/>
        <v>3.0575999999999892</v>
      </c>
      <c r="L135" s="10">
        <f t="shared" si="19"/>
        <v>360.29879999999883</v>
      </c>
      <c r="M135" s="62">
        <f t="shared" si="11"/>
        <v>471.17879999999883</v>
      </c>
      <c r="N135" s="63">
        <f t="shared" si="16"/>
        <v>376.94303999999909</v>
      </c>
      <c r="Q135" s="22"/>
      <c r="R135" s="20"/>
      <c r="S135" s="20"/>
      <c r="T135" s="20"/>
      <c r="U135" s="20"/>
      <c r="V135" s="20"/>
      <c r="W135" s="20"/>
      <c r="X135" s="20"/>
      <c r="Y135" s="20"/>
      <c r="Z135" s="20"/>
      <c r="AA135" s="20"/>
    </row>
    <row r="136" spans="1:27" ht="15.75" thickBot="1" x14ac:dyDescent="0.3">
      <c r="A136">
        <f t="shared" si="14"/>
        <v>15.799999999999958</v>
      </c>
      <c r="B136">
        <f t="shared" si="12"/>
        <v>9.9999999999999645E-2</v>
      </c>
      <c r="C136">
        <f t="shared" si="17"/>
        <v>17.299999999999976</v>
      </c>
      <c r="D136">
        <f t="shared" si="15"/>
        <v>21.199999999999825</v>
      </c>
      <c r="E136" s="67">
        <v>13.3</v>
      </c>
      <c r="F136" s="66">
        <v>40</v>
      </c>
      <c r="G136" s="1">
        <f>INDEX(Коэффициенты!D$3:D$39, MATCH(F136,Коэффициенты!C$3:C$39,1))</f>
        <v>0.6</v>
      </c>
      <c r="H136">
        <f t="shared" si="10"/>
        <v>13300</v>
      </c>
      <c r="I136" s="12">
        <f>INDEX(Коэффициенты!B$3:B$74,MATCH(H136,Коэффициенты!A$3:A$74,1))</f>
        <v>0.39</v>
      </c>
      <c r="J136" s="9">
        <f t="shared" si="18"/>
        <v>466.83</v>
      </c>
      <c r="K136" s="2">
        <f t="shared" si="13"/>
        <v>2.8799999999999897</v>
      </c>
      <c r="L136" s="10">
        <f t="shared" si="19"/>
        <v>363.17879999999883</v>
      </c>
      <c r="M136" s="62">
        <f t="shared" si="11"/>
        <v>830.00879999999881</v>
      </c>
      <c r="N136" s="63">
        <f t="shared" si="16"/>
        <v>664.00703999999905</v>
      </c>
      <c r="Q136" s="22"/>
      <c r="R136" s="20"/>
      <c r="S136" s="20"/>
      <c r="T136" s="20"/>
      <c r="U136" s="20"/>
      <c r="V136" s="20"/>
      <c r="W136" s="20"/>
      <c r="X136" s="20"/>
      <c r="Y136" s="20"/>
      <c r="Z136" s="20"/>
      <c r="AA136" s="20"/>
    </row>
    <row r="137" spans="1:27" ht="15.75" thickBot="1" x14ac:dyDescent="0.3">
      <c r="A137">
        <f t="shared" si="14"/>
        <v>15.899999999999958</v>
      </c>
      <c r="B137">
        <f t="shared" si="12"/>
        <v>9.9999999999999645E-2</v>
      </c>
      <c r="C137">
        <f t="shared" si="17"/>
        <v>17.399999999999977</v>
      </c>
      <c r="D137">
        <f t="shared" si="15"/>
        <v>21.099999999999824</v>
      </c>
      <c r="E137" s="67">
        <v>18.5</v>
      </c>
      <c r="F137" s="66">
        <v>47</v>
      </c>
      <c r="G137" s="1">
        <f>INDEX(Коэффициенты!D$3:D$39, MATCH(F137,Коэффициенты!C$3:C$39,1))</f>
        <v>0.59</v>
      </c>
      <c r="H137">
        <f t="shared" si="10"/>
        <v>18500</v>
      </c>
      <c r="I137" s="12">
        <f>INDEX(Коэффициенты!B$3:B$74,MATCH(H137,Коэффициенты!A$3:A$74,1))</f>
        <v>0.31999999999999901</v>
      </c>
      <c r="J137" s="9">
        <f t="shared" si="18"/>
        <v>532.79999999999836</v>
      </c>
      <c r="K137" s="2">
        <f t="shared" si="13"/>
        <v>3.3275999999999879</v>
      </c>
      <c r="L137" s="10">
        <f t="shared" si="19"/>
        <v>366.50639999999879</v>
      </c>
      <c r="M137" s="62">
        <f t="shared" si="11"/>
        <v>899.30639999999721</v>
      </c>
      <c r="N137" s="63">
        <f t="shared" si="16"/>
        <v>719.44511999999781</v>
      </c>
      <c r="Q137" s="22"/>
      <c r="R137" s="20"/>
      <c r="S137" s="20"/>
      <c r="T137" s="20"/>
      <c r="U137" s="20"/>
      <c r="V137" s="20"/>
      <c r="W137" s="20"/>
      <c r="X137" s="20"/>
      <c r="Y137" s="20"/>
      <c r="Z137" s="20"/>
      <c r="AA137" s="20"/>
    </row>
    <row r="138" spans="1:27" ht="15.75" thickBot="1" x14ac:dyDescent="0.3">
      <c r="A138">
        <f t="shared" si="14"/>
        <v>15.999999999999957</v>
      </c>
      <c r="B138">
        <f t="shared" si="12"/>
        <v>9.9999999999999645E-2</v>
      </c>
      <c r="C138" s="2">
        <f t="shared" si="17"/>
        <v>17.499999999999979</v>
      </c>
      <c r="D138">
        <f t="shared" si="15"/>
        <v>20.999999999999822</v>
      </c>
      <c r="E138" s="67">
        <v>19.5</v>
      </c>
      <c r="F138" s="66">
        <v>69</v>
      </c>
      <c r="G138" s="1">
        <f>INDEX(Коэффициенты!D$3:D$39, MATCH(F138,Коэффициенты!C$3:C$39,1))</f>
        <v>0.53</v>
      </c>
      <c r="H138">
        <f t="shared" si="10"/>
        <v>19500</v>
      </c>
      <c r="I138" s="12">
        <f>INDEX(Коэффициенты!B$3:B$74,MATCH(H138,Коэффициенты!A$3:A$74,1))</f>
        <v>0.309999999999999</v>
      </c>
      <c r="J138" s="9">
        <f t="shared" si="18"/>
        <v>544.04999999999825</v>
      </c>
      <c r="K138" s="2">
        <f t="shared" si="13"/>
        <v>4.3883999999999848</v>
      </c>
      <c r="L138" s="10">
        <f t="shared" si="19"/>
        <v>370.89479999999878</v>
      </c>
      <c r="M138" s="62">
        <f t="shared" si="11"/>
        <v>914.94479999999703</v>
      </c>
      <c r="N138" s="63">
        <f t="shared" si="16"/>
        <v>731.95583999999758</v>
      </c>
      <c r="Q138" s="22"/>
      <c r="R138" s="20"/>
      <c r="S138" s="20"/>
      <c r="T138" s="20"/>
      <c r="U138" s="20"/>
      <c r="V138" s="20"/>
      <c r="W138" s="20"/>
      <c r="X138" s="20"/>
      <c r="Y138" s="20"/>
      <c r="Z138" s="20"/>
      <c r="AA138" s="20"/>
    </row>
    <row r="139" spans="1:27" ht="15.75" thickBot="1" x14ac:dyDescent="0.3">
      <c r="A139">
        <f t="shared" si="14"/>
        <v>16.099999999999959</v>
      </c>
      <c r="B139">
        <f t="shared" si="12"/>
        <v>0.10000000000000142</v>
      </c>
      <c r="C139">
        <f t="shared" si="17"/>
        <v>17.59999999999998</v>
      </c>
      <c r="D139">
        <f t="shared" si="15"/>
        <v>20.899999999999821</v>
      </c>
      <c r="E139" s="67">
        <v>18.600000000000001</v>
      </c>
      <c r="F139" s="66">
        <v>72</v>
      </c>
      <c r="G139" s="1">
        <f>INDEX(Коэффициенты!D$3:D$39, MATCH(F139,Коэффициенты!C$3:C$39,1))</f>
        <v>0.52</v>
      </c>
      <c r="H139">
        <f t="shared" ref="H139:H144" si="20">E139*1000</f>
        <v>18600</v>
      </c>
      <c r="I139" s="12">
        <f>INDEX(Коэффициенты!B$3:B$74,MATCH(H139,Коэффициенты!A$3:A$74,1))</f>
        <v>0.31999999999999901</v>
      </c>
      <c r="J139" s="9">
        <f t="shared" si="18"/>
        <v>535.67999999999836</v>
      </c>
      <c r="K139" s="2">
        <f t="shared" si="13"/>
        <v>4.4928000000000639</v>
      </c>
      <c r="L139" s="10">
        <f t="shared" si="19"/>
        <v>375.38759999999883</v>
      </c>
      <c r="M139" s="62">
        <f t="shared" ref="M139:M144" si="21">L139+J139</f>
        <v>911.06759999999713</v>
      </c>
      <c r="N139" s="63">
        <f t="shared" si="16"/>
        <v>728.85407999999768</v>
      </c>
      <c r="Q139" s="22"/>
      <c r="R139" s="20"/>
      <c r="S139" s="20"/>
      <c r="T139" s="20"/>
      <c r="U139" s="20"/>
      <c r="V139" s="20"/>
      <c r="W139" s="20"/>
      <c r="X139" s="20"/>
      <c r="Y139" s="20"/>
      <c r="Z139" s="20"/>
      <c r="AA139" s="20"/>
    </row>
    <row r="140" spans="1:27" ht="15.75" thickBot="1" x14ac:dyDescent="0.3">
      <c r="A140">
        <f t="shared" si="14"/>
        <v>16.19999999999996</v>
      </c>
      <c r="B140">
        <f t="shared" ref="B140:B144" si="22">A140-A139</f>
        <v>0.10000000000000142</v>
      </c>
      <c r="C140" s="2">
        <f t="shared" si="17"/>
        <v>17.699999999999982</v>
      </c>
      <c r="D140">
        <f t="shared" si="15"/>
        <v>20.79999999999982</v>
      </c>
      <c r="E140" s="67">
        <v>21.9</v>
      </c>
      <c r="F140" s="66">
        <v>83</v>
      </c>
      <c r="G140" s="1">
        <f>INDEX(Коэффициенты!D$3:D$39, MATCH(F140,Коэффициенты!C$3:C$39,1))</f>
        <v>0.5</v>
      </c>
      <c r="H140">
        <f t="shared" si="20"/>
        <v>21900</v>
      </c>
      <c r="I140" s="12">
        <f>INDEX(Коэффициенты!B$3:B$74,MATCH(H140,Коэффициенты!A$3:A$74,1))</f>
        <v>0.28999999999999898</v>
      </c>
      <c r="J140" s="9">
        <f t="shared" si="18"/>
        <v>571.58999999999799</v>
      </c>
      <c r="K140" s="2">
        <f t="shared" ref="K140:K144" si="23">G140*F140*B140*$E$4</f>
        <v>4.9800000000000706</v>
      </c>
      <c r="L140" s="10">
        <f t="shared" si="19"/>
        <v>380.3675999999989</v>
      </c>
      <c r="M140" s="62">
        <f t="shared" si="21"/>
        <v>951.95759999999689</v>
      </c>
      <c r="N140" s="63">
        <f t="shared" si="16"/>
        <v>761.56607999999756</v>
      </c>
      <c r="Q140" s="22"/>
      <c r="R140" s="20"/>
      <c r="S140" s="20"/>
      <c r="T140" s="20"/>
      <c r="U140" s="20"/>
      <c r="V140" s="20"/>
      <c r="W140" s="20"/>
      <c r="X140" s="20"/>
      <c r="Y140" s="20"/>
      <c r="Z140" s="20"/>
      <c r="AA140" s="20"/>
    </row>
    <row r="141" spans="1:27" ht="15.75" thickBot="1" x14ac:dyDescent="0.3">
      <c r="A141">
        <f t="shared" ref="A141:A144" si="24">A140+0.1</f>
        <v>16.299999999999962</v>
      </c>
      <c r="B141">
        <f t="shared" si="22"/>
        <v>0.10000000000000142</v>
      </c>
      <c r="C141">
        <f t="shared" si="17"/>
        <v>17.799999999999983</v>
      </c>
      <c r="D141">
        <f t="shared" ref="D141:D144" si="25">D140-B141</f>
        <v>20.699999999999818</v>
      </c>
      <c r="E141" s="67">
        <v>24.4</v>
      </c>
      <c r="F141" s="66">
        <v>81</v>
      </c>
      <c r="G141" s="1">
        <f>INDEX(Коэффициенты!D$3:D$39, MATCH(F141,Коэффициенты!C$3:C$39,1))</f>
        <v>0.5</v>
      </c>
      <c r="H141">
        <f t="shared" si="20"/>
        <v>24400</v>
      </c>
      <c r="I141" s="12">
        <f>INDEX(Коэффициенты!B$3:B$74,MATCH(H141,Коэффициенты!A$3:A$74,1))</f>
        <v>0.25999999999999901</v>
      </c>
      <c r="J141" s="9">
        <f t="shared" si="18"/>
        <v>570.95999999999776</v>
      </c>
      <c r="K141" s="2">
        <f t="shared" si="23"/>
        <v>4.8600000000000687</v>
      </c>
      <c r="L141" s="10">
        <f t="shared" si="19"/>
        <v>385.22759999999897</v>
      </c>
      <c r="M141" s="62">
        <f t="shared" si="21"/>
        <v>956.18759999999679</v>
      </c>
      <c r="N141" s="63">
        <f t="shared" ref="N141:N144" si="26">M141/(1.25)</f>
        <v>764.95007999999746</v>
      </c>
      <c r="Q141" s="22"/>
      <c r="R141" s="20"/>
      <c r="S141" s="20"/>
      <c r="T141" s="20"/>
      <c r="U141" s="20"/>
      <c r="V141" s="20"/>
      <c r="W141" s="20"/>
      <c r="X141" s="20"/>
      <c r="Y141" s="20"/>
      <c r="Z141" s="20"/>
      <c r="AA141" s="20"/>
    </row>
    <row r="142" spans="1:27" ht="15.75" thickBot="1" x14ac:dyDescent="0.3">
      <c r="A142">
        <f t="shared" si="24"/>
        <v>16.399999999999963</v>
      </c>
      <c r="B142">
        <f t="shared" si="22"/>
        <v>0.10000000000000142</v>
      </c>
      <c r="C142" s="2">
        <f t="shared" ref="C142:C144" si="27">B142+C141</f>
        <v>17.899999999999984</v>
      </c>
      <c r="D142">
        <f t="shared" si="25"/>
        <v>20.599999999999817</v>
      </c>
      <c r="E142" s="67">
        <v>28.2</v>
      </c>
      <c r="F142" s="66">
        <v>82</v>
      </c>
      <c r="G142" s="1">
        <f>INDEX(Коэффициенты!D$3:D$39, MATCH(F142,Коэффициенты!C$3:C$39,1))</f>
        <v>0.5</v>
      </c>
      <c r="H142">
        <f t="shared" si="20"/>
        <v>28200</v>
      </c>
      <c r="I142" s="12">
        <f>INDEX(Коэффициенты!B$3:B$74,MATCH(H142,Коэффициенты!A$3:A$74,1))</f>
        <v>0.219999999999999</v>
      </c>
      <c r="J142" s="9">
        <f t="shared" ref="J142:J144" si="28">I142*H142*$E$5</f>
        <v>558.3599999999974</v>
      </c>
      <c r="K142" s="2">
        <f t="shared" si="23"/>
        <v>4.9200000000000701</v>
      </c>
      <c r="L142" s="10">
        <f t="shared" ref="L142:L144" si="29">L141+K142</f>
        <v>390.14759999999904</v>
      </c>
      <c r="M142" s="62">
        <f t="shared" si="21"/>
        <v>948.5075999999965</v>
      </c>
      <c r="N142" s="63">
        <f t="shared" si="26"/>
        <v>758.80607999999722</v>
      </c>
      <c r="Q142" s="22"/>
      <c r="R142" s="20"/>
      <c r="S142" s="20"/>
      <c r="T142" s="20"/>
      <c r="U142" s="20"/>
      <c r="V142" s="20"/>
      <c r="W142" s="20"/>
      <c r="X142" s="20"/>
      <c r="Y142" s="20"/>
      <c r="Z142" s="20"/>
      <c r="AA142" s="20"/>
    </row>
    <row r="143" spans="1:27" ht="15.75" thickBot="1" x14ac:dyDescent="0.3">
      <c r="A143">
        <f t="shared" si="24"/>
        <v>16.499999999999964</v>
      </c>
      <c r="B143">
        <f t="shared" si="22"/>
        <v>0.10000000000000142</v>
      </c>
      <c r="C143" s="2">
        <f t="shared" si="27"/>
        <v>17.999999999999986</v>
      </c>
      <c r="D143">
        <f t="shared" si="25"/>
        <v>20.499999999999815</v>
      </c>
      <c r="E143" s="67">
        <v>30.3</v>
      </c>
      <c r="F143" s="66">
        <v>102</v>
      </c>
      <c r="G143" s="1">
        <f>INDEX(Коэффициенты!D$3:D$39, MATCH(F143,Коэффициенты!C$3:C$39,1))</f>
        <v>0.45</v>
      </c>
      <c r="H143">
        <f t="shared" si="20"/>
        <v>30300</v>
      </c>
      <c r="I143" s="12">
        <f>INDEX(Коэффициенты!B$3:B$74,MATCH(H143,Коэффициенты!A$3:A$74,1))</f>
        <v>0.19999999999999901</v>
      </c>
      <c r="J143" s="9">
        <f t="shared" si="28"/>
        <v>545.39999999999725</v>
      </c>
      <c r="K143" s="2">
        <f t="shared" si="23"/>
        <v>5.5080000000000773</v>
      </c>
      <c r="L143" s="10">
        <f t="shared" si="29"/>
        <v>395.65559999999914</v>
      </c>
      <c r="M143" s="62">
        <f t="shared" si="21"/>
        <v>941.05559999999639</v>
      </c>
      <c r="N143" s="63">
        <f t="shared" si="26"/>
        <v>752.84447999999713</v>
      </c>
      <c r="Q143" s="22"/>
      <c r="R143" s="20"/>
      <c r="S143" s="20"/>
      <c r="T143" s="20"/>
      <c r="U143" s="20"/>
      <c r="V143" s="20"/>
      <c r="W143" s="20"/>
      <c r="X143" s="20"/>
      <c r="Y143" s="20"/>
      <c r="Z143" s="20"/>
      <c r="AA143" s="20"/>
    </row>
    <row r="144" spans="1:27" ht="15.75" thickBot="1" x14ac:dyDescent="0.3">
      <c r="A144">
        <f t="shared" si="24"/>
        <v>16.599999999999966</v>
      </c>
      <c r="B144">
        <f t="shared" si="22"/>
        <v>0.10000000000000142</v>
      </c>
      <c r="C144">
        <f t="shared" si="27"/>
        <v>18.099999999999987</v>
      </c>
      <c r="D144">
        <f t="shared" si="25"/>
        <v>20.399999999999814</v>
      </c>
      <c r="E144" s="67">
        <v>28.8</v>
      </c>
      <c r="F144" s="66">
        <v>97</v>
      </c>
      <c r="G144" s="1">
        <f>INDEX(Коэффициенты!D$3:D$39, MATCH(F144,Коэффициенты!C$3:C$39,1))</f>
        <v>0.46</v>
      </c>
      <c r="H144">
        <f t="shared" si="20"/>
        <v>28800</v>
      </c>
      <c r="I144" s="12">
        <f>INDEX(Коэффициенты!B$3:B$74,MATCH(H144,Коэффициенты!A$3:A$74,1))</f>
        <v>0.219999999999999</v>
      </c>
      <c r="J144" s="9">
        <f t="shared" si="28"/>
        <v>570.23999999999739</v>
      </c>
      <c r="K144" s="2">
        <f t="shared" si="23"/>
        <v>5.3544000000000764</v>
      </c>
      <c r="L144" s="10">
        <f t="shared" si="29"/>
        <v>401.0099999999992</v>
      </c>
      <c r="M144" s="62">
        <f t="shared" si="21"/>
        <v>971.24999999999659</v>
      </c>
      <c r="N144" s="63">
        <f t="shared" si="26"/>
        <v>776.99999999999727</v>
      </c>
      <c r="Q144" s="22"/>
      <c r="R144" s="20"/>
      <c r="S144" s="20"/>
      <c r="T144" s="20"/>
      <c r="U144" s="20"/>
      <c r="V144" s="20"/>
      <c r="W144" s="20"/>
      <c r="X144" s="20"/>
      <c r="Y144" s="20"/>
      <c r="Z144" s="20"/>
      <c r="AA144" s="20"/>
    </row>
    <row r="145" spans="3:27" ht="15.75" thickBot="1" x14ac:dyDescent="0.3">
      <c r="E145" s="67"/>
      <c r="F145" s="66"/>
      <c r="G145" s="1"/>
      <c r="I145" s="12"/>
      <c r="J145" s="9"/>
      <c r="K145" s="2"/>
      <c r="L145" s="10"/>
      <c r="M145" s="62"/>
      <c r="N145" s="63"/>
      <c r="Q145" s="22"/>
      <c r="R145" s="20"/>
      <c r="S145" s="20"/>
      <c r="T145" s="20"/>
      <c r="U145" s="20"/>
      <c r="V145" s="20"/>
      <c r="W145" s="20"/>
      <c r="X145" s="20"/>
      <c r="Y145" s="20"/>
      <c r="Z145" s="20"/>
      <c r="AA145" s="20"/>
    </row>
    <row r="146" spans="3:27" ht="15.75" thickBot="1" x14ac:dyDescent="0.3">
      <c r="C146" s="2"/>
      <c r="E146" s="67"/>
      <c r="F146" s="66"/>
      <c r="G146" s="1"/>
      <c r="I146" s="12"/>
      <c r="J146" s="9"/>
      <c r="K146" s="2"/>
      <c r="L146" s="10"/>
      <c r="M146" s="62"/>
      <c r="N146" s="63"/>
      <c r="Q146" s="22"/>
      <c r="R146" s="20"/>
      <c r="S146" s="20"/>
      <c r="T146" s="20"/>
      <c r="U146" s="20"/>
      <c r="V146" s="20"/>
      <c r="W146" s="20"/>
      <c r="X146" s="20"/>
      <c r="Y146" s="20"/>
      <c r="Z146" s="20"/>
      <c r="AA146" s="20"/>
    </row>
    <row r="147" spans="3:27" ht="15.75" thickBot="1" x14ac:dyDescent="0.3">
      <c r="E147" s="67"/>
      <c r="F147" s="66"/>
      <c r="G147" s="1"/>
      <c r="I147" s="12"/>
      <c r="J147" s="9"/>
      <c r="K147" s="2"/>
      <c r="L147" s="10"/>
      <c r="M147" s="62"/>
      <c r="N147" s="63"/>
      <c r="Q147" s="22"/>
      <c r="R147" s="20"/>
      <c r="S147" s="20"/>
      <c r="T147" s="20"/>
      <c r="U147" s="20"/>
      <c r="V147" s="20"/>
      <c r="W147" s="20"/>
      <c r="X147" s="20"/>
      <c r="Y147" s="20"/>
      <c r="Z147" s="20"/>
      <c r="AA147" s="20"/>
    </row>
    <row r="148" spans="3:27" ht="15.75" thickBot="1" x14ac:dyDescent="0.3">
      <c r="C148" s="2"/>
      <c r="E148" s="67"/>
      <c r="F148" s="66"/>
      <c r="G148" s="1"/>
      <c r="I148" s="12"/>
      <c r="J148" s="9"/>
      <c r="K148" s="2"/>
      <c r="L148" s="10"/>
      <c r="M148" s="62"/>
      <c r="N148" s="63"/>
      <c r="Q148" s="22"/>
      <c r="R148" s="20"/>
      <c r="S148" s="20"/>
      <c r="T148" s="20"/>
      <c r="U148" s="20"/>
      <c r="V148" s="20"/>
      <c r="W148" s="20"/>
      <c r="X148" s="20"/>
      <c r="Y148" s="20"/>
      <c r="Z148" s="20"/>
      <c r="AA148" s="20"/>
    </row>
    <row r="149" spans="3:27" ht="15.75" thickBot="1" x14ac:dyDescent="0.3">
      <c r="E149" s="67"/>
      <c r="F149" s="66"/>
      <c r="G149" s="1"/>
      <c r="I149" s="12"/>
      <c r="J149" s="9"/>
      <c r="K149" s="2"/>
      <c r="L149" s="10"/>
      <c r="M149" s="62"/>
      <c r="N149" s="63"/>
      <c r="Q149" s="22"/>
      <c r="R149" s="20"/>
      <c r="S149" s="20"/>
      <c r="T149" s="20"/>
      <c r="U149" s="20"/>
      <c r="V149" s="20"/>
      <c r="W149" s="20"/>
      <c r="X149" s="20"/>
      <c r="Y149" s="20"/>
      <c r="Z149" s="20"/>
      <c r="AA149" s="20"/>
    </row>
    <row r="150" spans="3:27" ht="15.75" thickBot="1" x14ac:dyDescent="0.3">
      <c r="C150" s="2"/>
      <c r="E150" s="67"/>
      <c r="F150" s="66"/>
      <c r="G150" s="1"/>
      <c r="I150" s="12"/>
      <c r="J150" s="9"/>
      <c r="K150" s="2"/>
      <c r="L150" s="10"/>
      <c r="M150" s="62"/>
      <c r="N150" s="63"/>
      <c r="Q150" s="22"/>
      <c r="R150" s="20"/>
      <c r="S150" s="20"/>
      <c r="T150" s="20"/>
      <c r="U150" s="20"/>
      <c r="V150" s="20"/>
      <c r="W150" s="20"/>
      <c r="X150" s="20"/>
      <c r="Y150" s="20"/>
      <c r="Z150" s="20"/>
      <c r="AA150" s="20"/>
    </row>
    <row r="151" spans="3:27" ht="15.75" thickBot="1" x14ac:dyDescent="0.3">
      <c r="C151" s="2"/>
      <c r="E151" s="67"/>
      <c r="F151" s="66"/>
      <c r="G151" s="1"/>
      <c r="I151" s="12"/>
      <c r="J151" s="9"/>
      <c r="K151" s="2"/>
      <c r="L151" s="10"/>
      <c r="M151" s="62"/>
      <c r="N151" s="63"/>
      <c r="Q151" s="22"/>
      <c r="R151" s="20"/>
      <c r="S151" s="20"/>
      <c r="T151" s="20"/>
      <c r="U151" s="20"/>
      <c r="V151" s="20"/>
      <c r="W151" s="20"/>
      <c r="X151" s="20"/>
      <c r="Y151" s="20"/>
      <c r="Z151" s="20"/>
      <c r="AA151" s="20"/>
    </row>
    <row r="152" spans="3:27" ht="15.75" thickBot="1" x14ac:dyDescent="0.3">
      <c r="E152" s="67"/>
      <c r="F152" s="66"/>
      <c r="G152" s="1"/>
      <c r="I152" s="12"/>
      <c r="J152" s="9"/>
      <c r="K152" s="2"/>
      <c r="L152" s="10"/>
      <c r="M152" s="62"/>
      <c r="N152" s="63"/>
      <c r="Q152" s="22"/>
      <c r="R152" s="20"/>
      <c r="S152" s="20"/>
      <c r="T152" s="20"/>
      <c r="U152" s="20"/>
      <c r="V152" s="20"/>
      <c r="W152" s="20"/>
      <c r="X152" s="20"/>
      <c r="Y152" s="20"/>
      <c r="Z152" s="20"/>
      <c r="AA152" s="20"/>
    </row>
    <row r="153" spans="3:27" ht="15.75" thickBot="1" x14ac:dyDescent="0.3">
      <c r="E153" s="67"/>
      <c r="F153" s="66"/>
      <c r="G153" s="1"/>
      <c r="I153" s="12"/>
      <c r="J153" s="9"/>
      <c r="K153" s="2"/>
      <c r="L153" s="10"/>
      <c r="M153" s="62"/>
      <c r="N153" s="63"/>
      <c r="Q153" s="22"/>
      <c r="R153" s="20"/>
      <c r="S153" s="20"/>
      <c r="T153" s="20"/>
      <c r="U153" s="20"/>
      <c r="V153" s="20"/>
      <c r="W153" s="20"/>
      <c r="X153" s="20"/>
      <c r="Y153" s="20"/>
      <c r="Z153" s="20"/>
      <c r="AA153" s="20"/>
    </row>
    <row r="154" spans="3:27" ht="15.75" thickBot="1" x14ac:dyDescent="0.3">
      <c r="C154" s="2"/>
      <c r="E154" s="67"/>
      <c r="F154" s="66"/>
      <c r="G154" s="1"/>
      <c r="I154" s="12"/>
      <c r="J154" s="9"/>
      <c r="K154" s="2"/>
      <c r="L154" s="10"/>
      <c r="M154" s="62"/>
      <c r="N154" s="63"/>
      <c r="Q154" s="22"/>
      <c r="R154" s="20"/>
      <c r="S154" s="20"/>
      <c r="T154" s="20"/>
      <c r="U154" s="20"/>
      <c r="V154" s="20"/>
      <c r="W154" s="20"/>
      <c r="X154" s="20"/>
      <c r="Y154" s="20"/>
      <c r="Z154" s="20"/>
      <c r="AA154" s="20"/>
    </row>
    <row r="155" spans="3:27" ht="15.75" thickBot="1" x14ac:dyDescent="0.3">
      <c r="E155" s="67"/>
      <c r="F155" s="66"/>
      <c r="G155" s="1"/>
      <c r="I155" s="12"/>
      <c r="J155" s="9"/>
      <c r="K155" s="2"/>
      <c r="L155" s="10"/>
      <c r="M155" s="62"/>
      <c r="N155" s="63"/>
      <c r="Q155" s="22"/>
      <c r="R155" s="20"/>
      <c r="S155" s="20"/>
      <c r="T155" s="20"/>
      <c r="U155" s="20"/>
      <c r="V155" s="20"/>
      <c r="W155" s="20"/>
      <c r="X155" s="20"/>
      <c r="Y155" s="20"/>
      <c r="Z155" s="20"/>
      <c r="AA155" s="20"/>
    </row>
    <row r="156" spans="3:27" ht="15.75" thickBot="1" x14ac:dyDescent="0.3">
      <c r="C156" s="2"/>
      <c r="E156" s="67"/>
      <c r="F156" s="66"/>
      <c r="G156" s="1"/>
      <c r="I156" s="12"/>
      <c r="J156" s="9"/>
      <c r="K156" s="2"/>
      <c r="L156" s="10"/>
      <c r="M156" s="62"/>
      <c r="N156" s="63"/>
      <c r="Q156" s="22"/>
      <c r="R156" s="20"/>
      <c r="S156" s="20"/>
      <c r="T156" s="20"/>
      <c r="U156" s="20"/>
      <c r="V156" s="20"/>
      <c r="W156" s="20"/>
      <c r="X156" s="20"/>
      <c r="Y156" s="20"/>
      <c r="Z156" s="20"/>
      <c r="AA156" s="20"/>
    </row>
    <row r="157" spans="3:27" ht="15.75" thickBot="1" x14ac:dyDescent="0.3">
      <c r="E157" s="67"/>
      <c r="F157" s="66"/>
      <c r="G157" s="1"/>
      <c r="I157" s="12"/>
      <c r="J157" s="9"/>
      <c r="K157" s="2"/>
      <c r="L157" s="10"/>
      <c r="M157" s="62"/>
      <c r="N157" s="63"/>
      <c r="Q157" s="22"/>
      <c r="R157" s="20"/>
      <c r="S157" s="20"/>
      <c r="T157" s="20"/>
      <c r="U157" s="20"/>
      <c r="V157" s="20"/>
      <c r="W157" s="20"/>
      <c r="X157" s="20"/>
      <c r="Y157" s="20"/>
      <c r="Z157" s="20"/>
      <c r="AA157" s="20"/>
    </row>
    <row r="158" spans="3:27" ht="15.75" thickBot="1" x14ac:dyDescent="0.3">
      <c r="C158" s="2"/>
      <c r="E158" s="67"/>
      <c r="F158" s="66"/>
      <c r="G158" s="1"/>
      <c r="I158" s="12"/>
      <c r="J158" s="9"/>
      <c r="K158" s="2"/>
      <c r="L158" s="10"/>
      <c r="M158" s="62"/>
      <c r="N158" s="63"/>
      <c r="Q158" s="22"/>
      <c r="R158" s="20"/>
      <c r="S158" s="20"/>
      <c r="T158" s="20"/>
      <c r="U158" s="20"/>
      <c r="V158" s="20"/>
      <c r="W158" s="20"/>
      <c r="X158" s="20"/>
      <c r="Y158" s="20"/>
      <c r="Z158" s="20"/>
      <c r="AA158" s="20"/>
    </row>
    <row r="159" spans="3:27" ht="15.75" thickBot="1" x14ac:dyDescent="0.3">
      <c r="C159" s="2"/>
      <c r="E159" s="67"/>
      <c r="F159" s="66"/>
      <c r="G159" s="1"/>
      <c r="I159" s="12"/>
      <c r="J159" s="9"/>
      <c r="K159" s="2"/>
      <c r="L159" s="10"/>
      <c r="M159" s="62"/>
      <c r="N159" s="63"/>
      <c r="Q159" s="22"/>
      <c r="R159" s="20"/>
      <c r="S159" s="20"/>
      <c r="T159" s="20"/>
      <c r="U159" s="20"/>
      <c r="V159" s="20"/>
      <c r="W159" s="20"/>
      <c r="X159" s="20"/>
      <c r="Y159" s="20"/>
      <c r="Z159" s="20"/>
      <c r="AA159" s="20"/>
    </row>
    <row r="160" spans="3:27" ht="15.75" thickBot="1" x14ac:dyDescent="0.3">
      <c r="E160" s="67"/>
      <c r="F160" s="66"/>
      <c r="G160" s="1"/>
      <c r="I160" s="12"/>
      <c r="J160" s="9"/>
      <c r="K160" s="2"/>
      <c r="L160" s="10"/>
      <c r="M160" s="62"/>
      <c r="N160" s="63"/>
      <c r="Q160" s="22"/>
      <c r="R160" s="20"/>
      <c r="S160" s="20"/>
      <c r="T160" s="20"/>
      <c r="U160" s="20"/>
      <c r="V160" s="20"/>
      <c r="W160" s="20"/>
      <c r="X160" s="20"/>
      <c r="Y160" s="20"/>
      <c r="Z160" s="20"/>
      <c r="AA160" s="20"/>
    </row>
    <row r="161" spans="3:27" ht="15.75" thickBot="1" x14ac:dyDescent="0.3">
      <c r="E161" s="67"/>
      <c r="F161" s="66"/>
      <c r="G161" s="1"/>
      <c r="I161" s="12"/>
      <c r="J161" s="9"/>
      <c r="K161" s="2"/>
      <c r="L161" s="10"/>
      <c r="M161" s="62"/>
      <c r="N161" s="63"/>
      <c r="Q161" s="22"/>
      <c r="R161" s="20"/>
      <c r="S161" s="20"/>
      <c r="T161" s="20"/>
      <c r="U161" s="20"/>
      <c r="V161" s="20"/>
      <c r="W161" s="20"/>
      <c r="X161" s="20"/>
      <c r="Y161" s="20"/>
      <c r="Z161" s="20"/>
      <c r="AA161" s="20"/>
    </row>
    <row r="162" spans="3:27" ht="15.75" thickBot="1" x14ac:dyDescent="0.3">
      <c r="C162" s="2"/>
      <c r="E162" s="67"/>
      <c r="F162" s="66"/>
      <c r="G162" s="1"/>
      <c r="I162" s="12"/>
      <c r="J162" s="9"/>
      <c r="K162" s="2"/>
      <c r="L162" s="10"/>
      <c r="M162" s="62"/>
      <c r="N162" s="63"/>
      <c r="Q162" s="22"/>
      <c r="R162" s="20"/>
      <c r="S162" s="20"/>
      <c r="T162" s="20"/>
      <c r="U162" s="20"/>
      <c r="V162" s="20"/>
      <c r="W162" s="20"/>
      <c r="X162" s="20"/>
      <c r="Y162" s="20"/>
      <c r="Z162" s="20"/>
      <c r="AA162" s="20"/>
    </row>
    <row r="163" spans="3:27" ht="15.75" thickBot="1" x14ac:dyDescent="0.3">
      <c r="E163" s="67"/>
      <c r="F163" s="66"/>
      <c r="G163" s="1"/>
      <c r="I163" s="12"/>
      <c r="J163" s="9"/>
      <c r="K163" s="2"/>
      <c r="L163" s="10"/>
      <c r="M163" s="62"/>
      <c r="N163" s="63"/>
      <c r="Q163" s="22"/>
      <c r="R163" s="20"/>
      <c r="S163" s="20"/>
      <c r="T163" s="20"/>
      <c r="U163" s="20"/>
      <c r="V163" s="20"/>
      <c r="W163" s="20"/>
      <c r="X163" s="20"/>
      <c r="Y163" s="20"/>
      <c r="Z163" s="20"/>
      <c r="AA163" s="20"/>
    </row>
    <row r="164" spans="3:27" ht="15.75" thickBot="1" x14ac:dyDescent="0.3">
      <c r="C164" s="2"/>
      <c r="E164" s="67"/>
      <c r="F164" s="66"/>
      <c r="G164" s="1"/>
      <c r="I164" s="12"/>
      <c r="J164" s="9"/>
      <c r="K164" s="2"/>
      <c r="L164" s="10"/>
      <c r="M164" s="62"/>
      <c r="N164" s="63"/>
      <c r="Q164" s="22"/>
      <c r="R164" s="20"/>
      <c r="S164" s="20"/>
      <c r="T164" s="20"/>
      <c r="U164" s="20"/>
      <c r="V164" s="20"/>
      <c r="W164" s="20"/>
      <c r="X164" s="20"/>
      <c r="Y164" s="20"/>
      <c r="Z164" s="20"/>
      <c r="AA164" s="20"/>
    </row>
    <row r="165" spans="3:27" ht="15.75" thickBot="1" x14ac:dyDescent="0.3">
      <c r="E165" s="67"/>
      <c r="F165" s="66"/>
      <c r="G165" s="1"/>
      <c r="I165" s="12"/>
      <c r="J165" s="9"/>
      <c r="K165" s="2"/>
      <c r="L165" s="10"/>
      <c r="M165" s="62"/>
      <c r="N165" s="63"/>
      <c r="Q165" s="22"/>
      <c r="R165" s="20"/>
      <c r="S165" s="20"/>
      <c r="T165" s="20"/>
      <c r="U165" s="20"/>
      <c r="V165" s="20"/>
      <c r="W165" s="20"/>
      <c r="X165" s="20"/>
      <c r="Y165" s="20"/>
      <c r="Z165" s="20"/>
      <c r="AA165" s="20"/>
    </row>
    <row r="166" spans="3:27" ht="15.75" thickBot="1" x14ac:dyDescent="0.3">
      <c r="C166" s="2"/>
      <c r="E166" s="67"/>
      <c r="F166" s="66"/>
      <c r="G166" s="1"/>
      <c r="I166" s="12"/>
      <c r="J166" s="9"/>
      <c r="K166" s="2"/>
      <c r="L166" s="10"/>
      <c r="M166" s="62"/>
      <c r="N166" s="63"/>
      <c r="Q166" s="22"/>
      <c r="R166" s="20"/>
      <c r="S166" s="20"/>
      <c r="T166" s="20"/>
      <c r="U166" s="20"/>
      <c r="V166" s="20"/>
      <c r="W166" s="20"/>
      <c r="X166" s="20"/>
      <c r="Y166" s="20"/>
      <c r="Z166" s="20"/>
      <c r="AA166" s="20"/>
    </row>
    <row r="167" spans="3:27" ht="15.75" thickBot="1" x14ac:dyDescent="0.3">
      <c r="C167" s="2"/>
      <c r="E167" s="67"/>
      <c r="F167" s="66"/>
      <c r="G167" s="1"/>
      <c r="I167" s="12"/>
      <c r="J167" s="9"/>
      <c r="K167" s="2"/>
      <c r="L167" s="10"/>
      <c r="M167" s="62"/>
      <c r="N167" s="63"/>
      <c r="Q167" s="22"/>
      <c r="R167" s="20"/>
      <c r="S167" s="20"/>
      <c r="T167" s="20"/>
      <c r="U167" s="20"/>
      <c r="V167" s="20"/>
      <c r="W167" s="20"/>
      <c r="X167" s="20"/>
      <c r="Y167" s="20"/>
      <c r="Z167" s="20"/>
      <c r="AA167" s="20"/>
    </row>
    <row r="168" spans="3:27" ht="15.75" thickBot="1" x14ac:dyDescent="0.3">
      <c r="E168" s="67"/>
      <c r="F168" s="66"/>
      <c r="G168" s="1"/>
      <c r="I168" s="12"/>
      <c r="J168" s="9"/>
      <c r="K168" s="2"/>
      <c r="L168" s="10"/>
      <c r="M168" s="62"/>
      <c r="N168" s="63"/>
      <c r="Q168" s="22"/>
      <c r="R168" s="20"/>
      <c r="S168" s="20"/>
      <c r="T168" s="20"/>
      <c r="U168" s="20"/>
      <c r="V168" s="20"/>
      <c r="W168" s="20"/>
      <c r="X168" s="20"/>
      <c r="Y168" s="20"/>
      <c r="Z168" s="20"/>
      <c r="AA168" s="20"/>
    </row>
    <row r="169" spans="3:27" ht="15.75" thickBot="1" x14ac:dyDescent="0.3">
      <c r="E169" s="67"/>
      <c r="F169" s="66"/>
      <c r="G169" s="1"/>
      <c r="I169" s="12"/>
      <c r="J169" s="9"/>
      <c r="K169" s="2"/>
      <c r="L169" s="10"/>
      <c r="M169" s="62"/>
      <c r="N169" s="63"/>
      <c r="Q169" s="22"/>
      <c r="R169" s="20"/>
      <c r="S169" s="20"/>
      <c r="T169" s="20"/>
      <c r="U169" s="20"/>
      <c r="V169" s="20"/>
      <c r="W169" s="20"/>
      <c r="X169" s="20"/>
      <c r="Y169" s="20"/>
      <c r="Z169" s="20"/>
      <c r="AA169" s="20"/>
    </row>
    <row r="170" spans="3:27" ht="15.75" thickBot="1" x14ac:dyDescent="0.3">
      <c r="C170" s="2"/>
      <c r="E170" s="67"/>
      <c r="F170" s="66"/>
      <c r="G170" s="1"/>
      <c r="I170" s="12"/>
      <c r="J170" s="9"/>
      <c r="K170" s="2"/>
      <c r="L170" s="10"/>
      <c r="M170" s="62"/>
      <c r="N170" s="63"/>
      <c r="Q170" s="22"/>
      <c r="R170" s="20"/>
      <c r="S170" s="20"/>
      <c r="T170" s="20"/>
      <c r="U170" s="20"/>
      <c r="V170" s="20"/>
      <c r="W170" s="20"/>
      <c r="X170" s="20"/>
      <c r="Y170" s="20"/>
      <c r="Z170" s="20"/>
      <c r="AA170" s="20"/>
    </row>
    <row r="171" spans="3:27" ht="15.75" thickBot="1" x14ac:dyDescent="0.3">
      <c r="E171" s="67"/>
      <c r="F171" s="66"/>
      <c r="G171" s="1"/>
      <c r="I171" s="12"/>
      <c r="J171" s="9"/>
      <c r="K171" s="2"/>
      <c r="L171" s="10"/>
      <c r="M171" s="62"/>
      <c r="N171" s="63"/>
      <c r="Q171" s="22"/>
      <c r="R171" s="20"/>
      <c r="S171" s="20"/>
      <c r="T171" s="20"/>
      <c r="U171" s="20"/>
      <c r="V171" s="20"/>
      <c r="W171" s="20"/>
      <c r="X171" s="20"/>
      <c r="Y171" s="20"/>
      <c r="Z171" s="20"/>
      <c r="AA171" s="20"/>
    </row>
    <row r="172" spans="3:27" ht="15.75" thickBot="1" x14ac:dyDescent="0.3">
      <c r="C172" s="2"/>
      <c r="E172" s="67"/>
      <c r="F172" s="66"/>
      <c r="G172" s="1"/>
      <c r="I172" s="12"/>
      <c r="J172" s="9"/>
      <c r="K172" s="2"/>
      <c r="L172" s="10"/>
      <c r="M172" s="62"/>
      <c r="N172" s="63"/>
      <c r="Q172" s="22"/>
      <c r="R172" s="20"/>
      <c r="S172" s="20"/>
      <c r="T172" s="20"/>
      <c r="U172" s="20"/>
      <c r="V172" s="20"/>
      <c r="W172" s="20"/>
      <c r="X172" s="20"/>
      <c r="Y172" s="20"/>
      <c r="Z172" s="20"/>
      <c r="AA172" s="20"/>
    </row>
    <row r="173" spans="3:27" ht="15.75" thickBot="1" x14ac:dyDescent="0.3">
      <c r="C173" s="2"/>
      <c r="E173" s="67"/>
      <c r="F173" s="66"/>
      <c r="G173" s="1"/>
      <c r="I173" s="12"/>
      <c r="J173" s="9"/>
      <c r="K173" s="2"/>
      <c r="L173" s="10"/>
      <c r="M173" s="62"/>
      <c r="N173" s="63"/>
      <c r="Q173" s="22"/>
      <c r="R173" s="20"/>
      <c r="S173" s="20"/>
      <c r="T173" s="20"/>
      <c r="U173" s="20"/>
      <c r="V173" s="20"/>
      <c r="W173" s="20"/>
      <c r="X173" s="20"/>
      <c r="Y173" s="20"/>
      <c r="Z173" s="20"/>
      <c r="AA173" s="20"/>
    </row>
    <row r="174" spans="3:27" ht="15.75" thickBot="1" x14ac:dyDescent="0.3">
      <c r="E174" s="67"/>
      <c r="F174" s="66"/>
      <c r="G174" s="1"/>
      <c r="I174" s="12"/>
      <c r="J174" s="9"/>
      <c r="K174" s="2"/>
      <c r="L174" s="10"/>
      <c r="M174" s="62"/>
      <c r="N174" s="63"/>
      <c r="Q174" s="22"/>
      <c r="R174" s="20"/>
      <c r="S174" s="20"/>
      <c r="T174" s="20"/>
      <c r="U174" s="20"/>
      <c r="V174" s="20"/>
      <c r="W174" s="20"/>
      <c r="X174" s="20"/>
      <c r="Y174" s="20"/>
      <c r="Z174" s="20"/>
      <c r="AA174" s="20"/>
    </row>
    <row r="175" spans="3:27" ht="15.75" thickBot="1" x14ac:dyDescent="0.3">
      <c r="E175" s="67"/>
      <c r="F175" s="66"/>
      <c r="G175" s="1"/>
      <c r="I175" s="12"/>
      <c r="J175" s="9"/>
      <c r="K175" s="2"/>
      <c r="L175" s="10"/>
      <c r="M175" s="62"/>
      <c r="N175" s="63"/>
      <c r="Q175" s="22"/>
      <c r="R175" s="20"/>
      <c r="S175" s="20"/>
      <c r="T175" s="20"/>
      <c r="U175" s="20"/>
      <c r="V175" s="20"/>
      <c r="W175" s="20"/>
      <c r="X175" s="20"/>
      <c r="Y175" s="20"/>
      <c r="Z175" s="20"/>
      <c r="AA175" s="20"/>
    </row>
    <row r="176" spans="3:27" ht="15.75" thickBot="1" x14ac:dyDescent="0.3">
      <c r="C176" s="2"/>
      <c r="E176" s="67"/>
      <c r="F176" s="66"/>
      <c r="G176" s="1"/>
      <c r="I176" s="12"/>
      <c r="J176" s="9"/>
      <c r="K176" s="2"/>
      <c r="L176" s="10"/>
      <c r="M176" s="62"/>
      <c r="N176" s="63"/>
      <c r="Q176" s="22"/>
      <c r="R176" s="20"/>
      <c r="S176" s="20"/>
      <c r="T176" s="20"/>
      <c r="U176" s="20"/>
      <c r="V176" s="20"/>
      <c r="W176" s="20"/>
      <c r="X176" s="20"/>
      <c r="Y176" s="20"/>
      <c r="Z176" s="20"/>
      <c r="AA176" s="20"/>
    </row>
    <row r="177" spans="3:27" ht="15.75" thickBot="1" x14ac:dyDescent="0.3">
      <c r="E177" s="67"/>
      <c r="F177" s="66"/>
      <c r="G177" s="1"/>
      <c r="I177" s="12"/>
      <c r="J177" s="9"/>
      <c r="K177" s="2"/>
      <c r="L177" s="10"/>
      <c r="M177" s="62"/>
      <c r="N177" s="63"/>
      <c r="Q177" s="22"/>
      <c r="R177" s="20"/>
      <c r="S177" s="20"/>
      <c r="T177" s="20"/>
      <c r="U177" s="20"/>
      <c r="V177" s="20"/>
      <c r="W177" s="20"/>
      <c r="X177" s="20"/>
      <c r="Y177" s="20"/>
      <c r="Z177" s="20"/>
      <c r="AA177" s="20"/>
    </row>
    <row r="178" spans="3:27" ht="15.75" thickBot="1" x14ac:dyDescent="0.3">
      <c r="C178" s="2"/>
      <c r="E178" s="67"/>
      <c r="F178" s="66"/>
      <c r="G178" s="1"/>
      <c r="I178" s="12"/>
      <c r="J178" s="9"/>
      <c r="K178" s="2"/>
      <c r="L178" s="10"/>
      <c r="M178" s="62"/>
      <c r="N178" s="63"/>
      <c r="Q178" s="22"/>
      <c r="R178" s="20"/>
      <c r="S178" s="20"/>
      <c r="T178" s="20"/>
      <c r="U178" s="20"/>
      <c r="V178" s="20"/>
      <c r="W178" s="20"/>
      <c r="X178" s="20"/>
      <c r="Y178" s="20"/>
      <c r="Z178" s="20"/>
      <c r="AA178" s="20"/>
    </row>
    <row r="179" spans="3:27" ht="15.75" thickBot="1" x14ac:dyDescent="0.3">
      <c r="C179" s="2"/>
      <c r="E179" s="67"/>
      <c r="F179" s="66"/>
      <c r="G179" s="1"/>
      <c r="I179" s="12"/>
      <c r="J179" s="9"/>
      <c r="K179" s="2"/>
      <c r="L179" s="10"/>
      <c r="M179" s="62"/>
      <c r="N179" s="63"/>
      <c r="Q179" s="22"/>
      <c r="R179" s="20"/>
      <c r="S179" s="20"/>
      <c r="T179" s="20"/>
      <c r="U179" s="20"/>
      <c r="V179" s="20"/>
      <c r="W179" s="20"/>
      <c r="X179" s="20"/>
      <c r="Y179" s="20"/>
      <c r="Z179" s="20"/>
      <c r="AA179" s="20"/>
    </row>
    <row r="180" spans="3:27" ht="15.75" thickBot="1" x14ac:dyDescent="0.3">
      <c r="E180" s="67"/>
      <c r="F180" s="66"/>
      <c r="G180" s="1"/>
      <c r="I180" s="12"/>
      <c r="J180" s="9"/>
      <c r="K180" s="2"/>
      <c r="L180" s="10"/>
      <c r="M180" s="62"/>
      <c r="N180" s="63"/>
      <c r="Q180" s="22"/>
      <c r="R180" s="20"/>
      <c r="S180" s="20"/>
      <c r="T180" s="20"/>
      <c r="U180" s="20"/>
      <c r="V180" s="20"/>
      <c r="W180" s="20"/>
      <c r="X180" s="20"/>
      <c r="Y180" s="20"/>
      <c r="Z180" s="20"/>
      <c r="AA180" s="20"/>
    </row>
    <row r="181" spans="3:27" ht="15.75" thickBot="1" x14ac:dyDescent="0.3">
      <c r="E181" s="67"/>
      <c r="F181" s="66"/>
      <c r="G181" s="1"/>
      <c r="I181" s="12"/>
      <c r="J181" s="9"/>
      <c r="K181" s="2"/>
      <c r="L181" s="10"/>
      <c r="M181" s="62"/>
      <c r="N181" s="63"/>
      <c r="Q181" s="22"/>
      <c r="R181" s="20"/>
      <c r="S181" s="20"/>
      <c r="T181" s="20"/>
      <c r="U181" s="20"/>
      <c r="V181" s="20"/>
      <c r="W181" s="20"/>
      <c r="X181" s="20"/>
      <c r="Y181" s="20"/>
      <c r="Z181" s="20"/>
      <c r="AA181" s="20"/>
    </row>
    <row r="182" spans="3:27" ht="15.75" thickBot="1" x14ac:dyDescent="0.3">
      <c r="C182" s="2"/>
      <c r="E182" s="67"/>
      <c r="F182" s="66"/>
      <c r="G182" s="1"/>
      <c r="I182" s="12"/>
      <c r="J182" s="9"/>
      <c r="K182" s="2"/>
      <c r="L182" s="10"/>
      <c r="M182" s="62"/>
      <c r="N182" s="63"/>
      <c r="Q182" s="22"/>
      <c r="R182" s="20"/>
      <c r="S182" s="20"/>
      <c r="T182" s="20"/>
      <c r="U182" s="20"/>
      <c r="V182" s="20"/>
      <c r="W182" s="20"/>
      <c r="X182" s="20"/>
      <c r="Y182" s="20"/>
      <c r="Z182" s="20"/>
      <c r="AA182" s="20"/>
    </row>
    <row r="183" spans="3:27" ht="15.75" thickBot="1" x14ac:dyDescent="0.3">
      <c r="E183" s="67"/>
      <c r="F183" s="66"/>
      <c r="G183" s="1"/>
      <c r="I183" s="12"/>
      <c r="J183" s="9"/>
      <c r="K183" s="2"/>
      <c r="L183" s="10"/>
      <c r="M183" s="62"/>
      <c r="N183" s="63"/>
      <c r="Q183" s="22"/>
      <c r="R183" s="20"/>
      <c r="S183" s="20"/>
      <c r="T183" s="20"/>
      <c r="U183" s="20"/>
      <c r="V183" s="20"/>
      <c r="W183" s="20"/>
      <c r="X183" s="20"/>
      <c r="Y183" s="20"/>
      <c r="Z183" s="20"/>
      <c r="AA183" s="20"/>
    </row>
    <row r="184" spans="3:27" ht="15.75" thickBot="1" x14ac:dyDescent="0.3">
      <c r="C184" s="2"/>
      <c r="E184" s="67"/>
      <c r="F184" s="66"/>
      <c r="G184" s="1"/>
      <c r="I184" s="12"/>
      <c r="J184" s="9"/>
      <c r="K184" s="2"/>
      <c r="L184" s="10"/>
      <c r="M184" s="62"/>
      <c r="N184" s="63"/>
      <c r="Q184" s="22"/>
      <c r="R184" s="20"/>
      <c r="S184" s="20"/>
      <c r="T184" s="20"/>
      <c r="U184" s="20"/>
      <c r="V184" s="20"/>
      <c r="W184" s="20"/>
      <c r="X184" s="20"/>
      <c r="Y184" s="20"/>
      <c r="Z184" s="20"/>
      <c r="AA184" s="20"/>
    </row>
    <row r="185" spans="3:27" ht="15.75" thickBot="1" x14ac:dyDescent="0.3">
      <c r="C185" s="2"/>
      <c r="E185" s="67"/>
      <c r="F185" s="66"/>
      <c r="G185" s="1"/>
      <c r="I185" s="12"/>
      <c r="J185" s="9"/>
      <c r="K185" s="2"/>
      <c r="L185" s="10"/>
      <c r="M185" s="62"/>
      <c r="N185" s="63"/>
      <c r="Q185" s="22"/>
      <c r="R185" s="20"/>
      <c r="S185" s="20"/>
      <c r="T185" s="20"/>
      <c r="U185" s="20"/>
      <c r="V185" s="20"/>
      <c r="W185" s="20"/>
      <c r="X185" s="20"/>
      <c r="Y185" s="20"/>
      <c r="Z185" s="20"/>
      <c r="AA185" s="20"/>
    </row>
    <row r="186" spans="3:27" ht="15.75" thickBot="1" x14ac:dyDescent="0.3">
      <c r="E186" s="67"/>
      <c r="F186" s="66"/>
      <c r="G186" s="1"/>
      <c r="I186" s="12"/>
      <c r="J186" s="9"/>
      <c r="K186" s="2"/>
      <c r="L186" s="10"/>
      <c r="M186" s="62"/>
      <c r="N186" s="63"/>
      <c r="Q186" s="22"/>
      <c r="R186" s="20"/>
      <c r="S186" s="20"/>
      <c r="T186" s="20"/>
      <c r="U186" s="20"/>
      <c r="V186" s="20"/>
      <c r="W186" s="20"/>
      <c r="X186" s="20"/>
      <c r="Y186" s="20"/>
      <c r="Z186" s="20"/>
      <c r="AA186" s="20"/>
    </row>
    <row r="187" spans="3:27" ht="15.75" thickBot="1" x14ac:dyDescent="0.3">
      <c r="E187" s="67"/>
      <c r="F187" s="66"/>
      <c r="G187" s="1"/>
      <c r="I187" s="12"/>
      <c r="J187" s="9"/>
      <c r="K187" s="2"/>
      <c r="L187" s="10"/>
      <c r="M187" s="62"/>
      <c r="N187" s="63"/>
      <c r="Q187" s="22"/>
      <c r="R187" s="20"/>
      <c r="S187" s="20"/>
      <c r="T187" s="20"/>
      <c r="U187" s="20"/>
      <c r="V187" s="20"/>
      <c r="W187" s="20"/>
      <c r="X187" s="20"/>
      <c r="Y187" s="20"/>
      <c r="Z187" s="20"/>
      <c r="AA187" s="20"/>
    </row>
    <row r="188" spans="3:27" ht="15.75" thickBot="1" x14ac:dyDescent="0.3">
      <c r="C188" s="2"/>
      <c r="E188" s="67"/>
      <c r="F188" s="66"/>
      <c r="G188" s="1"/>
      <c r="I188" s="12"/>
      <c r="J188" s="9"/>
      <c r="K188" s="2"/>
      <c r="L188" s="10"/>
      <c r="M188" s="62"/>
      <c r="N188" s="63"/>
      <c r="Q188" s="22"/>
      <c r="R188" s="20"/>
      <c r="S188" s="20"/>
      <c r="T188" s="20"/>
      <c r="U188" s="20"/>
      <c r="V188" s="20"/>
      <c r="W188" s="20"/>
      <c r="X188" s="20"/>
      <c r="Y188" s="20"/>
      <c r="Z188" s="20"/>
      <c r="AA188" s="20"/>
    </row>
    <row r="189" spans="3:27" ht="15.75" thickBot="1" x14ac:dyDescent="0.3">
      <c r="E189" s="67"/>
      <c r="F189" s="66"/>
      <c r="G189" s="1"/>
      <c r="I189" s="12"/>
      <c r="J189" s="9"/>
      <c r="K189" s="2"/>
      <c r="L189" s="10"/>
      <c r="M189" s="62"/>
      <c r="N189" s="63"/>
      <c r="Q189" s="22"/>
      <c r="R189" s="20"/>
      <c r="S189" s="20"/>
      <c r="T189" s="20"/>
      <c r="U189" s="20"/>
      <c r="V189" s="20"/>
      <c r="W189" s="20"/>
      <c r="X189" s="20"/>
      <c r="Y189" s="20"/>
      <c r="Z189" s="20"/>
      <c r="AA189" s="20"/>
    </row>
    <row r="190" spans="3:27" ht="15.75" thickBot="1" x14ac:dyDescent="0.3">
      <c r="C190" s="2"/>
      <c r="E190" s="67"/>
      <c r="F190" s="66"/>
      <c r="G190" s="1"/>
      <c r="I190" s="12"/>
      <c r="J190" s="9"/>
      <c r="K190" s="2"/>
      <c r="L190" s="10"/>
      <c r="M190" s="62"/>
      <c r="N190" s="63"/>
      <c r="Q190" s="22"/>
      <c r="R190" s="20"/>
      <c r="S190" s="20"/>
      <c r="T190" s="20"/>
      <c r="U190" s="20"/>
      <c r="V190" s="20"/>
      <c r="W190" s="20"/>
      <c r="X190" s="20"/>
      <c r="Y190" s="20"/>
      <c r="Z190" s="20"/>
      <c r="AA190" s="20"/>
    </row>
    <row r="191" spans="3:27" ht="15.75" thickBot="1" x14ac:dyDescent="0.3">
      <c r="C191" s="2"/>
      <c r="E191" s="67"/>
      <c r="F191" s="66"/>
      <c r="G191" s="1"/>
      <c r="I191" s="12"/>
      <c r="J191" s="9"/>
      <c r="K191" s="2"/>
      <c r="L191" s="10"/>
      <c r="M191" s="62"/>
      <c r="N191" s="63"/>
      <c r="Q191" s="22"/>
      <c r="R191" s="20"/>
      <c r="S191" s="20"/>
      <c r="T191" s="20"/>
      <c r="U191" s="20"/>
      <c r="V191" s="20"/>
      <c r="W191" s="20"/>
      <c r="X191" s="20"/>
      <c r="Y191" s="20"/>
      <c r="Z191" s="20"/>
      <c r="AA191" s="20"/>
    </row>
    <row r="192" spans="3:27" ht="15.75" thickBot="1" x14ac:dyDescent="0.3">
      <c r="E192" s="67"/>
      <c r="F192" s="66"/>
      <c r="G192" s="1"/>
      <c r="I192" s="12"/>
      <c r="J192" s="9"/>
      <c r="K192" s="2"/>
      <c r="L192" s="10"/>
      <c r="M192" s="62"/>
      <c r="N192" s="63"/>
      <c r="Q192" s="22"/>
      <c r="R192" s="20"/>
      <c r="S192" s="20"/>
      <c r="T192" s="20"/>
      <c r="U192" s="20"/>
      <c r="V192" s="20"/>
      <c r="W192" s="20"/>
      <c r="X192" s="20"/>
      <c r="Y192" s="20"/>
      <c r="Z192" s="20"/>
      <c r="AA192" s="20"/>
    </row>
    <row r="193" spans="1:27" ht="15.75" thickBot="1" x14ac:dyDescent="0.3">
      <c r="E193" s="67"/>
      <c r="F193" s="66"/>
      <c r="G193" s="1"/>
      <c r="I193" s="12"/>
      <c r="J193" s="9"/>
      <c r="K193" s="2"/>
      <c r="L193" s="10"/>
      <c r="M193" s="62"/>
      <c r="N193" s="63"/>
      <c r="Q193" s="22"/>
      <c r="R193" s="20"/>
      <c r="S193" s="20"/>
      <c r="T193" s="20"/>
      <c r="U193" s="20"/>
      <c r="V193" s="20"/>
      <c r="W193" s="20"/>
      <c r="X193" s="20"/>
      <c r="Y193" s="20"/>
      <c r="Z193" s="20"/>
      <c r="AA193" s="20"/>
    </row>
    <row r="194" spans="1:27" ht="15.75" thickBot="1" x14ac:dyDescent="0.3">
      <c r="C194" s="2"/>
      <c r="E194" s="67"/>
      <c r="F194" s="66"/>
      <c r="G194" s="1"/>
      <c r="I194" s="12"/>
      <c r="J194" s="9"/>
      <c r="K194" s="2"/>
      <c r="L194" s="10"/>
      <c r="M194" s="62"/>
      <c r="N194" s="63"/>
      <c r="Q194" s="22"/>
      <c r="R194" s="20"/>
      <c r="S194" s="20"/>
      <c r="T194" s="20"/>
      <c r="U194" s="20"/>
      <c r="V194" s="20"/>
      <c r="W194" s="20"/>
      <c r="X194" s="20"/>
      <c r="Y194" s="20"/>
      <c r="Z194" s="20"/>
      <c r="AA194" s="20"/>
    </row>
    <row r="195" spans="1:27" ht="15.75" thickBot="1" x14ac:dyDescent="0.3">
      <c r="E195" s="67"/>
      <c r="F195" s="66"/>
      <c r="G195" s="1"/>
      <c r="I195" s="12"/>
      <c r="J195" s="9"/>
      <c r="K195" s="2"/>
      <c r="L195" s="10"/>
      <c r="M195" s="62"/>
      <c r="N195" s="63"/>
      <c r="Q195" s="22"/>
      <c r="R195" s="20"/>
      <c r="S195" s="20"/>
      <c r="T195" s="20"/>
      <c r="U195" s="20"/>
      <c r="V195" s="20"/>
      <c r="W195" s="20"/>
      <c r="X195" s="20"/>
      <c r="Y195" s="20"/>
      <c r="Z195" s="20"/>
      <c r="AA195" s="20"/>
    </row>
    <row r="196" spans="1:27" ht="15.75" thickBot="1" x14ac:dyDescent="0.3">
      <c r="C196" s="2"/>
      <c r="E196" s="67"/>
      <c r="F196" s="66"/>
      <c r="G196" s="1"/>
      <c r="I196" s="12"/>
      <c r="J196" s="9"/>
      <c r="K196" s="2"/>
      <c r="L196" s="10"/>
      <c r="M196" s="62"/>
      <c r="N196" s="63"/>
      <c r="Q196" s="22"/>
      <c r="R196" s="20"/>
      <c r="S196" s="20"/>
      <c r="T196" s="20"/>
      <c r="U196" s="20"/>
      <c r="V196" s="20"/>
      <c r="W196" s="20"/>
      <c r="X196" s="20"/>
      <c r="Y196" s="20"/>
      <c r="Z196" s="20"/>
      <c r="AA196" s="20"/>
    </row>
    <row r="197" spans="1:27" ht="15.75" thickBot="1" x14ac:dyDescent="0.3">
      <c r="C197" s="2"/>
      <c r="E197" s="67"/>
      <c r="F197" s="66"/>
      <c r="G197" s="1"/>
      <c r="I197" s="12"/>
      <c r="J197" s="9"/>
      <c r="K197" s="2"/>
      <c r="L197" s="10"/>
      <c r="M197" s="62"/>
      <c r="N197" s="63"/>
    </row>
    <row r="198" spans="1:27" ht="15.75" thickBot="1" x14ac:dyDescent="0.3">
      <c r="C198" s="2"/>
      <c r="E198" s="67"/>
      <c r="F198" s="66"/>
      <c r="G198" s="1"/>
      <c r="I198" s="12"/>
      <c r="J198" s="9"/>
      <c r="K198" s="2"/>
      <c r="L198" s="10"/>
      <c r="M198" s="62"/>
      <c r="N198" s="63"/>
    </row>
    <row r="199" spans="1:27" ht="15.75" thickBot="1" x14ac:dyDescent="0.3">
      <c r="C199" s="2"/>
      <c r="E199" s="67"/>
      <c r="F199" s="66"/>
      <c r="G199" s="1"/>
      <c r="I199" s="12"/>
      <c r="J199" s="9"/>
      <c r="K199" s="2"/>
      <c r="L199" s="10"/>
      <c r="M199" s="62"/>
      <c r="N199" s="63"/>
    </row>
    <row r="200" spans="1:27" ht="15.75" thickBot="1" x14ac:dyDescent="0.3">
      <c r="C200" s="2"/>
      <c r="E200" s="67"/>
      <c r="F200" s="66"/>
      <c r="G200" s="1"/>
      <c r="I200" s="12"/>
      <c r="J200" s="9"/>
      <c r="K200" s="2"/>
      <c r="L200" s="10"/>
      <c r="M200" s="62"/>
      <c r="N200" s="63"/>
    </row>
    <row r="201" spans="1:27" ht="15.75" thickBot="1" x14ac:dyDescent="0.3">
      <c r="C201" s="2"/>
      <c r="E201" s="67"/>
      <c r="F201" s="66"/>
      <c r="G201" s="1"/>
      <c r="I201" s="12"/>
      <c r="J201" s="9"/>
      <c r="K201" s="2"/>
      <c r="L201" s="10"/>
      <c r="M201" s="62"/>
      <c r="N201" s="63"/>
    </row>
    <row r="202" spans="1:27" ht="15.75" thickBot="1" x14ac:dyDescent="0.3">
      <c r="C202" s="2"/>
      <c r="E202" s="67"/>
      <c r="F202" s="66"/>
      <c r="G202" s="1"/>
      <c r="I202" s="12"/>
      <c r="J202" s="9"/>
      <c r="K202" s="2"/>
      <c r="L202" s="10"/>
      <c r="M202" s="62"/>
      <c r="N202" s="63"/>
    </row>
    <row r="203" spans="1:27" ht="15.75" thickBot="1" x14ac:dyDescent="0.3">
      <c r="C203" s="2"/>
      <c r="E203" s="67"/>
      <c r="F203" s="66"/>
      <c r="G203" s="1"/>
      <c r="I203" s="12"/>
      <c r="J203" s="9"/>
      <c r="K203" s="2"/>
      <c r="L203" s="10"/>
      <c r="M203" s="62"/>
      <c r="N203" s="63"/>
    </row>
    <row r="204" spans="1:27" ht="15.75" thickBot="1" x14ac:dyDescent="0.3">
      <c r="C204" s="2"/>
      <c r="E204" s="67"/>
      <c r="F204" s="66"/>
      <c r="G204" s="1"/>
      <c r="I204" s="12"/>
      <c r="J204" s="9"/>
      <c r="K204" s="2"/>
      <c r="L204" s="10"/>
      <c r="M204" s="62"/>
      <c r="N204" s="63"/>
    </row>
    <row r="206" spans="1:27" x14ac:dyDescent="0.25">
      <c r="A206">
        <f t="shared" ref="A206:A222" si="30">A205+0.1</f>
        <v>0.1</v>
      </c>
    </row>
    <row r="207" spans="1:27" x14ac:dyDescent="0.25">
      <c r="A207">
        <f t="shared" si="30"/>
        <v>0.2</v>
      </c>
    </row>
    <row r="208" spans="1:27" x14ac:dyDescent="0.25">
      <c r="A208">
        <f t="shared" si="30"/>
        <v>0.30000000000000004</v>
      </c>
    </row>
    <row r="209" spans="1:1" x14ac:dyDescent="0.25">
      <c r="A209">
        <f t="shared" si="30"/>
        <v>0.4</v>
      </c>
    </row>
    <row r="210" spans="1:1" x14ac:dyDescent="0.25">
      <c r="A210">
        <f t="shared" si="30"/>
        <v>0.5</v>
      </c>
    </row>
    <row r="211" spans="1:1" x14ac:dyDescent="0.25">
      <c r="A211">
        <f t="shared" si="30"/>
        <v>0.6</v>
      </c>
    </row>
    <row r="212" spans="1:1" x14ac:dyDescent="0.25">
      <c r="A212">
        <f t="shared" si="30"/>
        <v>0.7</v>
      </c>
    </row>
    <row r="213" spans="1:1" x14ac:dyDescent="0.25">
      <c r="A213">
        <f t="shared" si="30"/>
        <v>0.79999999999999993</v>
      </c>
    </row>
    <row r="214" spans="1:1" x14ac:dyDescent="0.25">
      <c r="A214">
        <f t="shared" si="30"/>
        <v>0.89999999999999991</v>
      </c>
    </row>
    <row r="215" spans="1:1" x14ac:dyDescent="0.25">
      <c r="A215">
        <f t="shared" si="30"/>
        <v>0.99999999999999989</v>
      </c>
    </row>
    <row r="216" spans="1:1" x14ac:dyDescent="0.25">
      <c r="A216">
        <f t="shared" si="30"/>
        <v>1.0999999999999999</v>
      </c>
    </row>
    <row r="217" spans="1:1" x14ac:dyDescent="0.25">
      <c r="A217">
        <f t="shared" si="30"/>
        <v>1.2</v>
      </c>
    </row>
    <row r="218" spans="1:1" x14ac:dyDescent="0.25">
      <c r="A218">
        <f t="shared" si="30"/>
        <v>1.3</v>
      </c>
    </row>
    <row r="219" spans="1:1" x14ac:dyDescent="0.25">
      <c r="A219">
        <f t="shared" si="30"/>
        <v>1.4000000000000001</v>
      </c>
    </row>
    <row r="220" spans="1:1" x14ac:dyDescent="0.25">
      <c r="A220">
        <f t="shared" si="30"/>
        <v>1.5000000000000002</v>
      </c>
    </row>
    <row r="221" spans="1:1" x14ac:dyDescent="0.25">
      <c r="A221">
        <f t="shared" si="30"/>
        <v>1.6000000000000003</v>
      </c>
    </row>
    <row r="222" spans="1:1" x14ac:dyDescent="0.25">
      <c r="A222">
        <f t="shared" si="30"/>
        <v>1.7000000000000004</v>
      </c>
    </row>
  </sheetData>
  <mergeCells count="2">
    <mergeCell ref="A1:B1"/>
    <mergeCell ref="H3:K3"/>
  </mergeCells>
  <pageMargins left="0.23622047244094491" right="0.23622047244094491" top="0.19685039370078741" bottom="0.15748031496062992" header="0.31496062992125984" footer="0.31496062992125984"/>
  <pageSetup paperSize="9" scale="45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workbookViewId="0">
      <selection activeCell="K48" sqref="K48"/>
    </sheetView>
  </sheetViews>
  <sheetFormatPr defaultRowHeight="15" x14ac:dyDescent="0.25"/>
  <cols>
    <col min="1" max="2" width="17.28515625" bestFit="1" customWidth="1"/>
    <col min="3" max="3" width="16.42578125" bestFit="1" customWidth="1"/>
    <col min="4" max="4" width="16.28515625" bestFit="1" customWidth="1"/>
  </cols>
  <sheetData>
    <row r="1" spans="1:4" x14ac:dyDescent="0.25">
      <c r="A1" t="s">
        <v>51</v>
      </c>
      <c r="B1" t="s">
        <v>52</v>
      </c>
      <c r="C1" t="s">
        <v>53</v>
      </c>
      <c r="D1" t="s">
        <v>54</v>
      </c>
    </row>
    <row r="2" spans="1:4" x14ac:dyDescent="0.25">
      <c r="A2" s="83" t="s">
        <v>42</v>
      </c>
      <c r="B2">
        <v>38.9</v>
      </c>
      <c r="C2">
        <v>38.5</v>
      </c>
      <c r="D2">
        <v>36.6</v>
      </c>
    </row>
    <row r="3" spans="1:4" x14ac:dyDescent="0.25">
      <c r="A3" s="83" t="s">
        <v>43</v>
      </c>
      <c r="B3">
        <v>38.5</v>
      </c>
      <c r="C3">
        <v>38.5</v>
      </c>
      <c r="D3">
        <v>37.200000000000003</v>
      </c>
    </row>
    <row r="4" spans="1:4" x14ac:dyDescent="0.25">
      <c r="A4" s="83" t="s">
        <v>44</v>
      </c>
      <c r="B4">
        <v>38.1</v>
      </c>
      <c r="C4">
        <v>38.5</v>
      </c>
      <c r="D4">
        <v>36.6</v>
      </c>
    </row>
    <row r="5" spans="1:4" x14ac:dyDescent="0.25">
      <c r="A5" s="83" t="s">
        <v>45</v>
      </c>
      <c r="B5">
        <v>38.5</v>
      </c>
      <c r="C5">
        <v>38.5</v>
      </c>
      <c r="D5">
        <v>36.4</v>
      </c>
    </row>
    <row r="6" spans="1:4" x14ac:dyDescent="0.25">
      <c r="A6" s="83" t="s">
        <v>46</v>
      </c>
      <c r="B6">
        <v>38.200000000000003</v>
      </c>
      <c r="C6">
        <v>38.5</v>
      </c>
      <c r="D6">
        <v>36.4</v>
      </c>
    </row>
    <row r="7" spans="1:4" x14ac:dyDescent="0.25">
      <c r="A7" s="83" t="s">
        <v>47</v>
      </c>
      <c r="B7">
        <v>37.799999999999997</v>
      </c>
      <c r="C7">
        <v>38.5</v>
      </c>
      <c r="D7">
        <v>36.5</v>
      </c>
    </row>
    <row r="8" spans="1:4" x14ac:dyDescent="0.25">
      <c r="A8" s="83" t="s">
        <v>48</v>
      </c>
      <c r="B8">
        <v>37.9</v>
      </c>
      <c r="C8">
        <v>38.5</v>
      </c>
      <c r="D8">
        <v>35.5</v>
      </c>
    </row>
    <row r="9" spans="1:4" x14ac:dyDescent="0.25">
      <c r="A9" s="83" t="s">
        <v>49</v>
      </c>
      <c r="B9">
        <v>37.6</v>
      </c>
      <c r="C9">
        <v>38.5</v>
      </c>
      <c r="D9">
        <v>33.9</v>
      </c>
    </row>
    <row r="10" spans="1:4" x14ac:dyDescent="0.25">
      <c r="A10" s="83" t="s">
        <v>50</v>
      </c>
      <c r="B10">
        <v>37</v>
      </c>
      <c r="C10">
        <v>38.5</v>
      </c>
      <c r="D10">
        <v>33.700000000000003</v>
      </c>
    </row>
    <row r="11" spans="1:4" x14ac:dyDescent="0.25">
      <c r="A11" s="83"/>
    </row>
    <row r="12" spans="1:4" x14ac:dyDescent="0.25">
      <c r="A12" s="83"/>
    </row>
    <row r="13" spans="1:4" x14ac:dyDescent="0.25">
      <c r="A13" s="83"/>
    </row>
    <row r="14" spans="1:4" x14ac:dyDescent="0.25">
      <c r="A14" s="83"/>
    </row>
    <row r="15" spans="1:4" x14ac:dyDescent="0.25">
      <c r="A15" s="83"/>
    </row>
    <row r="16" spans="1:4" x14ac:dyDescent="0.25">
      <c r="A16" s="83"/>
    </row>
    <row r="17" spans="1:1" x14ac:dyDescent="0.25">
      <c r="A17" s="83"/>
    </row>
    <row r="18" spans="1:1" x14ac:dyDescent="0.25">
      <c r="A18" s="83"/>
    </row>
    <row r="19" spans="1:1" x14ac:dyDescent="0.25">
      <c r="A19" s="83"/>
    </row>
    <row r="20" spans="1:1" x14ac:dyDescent="0.25">
      <c r="A20" s="83"/>
    </row>
    <row r="21" spans="1:1" x14ac:dyDescent="0.25">
      <c r="A21" s="83"/>
    </row>
    <row r="22" spans="1:1" x14ac:dyDescent="0.25">
      <c r="A22" s="83"/>
    </row>
    <row r="23" spans="1:1" x14ac:dyDescent="0.25">
      <c r="A23" s="83"/>
    </row>
    <row r="24" spans="1:1" x14ac:dyDescent="0.25">
      <c r="A24" s="83"/>
    </row>
    <row r="25" spans="1:1" x14ac:dyDescent="0.25">
      <c r="A25" s="83"/>
    </row>
    <row r="26" spans="1:1" x14ac:dyDescent="0.25">
      <c r="A26" s="83"/>
    </row>
    <row r="27" spans="1:1" x14ac:dyDescent="0.25">
      <c r="A27" s="83"/>
    </row>
    <row r="28" spans="1:1" x14ac:dyDescent="0.25">
      <c r="A28" s="83"/>
    </row>
    <row r="29" spans="1:1" x14ac:dyDescent="0.25">
      <c r="A29" s="83"/>
    </row>
    <row r="30" spans="1:1" x14ac:dyDescent="0.25">
      <c r="A30" s="83"/>
    </row>
    <row r="31" spans="1:1" x14ac:dyDescent="0.25">
      <c r="A31" s="83"/>
    </row>
    <row r="32" spans="1:1" x14ac:dyDescent="0.25">
      <c r="A32" s="83"/>
    </row>
    <row r="33" spans="1:1" x14ac:dyDescent="0.25">
      <c r="A33" s="83"/>
    </row>
    <row r="34" spans="1:1" x14ac:dyDescent="0.25">
      <c r="A34" s="83"/>
    </row>
    <row r="35" spans="1:1" x14ac:dyDescent="0.25">
      <c r="A35" s="83"/>
    </row>
    <row r="36" spans="1:1" x14ac:dyDescent="0.25">
      <c r="A36" s="83"/>
    </row>
    <row r="37" spans="1:1" x14ac:dyDescent="0.25">
      <c r="A37" s="8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2"/>
  <sheetViews>
    <sheetView zoomScale="80" zoomScaleNormal="80" workbookViewId="0">
      <selection activeCell="U31" sqref="U31"/>
    </sheetView>
  </sheetViews>
  <sheetFormatPr defaultRowHeight="15" x14ac:dyDescent="0.25"/>
  <cols>
    <col min="2" max="3" width="9.140625" style="11"/>
  </cols>
  <sheetData>
    <row r="1" spans="1:4" ht="15.75" thickBot="1" x14ac:dyDescent="0.3">
      <c r="A1" s="56" t="s">
        <v>39</v>
      </c>
      <c r="B1" s="11" t="s">
        <v>40</v>
      </c>
      <c r="C1" s="11" t="s">
        <v>36</v>
      </c>
      <c r="D1" s="11" t="s">
        <v>41</v>
      </c>
    </row>
    <row r="2" spans="1:4" ht="15.75" thickBot="1" x14ac:dyDescent="0.3">
      <c r="A2" s="1">
        <v>2.2999999999999998</v>
      </c>
      <c r="B2" s="68">
        <v>2.8</v>
      </c>
      <c r="C2" s="65">
        <v>0.8</v>
      </c>
      <c r="D2" t="s">
        <v>33</v>
      </c>
    </row>
    <row r="3" spans="1:4" ht="15.75" thickBot="1" x14ac:dyDescent="0.3">
      <c r="A3">
        <f>A2+0.1</f>
        <v>2.4</v>
      </c>
      <c r="B3" s="67">
        <v>13.8</v>
      </c>
      <c r="C3" s="66">
        <v>20</v>
      </c>
      <c r="D3" t="s">
        <v>33</v>
      </c>
    </row>
    <row r="4" spans="1:4" ht="15.75" thickBot="1" x14ac:dyDescent="0.3">
      <c r="A4">
        <f t="shared" ref="A4:A67" si="0">A3+0.1</f>
        <v>2.5</v>
      </c>
      <c r="B4" s="67">
        <v>11.7</v>
      </c>
      <c r="C4" s="66">
        <v>41</v>
      </c>
      <c r="D4" t="s">
        <v>33</v>
      </c>
    </row>
    <row r="5" spans="1:4" ht="15.75" thickBot="1" x14ac:dyDescent="0.3">
      <c r="A5">
        <f t="shared" si="0"/>
        <v>2.6</v>
      </c>
      <c r="B5" s="67">
        <v>16</v>
      </c>
      <c r="C5" s="66">
        <v>47</v>
      </c>
      <c r="D5" t="s">
        <v>33</v>
      </c>
    </row>
    <row r="6" spans="1:4" ht="15.75" thickBot="1" x14ac:dyDescent="0.3">
      <c r="A6">
        <f t="shared" si="0"/>
        <v>2.7</v>
      </c>
      <c r="B6" s="67">
        <v>17.5</v>
      </c>
      <c r="C6" s="66">
        <v>49</v>
      </c>
      <c r="D6" t="s">
        <v>33</v>
      </c>
    </row>
    <row r="7" spans="1:4" ht="15.75" thickBot="1" x14ac:dyDescent="0.3">
      <c r="A7">
        <f t="shared" si="0"/>
        <v>2.8000000000000003</v>
      </c>
      <c r="B7" s="67">
        <v>18.100000000000001</v>
      </c>
      <c r="C7" s="66">
        <v>51</v>
      </c>
      <c r="D7" t="s">
        <v>33</v>
      </c>
    </row>
    <row r="8" spans="1:4" ht="15.75" thickBot="1" x14ac:dyDescent="0.3">
      <c r="A8">
        <f t="shared" si="0"/>
        <v>2.9000000000000004</v>
      </c>
      <c r="B8" s="67">
        <v>18.2</v>
      </c>
      <c r="C8" s="66">
        <v>48</v>
      </c>
      <c r="D8" t="s">
        <v>33</v>
      </c>
    </row>
    <row r="9" spans="1:4" ht="15.75" thickBot="1" x14ac:dyDescent="0.3">
      <c r="A9">
        <f t="shared" si="0"/>
        <v>3.0000000000000004</v>
      </c>
      <c r="B9" s="67">
        <v>18.8</v>
      </c>
      <c r="C9" s="66">
        <v>47</v>
      </c>
      <c r="D9" t="s">
        <v>33</v>
      </c>
    </row>
    <row r="10" spans="1:4" ht="15.75" thickBot="1" x14ac:dyDescent="0.3">
      <c r="A10">
        <f t="shared" si="0"/>
        <v>3.1000000000000005</v>
      </c>
      <c r="B10" s="67">
        <v>20.7</v>
      </c>
      <c r="C10" s="66">
        <v>56</v>
      </c>
      <c r="D10" t="s">
        <v>33</v>
      </c>
    </row>
    <row r="11" spans="1:4" ht="15.75" thickBot="1" x14ac:dyDescent="0.3">
      <c r="A11">
        <f t="shared" si="0"/>
        <v>3.2000000000000006</v>
      </c>
      <c r="B11" s="67">
        <v>22.4</v>
      </c>
      <c r="C11" s="66">
        <v>50</v>
      </c>
      <c r="D11" t="s">
        <v>33</v>
      </c>
    </row>
    <row r="12" spans="1:4" ht="15.75" thickBot="1" x14ac:dyDescent="0.3">
      <c r="A12">
        <f t="shared" si="0"/>
        <v>3.3000000000000007</v>
      </c>
      <c r="B12" s="67">
        <v>21.9</v>
      </c>
      <c r="C12" s="66">
        <v>64</v>
      </c>
      <c r="D12" t="s">
        <v>33</v>
      </c>
    </row>
    <row r="13" spans="1:4" ht="15.75" thickBot="1" x14ac:dyDescent="0.3">
      <c r="A13">
        <f t="shared" si="0"/>
        <v>3.4000000000000008</v>
      </c>
      <c r="B13" s="67">
        <v>24.3</v>
      </c>
      <c r="C13" s="66">
        <v>71</v>
      </c>
      <c r="D13" t="s">
        <v>33</v>
      </c>
    </row>
    <row r="14" spans="1:4" ht="15.75" thickBot="1" x14ac:dyDescent="0.3">
      <c r="A14">
        <f t="shared" si="0"/>
        <v>3.5000000000000009</v>
      </c>
      <c r="B14" s="67">
        <v>21.8</v>
      </c>
      <c r="C14" s="66">
        <v>73</v>
      </c>
      <c r="D14" t="s">
        <v>33</v>
      </c>
    </row>
    <row r="15" spans="1:4" ht="15.75" thickBot="1" x14ac:dyDescent="0.3">
      <c r="A15">
        <f t="shared" si="0"/>
        <v>3.600000000000001</v>
      </c>
      <c r="B15" s="67">
        <v>18.8</v>
      </c>
      <c r="C15" s="66">
        <v>59</v>
      </c>
      <c r="D15" t="s">
        <v>33</v>
      </c>
    </row>
    <row r="16" spans="1:4" ht="15.75" thickBot="1" x14ac:dyDescent="0.3">
      <c r="A16">
        <f t="shared" si="0"/>
        <v>3.7000000000000011</v>
      </c>
      <c r="B16" s="67">
        <v>15.4</v>
      </c>
      <c r="C16" s="66">
        <v>51</v>
      </c>
      <c r="D16" t="s">
        <v>33</v>
      </c>
    </row>
    <row r="17" spans="1:4" ht="15.75" thickBot="1" x14ac:dyDescent="0.3">
      <c r="A17">
        <f t="shared" si="0"/>
        <v>3.8000000000000012</v>
      </c>
      <c r="B17" s="67">
        <v>12.2</v>
      </c>
      <c r="C17" s="66">
        <v>35</v>
      </c>
      <c r="D17" t="s">
        <v>33</v>
      </c>
    </row>
    <row r="18" spans="1:4" ht="15.75" thickBot="1" x14ac:dyDescent="0.3">
      <c r="A18">
        <f t="shared" si="0"/>
        <v>3.9000000000000012</v>
      </c>
      <c r="B18" s="67">
        <v>9.3000000000000007</v>
      </c>
      <c r="C18" s="66">
        <v>29</v>
      </c>
      <c r="D18" t="s">
        <v>33</v>
      </c>
    </row>
    <row r="19" spans="1:4" ht="15.75" thickBot="1" x14ac:dyDescent="0.3">
      <c r="A19">
        <f t="shared" si="0"/>
        <v>4.0000000000000009</v>
      </c>
      <c r="B19" s="67">
        <v>6.7</v>
      </c>
      <c r="C19" s="66">
        <v>30</v>
      </c>
      <c r="D19" t="s">
        <v>33</v>
      </c>
    </row>
    <row r="20" spans="1:4" ht="15.75" thickBot="1" x14ac:dyDescent="0.3">
      <c r="A20">
        <f t="shared" si="0"/>
        <v>4.1000000000000005</v>
      </c>
      <c r="B20" s="67">
        <v>6.6</v>
      </c>
      <c r="C20" s="66">
        <v>39</v>
      </c>
      <c r="D20" t="s">
        <v>33</v>
      </c>
    </row>
    <row r="21" spans="1:4" ht="15.75" thickBot="1" x14ac:dyDescent="0.3">
      <c r="A21">
        <f t="shared" si="0"/>
        <v>4.2</v>
      </c>
      <c r="B21" s="67">
        <v>7.5</v>
      </c>
      <c r="C21" s="66">
        <v>39</v>
      </c>
      <c r="D21" t="s">
        <v>33</v>
      </c>
    </row>
    <row r="22" spans="1:4" ht="15.75" thickBot="1" x14ac:dyDescent="0.3">
      <c r="A22">
        <f t="shared" si="0"/>
        <v>4.3</v>
      </c>
      <c r="B22" s="67">
        <v>7.1</v>
      </c>
      <c r="C22" s="66">
        <v>35</v>
      </c>
      <c r="D22" t="s">
        <v>33</v>
      </c>
    </row>
    <row r="23" spans="1:4" ht="15.75" thickBot="1" x14ac:dyDescent="0.3">
      <c r="A23">
        <f t="shared" si="0"/>
        <v>4.3999999999999995</v>
      </c>
      <c r="B23" s="67">
        <v>8.8000000000000007</v>
      </c>
      <c r="C23" s="66">
        <v>25</v>
      </c>
      <c r="D23" t="s">
        <v>33</v>
      </c>
    </row>
    <row r="24" spans="1:4" ht="15.75" thickBot="1" x14ac:dyDescent="0.3">
      <c r="A24">
        <f t="shared" si="0"/>
        <v>4.4999999999999991</v>
      </c>
      <c r="B24" s="67">
        <v>10.7</v>
      </c>
      <c r="C24" s="66">
        <v>23</v>
      </c>
      <c r="D24" t="s">
        <v>33</v>
      </c>
    </row>
    <row r="25" spans="1:4" ht="15.75" thickBot="1" x14ac:dyDescent="0.3">
      <c r="A25">
        <f t="shared" si="0"/>
        <v>4.5999999999999988</v>
      </c>
      <c r="B25" s="67">
        <v>12.3</v>
      </c>
      <c r="C25" s="66">
        <v>28</v>
      </c>
      <c r="D25" t="s">
        <v>33</v>
      </c>
    </row>
    <row r="26" spans="1:4" ht="15.75" thickBot="1" x14ac:dyDescent="0.3">
      <c r="A26">
        <f t="shared" si="0"/>
        <v>4.6999999999999984</v>
      </c>
      <c r="B26" s="67">
        <v>12.6</v>
      </c>
      <c r="C26" s="66">
        <v>29</v>
      </c>
      <c r="D26" t="s">
        <v>33</v>
      </c>
    </row>
    <row r="27" spans="1:4" ht="15.75" thickBot="1" x14ac:dyDescent="0.3">
      <c r="A27">
        <f t="shared" si="0"/>
        <v>4.799999999999998</v>
      </c>
      <c r="B27" s="67">
        <v>16.600000000000001</v>
      </c>
      <c r="C27" s="66">
        <v>28</v>
      </c>
      <c r="D27" t="s">
        <v>33</v>
      </c>
    </row>
    <row r="28" spans="1:4" ht="15.75" thickBot="1" x14ac:dyDescent="0.3">
      <c r="A28">
        <f t="shared" si="0"/>
        <v>4.8999999999999977</v>
      </c>
      <c r="B28" s="67">
        <v>7.7</v>
      </c>
      <c r="C28" s="66">
        <v>35</v>
      </c>
      <c r="D28" t="s">
        <v>33</v>
      </c>
    </row>
    <row r="29" spans="1:4" ht="15.75" thickBot="1" x14ac:dyDescent="0.3">
      <c r="A29">
        <f t="shared" si="0"/>
        <v>4.9999999999999973</v>
      </c>
      <c r="B29" s="67">
        <v>2.5</v>
      </c>
      <c r="C29" s="66">
        <v>62</v>
      </c>
      <c r="D29" t="s">
        <v>33</v>
      </c>
    </row>
    <row r="30" spans="1:4" ht="15.75" thickBot="1" x14ac:dyDescent="0.3">
      <c r="A30">
        <f t="shared" si="0"/>
        <v>5.099999999999997</v>
      </c>
      <c r="B30" s="67">
        <v>1.8</v>
      </c>
      <c r="C30" s="66">
        <v>60</v>
      </c>
      <c r="D30" t="s">
        <v>34</v>
      </c>
    </row>
    <row r="31" spans="1:4" ht="15.75" thickBot="1" x14ac:dyDescent="0.3">
      <c r="A31">
        <f t="shared" si="0"/>
        <v>5.1999999999999966</v>
      </c>
      <c r="B31" s="67">
        <v>1.3</v>
      </c>
      <c r="C31" s="66">
        <v>50</v>
      </c>
      <c r="D31" t="s">
        <v>34</v>
      </c>
    </row>
    <row r="32" spans="1:4" ht="15.75" thickBot="1" x14ac:dyDescent="0.3">
      <c r="A32">
        <f t="shared" si="0"/>
        <v>5.2999999999999963</v>
      </c>
      <c r="B32" s="67">
        <v>0.9</v>
      </c>
      <c r="C32" s="66">
        <v>47</v>
      </c>
      <c r="D32" t="s">
        <v>34</v>
      </c>
    </row>
    <row r="33" spans="1:4" ht="15.75" thickBot="1" x14ac:dyDescent="0.3">
      <c r="A33">
        <f t="shared" si="0"/>
        <v>5.3999999999999959</v>
      </c>
      <c r="B33" s="67">
        <v>0.6</v>
      </c>
      <c r="C33" s="66">
        <v>39</v>
      </c>
      <c r="D33" t="s">
        <v>34</v>
      </c>
    </row>
    <row r="34" spans="1:4" ht="15.75" thickBot="1" x14ac:dyDescent="0.3">
      <c r="A34">
        <f t="shared" si="0"/>
        <v>5.4999999999999956</v>
      </c>
      <c r="B34" s="67">
        <v>0.5</v>
      </c>
      <c r="C34" s="66">
        <v>28</v>
      </c>
      <c r="D34" t="s">
        <v>34</v>
      </c>
    </row>
    <row r="35" spans="1:4" ht="15.75" thickBot="1" x14ac:dyDescent="0.3">
      <c r="A35">
        <f t="shared" si="0"/>
        <v>5.5999999999999952</v>
      </c>
      <c r="B35" s="67">
        <v>0.4</v>
      </c>
      <c r="C35" s="66">
        <v>20</v>
      </c>
      <c r="D35" t="s">
        <v>34</v>
      </c>
    </row>
    <row r="36" spans="1:4" ht="15.75" thickBot="1" x14ac:dyDescent="0.3">
      <c r="A36">
        <f t="shared" si="0"/>
        <v>5.6999999999999948</v>
      </c>
      <c r="B36" s="67">
        <v>0.4</v>
      </c>
      <c r="C36" s="66">
        <v>15</v>
      </c>
      <c r="D36" t="s">
        <v>34</v>
      </c>
    </row>
    <row r="37" spans="1:4" ht="15.75" thickBot="1" x14ac:dyDescent="0.3">
      <c r="A37">
        <f t="shared" si="0"/>
        <v>5.7999999999999945</v>
      </c>
      <c r="B37" s="67">
        <v>0.4</v>
      </c>
      <c r="C37" s="66">
        <v>13</v>
      </c>
      <c r="D37" t="s">
        <v>34</v>
      </c>
    </row>
    <row r="38" spans="1:4" ht="15.75" thickBot="1" x14ac:dyDescent="0.3">
      <c r="A38">
        <f t="shared" si="0"/>
        <v>5.8999999999999941</v>
      </c>
      <c r="B38" s="67">
        <v>0.3</v>
      </c>
      <c r="C38" s="66">
        <v>12</v>
      </c>
      <c r="D38" t="s">
        <v>34</v>
      </c>
    </row>
    <row r="39" spans="1:4" ht="15.75" thickBot="1" x14ac:dyDescent="0.3">
      <c r="A39">
        <f t="shared" si="0"/>
        <v>5.9999999999999938</v>
      </c>
      <c r="B39" s="67">
        <v>0.3</v>
      </c>
      <c r="C39" s="66">
        <v>11</v>
      </c>
      <c r="D39" t="s">
        <v>34</v>
      </c>
    </row>
    <row r="40" spans="1:4" ht="15.75" thickBot="1" x14ac:dyDescent="0.3">
      <c r="A40">
        <f t="shared" si="0"/>
        <v>6.0999999999999934</v>
      </c>
      <c r="B40" s="67">
        <v>0.4</v>
      </c>
      <c r="C40" s="66">
        <v>11</v>
      </c>
      <c r="D40" t="s">
        <v>34</v>
      </c>
    </row>
    <row r="41" spans="1:4" ht="15.75" thickBot="1" x14ac:dyDescent="0.3">
      <c r="A41">
        <f t="shared" si="0"/>
        <v>6.1999999999999931</v>
      </c>
      <c r="B41" s="67">
        <v>0.6</v>
      </c>
      <c r="C41" s="66">
        <v>10</v>
      </c>
      <c r="D41" t="s">
        <v>34</v>
      </c>
    </row>
    <row r="42" spans="1:4" ht="15.75" thickBot="1" x14ac:dyDescent="0.3">
      <c r="A42">
        <f t="shared" si="0"/>
        <v>6.2999999999999927</v>
      </c>
      <c r="B42" s="67">
        <v>0.7</v>
      </c>
      <c r="C42" s="66">
        <v>10</v>
      </c>
      <c r="D42" t="s">
        <v>34</v>
      </c>
    </row>
    <row r="43" spans="1:4" ht="15.75" thickBot="1" x14ac:dyDescent="0.3">
      <c r="A43">
        <f t="shared" si="0"/>
        <v>6.3999999999999924</v>
      </c>
      <c r="B43" s="67">
        <v>0.6</v>
      </c>
      <c r="C43" s="66">
        <v>20</v>
      </c>
      <c r="D43" t="s">
        <v>34</v>
      </c>
    </row>
    <row r="44" spans="1:4" ht="15.75" thickBot="1" x14ac:dyDescent="0.3">
      <c r="A44">
        <f t="shared" si="0"/>
        <v>6.499999999999992</v>
      </c>
      <c r="B44" s="67">
        <v>0.6</v>
      </c>
      <c r="C44" s="66">
        <v>20</v>
      </c>
      <c r="D44" t="s">
        <v>34</v>
      </c>
    </row>
    <row r="45" spans="1:4" ht="15.75" thickBot="1" x14ac:dyDescent="0.3">
      <c r="A45">
        <f t="shared" si="0"/>
        <v>6.5999999999999917</v>
      </c>
      <c r="B45" s="67">
        <v>0.7</v>
      </c>
      <c r="C45" s="66">
        <v>18</v>
      </c>
      <c r="D45" t="s">
        <v>34</v>
      </c>
    </row>
    <row r="46" spans="1:4" ht="15.75" thickBot="1" x14ac:dyDescent="0.3">
      <c r="A46">
        <f t="shared" si="0"/>
        <v>6.6999999999999913</v>
      </c>
      <c r="B46" s="67">
        <v>0.5</v>
      </c>
      <c r="C46" s="66">
        <v>13</v>
      </c>
      <c r="D46" t="s">
        <v>34</v>
      </c>
    </row>
    <row r="47" spans="1:4" ht="15.75" thickBot="1" x14ac:dyDescent="0.3">
      <c r="A47">
        <f t="shared" si="0"/>
        <v>6.7999999999999909</v>
      </c>
      <c r="B47" s="67">
        <v>0.5</v>
      </c>
      <c r="C47" s="66">
        <v>13</v>
      </c>
      <c r="D47" t="s">
        <v>34</v>
      </c>
    </row>
    <row r="48" spans="1:4" ht="15.75" thickBot="1" x14ac:dyDescent="0.3">
      <c r="A48">
        <f t="shared" si="0"/>
        <v>6.8999999999999906</v>
      </c>
      <c r="B48" s="67">
        <v>0.5</v>
      </c>
      <c r="C48" s="66">
        <v>13</v>
      </c>
      <c r="D48" t="s">
        <v>34</v>
      </c>
    </row>
    <row r="49" spans="1:4" ht="15.75" thickBot="1" x14ac:dyDescent="0.3">
      <c r="A49">
        <f t="shared" si="0"/>
        <v>6.9999999999999902</v>
      </c>
      <c r="B49" s="67">
        <v>0.5</v>
      </c>
      <c r="C49" s="66">
        <v>12</v>
      </c>
      <c r="D49" t="s">
        <v>34</v>
      </c>
    </row>
    <row r="50" spans="1:4" ht="15.75" thickBot="1" x14ac:dyDescent="0.3">
      <c r="A50">
        <f t="shared" si="0"/>
        <v>7.0999999999999899</v>
      </c>
      <c r="B50" s="67">
        <v>0.6</v>
      </c>
      <c r="C50" s="66">
        <v>11</v>
      </c>
      <c r="D50" t="s">
        <v>34</v>
      </c>
    </row>
    <row r="51" spans="1:4" ht="15.75" thickBot="1" x14ac:dyDescent="0.3">
      <c r="A51">
        <f t="shared" si="0"/>
        <v>7.1999999999999895</v>
      </c>
      <c r="B51" s="67">
        <v>0.6</v>
      </c>
      <c r="C51" s="66">
        <v>10</v>
      </c>
      <c r="D51" t="s">
        <v>34</v>
      </c>
    </row>
    <row r="52" spans="1:4" ht="15.75" thickBot="1" x14ac:dyDescent="0.3">
      <c r="A52">
        <f t="shared" si="0"/>
        <v>7.2999999999999892</v>
      </c>
      <c r="B52" s="67">
        <v>0.6</v>
      </c>
      <c r="C52" s="66">
        <v>10</v>
      </c>
      <c r="D52" t="s">
        <v>34</v>
      </c>
    </row>
    <row r="53" spans="1:4" ht="15.75" thickBot="1" x14ac:dyDescent="0.3">
      <c r="A53">
        <f t="shared" si="0"/>
        <v>7.3999999999999888</v>
      </c>
      <c r="B53" s="67">
        <v>0.7</v>
      </c>
      <c r="C53" s="66">
        <v>16</v>
      </c>
      <c r="D53" t="s">
        <v>34</v>
      </c>
    </row>
    <row r="54" spans="1:4" ht="15.75" thickBot="1" x14ac:dyDescent="0.3">
      <c r="A54">
        <f t="shared" si="0"/>
        <v>7.4999999999999885</v>
      </c>
      <c r="B54" s="67">
        <v>0.9</v>
      </c>
      <c r="C54" s="66">
        <v>13</v>
      </c>
      <c r="D54" t="s">
        <v>34</v>
      </c>
    </row>
    <row r="55" spans="1:4" ht="15.75" thickBot="1" x14ac:dyDescent="0.3">
      <c r="A55">
        <f t="shared" si="0"/>
        <v>7.5999999999999881</v>
      </c>
      <c r="B55" s="67">
        <v>0.8</v>
      </c>
      <c r="C55" s="66">
        <v>13</v>
      </c>
      <c r="D55" t="s">
        <v>34</v>
      </c>
    </row>
    <row r="56" spans="1:4" ht="15.75" thickBot="1" x14ac:dyDescent="0.3">
      <c r="A56">
        <f t="shared" si="0"/>
        <v>7.6999999999999877</v>
      </c>
      <c r="B56" s="67">
        <v>0.7</v>
      </c>
      <c r="C56" s="66">
        <v>12</v>
      </c>
      <c r="D56" t="s">
        <v>34</v>
      </c>
    </row>
    <row r="57" spans="1:4" ht="15.75" thickBot="1" x14ac:dyDescent="0.3">
      <c r="A57">
        <f t="shared" si="0"/>
        <v>7.7999999999999874</v>
      </c>
      <c r="B57" s="67">
        <v>3.9</v>
      </c>
      <c r="C57" s="66">
        <v>17</v>
      </c>
      <c r="D57" t="s">
        <v>34</v>
      </c>
    </row>
    <row r="58" spans="1:4" ht="15.75" thickBot="1" x14ac:dyDescent="0.3">
      <c r="A58">
        <f t="shared" si="0"/>
        <v>7.899999999999987</v>
      </c>
      <c r="B58" s="67">
        <v>4.0999999999999996</v>
      </c>
      <c r="C58" s="66">
        <v>24</v>
      </c>
      <c r="D58" t="s">
        <v>34</v>
      </c>
    </row>
    <row r="59" spans="1:4" ht="15.75" thickBot="1" x14ac:dyDescent="0.3">
      <c r="A59">
        <f t="shared" si="0"/>
        <v>7.9999999999999867</v>
      </c>
      <c r="B59" s="67">
        <v>5.3</v>
      </c>
      <c r="C59" s="66">
        <v>32</v>
      </c>
      <c r="D59" t="s">
        <v>34</v>
      </c>
    </row>
    <row r="60" spans="1:4" ht="15.75" thickBot="1" x14ac:dyDescent="0.3">
      <c r="A60">
        <f t="shared" si="0"/>
        <v>8.0999999999999872</v>
      </c>
      <c r="B60" s="67">
        <v>4.8</v>
      </c>
      <c r="C60" s="66">
        <v>39</v>
      </c>
      <c r="D60" t="s">
        <v>34</v>
      </c>
    </row>
    <row r="61" spans="1:4" ht="15.75" thickBot="1" x14ac:dyDescent="0.3">
      <c r="A61">
        <f t="shared" si="0"/>
        <v>8.1999999999999869</v>
      </c>
      <c r="B61" s="67">
        <v>4.8</v>
      </c>
      <c r="C61" s="66">
        <v>37</v>
      </c>
      <c r="D61" t="s">
        <v>34</v>
      </c>
    </row>
    <row r="62" spans="1:4" ht="15.75" thickBot="1" x14ac:dyDescent="0.3">
      <c r="A62">
        <f t="shared" si="0"/>
        <v>8.2999999999999865</v>
      </c>
      <c r="B62" s="67">
        <v>4.8</v>
      </c>
      <c r="C62" s="66">
        <v>44</v>
      </c>
      <c r="D62" t="s">
        <v>34</v>
      </c>
    </row>
    <row r="63" spans="1:4" ht="15.75" thickBot="1" x14ac:dyDescent="0.3">
      <c r="A63">
        <f t="shared" si="0"/>
        <v>8.3999999999999861</v>
      </c>
      <c r="B63" s="67">
        <v>3.1</v>
      </c>
      <c r="C63" s="66">
        <v>32</v>
      </c>
      <c r="D63" t="s">
        <v>34</v>
      </c>
    </row>
    <row r="64" spans="1:4" ht="15.75" thickBot="1" x14ac:dyDescent="0.3">
      <c r="A64">
        <f t="shared" si="0"/>
        <v>8.4999999999999858</v>
      </c>
      <c r="B64" s="68">
        <v>7</v>
      </c>
      <c r="C64" s="65">
        <v>39</v>
      </c>
      <c r="D64" t="s">
        <v>34</v>
      </c>
    </row>
    <row r="65" spans="1:4" ht="15.75" thickBot="1" x14ac:dyDescent="0.3">
      <c r="A65">
        <f t="shared" si="0"/>
        <v>8.5999999999999854</v>
      </c>
      <c r="B65" s="67">
        <v>9.6999999999999993</v>
      </c>
      <c r="C65" s="66">
        <v>37</v>
      </c>
      <c r="D65" t="s">
        <v>34</v>
      </c>
    </row>
    <row r="66" spans="1:4" ht="15.75" thickBot="1" x14ac:dyDescent="0.3">
      <c r="A66">
        <f t="shared" si="0"/>
        <v>8.6999999999999851</v>
      </c>
      <c r="B66" s="67">
        <v>12.5</v>
      </c>
      <c r="C66" s="66">
        <v>44</v>
      </c>
      <c r="D66" t="s">
        <v>34</v>
      </c>
    </row>
    <row r="67" spans="1:4" ht="15.75" thickBot="1" x14ac:dyDescent="0.3">
      <c r="A67">
        <f t="shared" si="0"/>
        <v>8.7999999999999847</v>
      </c>
      <c r="B67" s="67">
        <v>13.2</v>
      </c>
      <c r="C67" s="66">
        <v>32</v>
      </c>
      <c r="D67" t="s">
        <v>34</v>
      </c>
    </row>
    <row r="68" spans="1:4" ht="15.75" thickBot="1" x14ac:dyDescent="0.3">
      <c r="A68">
        <f t="shared" ref="A68:A131" si="1">A67+0.1</f>
        <v>8.8999999999999844</v>
      </c>
      <c r="B68" s="67">
        <v>12.5</v>
      </c>
      <c r="C68" s="66">
        <v>46</v>
      </c>
      <c r="D68" t="s">
        <v>34</v>
      </c>
    </row>
    <row r="69" spans="1:4" ht="15.75" thickBot="1" x14ac:dyDescent="0.3">
      <c r="A69">
        <f t="shared" si="1"/>
        <v>8.999999999999984</v>
      </c>
      <c r="B69" s="67">
        <v>9.5</v>
      </c>
      <c r="C69" s="66">
        <v>32</v>
      </c>
      <c r="D69" t="s">
        <v>34</v>
      </c>
    </row>
    <row r="70" spans="1:4" ht="15.75" thickBot="1" x14ac:dyDescent="0.3">
      <c r="A70">
        <f t="shared" si="1"/>
        <v>9.0999999999999837</v>
      </c>
      <c r="B70" s="67">
        <v>7.9</v>
      </c>
      <c r="C70" s="66">
        <v>34</v>
      </c>
      <c r="D70" t="s">
        <v>34</v>
      </c>
    </row>
    <row r="71" spans="1:4" ht="15.75" thickBot="1" x14ac:dyDescent="0.3">
      <c r="A71">
        <f t="shared" si="1"/>
        <v>9.1999999999999833</v>
      </c>
      <c r="B71" s="67">
        <v>8.1999999999999993</v>
      </c>
      <c r="C71" s="66">
        <v>30</v>
      </c>
      <c r="D71" t="s">
        <v>34</v>
      </c>
    </row>
    <row r="72" spans="1:4" ht="15.75" thickBot="1" x14ac:dyDescent="0.3">
      <c r="A72">
        <f t="shared" si="1"/>
        <v>9.2999999999999829</v>
      </c>
      <c r="B72" s="67">
        <v>6.7</v>
      </c>
      <c r="C72" s="66">
        <v>26</v>
      </c>
      <c r="D72" t="s">
        <v>34</v>
      </c>
    </row>
    <row r="73" spans="1:4" ht="15.75" thickBot="1" x14ac:dyDescent="0.3">
      <c r="A73">
        <f t="shared" si="1"/>
        <v>9.3999999999999826</v>
      </c>
      <c r="B73" s="67">
        <v>7.9</v>
      </c>
      <c r="C73" s="66">
        <v>20</v>
      </c>
      <c r="D73" t="s">
        <v>34</v>
      </c>
    </row>
    <row r="74" spans="1:4" ht="15.75" thickBot="1" x14ac:dyDescent="0.3">
      <c r="A74">
        <f t="shared" si="1"/>
        <v>9.4999999999999822</v>
      </c>
      <c r="B74" s="67">
        <v>5.0999999999999996</v>
      </c>
      <c r="C74" s="66">
        <v>12</v>
      </c>
      <c r="D74" t="s">
        <v>34</v>
      </c>
    </row>
    <row r="75" spans="1:4" ht="15.75" thickBot="1" x14ac:dyDescent="0.3">
      <c r="A75">
        <f t="shared" si="1"/>
        <v>9.5999999999999819</v>
      </c>
      <c r="B75" s="67">
        <v>4.9000000000000004</v>
      </c>
      <c r="C75" s="66">
        <v>6</v>
      </c>
      <c r="D75" t="s">
        <v>33</v>
      </c>
    </row>
    <row r="76" spans="1:4" ht="15.75" thickBot="1" x14ac:dyDescent="0.3">
      <c r="A76">
        <f t="shared" si="1"/>
        <v>9.6999999999999815</v>
      </c>
      <c r="B76" s="67">
        <v>4.7</v>
      </c>
      <c r="C76" s="66">
        <v>4</v>
      </c>
      <c r="D76" t="s">
        <v>33</v>
      </c>
    </row>
    <row r="77" spans="1:4" ht="15.75" thickBot="1" x14ac:dyDescent="0.3">
      <c r="A77">
        <f t="shared" si="1"/>
        <v>9.7999999999999812</v>
      </c>
      <c r="B77" s="67">
        <v>5.0999999999999996</v>
      </c>
      <c r="C77" s="66">
        <v>3</v>
      </c>
      <c r="D77" t="s">
        <v>33</v>
      </c>
    </row>
    <row r="78" spans="1:4" ht="15.75" thickBot="1" x14ac:dyDescent="0.3">
      <c r="A78">
        <f t="shared" si="1"/>
        <v>9.8999999999999808</v>
      </c>
      <c r="B78" s="67">
        <v>5.6</v>
      </c>
      <c r="C78" s="66">
        <v>5</v>
      </c>
      <c r="D78" t="s">
        <v>33</v>
      </c>
    </row>
    <row r="79" spans="1:4" ht="15.75" thickBot="1" x14ac:dyDescent="0.3">
      <c r="A79">
        <f t="shared" si="1"/>
        <v>9.9999999999999805</v>
      </c>
      <c r="B79" s="67">
        <v>6.8</v>
      </c>
      <c r="C79" s="66">
        <v>8</v>
      </c>
      <c r="D79" t="s">
        <v>33</v>
      </c>
    </row>
    <row r="80" spans="1:4" ht="15.75" thickBot="1" x14ac:dyDescent="0.3">
      <c r="A80">
        <f t="shared" si="1"/>
        <v>10.09999999999998</v>
      </c>
      <c r="B80" s="67">
        <v>6.4</v>
      </c>
      <c r="C80" s="66">
        <v>14</v>
      </c>
      <c r="D80" t="s">
        <v>33</v>
      </c>
    </row>
    <row r="81" spans="1:4" ht="15.75" thickBot="1" x14ac:dyDescent="0.3">
      <c r="A81">
        <f t="shared" si="1"/>
        <v>10.19999999999998</v>
      </c>
      <c r="B81" s="67">
        <v>5.8</v>
      </c>
      <c r="C81" s="66">
        <v>14</v>
      </c>
      <c r="D81" t="s">
        <v>33</v>
      </c>
    </row>
    <row r="82" spans="1:4" ht="15.75" thickBot="1" x14ac:dyDescent="0.3">
      <c r="A82">
        <f t="shared" si="1"/>
        <v>10.299999999999979</v>
      </c>
      <c r="B82" s="67">
        <v>5.7</v>
      </c>
      <c r="C82" s="66">
        <v>11</v>
      </c>
      <c r="D82" t="s">
        <v>33</v>
      </c>
    </row>
    <row r="83" spans="1:4" ht="15.75" thickBot="1" x14ac:dyDescent="0.3">
      <c r="A83">
        <f t="shared" si="1"/>
        <v>10.399999999999979</v>
      </c>
      <c r="B83" s="67">
        <v>12.4</v>
      </c>
      <c r="C83" s="66">
        <v>14</v>
      </c>
      <c r="D83" t="s">
        <v>33</v>
      </c>
    </row>
    <row r="84" spans="1:4" ht="15.75" thickBot="1" x14ac:dyDescent="0.3">
      <c r="A84">
        <f t="shared" si="1"/>
        <v>10.499999999999979</v>
      </c>
      <c r="B84" s="67">
        <v>17.2</v>
      </c>
      <c r="C84" s="66">
        <v>19</v>
      </c>
      <c r="D84" t="s">
        <v>33</v>
      </c>
    </row>
    <row r="85" spans="1:4" ht="15.75" thickBot="1" x14ac:dyDescent="0.3">
      <c r="A85">
        <f t="shared" si="1"/>
        <v>10.599999999999978</v>
      </c>
      <c r="B85" s="67">
        <v>19.5</v>
      </c>
      <c r="C85" s="66">
        <v>35</v>
      </c>
      <c r="D85" t="s">
        <v>33</v>
      </c>
    </row>
    <row r="86" spans="1:4" s="11" customFormat="1" ht="15.75" thickBot="1" x14ac:dyDescent="0.3">
      <c r="A86">
        <f t="shared" si="1"/>
        <v>10.699999999999978</v>
      </c>
      <c r="B86" s="67">
        <v>18.8</v>
      </c>
      <c r="C86" s="66">
        <v>47</v>
      </c>
      <c r="D86" t="s">
        <v>33</v>
      </c>
    </row>
    <row r="87" spans="1:4" s="11" customFormat="1" ht="15.75" thickBot="1" x14ac:dyDescent="0.3">
      <c r="A87">
        <f t="shared" si="1"/>
        <v>10.799999999999978</v>
      </c>
      <c r="B87" s="67">
        <v>18.100000000000001</v>
      </c>
      <c r="C87" s="66">
        <v>61</v>
      </c>
      <c r="D87" t="s">
        <v>33</v>
      </c>
    </row>
    <row r="88" spans="1:4" s="11" customFormat="1" ht="15.75" thickBot="1" x14ac:dyDescent="0.3">
      <c r="A88">
        <f t="shared" si="1"/>
        <v>10.899999999999977</v>
      </c>
      <c r="B88" s="67">
        <v>17.600000000000001</v>
      </c>
      <c r="C88" s="66">
        <v>60</v>
      </c>
      <c r="D88" t="s">
        <v>33</v>
      </c>
    </row>
    <row r="89" spans="1:4" s="11" customFormat="1" ht="15.75" thickBot="1" x14ac:dyDescent="0.3">
      <c r="A89">
        <f t="shared" si="1"/>
        <v>10.999999999999977</v>
      </c>
      <c r="B89" s="67">
        <v>15.9</v>
      </c>
      <c r="C89" s="66">
        <v>63</v>
      </c>
      <c r="D89" t="s">
        <v>33</v>
      </c>
    </row>
    <row r="90" spans="1:4" ht="15.75" thickBot="1" x14ac:dyDescent="0.3">
      <c r="A90">
        <f t="shared" si="1"/>
        <v>11.099999999999977</v>
      </c>
      <c r="B90" s="67">
        <v>15.3</v>
      </c>
      <c r="C90" s="66">
        <v>63</v>
      </c>
      <c r="D90" t="s">
        <v>33</v>
      </c>
    </row>
    <row r="91" spans="1:4" ht="15.75" thickBot="1" x14ac:dyDescent="0.3">
      <c r="A91">
        <f t="shared" si="1"/>
        <v>11.199999999999976</v>
      </c>
      <c r="B91" s="67">
        <v>14.4</v>
      </c>
      <c r="C91" s="66">
        <v>59</v>
      </c>
      <c r="D91" t="s">
        <v>33</v>
      </c>
    </row>
    <row r="92" spans="1:4" ht="15.75" thickBot="1" x14ac:dyDescent="0.3">
      <c r="A92">
        <f t="shared" si="1"/>
        <v>11.299999999999976</v>
      </c>
      <c r="B92" s="67">
        <v>16.100000000000001</v>
      </c>
      <c r="C92" s="66">
        <v>54</v>
      </c>
      <c r="D92" t="s">
        <v>33</v>
      </c>
    </row>
    <row r="93" spans="1:4" ht="15.75" thickBot="1" x14ac:dyDescent="0.3">
      <c r="A93">
        <f t="shared" si="1"/>
        <v>11.399999999999975</v>
      </c>
      <c r="B93" s="67">
        <v>16.600000000000001</v>
      </c>
      <c r="C93" s="66">
        <v>55</v>
      </c>
      <c r="D93" t="s">
        <v>33</v>
      </c>
    </row>
    <row r="94" spans="1:4" ht="15.75" thickBot="1" x14ac:dyDescent="0.3">
      <c r="A94">
        <f t="shared" si="1"/>
        <v>11.499999999999975</v>
      </c>
      <c r="B94" s="67">
        <v>16</v>
      </c>
      <c r="C94" s="66">
        <v>57</v>
      </c>
      <c r="D94" t="s">
        <v>33</v>
      </c>
    </row>
    <row r="95" spans="1:4" ht="15.75" thickBot="1" x14ac:dyDescent="0.3">
      <c r="A95">
        <f t="shared" si="1"/>
        <v>11.599999999999975</v>
      </c>
      <c r="B95" s="67">
        <v>17.2</v>
      </c>
      <c r="C95" s="66">
        <v>60</v>
      </c>
      <c r="D95" t="s">
        <v>33</v>
      </c>
    </row>
    <row r="96" spans="1:4" ht="15.75" thickBot="1" x14ac:dyDescent="0.3">
      <c r="A96">
        <f t="shared" si="1"/>
        <v>11.699999999999974</v>
      </c>
      <c r="B96" s="67">
        <v>17</v>
      </c>
      <c r="C96" s="66">
        <v>67</v>
      </c>
      <c r="D96" t="s">
        <v>33</v>
      </c>
    </row>
    <row r="97" spans="1:4" ht="15.75" thickBot="1" x14ac:dyDescent="0.3">
      <c r="A97">
        <f t="shared" si="1"/>
        <v>11.799999999999974</v>
      </c>
      <c r="B97" s="67">
        <v>16.7</v>
      </c>
      <c r="C97" s="66">
        <v>75</v>
      </c>
      <c r="D97" t="s">
        <v>33</v>
      </c>
    </row>
    <row r="98" spans="1:4" ht="15.75" thickBot="1" x14ac:dyDescent="0.3">
      <c r="A98">
        <f t="shared" si="1"/>
        <v>11.899999999999974</v>
      </c>
      <c r="B98" s="67">
        <v>14</v>
      </c>
      <c r="C98" s="66">
        <v>82</v>
      </c>
      <c r="D98" t="s">
        <v>33</v>
      </c>
    </row>
    <row r="99" spans="1:4" ht="15.75" thickBot="1" x14ac:dyDescent="0.3">
      <c r="A99">
        <f t="shared" si="1"/>
        <v>11.999999999999973</v>
      </c>
      <c r="B99" s="67">
        <v>11.7</v>
      </c>
      <c r="C99" s="66">
        <v>76</v>
      </c>
      <c r="D99" t="s">
        <v>33</v>
      </c>
    </row>
    <row r="100" spans="1:4" ht="15.75" thickBot="1" x14ac:dyDescent="0.3">
      <c r="A100">
        <f t="shared" si="1"/>
        <v>12.099999999999973</v>
      </c>
      <c r="B100" s="67">
        <v>10.3</v>
      </c>
      <c r="C100" s="66">
        <v>64</v>
      </c>
      <c r="D100" t="s">
        <v>33</v>
      </c>
    </row>
    <row r="101" spans="1:4" ht="15.75" thickBot="1" x14ac:dyDescent="0.3">
      <c r="A101">
        <f t="shared" si="1"/>
        <v>12.199999999999973</v>
      </c>
      <c r="B101" s="67">
        <v>9.4</v>
      </c>
      <c r="C101" s="66">
        <v>52</v>
      </c>
      <c r="D101" t="s">
        <v>33</v>
      </c>
    </row>
    <row r="102" spans="1:4" ht="15.75" thickBot="1" x14ac:dyDescent="0.3">
      <c r="A102">
        <f t="shared" si="1"/>
        <v>12.299999999999972</v>
      </c>
      <c r="B102" s="67">
        <v>8.9</v>
      </c>
      <c r="C102" s="66">
        <v>44</v>
      </c>
      <c r="D102" t="s">
        <v>33</v>
      </c>
    </row>
    <row r="103" spans="1:4" ht="15.75" thickBot="1" x14ac:dyDescent="0.3">
      <c r="A103">
        <f t="shared" si="1"/>
        <v>12.399999999999972</v>
      </c>
      <c r="B103" s="67">
        <v>8.6999999999999993</v>
      </c>
      <c r="C103" s="66">
        <v>39</v>
      </c>
      <c r="D103" t="s">
        <v>33</v>
      </c>
    </row>
    <row r="104" spans="1:4" ht="15.75" thickBot="1" x14ac:dyDescent="0.3">
      <c r="A104">
        <f t="shared" si="1"/>
        <v>12.499999999999972</v>
      </c>
      <c r="B104" s="67">
        <v>8.3000000000000007</v>
      </c>
      <c r="C104" s="66">
        <v>35</v>
      </c>
      <c r="D104" t="s">
        <v>33</v>
      </c>
    </row>
    <row r="105" spans="1:4" ht="15.75" thickBot="1" x14ac:dyDescent="0.3">
      <c r="A105">
        <f t="shared" si="1"/>
        <v>12.599999999999971</v>
      </c>
      <c r="B105" s="67">
        <v>7.9</v>
      </c>
      <c r="C105" s="66">
        <v>33</v>
      </c>
      <c r="D105" t="s">
        <v>33</v>
      </c>
    </row>
    <row r="106" spans="1:4" ht="15.75" thickBot="1" x14ac:dyDescent="0.3">
      <c r="A106">
        <f t="shared" si="1"/>
        <v>12.699999999999971</v>
      </c>
      <c r="B106" s="67">
        <v>8.1999999999999993</v>
      </c>
      <c r="C106" s="66">
        <v>35</v>
      </c>
      <c r="D106" t="s">
        <v>33</v>
      </c>
    </row>
    <row r="107" spans="1:4" ht="15.75" thickBot="1" x14ac:dyDescent="0.3">
      <c r="A107">
        <f t="shared" si="1"/>
        <v>12.799999999999971</v>
      </c>
      <c r="B107" s="67">
        <v>8.3000000000000007</v>
      </c>
      <c r="C107" s="66">
        <v>36</v>
      </c>
      <c r="D107" t="s">
        <v>33</v>
      </c>
    </row>
    <row r="108" spans="1:4" ht="15.75" thickBot="1" x14ac:dyDescent="0.3">
      <c r="A108">
        <f t="shared" si="1"/>
        <v>12.89999999999997</v>
      </c>
      <c r="B108" s="67">
        <v>8.3000000000000007</v>
      </c>
      <c r="C108" s="66">
        <v>38</v>
      </c>
      <c r="D108" t="s">
        <v>33</v>
      </c>
    </row>
    <row r="109" spans="1:4" ht="15.75" thickBot="1" x14ac:dyDescent="0.3">
      <c r="A109">
        <f t="shared" si="1"/>
        <v>12.99999999999997</v>
      </c>
      <c r="B109" s="67">
        <v>8.4</v>
      </c>
      <c r="C109" s="66">
        <v>39</v>
      </c>
      <c r="D109" t="s">
        <v>33</v>
      </c>
    </row>
    <row r="110" spans="1:4" ht="15.75" thickBot="1" x14ac:dyDescent="0.3">
      <c r="A110">
        <f t="shared" si="1"/>
        <v>13.099999999999969</v>
      </c>
      <c r="B110" s="67">
        <v>8.3000000000000007</v>
      </c>
      <c r="C110" s="66">
        <v>38</v>
      </c>
      <c r="D110" t="s">
        <v>33</v>
      </c>
    </row>
    <row r="111" spans="1:4" ht="15.75" thickBot="1" x14ac:dyDescent="0.3">
      <c r="A111">
        <f t="shared" si="1"/>
        <v>13.199999999999969</v>
      </c>
      <c r="B111" s="67">
        <v>8</v>
      </c>
      <c r="C111" s="66">
        <v>35</v>
      </c>
      <c r="D111" t="s">
        <v>33</v>
      </c>
    </row>
    <row r="112" spans="1:4" ht="15.75" thickBot="1" x14ac:dyDescent="0.3">
      <c r="A112">
        <f t="shared" si="1"/>
        <v>13.299999999999969</v>
      </c>
      <c r="B112" s="67">
        <v>9</v>
      </c>
      <c r="C112" s="66">
        <v>34</v>
      </c>
      <c r="D112" t="s">
        <v>33</v>
      </c>
    </row>
    <row r="113" spans="1:4" ht="15.75" thickBot="1" x14ac:dyDescent="0.3">
      <c r="A113">
        <f t="shared" si="1"/>
        <v>13.399999999999968</v>
      </c>
      <c r="B113" s="67">
        <v>13.4</v>
      </c>
      <c r="C113" s="66">
        <v>34</v>
      </c>
      <c r="D113" t="s">
        <v>33</v>
      </c>
    </row>
    <row r="114" spans="1:4" ht="15.75" thickBot="1" x14ac:dyDescent="0.3">
      <c r="A114">
        <f t="shared" si="1"/>
        <v>13.499999999999968</v>
      </c>
      <c r="B114" s="67">
        <v>12.9</v>
      </c>
      <c r="C114" s="66">
        <v>44</v>
      </c>
      <c r="D114" t="s">
        <v>33</v>
      </c>
    </row>
    <row r="115" spans="1:4" ht="15.75" thickBot="1" x14ac:dyDescent="0.3">
      <c r="A115">
        <f t="shared" si="1"/>
        <v>13.599999999999968</v>
      </c>
      <c r="B115" s="67">
        <v>12.6</v>
      </c>
      <c r="C115" s="66">
        <v>57</v>
      </c>
      <c r="D115" t="s">
        <v>33</v>
      </c>
    </row>
    <row r="116" spans="1:4" ht="15.75" thickBot="1" x14ac:dyDescent="0.3">
      <c r="A116">
        <f t="shared" si="1"/>
        <v>13.699999999999967</v>
      </c>
      <c r="B116" s="67">
        <v>12.9</v>
      </c>
      <c r="C116" s="66">
        <v>60</v>
      </c>
      <c r="D116" t="s">
        <v>33</v>
      </c>
    </row>
    <row r="117" spans="1:4" ht="15.75" thickBot="1" x14ac:dyDescent="0.3">
      <c r="A117">
        <f t="shared" si="1"/>
        <v>13.799999999999967</v>
      </c>
      <c r="B117" s="67">
        <v>13</v>
      </c>
      <c r="C117" s="66">
        <v>58</v>
      </c>
      <c r="D117" t="s">
        <v>33</v>
      </c>
    </row>
    <row r="118" spans="1:4" ht="15.75" thickBot="1" x14ac:dyDescent="0.3">
      <c r="A118">
        <f t="shared" si="1"/>
        <v>13.899999999999967</v>
      </c>
      <c r="B118" s="67">
        <v>14</v>
      </c>
      <c r="C118" s="66">
        <v>58</v>
      </c>
      <c r="D118" t="s">
        <v>33</v>
      </c>
    </row>
    <row r="119" spans="1:4" ht="15.75" thickBot="1" x14ac:dyDescent="0.3">
      <c r="A119">
        <f t="shared" si="1"/>
        <v>13.999999999999966</v>
      </c>
      <c r="B119" s="67">
        <v>13.6</v>
      </c>
      <c r="C119" s="66">
        <v>61</v>
      </c>
      <c r="D119" t="s">
        <v>33</v>
      </c>
    </row>
    <row r="120" spans="1:4" ht="15.75" thickBot="1" x14ac:dyDescent="0.3">
      <c r="A120">
        <f t="shared" si="1"/>
        <v>14.099999999999966</v>
      </c>
      <c r="B120" s="67">
        <v>12.7</v>
      </c>
      <c r="C120" s="66">
        <v>61</v>
      </c>
      <c r="D120" t="s">
        <v>33</v>
      </c>
    </row>
    <row r="121" spans="1:4" ht="15.75" thickBot="1" x14ac:dyDescent="0.3">
      <c r="A121">
        <f t="shared" si="1"/>
        <v>14.199999999999966</v>
      </c>
      <c r="B121" s="67">
        <v>9.6</v>
      </c>
      <c r="C121" s="66">
        <v>56</v>
      </c>
      <c r="D121" t="s">
        <v>33</v>
      </c>
    </row>
    <row r="122" spans="1:4" ht="15.75" thickBot="1" x14ac:dyDescent="0.3">
      <c r="A122">
        <f t="shared" si="1"/>
        <v>14.299999999999965</v>
      </c>
      <c r="B122" s="67">
        <v>6.3</v>
      </c>
      <c r="C122" s="66">
        <v>50</v>
      </c>
      <c r="D122" t="s">
        <v>33</v>
      </c>
    </row>
    <row r="123" spans="1:4" ht="15.75" thickBot="1" x14ac:dyDescent="0.3">
      <c r="A123">
        <f t="shared" si="1"/>
        <v>14.399999999999965</v>
      </c>
      <c r="B123" s="67">
        <v>9.3000000000000007</v>
      </c>
      <c r="C123" s="66">
        <v>41</v>
      </c>
      <c r="D123" t="s">
        <v>33</v>
      </c>
    </row>
    <row r="124" spans="1:4" ht="15.75" thickBot="1" x14ac:dyDescent="0.3">
      <c r="A124">
        <f t="shared" si="1"/>
        <v>14.499999999999964</v>
      </c>
      <c r="B124" s="67">
        <v>11.7</v>
      </c>
      <c r="C124" s="66">
        <v>39</v>
      </c>
      <c r="D124" t="s">
        <v>33</v>
      </c>
    </row>
    <row r="125" spans="1:4" ht="15.75" thickBot="1" x14ac:dyDescent="0.3">
      <c r="A125">
        <f t="shared" si="1"/>
        <v>14.599999999999964</v>
      </c>
      <c r="B125" s="67">
        <v>13.4</v>
      </c>
      <c r="C125" s="66">
        <v>47</v>
      </c>
      <c r="D125" t="s">
        <v>33</v>
      </c>
    </row>
    <row r="126" spans="1:4" ht="15.75" thickBot="1" x14ac:dyDescent="0.3">
      <c r="A126">
        <f t="shared" si="1"/>
        <v>14.699999999999964</v>
      </c>
      <c r="B126" s="68">
        <v>13.6</v>
      </c>
      <c r="C126" s="65">
        <v>55</v>
      </c>
      <c r="D126" t="s">
        <v>33</v>
      </c>
    </row>
    <row r="127" spans="1:4" ht="15.75" thickBot="1" x14ac:dyDescent="0.3">
      <c r="A127">
        <f t="shared" si="1"/>
        <v>14.799999999999963</v>
      </c>
      <c r="B127" s="67">
        <v>16.100000000000001</v>
      </c>
      <c r="C127" s="66">
        <v>58</v>
      </c>
      <c r="D127" t="s">
        <v>33</v>
      </c>
    </row>
    <row r="128" spans="1:4" ht="15.75" thickBot="1" x14ac:dyDescent="0.3">
      <c r="A128">
        <f t="shared" si="1"/>
        <v>14.899999999999963</v>
      </c>
      <c r="B128" s="67">
        <v>16.5</v>
      </c>
      <c r="C128" s="66">
        <v>55</v>
      </c>
      <c r="D128" t="s">
        <v>33</v>
      </c>
    </row>
    <row r="129" spans="1:4" ht="15.75" thickBot="1" x14ac:dyDescent="0.3">
      <c r="A129">
        <f t="shared" si="1"/>
        <v>14.999999999999963</v>
      </c>
      <c r="B129" s="67">
        <v>13.1</v>
      </c>
      <c r="C129" s="66">
        <v>48</v>
      </c>
      <c r="D129" t="s">
        <v>33</v>
      </c>
    </row>
    <row r="130" spans="1:4" ht="15.75" thickBot="1" x14ac:dyDescent="0.3">
      <c r="A130">
        <f t="shared" si="1"/>
        <v>15.099999999999962</v>
      </c>
      <c r="B130" s="67">
        <v>10.4</v>
      </c>
      <c r="C130" s="66">
        <v>47</v>
      </c>
      <c r="D130" t="s">
        <v>33</v>
      </c>
    </row>
    <row r="131" spans="1:4" ht="15.75" thickBot="1" x14ac:dyDescent="0.3">
      <c r="A131">
        <f t="shared" si="1"/>
        <v>15.199999999999962</v>
      </c>
      <c r="B131" s="67">
        <v>9.6999999999999993</v>
      </c>
      <c r="C131" s="66">
        <v>34</v>
      </c>
      <c r="D131" t="s">
        <v>33</v>
      </c>
    </row>
    <row r="132" spans="1:4" ht="15.75" thickBot="1" x14ac:dyDescent="0.3">
      <c r="A132">
        <f t="shared" ref="A132:A172" si="2">A131+0.1</f>
        <v>15.299999999999962</v>
      </c>
      <c r="B132" s="67">
        <v>9.6</v>
      </c>
      <c r="C132" s="66">
        <v>30</v>
      </c>
      <c r="D132" t="s">
        <v>33</v>
      </c>
    </row>
    <row r="133" spans="1:4" ht="15.75" thickBot="1" x14ac:dyDescent="0.3">
      <c r="A133">
        <f t="shared" si="2"/>
        <v>15.399999999999961</v>
      </c>
      <c r="B133" s="67">
        <v>8.8000000000000007</v>
      </c>
      <c r="C133" s="66">
        <v>32</v>
      </c>
      <c r="D133" t="s">
        <v>33</v>
      </c>
    </row>
    <row r="134" spans="1:4" ht="15.75" thickBot="1" x14ac:dyDescent="0.3">
      <c r="A134">
        <f t="shared" si="2"/>
        <v>15.499999999999961</v>
      </c>
      <c r="B134" s="67">
        <v>8.1999999999999993</v>
      </c>
      <c r="C134" s="66">
        <v>29</v>
      </c>
      <c r="D134" t="s">
        <v>33</v>
      </c>
    </row>
    <row r="135" spans="1:4" ht="15.75" thickBot="1" x14ac:dyDescent="0.3">
      <c r="A135">
        <f t="shared" si="2"/>
        <v>15.599999999999961</v>
      </c>
      <c r="B135" s="67">
        <v>8</v>
      </c>
      <c r="C135" s="66">
        <v>27</v>
      </c>
      <c r="D135" t="s">
        <v>33</v>
      </c>
    </row>
    <row r="136" spans="1:4" ht="15.75" thickBot="1" x14ac:dyDescent="0.3">
      <c r="A136">
        <f t="shared" si="2"/>
        <v>15.69999999999996</v>
      </c>
      <c r="B136" s="67">
        <v>8.6999999999999993</v>
      </c>
      <c r="C136" s="66">
        <v>28</v>
      </c>
      <c r="D136" t="s">
        <v>33</v>
      </c>
    </row>
    <row r="137" spans="1:4" ht="15.75" thickBot="1" x14ac:dyDescent="0.3">
      <c r="A137">
        <f t="shared" si="2"/>
        <v>15.79999999999996</v>
      </c>
      <c r="B137" s="67">
        <v>11.2</v>
      </c>
      <c r="C137" s="66">
        <v>29</v>
      </c>
      <c r="D137" t="s">
        <v>33</v>
      </c>
    </row>
    <row r="138" spans="1:4" ht="15.75" thickBot="1" x14ac:dyDescent="0.3">
      <c r="A138">
        <f t="shared" si="2"/>
        <v>15.899999999999959</v>
      </c>
      <c r="B138" s="67">
        <v>14.9</v>
      </c>
      <c r="C138" s="66">
        <v>33</v>
      </c>
      <c r="D138" t="s">
        <v>33</v>
      </c>
    </row>
    <row r="139" spans="1:4" ht="15.75" thickBot="1" x14ac:dyDescent="0.3">
      <c r="A139">
        <f t="shared" si="2"/>
        <v>15.999999999999959</v>
      </c>
      <c r="B139" s="67">
        <v>16.399999999999999</v>
      </c>
      <c r="C139" s="66">
        <v>41</v>
      </c>
      <c r="D139" t="s">
        <v>33</v>
      </c>
    </row>
    <row r="140" spans="1:4" ht="15.75" thickBot="1" x14ac:dyDescent="0.3">
      <c r="A140">
        <f t="shared" si="2"/>
        <v>16.099999999999959</v>
      </c>
      <c r="B140" s="67">
        <v>14.2</v>
      </c>
      <c r="C140" s="66">
        <v>49</v>
      </c>
      <c r="D140" t="s">
        <v>33</v>
      </c>
    </row>
    <row r="141" spans="1:4" ht="15.75" thickBot="1" x14ac:dyDescent="0.3">
      <c r="A141">
        <f t="shared" si="2"/>
        <v>16.19999999999996</v>
      </c>
      <c r="B141" s="67">
        <v>15.3</v>
      </c>
      <c r="C141" s="66">
        <v>52</v>
      </c>
      <c r="D141" t="s">
        <v>33</v>
      </c>
    </row>
    <row r="142" spans="1:4" ht="15.75" thickBot="1" x14ac:dyDescent="0.3">
      <c r="A142">
        <f t="shared" si="2"/>
        <v>16.299999999999962</v>
      </c>
      <c r="B142" s="67">
        <v>20</v>
      </c>
      <c r="C142" s="66">
        <v>50</v>
      </c>
      <c r="D142" t="s">
        <v>33</v>
      </c>
    </row>
    <row r="143" spans="1:4" ht="15.75" thickBot="1" x14ac:dyDescent="0.3">
      <c r="A143">
        <f t="shared" si="2"/>
        <v>16.399999999999963</v>
      </c>
      <c r="B143" s="67">
        <v>21.4</v>
      </c>
      <c r="C143" s="66">
        <v>48</v>
      </c>
      <c r="D143" t="s">
        <v>33</v>
      </c>
    </row>
    <row r="144" spans="1:4" ht="15.75" thickBot="1" x14ac:dyDescent="0.3">
      <c r="A144">
        <f t="shared" si="2"/>
        <v>16.499999999999964</v>
      </c>
      <c r="B144" s="67">
        <v>17.5</v>
      </c>
      <c r="C144" s="66">
        <v>65</v>
      </c>
      <c r="D144" t="s">
        <v>33</v>
      </c>
    </row>
    <row r="145" spans="1:4" ht="15.75" thickBot="1" x14ac:dyDescent="0.3">
      <c r="A145">
        <f t="shared" si="2"/>
        <v>16.599999999999966</v>
      </c>
      <c r="B145" s="67">
        <v>0</v>
      </c>
      <c r="C145" s="66">
        <v>0</v>
      </c>
      <c r="D145" t="s">
        <v>33</v>
      </c>
    </row>
    <row r="146" spans="1:4" ht="15.75" thickBot="1" x14ac:dyDescent="0.3">
      <c r="A146">
        <f t="shared" si="2"/>
        <v>16.699999999999967</v>
      </c>
      <c r="B146" s="67">
        <v>0</v>
      </c>
      <c r="C146" s="66">
        <v>0</v>
      </c>
      <c r="D146" t="s">
        <v>33</v>
      </c>
    </row>
    <row r="147" spans="1:4" ht="15.75" thickBot="1" x14ac:dyDescent="0.3">
      <c r="A147">
        <f t="shared" si="2"/>
        <v>16.799999999999969</v>
      </c>
      <c r="B147" s="67">
        <v>0</v>
      </c>
      <c r="C147" s="66">
        <v>0</v>
      </c>
      <c r="D147" t="s">
        <v>33</v>
      </c>
    </row>
    <row r="148" spans="1:4" ht="15.75" thickBot="1" x14ac:dyDescent="0.3">
      <c r="A148">
        <f t="shared" si="2"/>
        <v>16.89999999999997</v>
      </c>
      <c r="B148" s="67">
        <v>0</v>
      </c>
      <c r="C148" s="66">
        <v>0</v>
      </c>
      <c r="D148" t="s">
        <v>33</v>
      </c>
    </row>
    <row r="149" spans="1:4" ht="15.75" thickBot="1" x14ac:dyDescent="0.3">
      <c r="A149">
        <f>A148+0.1</f>
        <v>16.999999999999972</v>
      </c>
      <c r="B149" s="68">
        <v>12.2</v>
      </c>
      <c r="C149" s="65">
        <v>39</v>
      </c>
      <c r="D149" t="s">
        <v>33</v>
      </c>
    </row>
    <row r="150" spans="1:4" ht="15.75" thickBot="1" x14ac:dyDescent="0.3">
      <c r="A150">
        <f t="shared" si="2"/>
        <v>17.099999999999973</v>
      </c>
      <c r="B150" s="67">
        <v>11.7</v>
      </c>
      <c r="C150" s="66">
        <v>40</v>
      </c>
      <c r="D150" t="s">
        <v>33</v>
      </c>
    </row>
    <row r="151" spans="1:4" ht="15.75" thickBot="1" x14ac:dyDescent="0.3">
      <c r="A151">
        <f t="shared" si="2"/>
        <v>17.199999999999974</v>
      </c>
      <c r="B151" s="67">
        <v>12.5</v>
      </c>
      <c r="C151" s="66">
        <v>39</v>
      </c>
      <c r="D151" t="s">
        <v>33</v>
      </c>
    </row>
    <row r="152" spans="1:4" ht="15.75" thickBot="1" x14ac:dyDescent="0.3">
      <c r="A152">
        <f t="shared" si="2"/>
        <v>17.299999999999976</v>
      </c>
      <c r="B152" s="67">
        <v>13.6</v>
      </c>
      <c r="C152" s="66">
        <v>38</v>
      </c>
      <c r="D152" t="s">
        <v>33</v>
      </c>
    </row>
    <row r="153" spans="1:4" ht="15.75" thickBot="1" x14ac:dyDescent="0.3">
      <c r="A153">
        <f t="shared" si="2"/>
        <v>17.399999999999977</v>
      </c>
      <c r="B153" s="67">
        <v>10.8</v>
      </c>
      <c r="C153" s="66">
        <v>38</v>
      </c>
      <c r="D153" t="s">
        <v>33</v>
      </c>
    </row>
    <row r="154" spans="1:4" ht="15.75" thickBot="1" x14ac:dyDescent="0.3">
      <c r="A154">
        <f t="shared" si="2"/>
        <v>17.499999999999979</v>
      </c>
      <c r="B154" s="67">
        <v>9.8000000000000007</v>
      </c>
      <c r="C154" s="66">
        <v>37</v>
      </c>
      <c r="D154" t="s">
        <v>33</v>
      </c>
    </row>
    <row r="155" spans="1:4" ht="15.75" thickBot="1" x14ac:dyDescent="0.3">
      <c r="A155">
        <f t="shared" si="2"/>
        <v>17.59999999999998</v>
      </c>
      <c r="B155" s="67">
        <v>10.6</v>
      </c>
      <c r="C155" s="66">
        <v>34</v>
      </c>
      <c r="D155" t="s">
        <v>33</v>
      </c>
    </row>
    <row r="156" spans="1:4" ht="15.75" thickBot="1" x14ac:dyDescent="0.3">
      <c r="A156">
        <f t="shared" si="2"/>
        <v>17.699999999999982</v>
      </c>
      <c r="B156" s="67">
        <v>15.6</v>
      </c>
      <c r="C156" s="66">
        <v>33</v>
      </c>
      <c r="D156" t="s">
        <v>33</v>
      </c>
    </row>
    <row r="157" spans="1:4" ht="15.75" thickBot="1" x14ac:dyDescent="0.3">
      <c r="A157">
        <f t="shared" si="2"/>
        <v>17.799999999999983</v>
      </c>
      <c r="B157" s="67">
        <v>16.899999999999999</v>
      </c>
      <c r="C157" s="66">
        <v>31</v>
      </c>
      <c r="D157" t="s">
        <v>33</v>
      </c>
    </row>
    <row r="158" spans="1:4" ht="15.75" thickBot="1" x14ac:dyDescent="0.3">
      <c r="A158">
        <f t="shared" si="2"/>
        <v>17.899999999999984</v>
      </c>
      <c r="B158" s="67">
        <v>12.1</v>
      </c>
      <c r="C158" s="66">
        <v>29</v>
      </c>
      <c r="D158" t="s">
        <v>33</v>
      </c>
    </row>
    <row r="159" spans="1:4" ht="15.75" thickBot="1" x14ac:dyDescent="0.3">
      <c r="A159">
        <f t="shared" si="2"/>
        <v>17.999999999999986</v>
      </c>
      <c r="B159" s="67">
        <v>9.8000000000000007</v>
      </c>
      <c r="C159" s="66">
        <v>17</v>
      </c>
      <c r="D159" t="s">
        <v>33</v>
      </c>
    </row>
    <row r="160" spans="1:4" ht="15.75" thickBot="1" x14ac:dyDescent="0.3">
      <c r="A160">
        <f t="shared" si="2"/>
        <v>18.099999999999987</v>
      </c>
      <c r="B160" s="67">
        <v>12.7</v>
      </c>
      <c r="C160" s="66">
        <v>20</v>
      </c>
      <c r="D160" t="s">
        <v>33</v>
      </c>
    </row>
    <row r="161" spans="1:4" ht="15.75" thickBot="1" x14ac:dyDescent="0.3">
      <c r="A161">
        <f t="shared" si="2"/>
        <v>18.199999999999989</v>
      </c>
      <c r="B161" s="67">
        <v>13.6</v>
      </c>
      <c r="C161" s="66">
        <v>11</v>
      </c>
      <c r="D161" t="s">
        <v>33</v>
      </c>
    </row>
    <row r="162" spans="1:4" ht="15.75" thickBot="1" x14ac:dyDescent="0.3">
      <c r="A162">
        <f t="shared" si="2"/>
        <v>18.29999999999999</v>
      </c>
      <c r="B162" s="67">
        <v>17.899999999999999</v>
      </c>
      <c r="C162" s="66">
        <v>17</v>
      </c>
      <c r="D162" t="s">
        <v>33</v>
      </c>
    </row>
    <row r="163" spans="1:4" ht="15.75" thickBot="1" x14ac:dyDescent="0.3">
      <c r="A163">
        <f t="shared" si="2"/>
        <v>18.399999999999991</v>
      </c>
      <c r="B163" s="67">
        <v>15.3</v>
      </c>
      <c r="C163" s="66">
        <v>21</v>
      </c>
      <c r="D163" t="s">
        <v>33</v>
      </c>
    </row>
    <row r="164" spans="1:4" ht="15.75" thickBot="1" x14ac:dyDescent="0.3">
      <c r="A164">
        <f t="shared" si="2"/>
        <v>18.499999999999993</v>
      </c>
      <c r="B164" s="67">
        <v>18.899999999999999</v>
      </c>
      <c r="C164" s="66">
        <v>30</v>
      </c>
      <c r="D164" t="s">
        <v>33</v>
      </c>
    </row>
    <row r="165" spans="1:4" ht="15.75" thickBot="1" x14ac:dyDescent="0.3">
      <c r="A165">
        <f t="shared" si="2"/>
        <v>18.599999999999994</v>
      </c>
      <c r="B165" s="67">
        <v>20.8</v>
      </c>
      <c r="C165" s="66">
        <v>34</v>
      </c>
      <c r="D165" t="s">
        <v>33</v>
      </c>
    </row>
    <row r="166" spans="1:4" ht="15.75" thickBot="1" x14ac:dyDescent="0.3">
      <c r="A166">
        <f t="shared" si="2"/>
        <v>18.699999999999996</v>
      </c>
      <c r="B166" s="67">
        <v>18.5</v>
      </c>
      <c r="C166" s="66">
        <v>29</v>
      </c>
      <c r="D166" t="s">
        <v>33</v>
      </c>
    </row>
    <row r="167" spans="1:4" ht="15.75" thickBot="1" x14ac:dyDescent="0.3">
      <c r="A167">
        <f t="shared" si="2"/>
        <v>18.799999999999997</v>
      </c>
      <c r="B167" s="67">
        <v>27.2</v>
      </c>
      <c r="C167" s="66">
        <v>36</v>
      </c>
      <c r="D167" t="s">
        <v>33</v>
      </c>
    </row>
    <row r="168" spans="1:4" ht="15.75" thickBot="1" x14ac:dyDescent="0.3">
      <c r="A168">
        <f t="shared" si="2"/>
        <v>18.899999999999999</v>
      </c>
      <c r="B168" s="67">
        <v>26</v>
      </c>
      <c r="C168" s="66">
        <v>46</v>
      </c>
      <c r="D168" t="s">
        <v>33</v>
      </c>
    </row>
    <row r="169" spans="1:4" ht="15.75" thickBot="1" x14ac:dyDescent="0.3">
      <c r="A169">
        <f t="shared" si="2"/>
        <v>19</v>
      </c>
      <c r="B169" s="67">
        <v>26.7</v>
      </c>
      <c r="C169" s="66">
        <v>64</v>
      </c>
      <c r="D169" t="s">
        <v>33</v>
      </c>
    </row>
    <row r="170" spans="1:4" ht="15.75" thickBot="1" x14ac:dyDescent="0.3">
      <c r="A170">
        <f t="shared" si="2"/>
        <v>19.100000000000001</v>
      </c>
      <c r="B170" s="67">
        <v>30.4</v>
      </c>
      <c r="C170" s="66">
        <v>100</v>
      </c>
      <c r="D170" t="s">
        <v>33</v>
      </c>
    </row>
    <row r="171" spans="1:4" ht="15.75" thickBot="1" x14ac:dyDescent="0.3">
      <c r="A171">
        <f t="shared" si="2"/>
        <v>19.200000000000003</v>
      </c>
      <c r="B171" s="67">
        <v>30.9</v>
      </c>
      <c r="C171" s="66">
        <v>136</v>
      </c>
      <c r="D171" t="s">
        <v>33</v>
      </c>
    </row>
    <row r="172" spans="1:4" ht="15.75" thickBot="1" x14ac:dyDescent="0.3">
      <c r="A172">
        <f t="shared" si="2"/>
        <v>19.300000000000004</v>
      </c>
      <c r="B172" s="67">
        <v>29.3</v>
      </c>
      <c r="C172" s="66">
        <v>161</v>
      </c>
      <c r="D172" t="s">
        <v>33</v>
      </c>
    </row>
  </sheetData>
  <pageMargins left="0.23622047244094491" right="0.23622047244094491" top="0.19685039370078741" bottom="0.15748031496062992" header="0.31496062992125984" footer="0.31496062992125984"/>
  <pageSetup paperSize="9" scale="45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8"/>
  <sheetViews>
    <sheetView topLeftCell="A157" zoomScale="80" zoomScaleNormal="80" workbookViewId="0">
      <selection activeCell="M203" sqref="M203"/>
    </sheetView>
  </sheetViews>
  <sheetFormatPr defaultRowHeight="15" x14ac:dyDescent="0.25"/>
  <cols>
    <col min="2" max="3" width="9.140625" style="11"/>
  </cols>
  <sheetData>
    <row r="1" spans="1:4" ht="15.75" thickBot="1" x14ac:dyDescent="0.3">
      <c r="A1" s="56" t="s">
        <v>39</v>
      </c>
      <c r="B1" s="11" t="s">
        <v>40</v>
      </c>
      <c r="C1" s="11" t="s">
        <v>36</v>
      </c>
      <c r="D1" s="11" t="s">
        <v>41</v>
      </c>
    </row>
    <row r="2" spans="1:4" ht="15.75" thickBot="1" x14ac:dyDescent="0.3">
      <c r="A2" s="1">
        <v>1.3</v>
      </c>
      <c r="B2" s="68">
        <v>18.600000000000001</v>
      </c>
      <c r="C2" s="65">
        <v>17</v>
      </c>
      <c r="D2" s="1" t="s">
        <v>33</v>
      </c>
    </row>
    <row r="3" spans="1:4" ht="15.75" thickBot="1" x14ac:dyDescent="0.3">
      <c r="A3">
        <f>A2+0.1</f>
        <v>1.4000000000000001</v>
      </c>
      <c r="B3" s="67">
        <v>15.24</v>
      </c>
      <c r="C3" s="66">
        <v>60</v>
      </c>
      <c r="D3" s="1" t="s">
        <v>33</v>
      </c>
    </row>
    <row r="4" spans="1:4" ht="15.75" thickBot="1" x14ac:dyDescent="0.3">
      <c r="A4">
        <f t="shared" ref="A4:A67" si="0">A3+0.1</f>
        <v>1.5000000000000002</v>
      </c>
      <c r="B4" s="67">
        <v>11.52</v>
      </c>
      <c r="C4" s="66">
        <v>122</v>
      </c>
      <c r="D4" s="1" t="s">
        <v>33</v>
      </c>
    </row>
    <row r="5" spans="1:4" ht="15.75" thickBot="1" x14ac:dyDescent="0.3">
      <c r="A5">
        <f t="shared" si="0"/>
        <v>1.6000000000000003</v>
      </c>
      <c r="B5" s="67">
        <v>14.16</v>
      </c>
      <c r="C5" s="66">
        <v>94</v>
      </c>
      <c r="D5" s="1" t="s">
        <v>33</v>
      </c>
    </row>
    <row r="6" spans="1:4" ht="15.75" thickBot="1" x14ac:dyDescent="0.3">
      <c r="A6">
        <f t="shared" si="0"/>
        <v>1.7000000000000004</v>
      </c>
      <c r="B6" s="67">
        <v>7.2</v>
      </c>
      <c r="C6" s="66">
        <v>60</v>
      </c>
      <c r="D6" s="1" t="s">
        <v>33</v>
      </c>
    </row>
    <row r="7" spans="1:4" ht="15.75" thickBot="1" x14ac:dyDescent="0.3">
      <c r="A7">
        <f t="shared" si="0"/>
        <v>1.8000000000000005</v>
      </c>
      <c r="B7" s="67">
        <v>4.32</v>
      </c>
      <c r="C7" s="66">
        <v>31</v>
      </c>
      <c r="D7" s="1" t="s">
        <v>33</v>
      </c>
    </row>
    <row r="8" spans="1:4" ht="15.75" thickBot="1" x14ac:dyDescent="0.3">
      <c r="A8">
        <f t="shared" si="0"/>
        <v>1.9000000000000006</v>
      </c>
      <c r="B8" s="67">
        <v>3.72</v>
      </c>
      <c r="C8" s="66">
        <v>19</v>
      </c>
      <c r="D8" s="1" t="s">
        <v>33</v>
      </c>
    </row>
    <row r="9" spans="1:4" ht="15.75" thickBot="1" x14ac:dyDescent="0.3">
      <c r="A9">
        <f t="shared" si="0"/>
        <v>2.0000000000000004</v>
      </c>
      <c r="B9" s="67">
        <v>3.48</v>
      </c>
      <c r="C9" s="66">
        <v>17</v>
      </c>
      <c r="D9" s="1" t="s">
        <v>33</v>
      </c>
    </row>
    <row r="10" spans="1:4" ht="15.75" thickBot="1" x14ac:dyDescent="0.3">
      <c r="A10">
        <f t="shared" si="0"/>
        <v>2.1000000000000005</v>
      </c>
      <c r="B10" s="67">
        <v>3.24</v>
      </c>
      <c r="C10" s="66">
        <v>19</v>
      </c>
      <c r="D10" s="1" t="s">
        <v>33</v>
      </c>
    </row>
    <row r="11" spans="1:4" ht="15.75" thickBot="1" x14ac:dyDescent="0.3">
      <c r="A11">
        <f t="shared" si="0"/>
        <v>2.2000000000000006</v>
      </c>
      <c r="B11" s="67">
        <v>3.12</v>
      </c>
      <c r="C11" s="66">
        <v>19</v>
      </c>
      <c r="D11" s="1" t="s">
        <v>33</v>
      </c>
    </row>
    <row r="12" spans="1:4" ht="15.75" thickBot="1" x14ac:dyDescent="0.3">
      <c r="A12">
        <f t="shared" si="0"/>
        <v>2.3000000000000007</v>
      </c>
      <c r="B12" s="67">
        <v>3</v>
      </c>
      <c r="C12" s="66">
        <v>19</v>
      </c>
      <c r="D12" s="1" t="s">
        <v>33</v>
      </c>
    </row>
    <row r="13" spans="1:4" ht="15.75" thickBot="1" x14ac:dyDescent="0.3">
      <c r="A13">
        <f t="shared" si="0"/>
        <v>2.4000000000000008</v>
      </c>
      <c r="B13" s="67">
        <v>4.5599999999999996</v>
      </c>
      <c r="C13" s="66">
        <v>24</v>
      </c>
      <c r="D13" s="1" t="s">
        <v>33</v>
      </c>
    </row>
    <row r="14" spans="1:4" ht="15.75" thickBot="1" x14ac:dyDescent="0.3">
      <c r="A14">
        <f t="shared" si="0"/>
        <v>2.5000000000000009</v>
      </c>
      <c r="B14" s="67">
        <v>3.36</v>
      </c>
      <c r="C14" s="66">
        <v>26</v>
      </c>
      <c r="D14" s="1" t="s">
        <v>33</v>
      </c>
    </row>
    <row r="15" spans="1:4" ht="15.75" thickBot="1" x14ac:dyDescent="0.3">
      <c r="A15">
        <f t="shared" si="0"/>
        <v>2.600000000000001</v>
      </c>
      <c r="B15" s="67">
        <v>2.88</v>
      </c>
      <c r="C15" s="66">
        <v>38</v>
      </c>
      <c r="D15" s="1" t="s">
        <v>33</v>
      </c>
    </row>
    <row r="16" spans="1:4" ht="15.75" thickBot="1" x14ac:dyDescent="0.3">
      <c r="A16">
        <f t="shared" si="0"/>
        <v>2.7000000000000011</v>
      </c>
      <c r="B16" s="67">
        <v>9.24</v>
      </c>
      <c r="C16" s="66">
        <v>36</v>
      </c>
      <c r="D16" s="1" t="s">
        <v>33</v>
      </c>
    </row>
    <row r="17" spans="1:4" ht="15.75" thickBot="1" x14ac:dyDescent="0.3">
      <c r="A17">
        <f t="shared" si="0"/>
        <v>2.8000000000000012</v>
      </c>
      <c r="B17" s="67">
        <v>11.52</v>
      </c>
      <c r="C17" s="66">
        <v>46</v>
      </c>
      <c r="D17" s="1" t="s">
        <v>33</v>
      </c>
    </row>
    <row r="18" spans="1:4" ht="15.75" thickBot="1" x14ac:dyDescent="0.3">
      <c r="A18">
        <f t="shared" si="0"/>
        <v>2.9000000000000012</v>
      </c>
      <c r="B18" s="67">
        <v>9.48</v>
      </c>
      <c r="C18" s="66">
        <v>36</v>
      </c>
      <c r="D18" s="1" t="s">
        <v>33</v>
      </c>
    </row>
    <row r="19" spans="1:4" ht="15.75" thickBot="1" x14ac:dyDescent="0.3">
      <c r="A19">
        <f t="shared" si="0"/>
        <v>3.0000000000000013</v>
      </c>
      <c r="B19" s="67">
        <v>11.4</v>
      </c>
      <c r="C19" s="66">
        <v>79</v>
      </c>
      <c r="D19" s="1" t="s">
        <v>33</v>
      </c>
    </row>
    <row r="20" spans="1:4" ht="15.75" thickBot="1" x14ac:dyDescent="0.3">
      <c r="A20">
        <f t="shared" si="0"/>
        <v>3.1000000000000014</v>
      </c>
      <c r="B20" s="67">
        <v>8.8800000000000008</v>
      </c>
      <c r="C20" s="66">
        <v>98</v>
      </c>
      <c r="D20" s="1" t="s">
        <v>33</v>
      </c>
    </row>
    <row r="21" spans="1:4" ht="15.75" thickBot="1" x14ac:dyDescent="0.3">
      <c r="A21">
        <f t="shared" si="0"/>
        <v>3.2000000000000015</v>
      </c>
      <c r="B21" s="67">
        <v>8.0399999999999991</v>
      </c>
      <c r="C21" s="66">
        <v>65</v>
      </c>
      <c r="D21" s="1" t="s">
        <v>33</v>
      </c>
    </row>
    <row r="22" spans="1:4" ht="15.75" thickBot="1" x14ac:dyDescent="0.3">
      <c r="A22">
        <f t="shared" si="0"/>
        <v>3.3000000000000016</v>
      </c>
      <c r="B22" s="67">
        <v>6</v>
      </c>
      <c r="C22" s="66">
        <v>48</v>
      </c>
      <c r="D22" s="5" t="s">
        <v>34</v>
      </c>
    </row>
    <row r="23" spans="1:4" ht="15.75" thickBot="1" x14ac:dyDescent="0.3">
      <c r="A23">
        <f t="shared" si="0"/>
        <v>3.4000000000000017</v>
      </c>
      <c r="B23" s="67">
        <v>1.44</v>
      </c>
      <c r="C23" s="66">
        <v>29</v>
      </c>
      <c r="D23" s="5" t="s">
        <v>34</v>
      </c>
    </row>
    <row r="24" spans="1:4" ht="15.75" thickBot="1" x14ac:dyDescent="0.3">
      <c r="A24">
        <f t="shared" si="0"/>
        <v>3.5000000000000018</v>
      </c>
      <c r="B24" s="67">
        <v>2.16</v>
      </c>
      <c r="C24" s="66">
        <v>36</v>
      </c>
      <c r="D24" s="5" t="s">
        <v>34</v>
      </c>
    </row>
    <row r="25" spans="1:4" ht="15.75" thickBot="1" x14ac:dyDescent="0.3">
      <c r="A25">
        <f t="shared" si="0"/>
        <v>3.6000000000000019</v>
      </c>
      <c r="B25" s="67">
        <v>0.72</v>
      </c>
      <c r="C25" s="66">
        <v>38</v>
      </c>
      <c r="D25" s="5" t="s">
        <v>34</v>
      </c>
    </row>
    <row r="26" spans="1:4" ht="15.75" thickBot="1" x14ac:dyDescent="0.3">
      <c r="A26">
        <f t="shared" si="0"/>
        <v>3.700000000000002</v>
      </c>
      <c r="B26" s="67">
        <v>0.6</v>
      </c>
      <c r="C26" s="66">
        <v>43</v>
      </c>
      <c r="D26" s="5" t="s">
        <v>34</v>
      </c>
    </row>
    <row r="27" spans="1:4" ht="15.75" thickBot="1" x14ac:dyDescent="0.3">
      <c r="A27">
        <f t="shared" si="0"/>
        <v>3.800000000000002</v>
      </c>
      <c r="B27" s="67">
        <v>0.6</v>
      </c>
      <c r="C27" s="66">
        <v>36</v>
      </c>
      <c r="D27" s="5" t="s">
        <v>34</v>
      </c>
    </row>
    <row r="28" spans="1:4" ht="15.75" thickBot="1" x14ac:dyDescent="0.3">
      <c r="A28">
        <f t="shared" si="0"/>
        <v>3.9000000000000021</v>
      </c>
      <c r="B28" s="67">
        <v>0.48</v>
      </c>
      <c r="C28" s="66">
        <v>38</v>
      </c>
      <c r="D28" s="5" t="s">
        <v>34</v>
      </c>
    </row>
    <row r="29" spans="1:4" ht="15.75" thickBot="1" x14ac:dyDescent="0.3">
      <c r="A29">
        <f t="shared" si="0"/>
        <v>4.0000000000000018</v>
      </c>
      <c r="B29" s="67">
        <v>0.24</v>
      </c>
      <c r="C29" s="66">
        <v>31</v>
      </c>
      <c r="D29" s="5" t="s">
        <v>34</v>
      </c>
    </row>
    <row r="30" spans="1:4" ht="15.75" thickBot="1" x14ac:dyDescent="0.3">
      <c r="A30">
        <f t="shared" si="0"/>
        <v>4.1000000000000014</v>
      </c>
      <c r="B30" s="67">
        <v>0.24</v>
      </c>
      <c r="C30" s="66">
        <v>29</v>
      </c>
      <c r="D30" s="5" t="s">
        <v>34</v>
      </c>
    </row>
    <row r="31" spans="1:4" ht="15.75" thickBot="1" x14ac:dyDescent="0.3">
      <c r="A31">
        <f t="shared" si="0"/>
        <v>4.2000000000000011</v>
      </c>
      <c r="B31" s="67">
        <v>0.12</v>
      </c>
      <c r="C31" s="66">
        <v>24</v>
      </c>
      <c r="D31" s="5" t="s">
        <v>34</v>
      </c>
    </row>
    <row r="32" spans="1:4" ht="15.75" thickBot="1" x14ac:dyDescent="0.3">
      <c r="A32">
        <f t="shared" si="0"/>
        <v>4.3000000000000007</v>
      </c>
      <c r="B32" s="67">
        <v>0</v>
      </c>
      <c r="C32" s="66">
        <v>19</v>
      </c>
      <c r="D32" s="5" t="s">
        <v>34</v>
      </c>
    </row>
    <row r="33" spans="1:4" ht="15.75" thickBot="1" x14ac:dyDescent="0.3">
      <c r="A33">
        <f t="shared" si="0"/>
        <v>4.4000000000000004</v>
      </c>
      <c r="B33" s="67">
        <v>0.12</v>
      </c>
      <c r="C33" s="66">
        <v>17</v>
      </c>
      <c r="D33" s="5" t="s">
        <v>34</v>
      </c>
    </row>
    <row r="34" spans="1:4" ht="15.75" thickBot="1" x14ac:dyDescent="0.3">
      <c r="A34">
        <f t="shared" si="0"/>
        <v>4.5</v>
      </c>
      <c r="B34" s="67">
        <v>0.12</v>
      </c>
      <c r="C34" s="66">
        <v>12</v>
      </c>
      <c r="D34" s="5" t="s">
        <v>34</v>
      </c>
    </row>
    <row r="35" spans="1:4" ht="15.75" thickBot="1" x14ac:dyDescent="0.3">
      <c r="A35">
        <f t="shared" si="0"/>
        <v>4.5999999999999996</v>
      </c>
      <c r="B35" s="67">
        <v>0.24</v>
      </c>
      <c r="C35" s="66">
        <v>12</v>
      </c>
      <c r="D35" s="5" t="s">
        <v>34</v>
      </c>
    </row>
    <row r="36" spans="1:4" ht="15.75" thickBot="1" x14ac:dyDescent="0.3">
      <c r="A36">
        <f t="shared" si="0"/>
        <v>4.6999999999999993</v>
      </c>
      <c r="B36" s="67">
        <v>0.24</v>
      </c>
      <c r="C36" s="66">
        <v>12</v>
      </c>
      <c r="D36" s="5" t="s">
        <v>34</v>
      </c>
    </row>
    <row r="37" spans="1:4" ht="15.75" thickBot="1" x14ac:dyDescent="0.3">
      <c r="A37">
        <f t="shared" si="0"/>
        <v>4.7999999999999989</v>
      </c>
      <c r="B37" s="67">
        <v>0.24</v>
      </c>
      <c r="C37" s="66">
        <v>12</v>
      </c>
      <c r="D37" s="5" t="s">
        <v>34</v>
      </c>
    </row>
    <row r="38" spans="1:4" ht="15.75" thickBot="1" x14ac:dyDescent="0.3">
      <c r="A38">
        <f t="shared" si="0"/>
        <v>4.8999999999999986</v>
      </c>
      <c r="B38" s="67">
        <v>0.24</v>
      </c>
      <c r="C38" s="66">
        <v>10</v>
      </c>
      <c r="D38" s="5" t="s">
        <v>34</v>
      </c>
    </row>
    <row r="39" spans="1:4" ht="15.75" thickBot="1" x14ac:dyDescent="0.3">
      <c r="A39">
        <f t="shared" si="0"/>
        <v>4.9999999999999982</v>
      </c>
      <c r="B39" s="67">
        <v>0.12</v>
      </c>
      <c r="C39" s="66">
        <v>10</v>
      </c>
      <c r="D39" s="5" t="s">
        <v>34</v>
      </c>
    </row>
    <row r="40" spans="1:4" ht="15.75" thickBot="1" x14ac:dyDescent="0.3">
      <c r="A40">
        <f t="shared" si="0"/>
        <v>5.0999999999999979</v>
      </c>
      <c r="B40" s="67">
        <v>0.24</v>
      </c>
      <c r="C40" s="66">
        <v>10</v>
      </c>
      <c r="D40" s="5" t="s">
        <v>34</v>
      </c>
    </row>
    <row r="41" spans="1:4" ht="15.75" thickBot="1" x14ac:dyDescent="0.3">
      <c r="A41">
        <f t="shared" si="0"/>
        <v>5.1999999999999975</v>
      </c>
      <c r="B41" s="67">
        <v>0.24</v>
      </c>
      <c r="C41" s="66">
        <v>10</v>
      </c>
      <c r="D41" s="5" t="s">
        <v>34</v>
      </c>
    </row>
    <row r="42" spans="1:4" ht="15.75" thickBot="1" x14ac:dyDescent="0.3">
      <c r="A42">
        <f t="shared" si="0"/>
        <v>5.2999999999999972</v>
      </c>
      <c r="B42" s="67">
        <v>0.24</v>
      </c>
      <c r="C42" s="66">
        <v>10</v>
      </c>
      <c r="D42" s="5" t="s">
        <v>34</v>
      </c>
    </row>
    <row r="43" spans="1:4" ht="15.75" thickBot="1" x14ac:dyDescent="0.3">
      <c r="A43">
        <f t="shared" si="0"/>
        <v>5.3999999999999968</v>
      </c>
      <c r="B43" s="67">
        <v>0.24</v>
      </c>
      <c r="C43" s="66">
        <v>7</v>
      </c>
      <c r="D43" s="5" t="s">
        <v>34</v>
      </c>
    </row>
    <row r="44" spans="1:4" ht="15.75" thickBot="1" x14ac:dyDescent="0.3">
      <c r="A44">
        <f t="shared" si="0"/>
        <v>5.4999999999999964</v>
      </c>
      <c r="B44" s="67">
        <v>0.24</v>
      </c>
      <c r="C44" s="66">
        <v>7</v>
      </c>
      <c r="D44" s="5" t="s">
        <v>34</v>
      </c>
    </row>
    <row r="45" spans="1:4" ht="15.75" thickBot="1" x14ac:dyDescent="0.3">
      <c r="A45">
        <f t="shared" si="0"/>
        <v>5.5999999999999961</v>
      </c>
      <c r="B45" s="67">
        <v>0.24</v>
      </c>
      <c r="C45" s="66">
        <v>7</v>
      </c>
      <c r="D45" s="5" t="s">
        <v>34</v>
      </c>
    </row>
    <row r="46" spans="1:4" ht="15.75" thickBot="1" x14ac:dyDescent="0.3">
      <c r="A46">
        <f t="shared" si="0"/>
        <v>5.6999999999999957</v>
      </c>
      <c r="B46" s="67">
        <v>0.24</v>
      </c>
      <c r="C46" s="66">
        <v>7</v>
      </c>
      <c r="D46" s="5" t="s">
        <v>34</v>
      </c>
    </row>
    <row r="47" spans="1:4" ht="15.75" thickBot="1" x14ac:dyDescent="0.3">
      <c r="A47">
        <f t="shared" si="0"/>
        <v>5.7999999999999954</v>
      </c>
      <c r="B47" s="67">
        <v>0.36</v>
      </c>
      <c r="C47" s="66">
        <v>7</v>
      </c>
      <c r="D47" s="5" t="s">
        <v>34</v>
      </c>
    </row>
    <row r="48" spans="1:4" ht="15.75" thickBot="1" x14ac:dyDescent="0.3">
      <c r="A48">
        <f t="shared" si="0"/>
        <v>5.899999999999995</v>
      </c>
      <c r="B48" s="67">
        <v>0.48</v>
      </c>
      <c r="C48" s="66">
        <v>10</v>
      </c>
      <c r="D48" s="5" t="s">
        <v>34</v>
      </c>
    </row>
    <row r="49" spans="1:4" ht="15.75" thickBot="1" x14ac:dyDescent="0.3">
      <c r="A49">
        <f t="shared" si="0"/>
        <v>5.9999999999999947</v>
      </c>
      <c r="B49" s="67">
        <v>0.48</v>
      </c>
      <c r="C49" s="66">
        <v>10</v>
      </c>
      <c r="D49" s="5" t="s">
        <v>34</v>
      </c>
    </row>
    <row r="50" spans="1:4" ht="15.75" thickBot="1" x14ac:dyDescent="0.3">
      <c r="A50">
        <f t="shared" si="0"/>
        <v>6.0999999999999943</v>
      </c>
      <c r="B50" s="67">
        <v>0.24</v>
      </c>
      <c r="C50" s="66">
        <v>12</v>
      </c>
      <c r="D50" s="5" t="s">
        <v>34</v>
      </c>
    </row>
    <row r="51" spans="1:4" ht="15.75" thickBot="1" x14ac:dyDescent="0.3">
      <c r="A51">
        <f t="shared" si="0"/>
        <v>6.199999999999994</v>
      </c>
      <c r="B51" s="67">
        <v>0.24</v>
      </c>
      <c r="C51" s="66">
        <v>10</v>
      </c>
      <c r="D51" s="5" t="s">
        <v>34</v>
      </c>
    </row>
    <row r="52" spans="1:4" ht="15.75" thickBot="1" x14ac:dyDescent="0.3">
      <c r="A52">
        <f t="shared" si="0"/>
        <v>6.2999999999999936</v>
      </c>
      <c r="B52" s="67">
        <v>0.24</v>
      </c>
      <c r="C52" s="66">
        <v>10</v>
      </c>
      <c r="D52" s="5" t="s">
        <v>34</v>
      </c>
    </row>
    <row r="53" spans="1:4" ht="15.75" thickBot="1" x14ac:dyDescent="0.3">
      <c r="A53">
        <f t="shared" si="0"/>
        <v>6.3999999999999932</v>
      </c>
      <c r="B53" s="67">
        <v>0.48</v>
      </c>
      <c r="C53" s="66">
        <v>7</v>
      </c>
      <c r="D53" s="5" t="s">
        <v>34</v>
      </c>
    </row>
    <row r="54" spans="1:4" ht="15.75" thickBot="1" x14ac:dyDescent="0.3">
      <c r="A54">
        <f t="shared" si="0"/>
        <v>6.4999999999999929</v>
      </c>
      <c r="B54" s="67">
        <v>0.84</v>
      </c>
      <c r="C54" s="66">
        <v>7</v>
      </c>
      <c r="D54" s="5" t="s">
        <v>34</v>
      </c>
    </row>
    <row r="55" spans="1:4" ht="15.75" thickBot="1" x14ac:dyDescent="0.3">
      <c r="A55">
        <f t="shared" si="0"/>
        <v>6.5999999999999925</v>
      </c>
      <c r="B55" s="67">
        <v>2.4</v>
      </c>
      <c r="C55" s="66">
        <v>14</v>
      </c>
      <c r="D55" s="5" t="s">
        <v>34</v>
      </c>
    </row>
    <row r="56" spans="1:4" ht="15.75" thickBot="1" x14ac:dyDescent="0.3">
      <c r="A56">
        <f t="shared" si="0"/>
        <v>6.6999999999999922</v>
      </c>
      <c r="B56" s="67">
        <v>1.2</v>
      </c>
      <c r="C56" s="66">
        <v>19</v>
      </c>
      <c r="D56" s="5" t="s">
        <v>34</v>
      </c>
    </row>
    <row r="57" spans="1:4" ht="15.75" thickBot="1" x14ac:dyDescent="0.3">
      <c r="A57">
        <f t="shared" si="0"/>
        <v>6.7999999999999918</v>
      </c>
      <c r="B57" s="67">
        <v>0.48</v>
      </c>
      <c r="C57" s="66">
        <v>12</v>
      </c>
      <c r="D57" s="5" t="s">
        <v>34</v>
      </c>
    </row>
    <row r="58" spans="1:4" ht="15.75" thickBot="1" x14ac:dyDescent="0.3">
      <c r="A58">
        <f t="shared" si="0"/>
        <v>6.8999999999999915</v>
      </c>
      <c r="B58" s="67">
        <v>0.36</v>
      </c>
      <c r="C58" s="66">
        <v>7</v>
      </c>
      <c r="D58" s="5" t="s">
        <v>34</v>
      </c>
    </row>
    <row r="59" spans="1:4" ht="15.75" thickBot="1" x14ac:dyDescent="0.3">
      <c r="A59">
        <f t="shared" si="0"/>
        <v>6.9999999999999911</v>
      </c>
      <c r="B59" s="67">
        <v>0.36</v>
      </c>
      <c r="C59" s="66">
        <v>10</v>
      </c>
      <c r="D59" s="5" t="s">
        <v>34</v>
      </c>
    </row>
    <row r="60" spans="1:4" ht="15.75" thickBot="1" x14ac:dyDescent="0.3">
      <c r="A60">
        <f t="shared" si="0"/>
        <v>7.0999999999999908</v>
      </c>
      <c r="B60" s="67">
        <v>0.48</v>
      </c>
      <c r="C60" s="66">
        <v>17</v>
      </c>
      <c r="D60" s="5" t="s">
        <v>34</v>
      </c>
    </row>
    <row r="61" spans="1:4" ht="15.75" thickBot="1" x14ac:dyDescent="0.3">
      <c r="A61">
        <f t="shared" si="0"/>
        <v>7.1999999999999904</v>
      </c>
      <c r="B61" s="67">
        <v>0.6</v>
      </c>
      <c r="C61" s="66">
        <v>22</v>
      </c>
      <c r="D61" s="5" t="s">
        <v>34</v>
      </c>
    </row>
    <row r="62" spans="1:4" ht="15.75" thickBot="1" x14ac:dyDescent="0.3">
      <c r="A62">
        <f t="shared" si="0"/>
        <v>7.2999999999999901</v>
      </c>
      <c r="B62" s="67">
        <v>0.6</v>
      </c>
      <c r="C62" s="66">
        <v>29</v>
      </c>
      <c r="D62" s="5" t="s">
        <v>34</v>
      </c>
    </row>
    <row r="63" spans="1:4" ht="15.75" thickBot="1" x14ac:dyDescent="0.3">
      <c r="A63">
        <f t="shared" si="0"/>
        <v>7.3999999999999897</v>
      </c>
      <c r="B63" s="67">
        <v>0.72</v>
      </c>
      <c r="C63" s="66">
        <v>31</v>
      </c>
      <c r="D63" s="5" t="s">
        <v>34</v>
      </c>
    </row>
    <row r="64" spans="1:4" ht="15.75" thickBot="1" x14ac:dyDescent="0.3">
      <c r="A64">
        <f t="shared" si="0"/>
        <v>7.4999999999999893</v>
      </c>
      <c r="B64" s="68">
        <v>0.6</v>
      </c>
      <c r="C64" s="65">
        <v>34</v>
      </c>
      <c r="D64" s="5" t="s">
        <v>34</v>
      </c>
    </row>
    <row r="65" spans="1:4" ht="15.75" thickBot="1" x14ac:dyDescent="0.3">
      <c r="A65">
        <f t="shared" si="0"/>
        <v>7.599999999999989</v>
      </c>
      <c r="B65" s="67">
        <v>0.7</v>
      </c>
      <c r="C65" s="66">
        <v>29</v>
      </c>
      <c r="D65" s="5" t="s">
        <v>34</v>
      </c>
    </row>
    <row r="66" spans="1:4" ht="15.75" thickBot="1" x14ac:dyDescent="0.3">
      <c r="A66">
        <f t="shared" si="0"/>
        <v>7.6999999999999886</v>
      </c>
      <c r="B66" s="67">
        <v>1</v>
      </c>
      <c r="C66" s="66">
        <v>26</v>
      </c>
      <c r="D66" s="5" t="s">
        <v>34</v>
      </c>
    </row>
    <row r="67" spans="1:4" ht="15.75" thickBot="1" x14ac:dyDescent="0.3">
      <c r="A67">
        <f t="shared" si="0"/>
        <v>7.7999999999999883</v>
      </c>
      <c r="B67" s="67">
        <v>1.1000000000000001</v>
      </c>
      <c r="C67" s="66">
        <v>34</v>
      </c>
      <c r="D67" s="5" t="s">
        <v>34</v>
      </c>
    </row>
    <row r="68" spans="1:4" ht="15.75" thickBot="1" x14ac:dyDescent="0.3">
      <c r="A68">
        <f t="shared" ref="A68:A131" si="1">A67+0.1</f>
        <v>7.8999999999999879</v>
      </c>
      <c r="B68" s="67">
        <v>1.6</v>
      </c>
      <c r="C68" s="66">
        <v>46</v>
      </c>
      <c r="D68" s="5" t="s">
        <v>34</v>
      </c>
    </row>
    <row r="69" spans="1:4" ht="15.75" thickBot="1" x14ac:dyDescent="0.3">
      <c r="A69">
        <f t="shared" si="1"/>
        <v>7.9999999999999876</v>
      </c>
      <c r="B69" s="67">
        <v>1.6</v>
      </c>
      <c r="C69" s="66">
        <v>67</v>
      </c>
      <c r="D69" s="5" t="s">
        <v>34</v>
      </c>
    </row>
    <row r="70" spans="1:4" ht="15.75" thickBot="1" x14ac:dyDescent="0.3">
      <c r="A70">
        <f t="shared" si="1"/>
        <v>8.0999999999999872</v>
      </c>
      <c r="B70" s="67">
        <v>1.6</v>
      </c>
      <c r="C70" s="66">
        <v>72</v>
      </c>
      <c r="D70" s="5" t="s">
        <v>34</v>
      </c>
    </row>
    <row r="71" spans="1:4" ht="15.75" thickBot="1" x14ac:dyDescent="0.3">
      <c r="A71">
        <f t="shared" si="1"/>
        <v>8.1999999999999869</v>
      </c>
      <c r="B71" s="67">
        <v>1.2</v>
      </c>
      <c r="C71" s="66">
        <v>72</v>
      </c>
      <c r="D71" s="5" t="s">
        <v>34</v>
      </c>
    </row>
    <row r="72" spans="1:4" ht="15.75" thickBot="1" x14ac:dyDescent="0.3">
      <c r="A72">
        <f t="shared" si="1"/>
        <v>8.2999999999999865</v>
      </c>
      <c r="B72" s="67">
        <v>1</v>
      </c>
      <c r="C72" s="66">
        <v>58</v>
      </c>
      <c r="D72" s="5" t="s">
        <v>34</v>
      </c>
    </row>
    <row r="73" spans="1:4" ht="15.75" thickBot="1" x14ac:dyDescent="0.3">
      <c r="A73">
        <f t="shared" si="1"/>
        <v>8.3999999999999861</v>
      </c>
      <c r="B73" s="67">
        <v>0.8</v>
      </c>
      <c r="C73" s="66">
        <v>48</v>
      </c>
      <c r="D73" s="5" t="s">
        <v>34</v>
      </c>
    </row>
    <row r="74" spans="1:4" ht="15.75" thickBot="1" x14ac:dyDescent="0.3">
      <c r="A74">
        <f t="shared" si="1"/>
        <v>8.4999999999999858</v>
      </c>
      <c r="B74" s="67">
        <v>1</v>
      </c>
      <c r="C74" s="66">
        <v>38</v>
      </c>
      <c r="D74" s="5" t="s">
        <v>34</v>
      </c>
    </row>
    <row r="75" spans="1:4" ht="15.75" thickBot="1" x14ac:dyDescent="0.3">
      <c r="A75">
        <f t="shared" si="1"/>
        <v>8.5999999999999854</v>
      </c>
      <c r="B75" s="67">
        <v>5.5</v>
      </c>
      <c r="C75" s="66">
        <v>48</v>
      </c>
      <c r="D75" s="5" t="s">
        <v>34</v>
      </c>
    </row>
    <row r="76" spans="1:4" ht="15.75" thickBot="1" x14ac:dyDescent="0.3">
      <c r="A76">
        <f t="shared" si="1"/>
        <v>8.6999999999999851</v>
      </c>
      <c r="B76" s="67">
        <v>9.1</v>
      </c>
      <c r="C76" s="66">
        <v>62</v>
      </c>
      <c r="D76" s="5" t="s">
        <v>34</v>
      </c>
    </row>
    <row r="77" spans="1:4" ht="15.75" thickBot="1" x14ac:dyDescent="0.3">
      <c r="A77">
        <f t="shared" si="1"/>
        <v>8.7999999999999847</v>
      </c>
      <c r="B77" s="67">
        <v>5.6</v>
      </c>
      <c r="C77" s="66">
        <v>50</v>
      </c>
      <c r="D77" s="5" t="s">
        <v>34</v>
      </c>
    </row>
    <row r="78" spans="1:4" ht="15.75" thickBot="1" x14ac:dyDescent="0.3">
      <c r="A78">
        <f t="shared" si="1"/>
        <v>8.8999999999999844</v>
      </c>
      <c r="B78" s="67">
        <v>1.7</v>
      </c>
      <c r="C78" s="66">
        <v>50</v>
      </c>
      <c r="D78" s="5" t="s">
        <v>34</v>
      </c>
    </row>
    <row r="79" spans="1:4" ht="15.75" thickBot="1" x14ac:dyDescent="0.3">
      <c r="A79">
        <f t="shared" si="1"/>
        <v>8.999999999999984</v>
      </c>
      <c r="B79" s="67">
        <v>3.4</v>
      </c>
      <c r="C79" s="66">
        <v>31</v>
      </c>
      <c r="D79" s="5" t="s">
        <v>34</v>
      </c>
    </row>
    <row r="80" spans="1:4" ht="15.75" thickBot="1" x14ac:dyDescent="0.3">
      <c r="A80">
        <f t="shared" si="1"/>
        <v>9.0999999999999837</v>
      </c>
      <c r="B80" s="67">
        <v>5.8</v>
      </c>
      <c r="C80" s="66">
        <v>38</v>
      </c>
      <c r="D80" s="5" t="s">
        <v>34</v>
      </c>
    </row>
    <row r="81" spans="1:4" ht="15.75" thickBot="1" x14ac:dyDescent="0.3">
      <c r="A81">
        <f t="shared" si="1"/>
        <v>9.1999999999999833</v>
      </c>
      <c r="B81" s="67">
        <v>2.2000000000000002</v>
      </c>
      <c r="C81" s="66">
        <v>43</v>
      </c>
      <c r="D81" s="5" t="s">
        <v>34</v>
      </c>
    </row>
    <row r="82" spans="1:4" ht="15.75" thickBot="1" x14ac:dyDescent="0.3">
      <c r="A82">
        <f t="shared" si="1"/>
        <v>9.2999999999999829</v>
      </c>
      <c r="B82" s="67">
        <v>3.8</v>
      </c>
      <c r="C82" s="66">
        <v>48</v>
      </c>
      <c r="D82" s="5" t="s">
        <v>34</v>
      </c>
    </row>
    <row r="83" spans="1:4" ht="15.75" thickBot="1" x14ac:dyDescent="0.3">
      <c r="A83">
        <f t="shared" si="1"/>
        <v>9.3999999999999826</v>
      </c>
      <c r="B83" s="67">
        <v>7.6</v>
      </c>
      <c r="C83" s="66">
        <v>36</v>
      </c>
      <c r="D83" s="5" t="s">
        <v>34</v>
      </c>
    </row>
    <row r="84" spans="1:4" ht="15.75" thickBot="1" x14ac:dyDescent="0.3">
      <c r="A84">
        <f t="shared" si="1"/>
        <v>9.4999999999999822</v>
      </c>
      <c r="B84" s="67">
        <v>13</v>
      </c>
      <c r="C84" s="66">
        <v>24</v>
      </c>
      <c r="D84" s="1" t="s">
        <v>33</v>
      </c>
    </row>
    <row r="85" spans="1:4" ht="15.75" thickBot="1" x14ac:dyDescent="0.3">
      <c r="A85">
        <f t="shared" si="1"/>
        <v>9.5999999999999819</v>
      </c>
      <c r="B85" s="67">
        <v>20.2</v>
      </c>
      <c r="C85" s="66">
        <v>29</v>
      </c>
      <c r="D85" s="1" t="s">
        <v>33</v>
      </c>
    </row>
    <row r="86" spans="1:4" s="11" customFormat="1" ht="15.75" thickBot="1" x14ac:dyDescent="0.3">
      <c r="A86">
        <f t="shared" si="1"/>
        <v>9.6999999999999815</v>
      </c>
      <c r="B86" s="67">
        <v>20.8</v>
      </c>
      <c r="C86" s="66">
        <v>31</v>
      </c>
      <c r="D86" s="1" t="s">
        <v>33</v>
      </c>
    </row>
    <row r="87" spans="1:4" s="11" customFormat="1" ht="15.75" thickBot="1" x14ac:dyDescent="0.3">
      <c r="A87">
        <f t="shared" si="1"/>
        <v>9.7999999999999812</v>
      </c>
      <c r="B87" s="67">
        <v>21</v>
      </c>
      <c r="C87" s="66">
        <v>72</v>
      </c>
      <c r="D87" s="1" t="s">
        <v>33</v>
      </c>
    </row>
    <row r="88" spans="1:4" s="11" customFormat="1" ht="15.75" thickBot="1" x14ac:dyDescent="0.3">
      <c r="A88">
        <f t="shared" si="1"/>
        <v>9.8999999999999808</v>
      </c>
      <c r="B88" s="67">
        <v>18.8</v>
      </c>
      <c r="C88" s="66">
        <v>82</v>
      </c>
      <c r="D88" s="1" t="s">
        <v>33</v>
      </c>
    </row>
    <row r="89" spans="1:4" s="11" customFormat="1" ht="15.75" thickBot="1" x14ac:dyDescent="0.3">
      <c r="A89">
        <f t="shared" si="1"/>
        <v>9.9999999999999805</v>
      </c>
      <c r="B89" s="67">
        <v>17.600000000000001</v>
      </c>
      <c r="C89" s="66">
        <v>79</v>
      </c>
      <c r="D89" s="1" t="s">
        <v>33</v>
      </c>
    </row>
    <row r="90" spans="1:4" ht="15.75" thickBot="1" x14ac:dyDescent="0.3">
      <c r="A90">
        <f t="shared" si="1"/>
        <v>10.09999999999998</v>
      </c>
      <c r="B90" s="67">
        <v>15.4</v>
      </c>
      <c r="C90" s="66">
        <v>72</v>
      </c>
      <c r="D90" s="1" t="s">
        <v>33</v>
      </c>
    </row>
    <row r="91" spans="1:4" ht="15.75" thickBot="1" x14ac:dyDescent="0.3">
      <c r="A91">
        <f t="shared" si="1"/>
        <v>10.19999999999998</v>
      </c>
      <c r="B91" s="67">
        <v>14.5</v>
      </c>
      <c r="C91" s="66">
        <v>67</v>
      </c>
      <c r="D91" s="1" t="s">
        <v>33</v>
      </c>
    </row>
    <row r="92" spans="1:4" ht="15.75" thickBot="1" x14ac:dyDescent="0.3">
      <c r="A92">
        <f t="shared" si="1"/>
        <v>10.299999999999979</v>
      </c>
      <c r="B92" s="67">
        <v>13.3</v>
      </c>
      <c r="C92" s="66">
        <v>65</v>
      </c>
      <c r="D92" s="1" t="s">
        <v>33</v>
      </c>
    </row>
    <row r="93" spans="1:4" ht="15.75" thickBot="1" x14ac:dyDescent="0.3">
      <c r="A93">
        <f t="shared" si="1"/>
        <v>10.399999999999979</v>
      </c>
      <c r="B93" s="67">
        <v>13</v>
      </c>
      <c r="C93" s="66">
        <v>60</v>
      </c>
      <c r="D93" s="1" t="s">
        <v>33</v>
      </c>
    </row>
    <row r="94" spans="1:4" ht="15.75" thickBot="1" x14ac:dyDescent="0.3">
      <c r="A94">
        <f t="shared" si="1"/>
        <v>10.499999999999979</v>
      </c>
      <c r="B94" s="67">
        <v>13</v>
      </c>
      <c r="C94" s="66">
        <v>58</v>
      </c>
      <c r="D94" s="1" t="s">
        <v>33</v>
      </c>
    </row>
    <row r="95" spans="1:4" ht="15.75" thickBot="1" x14ac:dyDescent="0.3">
      <c r="A95">
        <f t="shared" si="1"/>
        <v>10.599999999999978</v>
      </c>
      <c r="B95" s="67">
        <v>15.6</v>
      </c>
      <c r="C95" s="66">
        <v>58</v>
      </c>
      <c r="D95" s="1" t="s">
        <v>33</v>
      </c>
    </row>
    <row r="96" spans="1:4" ht="15.75" thickBot="1" x14ac:dyDescent="0.3">
      <c r="A96">
        <f t="shared" si="1"/>
        <v>10.699999999999978</v>
      </c>
      <c r="B96" s="67">
        <v>18.600000000000001</v>
      </c>
      <c r="C96" s="66">
        <v>72</v>
      </c>
      <c r="D96" s="1" t="s">
        <v>33</v>
      </c>
    </row>
    <row r="97" spans="1:4" ht="15.75" thickBot="1" x14ac:dyDescent="0.3">
      <c r="A97">
        <f t="shared" si="1"/>
        <v>10.799999999999978</v>
      </c>
      <c r="B97" s="67">
        <v>18.7</v>
      </c>
      <c r="C97" s="66">
        <v>62</v>
      </c>
      <c r="D97" s="1" t="s">
        <v>33</v>
      </c>
    </row>
    <row r="98" spans="1:4" ht="15.75" thickBot="1" x14ac:dyDescent="0.3">
      <c r="A98">
        <f t="shared" si="1"/>
        <v>10.899999999999977</v>
      </c>
      <c r="B98" s="67">
        <v>19.899999999999999</v>
      </c>
      <c r="C98" s="66">
        <v>55</v>
      </c>
      <c r="D98" s="1" t="s">
        <v>33</v>
      </c>
    </row>
    <row r="99" spans="1:4" ht="15.75" thickBot="1" x14ac:dyDescent="0.3">
      <c r="A99">
        <f t="shared" si="1"/>
        <v>10.999999999999977</v>
      </c>
      <c r="B99" s="67">
        <v>14</v>
      </c>
      <c r="C99" s="66">
        <v>38</v>
      </c>
      <c r="D99" s="1" t="s">
        <v>33</v>
      </c>
    </row>
    <row r="100" spans="1:4" ht="15.75" thickBot="1" x14ac:dyDescent="0.3">
      <c r="A100">
        <f t="shared" si="1"/>
        <v>11.099999999999977</v>
      </c>
      <c r="B100" s="67">
        <v>18.399999999999999</v>
      </c>
      <c r="C100" s="66">
        <v>36</v>
      </c>
      <c r="D100" s="1" t="s">
        <v>33</v>
      </c>
    </row>
    <row r="101" spans="1:4" ht="15.75" thickBot="1" x14ac:dyDescent="0.3">
      <c r="A101">
        <f t="shared" si="1"/>
        <v>11.199999999999976</v>
      </c>
      <c r="B101" s="67">
        <v>16.7</v>
      </c>
      <c r="C101" s="66">
        <v>50</v>
      </c>
      <c r="D101" s="1" t="s">
        <v>33</v>
      </c>
    </row>
    <row r="102" spans="1:4" ht="15.75" thickBot="1" x14ac:dyDescent="0.3">
      <c r="A102">
        <f t="shared" si="1"/>
        <v>11.299999999999976</v>
      </c>
      <c r="B102" s="67">
        <v>16.3</v>
      </c>
      <c r="C102" s="66">
        <v>48</v>
      </c>
      <c r="D102" s="1" t="s">
        <v>33</v>
      </c>
    </row>
    <row r="103" spans="1:4" ht="15.75" thickBot="1" x14ac:dyDescent="0.3">
      <c r="A103">
        <f t="shared" si="1"/>
        <v>11.399999999999975</v>
      </c>
      <c r="B103" s="67">
        <v>16</v>
      </c>
      <c r="C103" s="66">
        <v>55</v>
      </c>
      <c r="D103" s="1" t="s">
        <v>33</v>
      </c>
    </row>
    <row r="104" spans="1:4" ht="15.75" thickBot="1" x14ac:dyDescent="0.3">
      <c r="A104">
        <f t="shared" si="1"/>
        <v>11.499999999999975</v>
      </c>
      <c r="B104" s="67">
        <v>13.4</v>
      </c>
      <c r="C104" s="66">
        <v>48</v>
      </c>
      <c r="D104" s="1" t="s">
        <v>33</v>
      </c>
    </row>
    <row r="105" spans="1:4" ht="15.75" thickBot="1" x14ac:dyDescent="0.3">
      <c r="A105">
        <f t="shared" si="1"/>
        <v>11.599999999999975</v>
      </c>
      <c r="B105" s="67">
        <v>12.4</v>
      </c>
      <c r="C105" s="66">
        <v>43</v>
      </c>
      <c r="D105" s="1" t="s">
        <v>33</v>
      </c>
    </row>
    <row r="106" spans="1:4" ht="15.75" thickBot="1" x14ac:dyDescent="0.3">
      <c r="A106">
        <f t="shared" si="1"/>
        <v>11.699999999999974</v>
      </c>
      <c r="B106" s="67">
        <v>8.6</v>
      </c>
      <c r="C106" s="66">
        <v>41</v>
      </c>
      <c r="D106" s="1" t="s">
        <v>33</v>
      </c>
    </row>
    <row r="107" spans="1:4" ht="15.75" thickBot="1" x14ac:dyDescent="0.3">
      <c r="A107">
        <f t="shared" si="1"/>
        <v>11.799999999999974</v>
      </c>
      <c r="B107" s="67">
        <v>8.8000000000000007</v>
      </c>
      <c r="C107" s="66">
        <v>46</v>
      </c>
      <c r="D107" s="1" t="s">
        <v>33</v>
      </c>
    </row>
    <row r="108" spans="1:4" ht="15.75" thickBot="1" x14ac:dyDescent="0.3">
      <c r="A108">
        <f t="shared" si="1"/>
        <v>11.899999999999974</v>
      </c>
      <c r="B108" s="67">
        <v>7.3</v>
      </c>
      <c r="C108" s="66">
        <v>43</v>
      </c>
      <c r="D108" s="1" t="s">
        <v>33</v>
      </c>
    </row>
    <row r="109" spans="1:4" ht="15.75" thickBot="1" x14ac:dyDescent="0.3">
      <c r="A109">
        <f t="shared" si="1"/>
        <v>11.999999999999973</v>
      </c>
      <c r="B109" s="67">
        <v>8.4</v>
      </c>
      <c r="C109" s="66">
        <v>43</v>
      </c>
      <c r="D109" s="1" t="s">
        <v>33</v>
      </c>
    </row>
    <row r="110" spans="1:4" ht="15.75" thickBot="1" x14ac:dyDescent="0.3">
      <c r="A110">
        <f t="shared" si="1"/>
        <v>12.099999999999973</v>
      </c>
      <c r="B110" s="67">
        <v>6.8</v>
      </c>
      <c r="C110" s="66">
        <v>36</v>
      </c>
      <c r="D110" s="1" t="s">
        <v>33</v>
      </c>
    </row>
    <row r="111" spans="1:4" ht="15.75" thickBot="1" x14ac:dyDescent="0.3">
      <c r="A111">
        <f t="shared" si="1"/>
        <v>12.199999999999973</v>
      </c>
      <c r="B111" s="67">
        <v>6.4</v>
      </c>
      <c r="C111" s="66">
        <v>36</v>
      </c>
      <c r="D111" s="1" t="s">
        <v>33</v>
      </c>
    </row>
    <row r="112" spans="1:4" ht="15.75" thickBot="1" x14ac:dyDescent="0.3">
      <c r="A112">
        <f t="shared" si="1"/>
        <v>12.299999999999972</v>
      </c>
      <c r="B112" s="67">
        <v>11.5</v>
      </c>
      <c r="C112" s="66">
        <v>41</v>
      </c>
      <c r="D112" s="1" t="s">
        <v>33</v>
      </c>
    </row>
    <row r="113" spans="1:4" ht="15.75" thickBot="1" x14ac:dyDescent="0.3">
      <c r="A113">
        <f t="shared" si="1"/>
        <v>12.399999999999972</v>
      </c>
      <c r="B113" s="67">
        <v>11.2</v>
      </c>
      <c r="C113" s="66">
        <v>26</v>
      </c>
      <c r="D113" s="1" t="s">
        <v>33</v>
      </c>
    </row>
    <row r="114" spans="1:4" ht="15.75" thickBot="1" x14ac:dyDescent="0.3">
      <c r="A114">
        <f t="shared" si="1"/>
        <v>12.499999999999972</v>
      </c>
      <c r="B114" s="67">
        <v>10.9</v>
      </c>
      <c r="C114" s="66">
        <v>31</v>
      </c>
      <c r="D114" s="1" t="s">
        <v>33</v>
      </c>
    </row>
    <row r="115" spans="1:4" ht="15.75" thickBot="1" x14ac:dyDescent="0.3">
      <c r="A115">
        <f t="shared" si="1"/>
        <v>12.599999999999971</v>
      </c>
      <c r="B115" s="67">
        <v>11.2</v>
      </c>
      <c r="C115" s="66">
        <v>41</v>
      </c>
      <c r="D115" s="1" t="s">
        <v>33</v>
      </c>
    </row>
    <row r="116" spans="1:4" ht="15.75" thickBot="1" x14ac:dyDescent="0.3">
      <c r="A116">
        <f t="shared" si="1"/>
        <v>12.699999999999971</v>
      </c>
      <c r="B116" s="67">
        <v>9.6999999999999993</v>
      </c>
      <c r="C116" s="66">
        <v>48</v>
      </c>
      <c r="D116" s="1" t="s">
        <v>33</v>
      </c>
    </row>
    <row r="117" spans="1:4" ht="15.75" thickBot="1" x14ac:dyDescent="0.3">
      <c r="A117">
        <f t="shared" si="1"/>
        <v>12.799999999999971</v>
      </c>
      <c r="B117" s="67">
        <v>9.8000000000000007</v>
      </c>
      <c r="C117" s="66">
        <v>46</v>
      </c>
      <c r="D117" s="1" t="s">
        <v>33</v>
      </c>
    </row>
    <row r="118" spans="1:4" ht="15.75" thickBot="1" x14ac:dyDescent="0.3">
      <c r="A118">
        <f t="shared" si="1"/>
        <v>12.89999999999997</v>
      </c>
      <c r="B118" s="67">
        <v>8</v>
      </c>
      <c r="C118" s="66">
        <v>38</v>
      </c>
      <c r="D118" s="1" t="s">
        <v>33</v>
      </c>
    </row>
    <row r="119" spans="1:4" ht="15.75" thickBot="1" x14ac:dyDescent="0.3">
      <c r="A119">
        <f t="shared" si="1"/>
        <v>12.99999999999997</v>
      </c>
      <c r="B119" s="67">
        <v>8</v>
      </c>
      <c r="C119" s="66">
        <v>31</v>
      </c>
      <c r="D119" s="1" t="s">
        <v>33</v>
      </c>
    </row>
    <row r="120" spans="1:4" ht="15.75" thickBot="1" x14ac:dyDescent="0.3">
      <c r="A120">
        <f t="shared" si="1"/>
        <v>13.099999999999969</v>
      </c>
      <c r="B120" s="67">
        <v>7.2</v>
      </c>
      <c r="C120" s="66">
        <v>31</v>
      </c>
      <c r="D120" s="1" t="s">
        <v>33</v>
      </c>
    </row>
    <row r="121" spans="1:4" ht="15.75" thickBot="1" x14ac:dyDescent="0.3">
      <c r="A121">
        <f t="shared" si="1"/>
        <v>13.199999999999969</v>
      </c>
      <c r="B121" s="67">
        <v>6.7</v>
      </c>
      <c r="C121" s="66">
        <v>36</v>
      </c>
      <c r="D121" s="1" t="s">
        <v>33</v>
      </c>
    </row>
    <row r="122" spans="1:4" ht="15.75" thickBot="1" x14ac:dyDescent="0.3">
      <c r="A122">
        <f t="shared" si="1"/>
        <v>13.299999999999969</v>
      </c>
      <c r="B122" s="67">
        <v>8.5</v>
      </c>
      <c r="C122" s="66">
        <v>29</v>
      </c>
      <c r="D122" s="1" t="s">
        <v>33</v>
      </c>
    </row>
    <row r="123" spans="1:4" ht="15.75" thickBot="1" x14ac:dyDescent="0.3">
      <c r="A123">
        <f t="shared" si="1"/>
        <v>13.399999999999968</v>
      </c>
      <c r="B123" s="67">
        <v>9.8000000000000007</v>
      </c>
      <c r="C123" s="66">
        <v>24</v>
      </c>
      <c r="D123" s="1" t="s">
        <v>33</v>
      </c>
    </row>
    <row r="124" spans="1:4" ht="15.75" thickBot="1" x14ac:dyDescent="0.3">
      <c r="A124">
        <f t="shared" si="1"/>
        <v>13.499999999999968</v>
      </c>
      <c r="B124" s="67">
        <v>10.8</v>
      </c>
      <c r="C124" s="66">
        <v>26</v>
      </c>
      <c r="D124" s="1" t="s">
        <v>33</v>
      </c>
    </row>
    <row r="125" spans="1:4" ht="15.75" thickBot="1" x14ac:dyDescent="0.3">
      <c r="A125">
        <f t="shared" si="1"/>
        <v>13.599999999999968</v>
      </c>
      <c r="B125" s="67">
        <v>10.8</v>
      </c>
      <c r="C125" s="66">
        <v>31</v>
      </c>
      <c r="D125" s="1" t="s">
        <v>33</v>
      </c>
    </row>
    <row r="126" spans="1:4" ht="15.75" thickBot="1" x14ac:dyDescent="0.3">
      <c r="A126">
        <f t="shared" si="1"/>
        <v>13.699999999999967</v>
      </c>
      <c r="B126" s="68">
        <v>14.2</v>
      </c>
      <c r="C126" s="65">
        <v>36</v>
      </c>
      <c r="D126" s="1" t="s">
        <v>33</v>
      </c>
    </row>
    <row r="127" spans="1:4" ht="15.75" thickBot="1" x14ac:dyDescent="0.3">
      <c r="A127">
        <f t="shared" si="1"/>
        <v>13.799999999999967</v>
      </c>
      <c r="B127" s="67">
        <v>16.8</v>
      </c>
      <c r="C127" s="66">
        <v>43</v>
      </c>
      <c r="D127" s="1" t="s">
        <v>33</v>
      </c>
    </row>
    <row r="128" spans="1:4" ht="15.75" thickBot="1" x14ac:dyDescent="0.3">
      <c r="A128">
        <f t="shared" si="1"/>
        <v>13.899999999999967</v>
      </c>
      <c r="B128" s="67">
        <v>17.8</v>
      </c>
      <c r="C128" s="66">
        <v>58</v>
      </c>
      <c r="D128" s="1" t="s">
        <v>33</v>
      </c>
    </row>
    <row r="129" spans="1:4" ht="15.75" thickBot="1" x14ac:dyDescent="0.3">
      <c r="A129">
        <f t="shared" si="1"/>
        <v>13.999999999999966</v>
      </c>
      <c r="B129" s="67">
        <v>19.899999999999999</v>
      </c>
      <c r="C129" s="66">
        <v>74</v>
      </c>
      <c r="D129" s="1" t="s">
        <v>33</v>
      </c>
    </row>
    <row r="130" spans="1:4" ht="15.75" thickBot="1" x14ac:dyDescent="0.3">
      <c r="A130">
        <f t="shared" si="1"/>
        <v>14.099999999999966</v>
      </c>
      <c r="B130" s="67">
        <v>18</v>
      </c>
      <c r="C130" s="66">
        <v>72</v>
      </c>
      <c r="D130" s="1" t="s">
        <v>33</v>
      </c>
    </row>
    <row r="131" spans="1:4" ht="15.75" thickBot="1" x14ac:dyDescent="0.3">
      <c r="A131">
        <f t="shared" si="1"/>
        <v>14.199999999999966</v>
      </c>
      <c r="B131" s="67">
        <v>19.100000000000001</v>
      </c>
      <c r="C131" s="66">
        <v>62</v>
      </c>
      <c r="D131" s="1" t="s">
        <v>33</v>
      </c>
    </row>
    <row r="132" spans="1:4" ht="15.75" thickBot="1" x14ac:dyDescent="0.3">
      <c r="A132">
        <f t="shared" ref="A132:A188" si="2">A131+0.1</f>
        <v>14.299999999999965</v>
      </c>
      <c r="B132" s="67">
        <v>15.7</v>
      </c>
      <c r="C132" s="66">
        <v>58</v>
      </c>
      <c r="D132" s="1" t="s">
        <v>33</v>
      </c>
    </row>
    <row r="133" spans="1:4" ht="15.75" thickBot="1" x14ac:dyDescent="0.3">
      <c r="A133">
        <f t="shared" si="2"/>
        <v>14.399999999999965</v>
      </c>
      <c r="B133" s="67">
        <v>17.399999999999999</v>
      </c>
      <c r="C133" s="66">
        <v>34</v>
      </c>
      <c r="D133" s="1" t="s">
        <v>33</v>
      </c>
    </row>
    <row r="134" spans="1:4" ht="15.75" thickBot="1" x14ac:dyDescent="0.3">
      <c r="A134">
        <f t="shared" si="2"/>
        <v>14.499999999999964</v>
      </c>
      <c r="B134" s="67">
        <v>14.6</v>
      </c>
      <c r="C134" s="66">
        <v>31</v>
      </c>
      <c r="D134" s="1" t="s">
        <v>33</v>
      </c>
    </row>
    <row r="135" spans="1:4" ht="15.75" thickBot="1" x14ac:dyDescent="0.3">
      <c r="A135">
        <f t="shared" si="2"/>
        <v>14.599999999999964</v>
      </c>
      <c r="B135" s="67">
        <v>13.3</v>
      </c>
      <c r="C135" s="66">
        <v>31</v>
      </c>
      <c r="D135" s="1" t="s">
        <v>33</v>
      </c>
    </row>
    <row r="136" spans="1:4" ht="15.75" thickBot="1" x14ac:dyDescent="0.3">
      <c r="A136">
        <f t="shared" si="2"/>
        <v>14.699999999999964</v>
      </c>
      <c r="B136" s="67">
        <v>13.1</v>
      </c>
      <c r="C136" s="66">
        <v>38</v>
      </c>
      <c r="D136" s="1" t="s">
        <v>33</v>
      </c>
    </row>
    <row r="137" spans="1:4" ht="15.75" thickBot="1" x14ac:dyDescent="0.3">
      <c r="A137">
        <f t="shared" si="2"/>
        <v>14.799999999999963</v>
      </c>
      <c r="B137" s="67">
        <v>12.4</v>
      </c>
      <c r="C137" s="66">
        <v>46</v>
      </c>
      <c r="D137" s="1" t="s">
        <v>33</v>
      </c>
    </row>
    <row r="138" spans="1:4" ht="15.75" thickBot="1" x14ac:dyDescent="0.3">
      <c r="A138">
        <f t="shared" si="2"/>
        <v>14.899999999999963</v>
      </c>
      <c r="B138" s="67">
        <v>11.4</v>
      </c>
      <c r="C138" s="66">
        <v>46</v>
      </c>
      <c r="D138" s="1" t="s">
        <v>33</v>
      </c>
    </row>
    <row r="139" spans="1:4" ht="15.75" thickBot="1" x14ac:dyDescent="0.3">
      <c r="A139">
        <f t="shared" si="2"/>
        <v>14.999999999999963</v>
      </c>
      <c r="B139" s="67">
        <v>10</v>
      </c>
      <c r="C139" s="66">
        <v>43</v>
      </c>
      <c r="D139" s="1" t="s">
        <v>33</v>
      </c>
    </row>
    <row r="140" spans="1:4" ht="15.75" thickBot="1" x14ac:dyDescent="0.3">
      <c r="A140">
        <f t="shared" si="2"/>
        <v>15.099999999999962</v>
      </c>
      <c r="B140" s="67">
        <v>10.199999999999999</v>
      </c>
      <c r="C140" s="66">
        <v>38</v>
      </c>
      <c r="D140" s="1" t="s">
        <v>33</v>
      </c>
    </row>
    <row r="141" spans="1:4" ht="15.75" thickBot="1" x14ac:dyDescent="0.3">
      <c r="A141">
        <f t="shared" si="2"/>
        <v>15.199999999999962</v>
      </c>
      <c r="B141" s="67">
        <v>11.2</v>
      </c>
      <c r="C141" s="66">
        <v>41</v>
      </c>
      <c r="D141" s="1" t="s">
        <v>33</v>
      </c>
    </row>
    <row r="142" spans="1:4" ht="15.75" thickBot="1" x14ac:dyDescent="0.3">
      <c r="A142">
        <f t="shared" si="2"/>
        <v>15.299999999999962</v>
      </c>
      <c r="B142" s="67">
        <v>15.5</v>
      </c>
      <c r="C142" s="66">
        <v>41</v>
      </c>
      <c r="D142" s="1" t="s">
        <v>33</v>
      </c>
    </row>
    <row r="143" spans="1:4" ht="15.75" thickBot="1" x14ac:dyDescent="0.3">
      <c r="A143">
        <f t="shared" si="2"/>
        <v>15.399999999999961</v>
      </c>
      <c r="B143" s="67">
        <v>15.4</v>
      </c>
      <c r="C143" s="66">
        <v>46</v>
      </c>
      <c r="D143" s="1" t="s">
        <v>33</v>
      </c>
    </row>
    <row r="144" spans="1:4" ht="15.75" thickBot="1" x14ac:dyDescent="0.3">
      <c r="A144">
        <f t="shared" si="2"/>
        <v>15.499999999999961</v>
      </c>
      <c r="B144" s="67">
        <v>11.6</v>
      </c>
      <c r="C144" s="66">
        <v>55</v>
      </c>
      <c r="D144" s="1" t="s">
        <v>33</v>
      </c>
    </row>
    <row r="145" spans="1:4" ht="15.75" thickBot="1" x14ac:dyDescent="0.3">
      <c r="A145">
        <f t="shared" si="2"/>
        <v>15.599999999999961</v>
      </c>
      <c r="B145" s="67">
        <v>11.4</v>
      </c>
      <c r="C145" s="66">
        <v>55</v>
      </c>
      <c r="D145" s="1" t="s">
        <v>33</v>
      </c>
    </row>
    <row r="146" spans="1:4" ht="15.75" thickBot="1" x14ac:dyDescent="0.3">
      <c r="A146">
        <f t="shared" si="2"/>
        <v>15.69999999999996</v>
      </c>
      <c r="B146" s="67">
        <v>10</v>
      </c>
      <c r="C146" s="66">
        <v>46</v>
      </c>
      <c r="D146" s="1" t="s">
        <v>33</v>
      </c>
    </row>
    <row r="147" spans="1:4" ht="15.75" thickBot="1" x14ac:dyDescent="0.3">
      <c r="A147">
        <f t="shared" si="2"/>
        <v>15.79999999999996</v>
      </c>
      <c r="B147" s="67">
        <v>11.5</v>
      </c>
      <c r="C147" s="66">
        <v>36</v>
      </c>
      <c r="D147" s="1" t="s">
        <v>33</v>
      </c>
    </row>
    <row r="148" spans="1:4" ht="15.75" thickBot="1" x14ac:dyDescent="0.3">
      <c r="A148">
        <f t="shared" si="2"/>
        <v>15.899999999999959</v>
      </c>
      <c r="B148" s="67">
        <v>13.1</v>
      </c>
      <c r="C148" s="66">
        <v>38</v>
      </c>
      <c r="D148" s="1" t="s">
        <v>33</v>
      </c>
    </row>
    <row r="149" spans="1:4" ht="15.75" thickBot="1" x14ac:dyDescent="0.3">
      <c r="A149">
        <f t="shared" si="2"/>
        <v>15.999999999999959</v>
      </c>
      <c r="B149" s="67">
        <v>16.899999999999999</v>
      </c>
      <c r="C149" s="66">
        <v>41</v>
      </c>
      <c r="D149" s="1" t="s">
        <v>33</v>
      </c>
    </row>
    <row r="150" spans="1:4" ht="15.75" thickBot="1" x14ac:dyDescent="0.3">
      <c r="A150">
        <f t="shared" si="2"/>
        <v>16.099999999999959</v>
      </c>
      <c r="B150" s="67">
        <v>15.2</v>
      </c>
      <c r="C150" s="66">
        <v>55</v>
      </c>
      <c r="D150" s="1" t="s">
        <v>33</v>
      </c>
    </row>
    <row r="151" spans="1:4" ht="15.75" thickBot="1" x14ac:dyDescent="0.3">
      <c r="A151">
        <f t="shared" si="2"/>
        <v>16.19999999999996</v>
      </c>
      <c r="B151" s="67">
        <v>14.9</v>
      </c>
      <c r="C151" s="66">
        <v>60</v>
      </c>
      <c r="D151" s="1" t="s">
        <v>33</v>
      </c>
    </row>
    <row r="152" spans="1:4" ht="15.75" thickBot="1" x14ac:dyDescent="0.3">
      <c r="A152">
        <f t="shared" si="2"/>
        <v>16.299999999999962</v>
      </c>
      <c r="B152" s="67">
        <v>16</v>
      </c>
      <c r="C152" s="66">
        <v>65</v>
      </c>
      <c r="D152" s="1" t="s">
        <v>33</v>
      </c>
    </row>
    <row r="153" spans="1:4" ht="15.75" thickBot="1" x14ac:dyDescent="0.3">
      <c r="A153">
        <f t="shared" si="2"/>
        <v>16.399999999999963</v>
      </c>
      <c r="B153" s="67">
        <v>15.1</v>
      </c>
      <c r="C153" s="66">
        <v>62</v>
      </c>
      <c r="D153" s="1" t="s">
        <v>33</v>
      </c>
    </row>
    <row r="154" spans="1:4" ht="15.75" thickBot="1" x14ac:dyDescent="0.3">
      <c r="A154">
        <f t="shared" si="2"/>
        <v>16.499999999999964</v>
      </c>
      <c r="B154" s="67">
        <v>15.6</v>
      </c>
      <c r="C154" s="66">
        <v>62</v>
      </c>
      <c r="D154" s="1" t="s">
        <v>33</v>
      </c>
    </row>
    <row r="155" spans="1:4" ht="15.75" thickBot="1" x14ac:dyDescent="0.3">
      <c r="A155">
        <f t="shared" si="2"/>
        <v>16.599999999999966</v>
      </c>
      <c r="B155" s="67">
        <v>14.6</v>
      </c>
      <c r="C155" s="66">
        <v>72</v>
      </c>
      <c r="D155" s="1" t="s">
        <v>33</v>
      </c>
    </row>
    <row r="156" spans="1:4" ht="15.75" thickBot="1" x14ac:dyDescent="0.3">
      <c r="A156">
        <f t="shared" si="2"/>
        <v>16.699999999999967</v>
      </c>
      <c r="B156" s="67">
        <v>11.8</v>
      </c>
      <c r="C156" s="66">
        <v>72</v>
      </c>
      <c r="D156" s="1" t="s">
        <v>33</v>
      </c>
    </row>
    <row r="157" spans="1:4" ht="15.75" thickBot="1" x14ac:dyDescent="0.3">
      <c r="A157">
        <f t="shared" si="2"/>
        <v>16.799999999999969</v>
      </c>
      <c r="B157" s="67">
        <v>9.6</v>
      </c>
      <c r="C157" s="66">
        <v>67</v>
      </c>
      <c r="D157" s="1" t="s">
        <v>33</v>
      </c>
    </row>
    <row r="158" spans="1:4" ht="15.75" thickBot="1" x14ac:dyDescent="0.3">
      <c r="A158">
        <f t="shared" si="2"/>
        <v>16.89999999999997</v>
      </c>
      <c r="B158" s="67">
        <v>13.7</v>
      </c>
      <c r="C158" s="66">
        <v>58</v>
      </c>
      <c r="D158" s="1" t="s">
        <v>33</v>
      </c>
    </row>
    <row r="159" spans="1:4" ht="15.75" thickBot="1" x14ac:dyDescent="0.3">
      <c r="A159">
        <f t="shared" si="2"/>
        <v>16.999999999999972</v>
      </c>
      <c r="B159" s="67">
        <v>16</v>
      </c>
      <c r="C159" s="66">
        <v>43</v>
      </c>
      <c r="D159" s="1" t="s">
        <v>33</v>
      </c>
    </row>
    <row r="160" spans="1:4" ht="15.75" thickBot="1" x14ac:dyDescent="0.3">
      <c r="A160">
        <f t="shared" si="2"/>
        <v>17.099999999999973</v>
      </c>
      <c r="B160" s="67">
        <v>14.5</v>
      </c>
      <c r="C160" s="66">
        <v>43</v>
      </c>
      <c r="D160" s="1" t="s">
        <v>33</v>
      </c>
    </row>
    <row r="161" spans="1:4" ht="15.75" thickBot="1" x14ac:dyDescent="0.3">
      <c r="A161">
        <f t="shared" si="2"/>
        <v>17.199999999999974</v>
      </c>
      <c r="B161" s="67">
        <v>11.9</v>
      </c>
      <c r="C161" s="66">
        <v>36</v>
      </c>
      <c r="D161" s="1" t="s">
        <v>33</v>
      </c>
    </row>
    <row r="162" spans="1:4" ht="15.75" thickBot="1" x14ac:dyDescent="0.3">
      <c r="A162">
        <f t="shared" si="2"/>
        <v>17.299999999999976</v>
      </c>
      <c r="B162" s="67">
        <v>11.6</v>
      </c>
      <c r="C162" s="66">
        <v>38</v>
      </c>
      <c r="D162" s="1" t="s">
        <v>33</v>
      </c>
    </row>
    <row r="163" spans="1:4" ht="15.75" thickBot="1" x14ac:dyDescent="0.3">
      <c r="A163">
        <f t="shared" si="2"/>
        <v>17.399999999999977</v>
      </c>
      <c r="B163" s="67">
        <v>14.6</v>
      </c>
      <c r="C163" s="66">
        <v>36</v>
      </c>
      <c r="D163" s="1" t="s">
        <v>33</v>
      </c>
    </row>
    <row r="164" spans="1:4" ht="15.75" thickBot="1" x14ac:dyDescent="0.3">
      <c r="A164">
        <f t="shared" si="2"/>
        <v>17.499999999999979</v>
      </c>
      <c r="B164" s="67">
        <v>17.8</v>
      </c>
      <c r="C164" s="66">
        <v>36</v>
      </c>
      <c r="D164" s="1" t="s">
        <v>33</v>
      </c>
    </row>
    <row r="165" spans="1:4" ht="15.75" thickBot="1" x14ac:dyDescent="0.3">
      <c r="A165">
        <f t="shared" si="2"/>
        <v>17.59999999999998</v>
      </c>
      <c r="B165" s="67">
        <v>16.100000000000001</v>
      </c>
      <c r="C165" s="66">
        <v>46</v>
      </c>
      <c r="D165" s="1" t="s">
        <v>33</v>
      </c>
    </row>
    <row r="166" spans="1:4" ht="15.75" thickBot="1" x14ac:dyDescent="0.3">
      <c r="A166">
        <f t="shared" si="2"/>
        <v>17.699999999999982</v>
      </c>
      <c r="B166" s="67">
        <v>14.2</v>
      </c>
      <c r="C166" s="66">
        <v>50</v>
      </c>
      <c r="D166" s="1" t="s">
        <v>33</v>
      </c>
    </row>
    <row r="167" spans="1:4" ht="15.75" thickBot="1" x14ac:dyDescent="0.3">
      <c r="A167">
        <f t="shared" si="2"/>
        <v>17.799999999999983</v>
      </c>
      <c r="B167" s="67">
        <v>11.2</v>
      </c>
      <c r="C167" s="66">
        <v>48</v>
      </c>
      <c r="D167" s="1" t="s">
        <v>33</v>
      </c>
    </row>
    <row r="168" spans="1:4" ht="15.75" thickBot="1" x14ac:dyDescent="0.3">
      <c r="A168">
        <f t="shared" si="2"/>
        <v>17.899999999999984</v>
      </c>
      <c r="B168" s="67">
        <v>9.1999999999999993</v>
      </c>
      <c r="C168" s="66">
        <v>43</v>
      </c>
      <c r="D168" s="1" t="s">
        <v>33</v>
      </c>
    </row>
    <row r="169" spans="1:4" ht="15.75" thickBot="1" x14ac:dyDescent="0.3">
      <c r="A169">
        <f t="shared" si="2"/>
        <v>17.999999999999986</v>
      </c>
      <c r="B169" s="67">
        <v>19.100000000000001</v>
      </c>
      <c r="C169" s="66">
        <v>36</v>
      </c>
      <c r="D169" s="1" t="s">
        <v>33</v>
      </c>
    </row>
    <row r="170" spans="1:4" ht="15.75" thickBot="1" x14ac:dyDescent="0.3">
      <c r="A170">
        <f t="shared" si="2"/>
        <v>18.099999999999987</v>
      </c>
      <c r="B170" s="67">
        <v>21</v>
      </c>
      <c r="C170" s="66">
        <v>24</v>
      </c>
      <c r="D170" s="1" t="s">
        <v>33</v>
      </c>
    </row>
    <row r="171" spans="1:4" ht="15.75" thickBot="1" x14ac:dyDescent="0.3">
      <c r="A171">
        <f t="shared" si="2"/>
        <v>18.199999999999989</v>
      </c>
      <c r="B171" s="67">
        <v>20.6</v>
      </c>
      <c r="C171" s="66">
        <v>38</v>
      </c>
      <c r="D171" s="1" t="s">
        <v>33</v>
      </c>
    </row>
    <row r="172" spans="1:4" ht="15.75" thickBot="1" x14ac:dyDescent="0.3">
      <c r="A172">
        <f t="shared" si="2"/>
        <v>18.29999999999999</v>
      </c>
      <c r="B172" s="67">
        <v>19.3</v>
      </c>
      <c r="C172" s="66">
        <v>26</v>
      </c>
      <c r="D172" s="1" t="s">
        <v>33</v>
      </c>
    </row>
    <row r="173" spans="1:4" ht="15.75" thickBot="1" x14ac:dyDescent="0.3">
      <c r="A173">
        <f t="shared" si="2"/>
        <v>18.399999999999991</v>
      </c>
      <c r="B173" s="67">
        <v>22.7</v>
      </c>
      <c r="C173" s="66">
        <v>22</v>
      </c>
      <c r="D173" s="1" t="s">
        <v>33</v>
      </c>
    </row>
    <row r="174" spans="1:4" ht="15.75" thickBot="1" x14ac:dyDescent="0.3">
      <c r="A174">
        <f t="shared" si="2"/>
        <v>18.499999999999993</v>
      </c>
      <c r="B174" s="67">
        <v>24.5</v>
      </c>
      <c r="C174" s="66">
        <v>29</v>
      </c>
      <c r="D174" s="1" t="s">
        <v>33</v>
      </c>
    </row>
    <row r="175" spans="1:4" ht="15.75" thickBot="1" x14ac:dyDescent="0.3">
      <c r="A175">
        <f t="shared" si="2"/>
        <v>18.599999999999994</v>
      </c>
      <c r="B175" s="67">
        <v>25.8</v>
      </c>
      <c r="C175" s="66">
        <v>36</v>
      </c>
      <c r="D175" s="1" t="s">
        <v>33</v>
      </c>
    </row>
    <row r="176" spans="1:4" ht="15.75" thickBot="1" x14ac:dyDescent="0.3">
      <c r="A176">
        <f t="shared" si="2"/>
        <v>18.699999999999996</v>
      </c>
      <c r="B176" s="67">
        <v>22.4</v>
      </c>
      <c r="C176" s="66">
        <v>34</v>
      </c>
      <c r="D176" s="1" t="s">
        <v>33</v>
      </c>
    </row>
    <row r="177" spans="1:4" ht="15.75" thickBot="1" x14ac:dyDescent="0.3">
      <c r="A177">
        <f t="shared" si="2"/>
        <v>18.799999999999997</v>
      </c>
      <c r="B177" s="67">
        <v>16</v>
      </c>
      <c r="C177" s="66">
        <v>31</v>
      </c>
      <c r="D177" s="1" t="s">
        <v>33</v>
      </c>
    </row>
    <row r="178" spans="1:4" ht="15.75" thickBot="1" x14ac:dyDescent="0.3">
      <c r="A178">
        <f t="shared" si="2"/>
        <v>18.899999999999999</v>
      </c>
      <c r="B178" s="67">
        <v>13.3</v>
      </c>
      <c r="C178" s="66">
        <v>24</v>
      </c>
      <c r="D178" s="1" t="s">
        <v>33</v>
      </c>
    </row>
    <row r="179" spans="1:4" ht="15.75" thickBot="1" x14ac:dyDescent="0.3">
      <c r="A179">
        <f t="shared" si="2"/>
        <v>19</v>
      </c>
      <c r="B179" s="67">
        <v>9.1999999999999993</v>
      </c>
      <c r="C179" s="66">
        <v>22</v>
      </c>
      <c r="D179" s="1" t="s">
        <v>33</v>
      </c>
    </row>
    <row r="180" spans="1:4" ht="15.75" thickBot="1" x14ac:dyDescent="0.3">
      <c r="A180">
        <f t="shared" si="2"/>
        <v>19.100000000000001</v>
      </c>
      <c r="B180" s="67">
        <v>6.6</v>
      </c>
      <c r="C180" s="66">
        <v>12</v>
      </c>
      <c r="D180" s="1" t="s">
        <v>33</v>
      </c>
    </row>
    <row r="181" spans="1:4" ht="15.75" thickBot="1" x14ac:dyDescent="0.3">
      <c r="A181">
        <f t="shared" si="2"/>
        <v>19.200000000000003</v>
      </c>
      <c r="B181" s="67">
        <v>8.6</v>
      </c>
      <c r="C181" s="66">
        <v>12</v>
      </c>
      <c r="D181" s="1" t="s">
        <v>33</v>
      </c>
    </row>
    <row r="182" spans="1:4" ht="15.75" thickBot="1" x14ac:dyDescent="0.3">
      <c r="A182">
        <f t="shared" si="2"/>
        <v>19.300000000000004</v>
      </c>
      <c r="B182" s="67">
        <v>6.7</v>
      </c>
      <c r="C182" s="66">
        <v>12</v>
      </c>
      <c r="D182" s="1" t="s">
        <v>33</v>
      </c>
    </row>
    <row r="183" spans="1:4" ht="15.75" thickBot="1" x14ac:dyDescent="0.3">
      <c r="A183">
        <f t="shared" si="2"/>
        <v>19.400000000000006</v>
      </c>
      <c r="B183" s="67">
        <v>11.6</v>
      </c>
      <c r="C183" s="66">
        <v>19</v>
      </c>
      <c r="D183" s="1" t="s">
        <v>33</v>
      </c>
    </row>
    <row r="184" spans="1:4" ht="15.75" thickBot="1" x14ac:dyDescent="0.3">
      <c r="A184">
        <f t="shared" si="2"/>
        <v>19.500000000000007</v>
      </c>
      <c r="B184" s="67">
        <v>27.8</v>
      </c>
      <c r="C184" s="66">
        <v>36</v>
      </c>
      <c r="D184" s="1" t="s">
        <v>33</v>
      </c>
    </row>
    <row r="185" spans="1:4" ht="15.75" thickBot="1" x14ac:dyDescent="0.3">
      <c r="A185">
        <f t="shared" si="2"/>
        <v>19.600000000000009</v>
      </c>
      <c r="B185" s="67">
        <v>30</v>
      </c>
      <c r="C185" s="66">
        <v>60</v>
      </c>
      <c r="D185" s="1" t="s">
        <v>33</v>
      </c>
    </row>
    <row r="186" spans="1:4" ht="15.75" thickBot="1" x14ac:dyDescent="0.3">
      <c r="A186">
        <f t="shared" si="2"/>
        <v>19.70000000000001</v>
      </c>
      <c r="B186" s="67">
        <v>30</v>
      </c>
      <c r="C186" s="66">
        <v>86</v>
      </c>
      <c r="D186" s="1" t="s">
        <v>33</v>
      </c>
    </row>
    <row r="187" spans="1:4" ht="15.75" thickBot="1" x14ac:dyDescent="0.3">
      <c r="A187">
        <f t="shared" si="2"/>
        <v>19.800000000000011</v>
      </c>
      <c r="B187" s="67">
        <v>30</v>
      </c>
      <c r="C187" s="66">
        <v>151</v>
      </c>
      <c r="D187" s="1" t="s">
        <v>33</v>
      </c>
    </row>
    <row r="188" spans="1:4" ht="15.75" thickBot="1" x14ac:dyDescent="0.3">
      <c r="A188">
        <f t="shared" si="2"/>
        <v>19.900000000000013</v>
      </c>
      <c r="B188" s="68">
        <v>30</v>
      </c>
      <c r="C188" s="65">
        <v>206</v>
      </c>
      <c r="D188" s="1" t="s">
        <v>33</v>
      </c>
    </row>
  </sheetData>
  <pageMargins left="0.23622047244094491" right="0.23622047244094491" top="0.19685039370078741" bottom="0.15748031496062992" header="0.31496062992125984" footer="0.31496062992125984"/>
  <pageSetup paperSize="9" scale="45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5"/>
  <sheetViews>
    <sheetView topLeftCell="A175" zoomScale="80" zoomScaleNormal="80" workbookViewId="0">
      <selection activeCell="N214" activeCellId="1" sqref="F219 N214"/>
    </sheetView>
  </sheetViews>
  <sheetFormatPr defaultRowHeight="15" x14ac:dyDescent="0.25"/>
  <cols>
    <col min="2" max="3" width="9.140625" style="11"/>
  </cols>
  <sheetData>
    <row r="1" spans="1:17" ht="15.75" thickBot="1" x14ac:dyDescent="0.3">
      <c r="A1" s="56" t="s">
        <v>39</v>
      </c>
      <c r="B1" s="11" t="s">
        <v>40</v>
      </c>
      <c r="C1" s="11" t="s">
        <v>36</v>
      </c>
      <c r="D1" s="11" t="s">
        <v>41</v>
      </c>
      <c r="G1" s="20"/>
      <c r="H1" s="20"/>
      <c r="I1" s="20"/>
      <c r="J1" s="21"/>
      <c r="K1" s="20"/>
      <c r="L1" s="20"/>
      <c r="M1" s="20"/>
      <c r="N1" s="20"/>
      <c r="O1" s="20"/>
      <c r="P1" s="20"/>
      <c r="Q1" s="20"/>
    </row>
    <row r="2" spans="1:17" ht="15.75" thickBot="1" x14ac:dyDescent="0.3">
      <c r="A2" s="1">
        <v>1.5</v>
      </c>
      <c r="B2" s="68">
        <v>10.1</v>
      </c>
      <c r="C2" s="65">
        <v>77</v>
      </c>
      <c r="D2" s="1" t="s">
        <v>33</v>
      </c>
      <c r="G2" s="20"/>
      <c r="H2" s="20"/>
      <c r="I2" s="20"/>
      <c r="J2" s="21"/>
      <c r="K2" s="20"/>
      <c r="L2" s="20"/>
      <c r="M2" s="20"/>
      <c r="N2" s="20"/>
      <c r="O2" s="20"/>
      <c r="P2" s="20"/>
      <c r="Q2" s="20"/>
    </row>
    <row r="3" spans="1:17" ht="15.75" thickBot="1" x14ac:dyDescent="0.3">
      <c r="A3">
        <f>A2+0.1</f>
        <v>1.6</v>
      </c>
      <c r="B3" s="67">
        <v>11.6</v>
      </c>
      <c r="C3" s="66">
        <v>106</v>
      </c>
      <c r="D3" s="1" t="s">
        <v>33</v>
      </c>
      <c r="G3" s="20"/>
      <c r="H3" s="20"/>
      <c r="I3" s="20"/>
      <c r="J3" s="21"/>
      <c r="K3" s="20"/>
      <c r="L3" s="20"/>
      <c r="M3" s="20"/>
      <c r="N3" s="20"/>
      <c r="O3" s="20"/>
      <c r="P3" s="20"/>
      <c r="Q3" s="20"/>
    </row>
    <row r="4" spans="1:17" ht="15.75" thickBot="1" x14ac:dyDescent="0.3">
      <c r="A4">
        <f t="shared" ref="A4:A67" si="0">A3+0.1</f>
        <v>1.7000000000000002</v>
      </c>
      <c r="B4" s="67">
        <v>5.9</v>
      </c>
      <c r="C4" s="66">
        <v>142</v>
      </c>
      <c r="D4" s="1" t="s">
        <v>33</v>
      </c>
      <c r="G4" s="19"/>
      <c r="H4" s="19"/>
      <c r="I4" s="20"/>
      <c r="J4" s="21"/>
      <c r="K4" s="20"/>
      <c r="L4" s="20"/>
      <c r="M4" s="20"/>
      <c r="N4" s="20"/>
      <c r="O4" s="20"/>
      <c r="P4" s="20"/>
      <c r="Q4" s="20"/>
    </row>
    <row r="5" spans="1:17" ht="15.75" thickBot="1" x14ac:dyDescent="0.3">
      <c r="A5">
        <f t="shared" si="0"/>
        <v>1.8000000000000003</v>
      </c>
      <c r="B5" s="67">
        <v>5.9</v>
      </c>
      <c r="C5" s="66">
        <v>121</v>
      </c>
      <c r="D5" s="1" t="s">
        <v>33</v>
      </c>
      <c r="G5" s="22"/>
      <c r="H5" s="20"/>
      <c r="I5" s="20"/>
      <c r="J5" s="21"/>
      <c r="K5" s="20"/>
      <c r="L5" s="20"/>
      <c r="M5" s="20"/>
      <c r="N5" s="20"/>
      <c r="O5" s="20"/>
      <c r="P5" s="20"/>
      <c r="Q5" s="20"/>
    </row>
    <row r="6" spans="1:17" ht="15.75" thickBot="1" x14ac:dyDescent="0.3">
      <c r="A6">
        <f t="shared" si="0"/>
        <v>1.9000000000000004</v>
      </c>
      <c r="B6" s="67">
        <v>4.8</v>
      </c>
      <c r="C6" s="66">
        <v>92</v>
      </c>
      <c r="D6" s="1" t="s">
        <v>33</v>
      </c>
      <c r="G6" s="20"/>
      <c r="H6" s="20"/>
      <c r="I6" s="20"/>
      <c r="J6" s="21"/>
      <c r="K6" s="20"/>
      <c r="L6" s="20"/>
      <c r="M6" s="20"/>
      <c r="N6" s="20"/>
      <c r="O6" s="20"/>
      <c r="P6" s="20"/>
      <c r="Q6" s="20"/>
    </row>
    <row r="7" spans="1:17" ht="15.75" thickBot="1" x14ac:dyDescent="0.3">
      <c r="A7">
        <f t="shared" si="0"/>
        <v>2.0000000000000004</v>
      </c>
      <c r="B7" s="67">
        <v>4.8</v>
      </c>
      <c r="C7" s="66">
        <v>86</v>
      </c>
      <c r="D7" s="1" t="s">
        <v>33</v>
      </c>
      <c r="G7" s="19"/>
      <c r="H7" s="19"/>
      <c r="I7" s="20"/>
      <c r="J7" s="21"/>
      <c r="K7" s="20"/>
      <c r="L7" s="20"/>
      <c r="M7" s="20"/>
      <c r="N7" s="20"/>
      <c r="O7" s="20"/>
      <c r="P7" s="20"/>
      <c r="Q7" s="20"/>
    </row>
    <row r="8" spans="1:17" ht="15.75" thickBot="1" x14ac:dyDescent="0.3">
      <c r="A8">
        <f t="shared" si="0"/>
        <v>2.1000000000000005</v>
      </c>
      <c r="B8" s="67">
        <v>3</v>
      </c>
      <c r="C8" s="66">
        <v>86</v>
      </c>
      <c r="D8" s="1" t="s">
        <v>33</v>
      </c>
      <c r="G8" s="22"/>
      <c r="H8" s="20"/>
      <c r="I8" s="20"/>
      <c r="J8" s="21"/>
      <c r="K8" s="20"/>
      <c r="L8" s="20"/>
      <c r="M8" s="20"/>
      <c r="N8" s="20"/>
      <c r="O8" s="20"/>
      <c r="P8" s="20"/>
      <c r="Q8" s="20"/>
    </row>
    <row r="9" spans="1:17" ht="15.75" thickBot="1" x14ac:dyDescent="0.3">
      <c r="A9">
        <f t="shared" si="0"/>
        <v>2.2000000000000006</v>
      </c>
      <c r="B9" s="67">
        <v>2</v>
      </c>
      <c r="C9" s="66">
        <v>64</v>
      </c>
      <c r="D9" s="1" t="s">
        <v>33</v>
      </c>
      <c r="G9" s="20"/>
      <c r="H9" s="20"/>
      <c r="I9" s="20"/>
      <c r="J9" s="21"/>
      <c r="K9" s="20"/>
      <c r="L9" s="20"/>
      <c r="M9" s="20"/>
      <c r="N9" s="20"/>
      <c r="O9" s="20"/>
      <c r="P9" s="20"/>
      <c r="Q9" s="20"/>
    </row>
    <row r="10" spans="1:17" ht="15.75" thickBot="1" x14ac:dyDescent="0.3">
      <c r="A10">
        <f t="shared" si="0"/>
        <v>2.3000000000000007</v>
      </c>
      <c r="B10" s="67">
        <v>1.6</v>
      </c>
      <c r="C10" s="66">
        <v>35</v>
      </c>
      <c r="D10" s="1" t="s">
        <v>33</v>
      </c>
      <c r="G10" s="19"/>
      <c r="H10" s="19"/>
      <c r="I10" s="20"/>
      <c r="J10" s="21"/>
      <c r="K10" s="20"/>
      <c r="L10" s="20"/>
      <c r="M10" s="20"/>
      <c r="N10" s="20"/>
      <c r="O10" s="20"/>
      <c r="P10" s="20"/>
      <c r="Q10" s="20"/>
    </row>
    <row r="11" spans="1:17" ht="15.75" thickBot="1" x14ac:dyDescent="0.3">
      <c r="A11">
        <f t="shared" si="0"/>
        <v>2.4000000000000008</v>
      </c>
      <c r="B11" s="67">
        <v>1.3</v>
      </c>
      <c r="C11" s="66">
        <v>13</v>
      </c>
      <c r="D11" s="1" t="s">
        <v>33</v>
      </c>
      <c r="G11" s="22"/>
      <c r="H11" s="20"/>
      <c r="I11" s="20"/>
      <c r="J11" s="21"/>
      <c r="K11" s="20"/>
      <c r="L11" s="20"/>
      <c r="M11" s="20"/>
      <c r="N11" s="20"/>
      <c r="O11" s="20"/>
      <c r="P11" s="20"/>
      <c r="Q11" s="20"/>
    </row>
    <row r="12" spans="1:17" ht="15.75" thickBot="1" x14ac:dyDescent="0.3">
      <c r="A12">
        <f t="shared" si="0"/>
        <v>2.5000000000000009</v>
      </c>
      <c r="B12" s="67">
        <v>2.4</v>
      </c>
      <c r="C12" s="66">
        <v>10</v>
      </c>
      <c r="D12" s="1" t="s">
        <v>33</v>
      </c>
      <c r="G12" s="20"/>
      <c r="H12" s="20"/>
      <c r="I12" s="20"/>
      <c r="J12" s="21"/>
      <c r="K12" s="20"/>
      <c r="L12" s="20"/>
      <c r="M12" s="20"/>
      <c r="N12" s="20"/>
      <c r="O12" s="20"/>
      <c r="P12" s="20"/>
      <c r="Q12" s="20"/>
    </row>
    <row r="13" spans="1:17" ht="15.75" thickBot="1" x14ac:dyDescent="0.3">
      <c r="A13">
        <f t="shared" si="0"/>
        <v>2.600000000000001</v>
      </c>
      <c r="B13" s="67">
        <v>8.3000000000000007</v>
      </c>
      <c r="C13" s="66">
        <v>17</v>
      </c>
      <c r="D13" s="1" t="s">
        <v>33</v>
      </c>
      <c r="G13" s="19"/>
      <c r="H13" s="19"/>
      <c r="I13" s="20"/>
      <c r="J13" s="21"/>
      <c r="K13" s="20"/>
      <c r="L13" s="20"/>
      <c r="M13" s="20"/>
      <c r="N13" s="20"/>
      <c r="O13" s="20"/>
      <c r="P13" s="20"/>
      <c r="Q13" s="20"/>
    </row>
    <row r="14" spans="1:17" ht="15.75" thickBot="1" x14ac:dyDescent="0.3">
      <c r="A14">
        <f t="shared" si="0"/>
        <v>2.7000000000000011</v>
      </c>
      <c r="B14" s="67">
        <v>9.6</v>
      </c>
      <c r="C14" s="66">
        <v>22</v>
      </c>
      <c r="D14" s="1" t="s">
        <v>33</v>
      </c>
      <c r="G14" s="22"/>
      <c r="H14" s="20"/>
      <c r="I14" s="20"/>
      <c r="J14" s="21"/>
      <c r="K14" s="20"/>
      <c r="L14" s="20"/>
      <c r="M14" s="20"/>
      <c r="N14" s="20"/>
      <c r="O14" s="20"/>
      <c r="P14" s="20"/>
      <c r="Q14" s="20"/>
    </row>
    <row r="15" spans="1:17" ht="15.75" thickBot="1" x14ac:dyDescent="0.3">
      <c r="A15">
        <f t="shared" si="0"/>
        <v>2.8000000000000012</v>
      </c>
      <c r="B15" s="67">
        <v>9.1999999999999993</v>
      </c>
      <c r="C15" s="66">
        <v>24</v>
      </c>
      <c r="D15" s="1" t="s">
        <v>33</v>
      </c>
      <c r="G15" s="20"/>
      <c r="H15" s="20"/>
      <c r="I15" s="20"/>
      <c r="J15" s="21"/>
      <c r="K15" s="20"/>
      <c r="L15" s="20"/>
      <c r="M15" s="20"/>
      <c r="N15" s="20"/>
      <c r="O15" s="20"/>
      <c r="P15" s="20"/>
      <c r="Q15" s="20"/>
    </row>
    <row r="16" spans="1:17" ht="15.75" thickBot="1" x14ac:dyDescent="0.3">
      <c r="A16">
        <f t="shared" si="0"/>
        <v>2.9000000000000012</v>
      </c>
      <c r="B16" s="67">
        <v>7.5</v>
      </c>
      <c r="C16" s="66">
        <v>28</v>
      </c>
      <c r="D16" s="1" t="s">
        <v>33</v>
      </c>
      <c r="G16" s="19"/>
      <c r="H16" s="19"/>
      <c r="I16" s="20"/>
      <c r="J16" s="21"/>
      <c r="K16" s="20"/>
      <c r="L16" s="20"/>
      <c r="M16" s="20"/>
      <c r="N16" s="20"/>
      <c r="O16" s="20"/>
      <c r="P16" s="20"/>
      <c r="Q16" s="20"/>
    </row>
    <row r="17" spans="1:17" ht="15.75" thickBot="1" x14ac:dyDescent="0.3">
      <c r="A17">
        <f t="shared" si="0"/>
        <v>3.0000000000000013</v>
      </c>
      <c r="B17" s="67">
        <v>2.2000000000000002</v>
      </c>
      <c r="C17" s="66">
        <v>27</v>
      </c>
      <c r="D17" s="1" t="s">
        <v>33</v>
      </c>
      <c r="G17" s="22"/>
      <c r="H17" s="20"/>
      <c r="I17" s="20"/>
      <c r="J17" s="21"/>
      <c r="K17" s="20"/>
      <c r="L17" s="20"/>
      <c r="M17" s="20"/>
      <c r="N17" s="20"/>
      <c r="O17" s="20"/>
      <c r="P17" s="20"/>
      <c r="Q17" s="20"/>
    </row>
    <row r="18" spans="1:17" ht="15.75" thickBot="1" x14ac:dyDescent="0.3">
      <c r="A18">
        <f t="shared" si="0"/>
        <v>3.1000000000000014</v>
      </c>
      <c r="B18" s="67">
        <v>1.2</v>
      </c>
      <c r="C18" s="66">
        <v>46</v>
      </c>
      <c r="D18" s="1" t="s">
        <v>33</v>
      </c>
      <c r="G18" s="20"/>
      <c r="H18" s="20"/>
      <c r="I18" s="20"/>
      <c r="J18" s="21"/>
      <c r="K18" s="20"/>
      <c r="L18" s="20"/>
      <c r="M18" s="20"/>
      <c r="N18" s="20"/>
      <c r="O18" s="20"/>
      <c r="P18" s="20"/>
      <c r="Q18" s="20"/>
    </row>
    <row r="19" spans="1:17" ht="15.75" thickBot="1" x14ac:dyDescent="0.3">
      <c r="A19">
        <f t="shared" si="0"/>
        <v>3.2000000000000015</v>
      </c>
      <c r="B19" s="67">
        <v>2.1</v>
      </c>
      <c r="C19" s="66">
        <v>44</v>
      </c>
      <c r="D19" s="1" t="s">
        <v>33</v>
      </c>
      <c r="G19" s="19"/>
      <c r="H19" s="19"/>
      <c r="I19" s="20"/>
      <c r="J19" s="21"/>
      <c r="K19" s="20"/>
      <c r="L19" s="20"/>
      <c r="M19" s="20"/>
      <c r="N19" s="20"/>
      <c r="O19" s="20"/>
      <c r="P19" s="20"/>
      <c r="Q19" s="20"/>
    </row>
    <row r="20" spans="1:17" ht="15.75" thickBot="1" x14ac:dyDescent="0.3">
      <c r="A20">
        <f t="shared" si="0"/>
        <v>3.3000000000000016</v>
      </c>
      <c r="B20" s="67">
        <v>1.1000000000000001</v>
      </c>
      <c r="C20" s="66">
        <v>42</v>
      </c>
      <c r="D20" s="1" t="s">
        <v>33</v>
      </c>
      <c r="G20" s="22"/>
      <c r="H20" s="20"/>
      <c r="I20" s="20"/>
      <c r="J20" s="21"/>
      <c r="K20" s="20"/>
      <c r="L20" s="20"/>
      <c r="M20" s="20"/>
      <c r="N20" s="20"/>
      <c r="O20" s="20"/>
      <c r="P20" s="20"/>
      <c r="Q20" s="20"/>
    </row>
    <row r="21" spans="1:17" ht="15.75" thickBot="1" x14ac:dyDescent="0.3">
      <c r="A21">
        <f t="shared" si="0"/>
        <v>3.4000000000000017</v>
      </c>
      <c r="B21" s="67">
        <v>1.1000000000000001</v>
      </c>
      <c r="C21" s="66">
        <v>48</v>
      </c>
      <c r="D21" s="1" t="s">
        <v>33</v>
      </c>
      <c r="G21" s="20"/>
      <c r="H21" s="20"/>
      <c r="I21" s="20"/>
      <c r="J21" s="21"/>
      <c r="K21" s="20"/>
      <c r="L21" s="20"/>
      <c r="M21" s="20"/>
      <c r="N21" s="20"/>
      <c r="O21" s="20"/>
      <c r="P21" s="20"/>
      <c r="Q21" s="20"/>
    </row>
    <row r="22" spans="1:17" ht="15.75" thickBot="1" x14ac:dyDescent="0.3">
      <c r="A22">
        <f t="shared" si="0"/>
        <v>3.5000000000000018</v>
      </c>
      <c r="B22" s="67">
        <v>1.2</v>
      </c>
      <c r="C22" s="66">
        <v>49</v>
      </c>
      <c r="D22" s="1" t="s">
        <v>33</v>
      </c>
      <c r="G22" s="19"/>
      <c r="H22" s="19"/>
      <c r="I22" s="20"/>
      <c r="J22" s="21"/>
      <c r="K22" s="20"/>
      <c r="L22" s="20"/>
      <c r="M22" s="20"/>
      <c r="N22" s="20"/>
      <c r="O22" s="20"/>
      <c r="P22" s="20"/>
      <c r="Q22" s="20"/>
    </row>
    <row r="23" spans="1:17" ht="15.75" thickBot="1" x14ac:dyDescent="0.3">
      <c r="A23">
        <f t="shared" si="0"/>
        <v>3.6000000000000019</v>
      </c>
      <c r="B23" s="67">
        <v>1.1000000000000001</v>
      </c>
      <c r="C23" s="66">
        <v>57</v>
      </c>
      <c r="D23" s="1" t="s">
        <v>33</v>
      </c>
      <c r="G23" s="22"/>
      <c r="H23" s="20"/>
      <c r="I23" s="20"/>
      <c r="J23" s="21"/>
      <c r="K23" s="20"/>
      <c r="L23" s="20"/>
      <c r="M23" s="20"/>
      <c r="N23" s="20"/>
      <c r="O23" s="20"/>
      <c r="P23" s="20"/>
      <c r="Q23" s="20"/>
    </row>
    <row r="24" spans="1:17" ht="15.75" thickBot="1" x14ac:dyDescent="0.3">
      <c r="A24">
        <f t="shared" si="0"/>
        <v>3.700000000000002</v>
      </c>
      <c r="B24" s="67">
        <v>1.1000000000000001</v>
      </c>
      <c r="C24" s="66">
        <v>55</v>
      </c>
      <c r="D24" s="1" t="s">
        <v>33</v>
      </c>
      <c r="G24" s="20"/>
      <c r="H24" s="20"/>
      <c r="I24" s="20"/>
      <c r="J24" s="21"/>
      <c r="K24" s="20"/>
      <c r="L24" s="20"/>
      <c r="M24" s="20"/>
      <c r="N24" s="20"/>
      <c r="O24" s="20"/>
      <c r="P24" s="20"/>
      <c r="Q24" s="20"/>
    </row>
    <row r="25" spans="1:17" ht="15.75" thickBot="1" x14ac:dyDescent="0.3">
      <c r="A25">
        <f t="shared" si="0"/>
        <v>3.800000000000002</v>
      </c>
      <c r="B25" s="67">
        <v>0.8</v>
      </c>
      <c r="C25" s="66">
        <v>52</v>
      </c>
      <c r="D25" s="1" t="s">
        <v>33</v>
      </c>
      <c r="G25" s="19"/>
      <c r="H25" s="19"/>
      <c r="I25" s="20"/>
      <c r="J25" s="21"/>
      <c r="K25" s="20"/>
      <c r="L25" s="20"/>
      <c r="M25" s="20"/>
      <c r="N25" s="20"/>
      <c r="O25" s="20"/>
      <c r="P25" s="20"/>
      <c r="Q25" s="20"/>
    </row>
    <row r="26" spans="1:17" ht="15.75" thickBot="1" x14ac:dyDescent="0.3">
      <c r="A26">
        <f t="shared" si="0"/>
        <v>3.9000000000000021</v>
      </c>
      <c r="B26" s="67">
        <v>0.5</v>
      </c>
      <c r="C26" s="66">
        <v>46</v>
      </c>
      <c r="D26" s="1" t="s">
        <v>33</v>
      </c>
      <c r="G26" s="22"/>
      <c r="H26" s="20"/>
      <c r="I26" s="20"/>
      <c r="J26" s="21"/>
      <c r="K26" s="20"/>
      <c r="L26" s="20"/>
      <c r="M26" s="20"/>
      <c r="N26" s="20"/>
      <c r="O26" s="20"/>
      <c r="P26" s="20"/>
      <c r="Q26" s="20"/>
    </row>
    <row r="27" spans="1:17" ht="15.75" thickBot="1" x14ac:dyDescent="0.3">
      <c r="A27">
        <f t="shared" si="0"/>
        <v>4.0000000000000018</v>
      </c>
      <c r="B27" s="67">
        <v>0.4</v>
      </c>
      <c r="C27" s="66">
        <v>34</v>
      </c>
      <c r="D27" s="1" t="s">
        <v>33</v>
      </c>
      <c r="G27" s="20"/>
      <c r="H27" s="20"/>
      <c r="I27" s="20"/>
      <c r="J27" s="21"/>
      <c r="K27" s="20"/>
      <c r="L27" s="20"/>
      <c r="M27" s="20"/>
      <c r="N27" s="20"/>
      <c r="O27" s="20"/>
      <c r="P27" s="20"/>
      <c r="Q27" s="20"/>
    </row>
    <row r="28" spans="1:17" ht="15.75" thickBot="1" x14ac:dyDescent="0.3">
      <c r="A28">
        <f t="shared" si="0"/>
        <v>4.1000000000000014</v>
      </c>
      <c r="B28" s="67">
        <v>0.3</v>
      </c>
      <c r="C28" s="66">
        <v>26</v>
      </c>
      <c r="D28" s="1" t="s">
        <v>33</v>
      </c>
      <c r="G28" s="19"/>
      <c r="H28" s="19"/>
      <c r="I28" s="20"/>
      <c r="J28" s="21"/>
      <c r="K28" s="20"/>
      <c r="L28" s="20"/>
      <c r="M28" s="20"/>
      <c r="N28" s="20"/>
      <c r="O28" s="20"/>
      <c r="P28" s="20"/>
      <c r="Q28" s="20"/>
    </row>
    <row r="29" spans="1:17" ht="15.75" thickBot="1" x14ac:dyDescent="0.3">
      <c r="A29">
        <f t="shared" si="0"/>
        <v>4.2000000000000011</v>
      </c>
      <c r="B29" s="67">
        <v>0.3</v>
      </c>
      <c r="C29" s="66">
        <v>20</v>
      </c>
      <c r="D29" s="1" t="s">
        <v>33</v>
      </c>
      <c r="G29" s="22"/>
      <c r="H29" s="20"/>
      <c r="I29" s="20"/>
      <c r="J29" s="21"/>
      <c r="K29" s="20"/>
      <c r="L29" s="20"/>
      <c r="M29" s="20"/>
      <c r="N29" s="20"/>
      <c r="O29" s="20"/>
      <c r="P29" s="20"/>
      <c r="Q29" s="20"/>
    </row>
    <row r="30" spans="1:17" ht="15.75" thickBot="1" x14ac:dyDescent="0.3">
      <c r="A30">
        <f t="shared" si="0"/>
        <v>4.3000000000000007</v>
      </c>
      <c r="B30" s="67">
        <v>0.3</v>
      </c>
      <c r="C30" s="66">
        <v>18</v>
      </c>
      <c r="D30" s="1" t="s">
        <v>33</v>
      </c>
      <c r="G30" s="20"/>
      <c r="H30" s="20"/>
      <c r="I30" s="20"/>
      <c r="J30" s="21"/>
      <c r="K30" s="20"/>
      <c r="L30" s="20"/>
      <c r="M30" s="20"/>
      <c r="N30" s="20"/>
      <c r="O30" s="20"/>
      <c r="P30" s="20"/>
      <c r="Q30" s="20"/>
    </row>
    <row r="31" spans="1:17" ht="15.75" thickBot="1" x14ac:dyDescent="0.3">
      <c r="A31">
        <f t="shared" si="0"/>
        <v>4.4000000000000004</v>
      </c>
      <c r="B31" s="67">
        <v>0.3</v>
      </c>
      <c r="C31" s="66">
        <v>15</v>
      </c>
      <c r="D31" s="1" t="s">
        <v>33</v>
      </c>
      <c r="G31" s="19"/>
      <c r="H31" s="19"/>
      <c r="I31" s="20"/>
      <c r="J31" s="21"/>
      <c r="K31" s="20"/>
      <c r="L31" s="20"/>
      <c r="M31" s="20"/>
      <c r="N31" s="20"/>
      <c r="O31" s="20"/>
      <c r="P31" s="20"/>
      <c r="Q31" s="20"/>
    </row>
    <row r="32" spans="1:17" ht="15.75" thickBot="1" x14ac:dyDescent="0.3">
      <c r="A32">
        <f t="shared" si="0"/>
        <v>4.5</v>
      </c>
      <c r="B32" s="67">
        <v>0.2</v>
      </c>
      <c r="C32" s="66">
        <v>16</v>
      </c>
      <c r="D32" s="1" t="s">
        <v>33</v>
      </c>
      <c r="G32" s="22"/>
      <c r="H32" s="20"/>
      <c r="I32" s="20"/>
      <c r="J32" s="21"/>
      <c r="K32" s="20"/>
      <c r="L32" s="20"/>
      <c r="M32" s="20"/>
      <c r="N32" s="20"/>
      <c r="O32" s="20"/>
      <c r="P32" s="20"/>
      <c r="Q32" s="20"/>
    </row>
    <row r="33" spans="1:17" ht="15.75" thickBot="1" x14ac:dyDescent="0.3">
      <c r="A33">
        <f t="shared" si="0"/>
        <v>4.5999999999999996</v>
      </c>
      <c r="B33" s="67">
        <v>0.2</v>
      </c>
      <c r="C33" s="66">
        <v>16</v>
      </c>
      <c r="D33" s="1" t="s">
        <v>33</v>
      </c>
      <c r="G33" s="20"/>
      <c r="H33" s="20"/>
      <c r="I33" s="20"/>
      <c r="J33" s="21"/>
      <c r="K33" s="20"/>
      <c r="L33" s="20"/>
      <c r="M33" s="20"/>
      <c r="N33" s="20"/>
      <c r="O33" s="20"/>
      <c r="P33" s="20"/>
      <c r="Q33" s="20"/>
    </row>
    <row r="34" spans="1:17" ht="15.75" thickBot="1" x14ac:dyDescent="0.3">
      <c r="A34">
        <f t="shared" si="0"/>
        <v>4.6999999999999993</v>
      </c>
      <c r="B34" s="67">
        <v>0.3</v>
      </c>
      <c r="C34" s="66">
        <v>14</v>
      </c>
      <c r="D34" s="1" t="s">
        <v>33</v>
      </c>
      <c r="G34" s="19"/>
      <c r="H34" s="19"/>
      <c r="I34" s="20"/>
      <c r="J34" s="21"/>
      <c r="K34" s="20"/>
      <c r="L34" s="20"/>
      <c r="M34" s="20"/>
      <c r="N34" s="20"/>
      <c r="O34" s="20"/>
      <c r="P34" s="20"/>
      <c r="Q34" s="20"/>
    </row>
    <row r="35" spans="1:17" ht="15.75" thickBot="1" x14ac:dyDescent="0.3">
      <c r="A35">
        <f t="shared" si="0"/>
        <v>4.7999999999999989</v>
      </c>
      <c r="B35" s="67">
        <v>0.2</v>
      </c>
      <c r="C35" s="66">
        <v>11</v>
      </c>
      <c r="D35" s="1" t="s">
        <v>33</v>
      </c>
      <c r="G35" s="22"/>
      <c r="H35" s="20"/>
      <c r="I35" s="20"/>
      <c r="J35" s="21"/>
      <c r="K35" s="20"/>
      <c r="L35" s="20"/>
      <c r="M35" s="20"/>
      <c r="N35" s="20"/>
      <c r="O35" s="20"/>
      <c r="P35" s="20"/>
      <c r="Q35" s="20"/>
    </row>
    <row r="36" spans="1:17" ht="15.75" thickBot="1" x14ac:dyDescent="0.3">
      <c r="A36">
        <f t="shared" si="0"/>
        <v>4.8999999999999986</v>
      </c>
      <c r="B36" s="67">
        <v>0.2</v>
      </c>
      <c r="C36" s="66">
        <v>10</v>
      </c>
      <c r="D36" s="1" t="s">
        <v>33</v>
      </c>
      <c r="G36" s="20"/>
      <c r="H36" s="20"/>
      <c r="I36" s="20"/>
      <c r="J36" s="21"/>
      <c r="K36" s="20"/>
      <c r="L36" s="20"/>
      <c r="M36" s="20"/>
      <c r="N36" s="20"/>
      <c r="O36" s="20"/>
      <c r="P36" s="20"/>
      <c r="Q36" s="20"/>
    </row>
    <row r="37" spans="1:17" ht="15.75" thickBot="1" x14ac:dyDescent="0.3">
      <c r="A37">
        <f t="shared" si="0"/>
        <v>4.9999999999999982</v>
      </c>
      <c r="B37" s="67">
        <v>0.2</v>
      </c>
      <c r="C37" s="66">
        <v>9</v>
      </c>
      <c r="D37" s="1" t="s">
        <v>33</v>
      </c>
      <c r="G37" s="19"/>
      <c r="H37" s="19"/>
      <c r="I37" s="20"/>
      <c r="J37" s="21"/>
      <c r="K37" s="20"/>
      <c r="L37" s="20"/>
      <c r="M37" s="20"/>
      <c r="N37" s="20"/>
      <c r="O37" s="20"/>
      <c r="P37" s="20"/>
      <c r="Q37" s="20"/>
    </row>
    <row r="38" spans="1:17" ht="15.75" thickBot="1" x14ac:dyDescent="0.3">
      <c r="A38">
        <f t="shared" si="0"/>
        <v>5.0999999999999979</v>
      </c>
      <c r="B38" s="67">
        <v>0.3</v>
      </c>
      <c r="C38" s="66">
        <v>9</v>
      </c>
      <c r="D38" s="1" t="s">
        <v>33</v>
      </c>
      <c r="G38" s="22"/>
      <c r="H38" s="20"/>
      <c r="I38" s="20"/>
      <c r="J38" s="21"/>
      <c r="K38" s="20"/>
      <c r="L38" s="20"/>
      <c r="M38" s="20"/>
      <c r="N38" s="20"/>
      <c r="O38" s="20"/>
      <c r="P38" s="20"/>
      <c r="Q38" s="20"/>
    </row>
    <row r="39" spans="1:17" ht="15.75" thickBot="1" x14ac:dyDescent="0.3">
      <c r="A39">
        <f t="shared" si="0"/>
        <v>5.1999999999999975</v>
      </c>
      <c r="B39" s="67">
        <v>0.3</v>
      </c>
      <c r="C39" s="66">
        <v>9</v>
      </c>
      <c r="D39" s="1" t="s">
        <v>33</v>
      </c>
      <c r="G39" s="20"/>
      <c r="H39" s="20"/>
      <c r="I39" s="20"/>
      <c r="J39" s="21"/>
      <c r="K39" s="20"/>
      <c r="L39" s="20"/>
      <c r="M39" s="20"/>
      <c r="N39" s="20"/>
      <c r="O39" s="20"/>
      <c r="P39" s="20"/>
      <c r="Q39" s="20"/>
    </row>
    <row r="40" spans="1:17" ht="15.75" thickBot="1" x14ac:dyDescent="0.3">
      <c r="A40">
        <f t="shared" si="0"/>
        <v>5.2999999999999972</v>
      </c>
      <c r="B40" s="67">
        <v>0.3</v>
      </c>
      <c r="C40" s="66">
        <v>9</v>
      </c>
      <c r="D40" s="1" t="s">
        <v>33</v>
      </c>
      <c r="G40" s="19"/>
      <c r="H40" s="19"/>
      <c r="I40" s="20"/>
      <c r="J40" s="21"/>
      <c r="K40" s="20"/>
      <c r="L40" s="20"/>
      <c r="M40" s="20"/>
      <c r="N40" s="20"/>
      <c r="O40" s="20"/>
      <c r="P40" s="20"/>
      <c r="Q40" s="20"/>
    </row>
    <row r="41" spans="1:17" ht="15.75" thickBot="1" x14ac:dyDescent="0.3">
      <c r="A41">
        <f t="shared" si="0"/>
        <v>5.3999999999999968</v>
      </c>
      <c r="B41" s="67">
        <v>0.4</v>
      </c>
      <c r="C41" s="66">
        <v>9</v>
      </c>
      <c r="D41" s="1" t="s">
        <v>33</v>
      </c>
      <c r="G41" s="22"/>
      <c r="H41" s="20"/>
      <c r="I41" s="20"/>
      <c r="J41" s="21"/>
      <c r="K41" s="20"/>
      <c r="L41" s="20"/>
      <c r="M41" s="20"/>
      <c r="N41" s="20"/>
      <c r="O41" s="20"/>
      <c r="P41" s="20"/>
      <c r="Q41" s="20"/>
    </row>
    <row r="42" spans="1:17" ht="15.75" thickBot="1" x14ac:dyDescent="0.3">
      <c r="A42">
        <f t="shared" si="0"/>
        <v>5.4999999999999964</v>
      </c>
      <c r="B42" s="67">
        <v>0.2</v>
      </c>
      <c r="C42" s="66">
        <v>9</v>
      </c>
      <c r="D42" s="5" t="s">
        <v>34</v>
      </c>
      <c r="G42" s="20"/>
      <c r="H42" s="20"/>
      <c r="I42" s="20"/>
      <c r="J42" s="21"/>
      <c r="K42" s="20"/>
      <c r="L42" s="20"/>
      <c r="M42" s="20"/>
      <c r="N42" s="20"/>
      <c r="O42" s="20"/>
      <c r="P42" s="20"/>
      <c r="Q42" s="20"/>
    </row>
    <row r="43" spans="1:17" ht="15.75" thickBot="1" x14ac:dyDescent="0.3">
      <c r="A43">
        <f t="shared" si="0"/>
        <v>5.5999999999999961</v>
      </c>
      <c r="B43" s="67">
        <v>0.3</v>
      </c>
      <c r="C43" s="66">
        <v>8</v>
      </c>
      <c r="D43" s="5" t="s">
        <v>34</v>
      </c>
      <c r="G43" s="19"/>
      <c r="H43" s="19"/>
      <c r="I43" s="20"/>
      <c r="J43" s="21"/>
      <c r="K43" s="20"/>
      <c r="L43" s="20"/>
      <c r="M43" s="20"/>
      <c r="N43" s="20"/>
      <c r="O43" s="20"/>
      <c r="P43" s="20"/>
      <c r="Q43" s="20"/>
    </row>
    <row r="44" spans="1:17" ht="15.75" thickBot="1" x14ac:dyDescent="0.3">
      <c r="A44">
        <f t="shared" si="0"/>
        <v>5.6999999999999957</v>
      </c>
      <c r="B44" s="67">
        <v>0.2</v>
      </c>
      <c r="C44" s="66">
        <v>7</v>
      </c>
      <c r="D44" s="5" t="s">
        <v>34</v>
      </c>
      <c r="G44" s="22"/>
      <c r="H44" s="20"/>
      <c r="I44" s="20"/>
      <c r="J44" s="21"/>
      <c r="K44" s="20"/>
      <c r="L44" s="20"/>
      <c r="M44" s="20"/>
      <c r="N44" s="20"/>
      <c r="O44" s="20"/>
      <c r="P44" s="20"/>
      <c r="Q44" s="20"/>
    </row>
    <row r="45" spans="1:17" ht="15.75" thickBot="1" x14ac:dyDescent="0.3">
      <c r="A45">
        <f t="shared" si="0"/>
        <v>5.7999999999999954</v>
      </c>
      <c r="B45" s="67">
        <v>0.2</v>
      </c>
      <c r="C45" s="66">
        <v>7</v>
      </c>
      <c r="D45" s="5" t="s">
        <v>34</v>
      </c>
      <c r="G45" s="20"/>
      <c r="H45" s="20"/>
      <c r="I45" s="20"/>
      <c r="J45" s="21"/>
      <c r="K45" s="20"/>
      <c r="L45" s="20"/>
      <c r="M45" s="20"/>
      <c r="N45" s="20"/>
      <c r="O45" s="20"/>
      <c r="P45" s="20"/>
      <c r="Q45" s="20"/>
    </row>
    <row r="46" spans="1:17" ht="15.75" thickBot="1" x14ac:dyDescent="0.3">
      <c r="A46">
        <f t="shared" si="0"/>
        <v>5.899999999999995</v>
      </c>
      <c r="B46" s="67">
        <v>0.2</v>
      </c>
      <c r="C46" s="66">
        <v>7</v>
      </c>
      <c r="D46" s="5" t="s">
        <v>34</v>
      </c>
      <c r="G46" s="19"/>
      <c r="H46" s="19"/>
      <c r="I46" s="20"/>
      <c r="J46" s="21"/>
      <c r="K46" s="20"/>
      <c r="L46" s="20"/>
      <c r="M46" s="20"/>
      <c r="N46" s="20"/>
      <c r="O46" s="20"/>
      <c r="P46" s="20"/>
      <c r="Q46" s="20"/>
    </row>
    <row r="47" spans="1:17" ht="15.75" thickBot="1" x14ac:dyDescent="0.3">
      <c r="A47">
        <f t="shared" si="0"/>
        <v>5.9999999999999947</v>
      </c>
      <c r="B47" s="67">
        <v>0.5</v>
      </c>
      <c r="C47" s="66">
        <v>7</v>
      </c>
      <c r="D47" s="5" t="s">
        <v>34</v>
      </c>
      <c r="G47" s="22"/>
      <c r="H47" s="20"/>
      <c r="I47" s="20"/>
      <c r="J47" s="21"/>
      <c r="K47" s="20"/>
      <c r="L47" s="20"/>
      <c r="M47" s="20"/>
      <c r="N47" s="20"/>
      <c r="O47" s="20"/>
      <c r="P47" s="20"/>
      <c r="Q47" s="20"/>
    </row>
    <row r="48" spans="1:17" ht="15.75" thickBot="1" x14ac:dyDescent="0.3">
      <c r="A48">
        <f t="shared" si="0"/>
        <v>6.0999999999999943</v>
      </c>
      <c r="B48" s="67">
        <v>0.7</v>
      </c>
      <c r="C48" s="66">
        <v>9</v>
      </c>
      <c r="D48" s="5" t="s">
        <v>34</v>
      </c>
      <c r="G48" s="20"/>
      <c r="H48" s="20"/>
      <c r="I48" s="20"/>
      <c r="J48" s="21"/>
      <c r="K48" s="20"/>
      <c r="L48" s="20"/>
      <c r="M48" s="20"/>
      <c r="N48" s="20"/>
      <c r="O48" s="20"/>
      <c r="P48" s="20"/>
      <c r="Q48" s="20"/>
    </row>
    <row r="49" spans="1:17" ht="15.75" thickBot="1" x14ac:dyDescent="0.3">
      <c r="A49">
        <f t="shared" si="0"/>
        <v>6.199999999999994</v>
      </c>
      <c r="B49" s="67">
        <v>0.6</v>
      </c>
      <c r="C49" s="66">
        <v>10</v>
      </c>
      <c r="D49" s="5" t="s">
        <v>34</v>
      </c>
      <c r="G49" s="19"/>
      <c r="H49" s="19"/>
      <c r="I49" s="20"/>
      <c r="J49" s="21"/>
      <c r="K49" s="20"/>
      <c r="L49" s="20"/>
      <c r="M49" s="20"/>
      <c r="N49" s="20"/>
      <c r="O49" s="20"/>
      <c r="P49" s="20"/>
      <c r="Q49" s="20"/>
    </row>
    <row r="50" spans="1:17" ht="15.75" thickBot="1" x14ac:dyDescent="0.3">
      <c r="A50">
        <f t="shared" si="0"/>
        <v>6.2999999999999936</v>
      </c>
      <c r="B50" s="67">
        <v>0.5</v>
      </c>
      <c r="C50" s="66">
        <v>11</v>
      </c>
      <c r="D50" s="5" t="s">
        <v>34</v>
      </c>
      <c r="G50" s="22"/>
      <c r="H50" s="20"/>
      <c r="I50" s="20"/>
      <c r="J50" s="21"/>
      <c r="K50" s="20"/>
      <c r="L50" s="20"/>
      <c r="M50" s="20"/>
      <c r="N50" s="20"/>
      <c r="O50" s="20"/>
      <c r="P50" s="20"/>
      <c r="Q50" s="20"/>
    </row>
    <row r="51" spans="1:17" ht="15.75" thickBot="1" x14ac:dyDescent="0.3">
      <c r="A51">
        <f t="shared" si="0"/>
        <v>6.3999999999999932</v>
      </c>
      <c r="B51" s="67">
        <v>0.5</v>
      </c>
      <c r="C51" s="66">
        <v>12</v>
      </c>
      <c r="D51" s="5" t="s">
        <v>34</v>
      </c>
      <c r="G51" s="20"/>
      <c r="H51" s="20"/>
      <c r="I51" s="20"/>
      <c r="J51" s="21"/>
      <c r="K51" s="20"/>
      <c r="L51" s="20"/>
      <c r="M51" s="20"/>
      <c r="N51" s="20"/>
      <c r="O51" s="20"/>
      <c r="P51" s="20"/>
      <c r="Q51" s="20"/>
    </row>
    <row r="52" spans="1:17" ht="15.75" thickBot="1" x14ac:dyDescent="0.3">
      <c r="A52">
        <f t="shared" si="0"/>
        <v>6.4999999999999929</v>
      </c>
      <c r="B52" s="67">
        <v>0.6</v>
      </c>
      <c r="C52" s="66">
        <v>11</v>
      </c>
      <c r="D52" s="5" t="s">
        <v>34</v>
      </c>
      <c r="G52" s="19"/>
      <c r="H52" s="19"/>
      <c r="I52" s="20"/>
      <c r="J52" s="21"/>
      <c r="K52" s="20"/>
      <c r="L52" s="20"/>
      <c r="M52" s="20"/>
      <c r="N52" s="20"/>
      <c r="O52" s="20"/>
      <c r="P52" s="20"/>
      <c r="Q52" s="20"/>
    </row>
    <row r="53" spans="1:17" ht="15.75" thickBot="1" x14ac:dyDescent="0.3">
      <c r="A53">
        <f t="shared" si="0"/>
        <v>6.5999999999999925</v>
      </c>
      <c r="B53" s="67">
        <v>0.5</v>
      </c>
      <c r="C53" s="66">
        <v>12</v>
      </c>
      <c r="D53" s="5" t="s">
        <v>34</v>
      </c>
      <c r="G53" s="22"/>
      <c r="H53" s="20"/>
      <c r="I53" s="20"/>
      <c r="J53" s="21"/>
      <c r="K53" s="20"/>
      <c r="L53" s="20"/>
      <c r="M53" s="20"/>
      <c r="N53" s="20"/>
      <c r="O53" s="20"/>
      <c r="P53" s="20"/>
      <c r="Q53" s="20"/>
    </row>
    <row r="54" spans="1:17" ht="15.75" thickBot="1" x14ac:dyDescent="0.3">
      <c r="A54">
        <f t="shared" si="0"/>
        <v>6.6999999999999922</v>
      </c>
      <c r="B54" s="67">
        <v>0.9</v>
      </c>
      <c r="C54" s="66">
        <v>17</v>
      </c>
      <c r="D54" s="5" t="s">
        <v>34</v>
      </c>
      <c r="G54" s="20"/>
      <c r="H54" s="20"/>
      <c r="I54" s="20"/>
      <c r="J54" s="21"/>
      <c r="K54" s="20"/>
      <c r="L54" s="20"/>
      <c r="M54" s="20"/>
      <c r="N54" s="20"/>
      <c r="O54" s="20"/>
      <c r="P54" s="20"/>
      <c r="Q54" s="20"/>
    </row>
    <row r="55" spans="1:17" ht="15.75" thickBot="1" x14ac:dyDescent="0.3">
      <c r="A55">
        <f t="shared" si="0"/>
        <v>6.7999999999999918</v>
      </c>
      <c r="B55" s="67">
        <v>1.6</v>
      </c>
      <c r="C55" s="66">
        <v>19</v>
      </c>
      <c r="D55" s="5" t="s">
        <v>34</v>
      </c>
      <c r="G55" s="19"/>
      <c r="H55" s="19"/>
      <c r="I55" s="20"/>
      <c r="J55" s="21"/>
      <c r="K55" s="20"/>
      <c r="L55" s="20"/>
      <c r="M55" s="20"/>
      <c r="N55" s="20"/>
      <c r="O55" s="20"/>
      <c r="P55" s="20"/>
      <c r="Q55" s="20"/>
    </row>
    <row r="56" spans="1:17" ht="15.75" thickBot="1" x14ac:dyDescent="0.3">
      <c r="A56">
        <f t="shared" si="0"/>
        <v>6.8999999999999915</v>
      </c>
      <c r="B56" s="67">
        <v>1.8</v>
      </c>
      <c r="C56" s="66">
        <v>25</v>
      </c>
      <c r="D56" s="5" t="s">
        <v>34</v>
      </c>
      <c r="G56" s="22"/>
      <c r="H56" s="20"/>
      <c r="I56" s="20"/>
      <c r="J56" s="21"/>
      <c r="K56" s="20"/>
      <c r="L56" s="20"/>
      <c r="M56" s="20"/>
      <c r="N56" s="20"/>
      <c r="O56" s="20"/>
      <c r="P56" s="20"/>
      <c r="Q56" s="20"/>
    </row>
    <row r="57" spans="1:17" ht="15.75" thickBot="1" x14ac:dyDescent="0.3">
      <c r="A57">
        <f t="shared" si="0"/>
        <v>6.9999999999999911</v>
      </c>
      <c r="B57" s="67">
        <v>0.7</v>
      </c>
      <c r="C57" s="66">
        <v>32</v>
      </c>
      <c r="D57" s="5" t="s">
        <v>34</v>
      </c>
      <c r="G57" s="20"/>
      <c r="H57" s="20"/>
      <c r="I57" s="20"/>
      <c r="J57" s="21"/>
      <c r="K57" s="20"/>
      <c r="L57" s="20"/>
      <c r="M57" s="20"/>
      <c r="N57" s="20"/>
      <c r="O57" s="20"/>
      <c r="P57" s="20"/>
      <c r="Q57" s="20"/>
    </row>
    <row r="58" spans="1:17" ht="15.75" thickBot="1" x14ac:dyDescent="0.3">
      <c r="A58">
        <f t="shared" si="0"/>
        <v>7.0999999999999908</v>
      </c>
      <c r="B58" s="67">
        <v>4.7</v>
      </c>
      <c r="C58" s="66">
        <v>51</v>
      </c>
      <c r="D58" s="5" t="s">
        <v>34</v>
      </c>
      <c r="G58" s="19"/>
      <c r="H58" s="19"/>
      <c r="I58" s="20"/>
      <c r="J58" s="21"/>
      <c r="K58" s="20"/>
      <c r="L58" s="20"/>
      <c r="M58" s="20"/>
      <c r="N58" s="20"/>
      <c r="O58" s="20"/>
      <c r="P58" s="20"/>
      <c r="Q58" s="20"/>
    </row>
    <row r="59" spans="1:17" ht="15.75" thickBot="1" x14ac:dyDescent="0.3">
      <c r="A59">
        <f t="shared" si="0"/>
        <v>7.1999999999999904</v>
      </c>
      <c r="B59" s="67">
        <v>4.9000000000000004</v>
      </c>
      <c r="C59" s="66">
        <v>61</v>
      </c>
      <c r="D59" s="5" t="s">
        <v>34</v>
      </c>
      <c r="G59" s="22"/>
      <c r="H59" s="20"/>
      <c r="I59" s="20"/>
      <c r="J59" s="21"/>
      <c r="K59" s="20"/>
      <c r="L59" s="20"/>
      <c r="M59" s="20"/>
      <c r="N59" s="20"/>
      <c r="O59" s="20"/>
      <c r="P59" s="20"/>
      <c r="Q59" s="20"/>
    </row>
    <row r="60" spans="1:17" ht="15.75" thickBot="1" x14ac:dyDescent="0.3">
      <c r="A60">
        <f t="shared" si="0"/>
        <v>7.2999999999999901</v>
      </c>
      <c r="B60" s="67">
        <v>6.9</v>
      </c>
      <c r="C60" s="66">
        <v>55</v>
      </c>
      <c r="D60" s="5" t="s">
        <v>34</v>
      </c>
      <c r="G60" s="22"/>
      <c r="H60" s="20"/>
      <c r="I60" s="20"/>
      <c r="J60" s="21"/>
      <c r="K60" s="20"/>
      <c r="L60" s="20"/>
      <c r="M60" s="20"/>
      <c r="N60" s="20"/>
      <c r="O60" s="20"/>
      <c r="P60" s="20"/>
      <c r="Q60" s="20"/>
    </row>
    <row r="61" spans="1:17" ht="15.75" thickBot="1" x14ac:dyDescent="0.3">
      <c r="A61">
        <f t="shared" si="0"/>
        <v>7.3999999999999897</v>
      </c>
      <c r="B61" s="67">
        <v>8.3000000000000007</v>
      </c>
      <c r="C61" s="66">
        <v>63</v>
      </c>
      <c r="D61" s="5" t="s">
        <v>34</v>
      </c>
      <c r="G61" s="20"/>
      <c r="H61" s="20"/>
      <c r="I61" s="20"/>
      <c r="J61" s="21"/>
      <c r="K61" s="20"/>
      <c r="L61" s="20"/>
      <c r="M61" s="20"/>
      <c r="N61" s="20"/>
      <c r="O61" s="20"/>
      <c r="P61" s="20"/>
      <c r="Q61" s="20"/>
    </row>
    <row r="62" spans="1:17" ht="15.75" thickBot="1" x14ac:dyDescent="0.3">
      <c r="A62">
        <f t="shared" si="0"/>
        <v>7.4999999999999893</v>
      </c>
      <c r="B62" s="67">
        <v>6.3</v>
      </c>
      <c r="C62" s="66">
        <v>59</v>
      </c>
      <c r="D62" s="5" t="s">
        <v>34</v>
      </c>
      <c r="G62" s="19"/>
      <c r="H62" s="19"/>
      <c r="I62" s="20"/>
      <c r="J62" s="21"/>
      <c r="K62" s="20"/>
      <c r="L62" s="20"/>
      <c r="M62" s="20"/>
      <c r="N62" s="20"/>
      <c r="O62" s="20"/>
      <c r="P62" s="20"/>
      <c r="Q62" s="20"/>
    </row>
    <row r="63" spans="1:17" ht="15.75" thickBot="1" x14ac:dyDescent="0.3">
      <c r="A63">
        <f t="shared" si="0"/>
        <v>7.599999999999989</v>
      </c>
      <c r="B63" s="67">
        <v>5</v>
      </c>
      <c r="C63" s="66">
        <v>78</v>
      </c>
      <c r="D63" s="5" t="s">
        <v>34</v>
      </c>
      <c r="G63" s="22"/>
      <c r="H63" s="20"/>
      <c r="I63" s="20"/>
      <c r="J63" s="21"/>
      <c r="K63" s="20"/>
      <c r="L63" s="20"/>
      <c r="M63" s="20"/>
      <c r="N63" s="20"/>
      <c r="O63" s="20"/>
      <c r="P63" s="20"/>
      <c r="Q63" s="20"/>
    </row>
    <row r="64" spans="1:17" ht="15.75" thickBot="1" x14ac:dyDescent="0.3">
      <c r="A64">
        <f t="shared" si="0"/>
        <v>7.6999999999999886</v>
      </c>
      <c r="B64" s="67">
        <v>6.6</v>
      </c>
      <c r="C64" s="66">
        <v>73</v>
      </c>
      <c r="D64" s="5" t="s">
        <v>34</v>
      </c>
      <c r="G64" s="22"/>
      <c r="H64" s="20"/>
      <c r="I64" s="20"/>
      <c r="J64" s="20"/>
      <c r="K64" s="20"/>
      <c r="L64" s="20"/>
      <c r="M64" s="20"/>
      <c r="N64" s="20"/>
      <c r="O64" s="20"/>
      <c r="P64" s="20"/>
      <c r="Q64" s="20"/>
    </row>
    <row r="65" spans="1:17" ht="15.75" thickBot="1" x14ac:dyDescent="0.3">
      <c r="A65">
        <f t="shared" si="0"/>
        <v>7.7999999999999883</v>
      </c>
      <c r="B65" s="67">
        <v>6</v>
      </c>
      <c r="C65" s="66">
        <v>58</v>
      </c>
      <c r="D65" s="5" t="s">
        <v>34</v>
      </c>
      <c r="G65" s="22"/>
      <c r="H65" s="20"/>
      <c r="I65" s="20"/>
      <c r="J65" s="20"/>
      <c r="K65" s="20"/>
      <c r="L65" s="20"/>
      <c r="M65" s="20"/>
      <c r="N65" s="20"/>
      <c r="O65" s="20"/>
      <c r="P65" s="20"/>
      <c r="Q65" s="20"/>
    </row>
    <row r="66" spans="1:17" ht="15.75" thickBot="1" x14ac:dyDescent="0.3">
      <c r="A66">
        <f t="shared" si="0"/>
        <v>7.8999999999999879</v>
      </c>
      <c r="B66" s="67">
        <v>5.3</v>
      </c>
      <c r="C66" s="66">
        <v>47</v>
      </c>
      <c r="D66" s="5" t="s">
        <v>34</v>
      </c>
      <c r="G66" s="22"/>
      <c r="H66" s="20"/>
      <c r="I66" s="20"/>
      <c r="J66" s="19"/>
      <c r="K66" s="19"/>
      <c r="L66" s="20"/>
      <c r="M66" s="20"/>
      <c r="N66" s="20"/>
      <c r="O66" s="20"/>
      <c r="P66" s="20"/>
      <c r="Q66" s="20"/>
    </row>
    <row r="67" spans="1:17" ht="15.75" thickBot="1" x14ac:dyDescent="0.3">
      <c r="A67">
        <f t="shared" si="0"/>
        <v>7.9999999999999876</v>
      </c>
      <c r="B67" s="68">
        <v>6.3</v>
      </c>
      <c r="C67" s="65">
        <v>34</v>
      </c>
      <c r="D67" s="5" t="s">
        <v>34</v>
      </c>
      <c r="G67" s="22"/>
      <c r="H67" s="20"/>
      <c r="I67" s="20"/>
      <c r="J67" s="20"/>
      <c r="K67" s="20"/>
      <c r="L67" s="20"/>
      <c r="M67" s="20"/>
      <c r="N67" s="20"/>
      <c r="O67" s="20"/>
      <c r="P67" s="20"/>
      <c r="Q67" s="20"/>
    </row>
    <row r="68" spans="1:17" ht="15.75" thickBot="1" x14ac:dyDescent="0.3">
      <c r="A68">
        <f t="shared" ref="A68:A131" si="1">A67+0.1</f>
        <v>8.0999999999999872</v>
      </c>
      <c r="B68" s="67">
        <v>7.4</v>
      </c>
      <c r="C68" s="66">
        <v>36</v>
      </c>
      <c r="D68" s="5" t="s">
        <v>34</v>
      </c>
      <c r="G68" s="22"/>
      <c r="H68" s="20"/>
      <c r="I68" s="20"/>
      <c r="J68" s="20"/>
      <c r="K68" s="20"/>
      <c r="L68" s="20"/>
      <c r="M68" s="20"/>
      <c r="N68" s="20"/>
      <c r="O68" s="20"/>
      <c r="P68" s="20"/>
      <c r="Q68" s="20"/>
    </row>
    <row r="69" spans="1:17" ht="15.75" thickBot="1" x14ac:dyDescent="0.3">
      <c r="A69">
        <f t="shared" si="1"/>
        <v>8.1999999999999869</v>
      </c>
      <c r="B69" s="67">
        <v>11.1</v>
      </c>
      <c r="C69" s="66">
        <v>38</v>
      </c>
      <c r="D69" s="5" t="s">
        <v>34</v>
      </c>
      <c r="G69" s="22"/>
      <c r="H69" s="20"/>
      <c r="I69" s="20"/>
      <c r="J69" s="20"/>
      <c r="K69" s="20"/>
      <c r="L69" s="20"/>
      <c r="M69" s="20"/>
      <c r="N69" s="20"/>
      <c r="O69" s="20"/>
      <c r="P69" s="20"/>
      <c r="Q69" s="20"/>
    </row>
    <row r="70" spans="1:17" ht="15.75" thickBot="1" x14ac:dyDescent="0.3">
      <c r="A70">
        <f t="shared" si="1"/>
        <v>8.2999999999999865</v>
      </c>
      <c r="B70" s="67">
        <v>11.6</v>
      </c>
      <c r="C70" s="66">
        <v>36</v>
      </c>
      <c r="D70" s="5" t="s">
        <v>34</v>
      </c>
      <c r="G70" s="22"/>
      <c r="H70" s="20"/>
      <c r="I70" s="20"/>
      <c r="J70" s="20"/>
      <c r="K70" s="20"/>
      <c r="L70" s="20"/>
      <c r="M70" s="20"/>
      <c r="N70" s="20"/>
      <c r="O70" s="20"/>
      <c r="P70" s="20"/>
      <c r="Q70" s="20"/>
    </row>
    <row r="71" spans="1:17" ht="15.75" thickBot="1" x14ac:dyDescent="0.3">
      <c r="A71">
        <f t="shared" si="1"/>
        <v>8.3999999999999861</v>
      </c>
      <c r="B71" s="67">
        <v>13.2</v>
      </c>
      <c r="C71" s="66">
        <v>42</v>
      </c>
      <c r="D71" s="5" t="s">
        <v>34</v>
      </c>
      <c r="G71" s="22"/>
      <c r="H71" s="20"/>
      <c r="I71" s="20"/>
      <c r="J71" s="20"/>
      <c r="K71" s="20"/>
      <c r="L71" s="20"/>
      <c r="M71" s="20"/>
      <c r="N71" s="20"/>
      <c r="O71" s="20"/>
      <c r="P71" s="20"/>
      <c r="Q71" s="20"/>
    </row>
    <row r="72" spans="1:17" ht="15.75" thickBot="1" x14ac:dyDescent="0.3">
      <c r="A72">
        <f t="shared" si="1"/>
        <v>8.4999999999999858</v>
      </c>
      <c r="B72" s="67">
        <v>12.1</v>
      </c>
      <c r="C72" s="66">
        <v>43</v>
      </c>
      <c r="D72" s="1" t="s">
        <v>33</v>
      </c>
      <c r="G72" s="22"/>
      <c r="H72" s="20"/>
      <c r="I72" s="20"/>
      <c r="J72" s="19"/>
      <c r="K72" s="19"/>
      <c r="L72" s="20"/>
      <c r="M72" s="20"/>
      <c r="N72" s="20"/>
      <c r="O72" s="20"/>
      <c r="P72" s="20"/>
      <c r="Q72" s="20"/>
    </row>
    <row r="73" spans="1:17" ht="15.75" thickBot="1" x14ac:dyDescent="0.3">
      <c r="A73">
        <f t="shared" si="1"/>
        <v>8.5999999999999854</v>
      </c>
      <c r="B73" s="67">
        <v>10.1</v>
      </c>
      <c r="C73" s="66">
        <v>39</v>
      </c>
      <c r="D73" s="1" t="s">
        <v>33</v>
      </c>
      <c r="G73" s="22"/>
      <c r="H73" s="20"/>
      <c r="I73" s="20"/>
      <c r="J73" s="20"/>
      <c r="K73" s="20"/>
      <c r="L73" s="20"/>
      <c r="M73" s="20"/>
      <c r="N73" s="20"/>
      <c r="O73" s="20"/>
      <c r="P73" s="20"/>
      <c r="Q73" s="20"/>
    </row>
    <row r="74" spans="1:17" ht="15.75" thickBot="1" x14ac:dyDescent="0.3">
      <c r="A74">
        <f t="shared" si="1"/>
        <v>8.6999999999999851</v>
      </c>
      <c r="B74" s="67">
        <v>5.8</v>
      </c>
      <c r="C74" s="66">
        <v>32</v>
      </c>
      <c r="D74" s="1" t="s">
        <v>33</v>
      </c>
      <c r="G74" s="22"/>
      <c r="H74" s="20"/>
      <c r="I74" s="20"/>
      <c r="J74" s="20"/>
      <c r="K74" s="20"/>
      <c r="L74" s="20"/>
      <c r="M74" s="20"/>
      <c r="N74" s="20"/>
      <c r="O74" s="20"/>
      <c r="P74" s="20"/>
      <c r="Q74" s="20"/>
    </row>
    <row r="75" spans="1:17" ht="15.75" thickBot="1" x14ac:dyDescent="0.3">
      <c r="A75">
        <f t="shared" si="1"/>
        <v>8.7999999999999847</v>
      </c>
      <c r="B75" s="67">
        <v>1.5</v>
      </c>
      <c r="C75" s="66">
        <v>51</v>
      </c>
      <c r="D75" s="1" t="s">
        <v>33</v>
      </c>
      <c r="G75" s="22"/>
      <c r="H75" s="20"/>
      <c r="I75" s="20"/>
      <c r="J75" s="20"/>
      <c r="K75" s="20"/>
      <c r="L75" s="20"/>
      <c r="M75" s="20"/>
      <c r="N75" s="20"/>
      <c r="O75" s="20"/>
      <c r="P75" s="20"/>
      <c r="Q75" s="20"/>
    </row>
    <row r="76" spans="1:17" ht="15.75" thickBot="1" x14ac:dyDescent="0.3">
      <c r="A76">
        <f t="shared" si="1"/>
        <v>8.8999999999999844</v>
      </c>
      <c r="B76" s="67">
        <v>1.2</v>
      </c>
      <c r="C76" s="66">
        <v>49</v>
      </c>
      <c r="D76" s="1" t="s">
        <v>33</v>
      </c>
      <c r="G76" s="22"/>
      <c r="H76" s="20"/>
      <c r="I76" s="20"/>
      <c r="J76" s="20"/>
      <c r="K76" s="20"/>
      <c r="L76" s="20"/>
      <c r="M76" s="20"/>
      <c r="N76" s="20"/>
      <c r="O76" s="20"/>
      <c r="P76" s="20"/>
      <c r="Q76" s="20"/>
    </row>
    <row r="77" spans="1:17" ht="15.75" thickBot="1" x14ac:dyDescent="0.3">
      <c r="A77">
        <f t="shared" si="1"/>
        <v>8.999999999999984</v>
      </c>
      <c r="B77" s="67">
        <v>2.8</v>
      </c>
      <c r="C77" s="66">
        <v>48</v>
      </c>
      <c r="D77" s="1" t="s">
        <v>33</v>
      </c>
      <c r="G77" s="22"/>
      <c r="H77" s="20"/>
      <c r="I77" s="20"/>
      <c r="J77" s="20"/>
      <c r="K77" s="20"/>
      <c r="L77" s="20"/>
      <c r="M77" s="20"/>
      <c r="N77" s="20"/>
      <c r="O77" s="20"/>
      <c r="P77" s="20"/>
      <c r="Q77" s="20"/>
    </row>
    <row r="78" spans="1:17" ht="15.75" thickBot="1" x14ac:dyDescent="0.3">
      <c r="A78">
        <f t="shared" si="1"/>
        <v>9.0999999999999837</v>
      </c>
      <c r="B78" s="67">
        <v>1.1000000000000001</v>
      </c>
      <c r="C78" s="66">
        <v>39</v>
      </c>
      <c r="D78" s="1" t="s">
        <v>33</v>
      </c>
      <c r="G78" s="22"/>
      <c r="H78" s="20"/>
      <c r="I78" s="20"/>
      <c r="J78" s="19"/>
      <c r="K78" s="19"/>
      <c r="L78" s="20"/>
      <c r="M78" s="20"/>
      <c r="N78" s="20"/>
      <c r="O78" s="20"/>
      <c r="P78" s="20"/>
      <c r="Q78" s="20"/>
    </row>
    <row r="79" spans="1:17" ht="15.75" thickBot="1" x14ac:dyDescent="0.3">
      <c r="A79">
        <f t="shared" si="1"/>
        <v>9.1999999999999833</v>
      </c>
      <c r="B79" s="67">
        <v>4.0999999999999996</v>
      </c>
      <c r="C79" s="66">
        <v>30</v>
      </c>
      <c r="D79" s="1" t="s">
        <v>33</v>
      </c>
      <c r="G79" s="22"/>
      <c r="H79" s="20"/>
      <c r="I79" s="20"/>
      <c r="J79" s="20"/>
      <c r="K79" s="20"/>
      <c r="L79" s="20"/>
      <c r="M79" s="20"/>
      <c r="N79" s="20"/>
      <c r="O79" s="20"/>
      <c r="P79" s="20"/>
      <c r="Q79" s="20"/>
    </row>
    <row r="80" spans="1:17" ht="15.75" thickBot="1" x14ac:dyDescent="0.3">
      <c r="A80">
        <f t="shared" si="1"/>
        <v>9.2999999999999829</v>
      </c>
      <c r="B80" s="67">
        <v>4.2</v>
      </c>
      <c r="C80" s="66">
        <v>37</v>
      </c>
      <c r="D80" s="1" t="s">
        <v>33</v>
      </c>
      <c r="G80" s="22"/>
      <c r="H80" s="20"/>
      <c r="I80" s="20"/>
      <c r="J80" s="20"/>
      <c r="K80" s="20"/>
      <c r="L80" s="20"/>
      <c r="M80" s="20"/>
      <c r="N80" s="20"/>
      <c r="O80" s="20"/>
      <c r="P80" s="20"/>
      <c r="Q80" s="20"/>
    </row>
    <row r="81" spans="1:21" ht="15.75" thickBot="1" x14ac:dyDescent="0.3">
      <c r="A81">
        <f t="shared" si="1"/>
        <v>9.3999999999999826</v>
      </c>
      <c r="B81" s="67">
        <v>4.5</v>
      </c>
      <c r="C81" s="66">
        <v>39</v>
      </c>
      <c r="D81" s="1" t="s">
        <v>33</v>
      </c>
      <c r="G81" s="22"/>
      <c r="H81" s="20"/>
      <c r="I81" s="20"/>
      <c r="J81" s="20"/>
      <c r="K81" s="20"/>
      <c r="L81" s="20"/>
      <c r="M81" s="20"/>
      <c r="N81" s="20"/>
      <c r="O81" s="20"/>
      <c r="P81" s="20"/>
      <c r="Q81" s="20"/>
    </row>
    <row r="82" spans="1:21" ht="15.75" thickBot="1" x14ac:dyDescent="0.3">
      <c r="A82">
        <f t="shared" si="1"/>
        <v>9.4999999999999822</v>
      </c>
      <c r="B82" s="67">
        <v>3.3</v>
      </c>
      <c r="C82" s="66">
        <v>43</v>
      </c>
      <c r="D82" s="1" t="s">
        <v>33</v>
      </c>
      <c r="G82" s="22"/>
      <c r="H82" s="20"/>
      <c r="I82" s="20"/>
      <c r="J82" s="20"/>
      <c r="K82" s="20"/>
      <c r="L82" s="20"/>
      <c r="M82" s="20"/>
      <c r="N82" s="20"/>
      <c r="O82" s="20"/>
      <c r="P82" s="20"/>
      <c r="Q82" s="20"/>
    </row>
    <row r="83" spans="1:21" ht="15.75" thickBot="1" x14ac:dyDescent="0.3">
      <c r="A83">
        <f t="shared" si="1"/>
        <v>9.5999999999999819</v>
      </c>
      <c r="B83" s="67">
        <v>4.9000000000000004</v>
      </c>
      <c r="C83" s="66">
        <v>52</v>
      </c>
      <c r="D83" s="1" t="s">
        <v>33</v>
      </c>
      <c r="G83" s="22"/>
      <c r="H83" s="20"/>
      <c r="I83" s="20"/>
      <c r="J83" s="20"/>
      <c r="K83" s="20"/>
      <c r="L83" s="20"/>
      <c r="M83" s="20"/>
      <c r="N83" s="20"/>
      <c r="O83" s="20"/>
      <c r="P83" s="20"/>
      <c r="Q83" s="20"/>
    </row>
    <row r="84" spans="1:21" ht="15.75" thickBot="1" x14ac:dyDescent="0.3">
      <c r="A84">
        <f t="shared" si="1"/>
        <v>9.6999999999999815</v>
      </c>
      <c r="B84" s="67">
        <v>9.1999999999999993</v>
      </c>
      <c r="C84" s="66">
        <v>34</v>
      </c>
      <c r="D84" s="1" t="s">
        <v>33</v>
      </c>
      <c r="G84" s="22"/>
      <c r="H84" s="20"/>
      <c r="I84" s="20"/>
      <c r="J84" s="19"/>
      <c r="K84" s="19"/>
      <c r="L84" s="20"/>
      <c r="M84" s="20"/>
      <c r="N84" s="20"/>
      <c r="O84" s="20"/>
      <c r="P84" s="20"/>
      <c r="Q84" s="20"/>
    </row>
    <row r="85" spans="1:21" ht="15.75" thickBot="1" x14ac:dyDescent="0.3">
      <c r="A85">
        <f t="shared" si="1"/>
        <v>9.7999999999999812</v>
      </c>
      <c r="B85" s="67">
        <v>8</v>
      </c>
      <c r="C85" s="66">
        <v>34</v>
      </c>
      <c r="D85" s="1" t="s">
        <v>33</v>
      </c>
      <c r="G85" s="22"/>
      <c r="H85" s="20"/>
      <c r="I85" s="20"/>
      <c r="J85" s="20"/>
      <c r="K85" s="20"/>
      <c r="L85" s="20"/>
      <c r="M85" s="20"/>
      <c r="N85" s="20"/>
      <c r="O85" s="20"/>
      <c r="P85" s="20"/>
      <c r="Q85" s="20"/>
    </row>
    <row r="86" spans="1:21" s="11" customFormat="1" ht="15.75" thickBot="1" x14ac:dyDescent="0.3">
      <c r="A86">
        <f t="shared" si="1"/>
        <v>9.8999999999999808</v>
      </c>
      <c r="B86" s="67">
        <v>11.6</v>
      </c>
      <c r="C86" s="66">
        <v>40</v>
      </c>
      <c r="D86" s="1" t="s">
        <v>33</v>
      </c>
      <c r="E86"/>
      <c r="F86"/>
      <c r="G86" s="22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/>
      <c r="S86"/>
      <c r="T86"/>
      <c r="U86"/>
    </row>
    <row r="87" spans="1:21" s="11" customFormat="1" ht="15.75" thickBot="1" x14ac:dyDescent="0.3">
      <c r="A87">
        <f t="shared" si="1"/>
        <v>9.9999999999999805</v>
      </c>
      <c r="B87" s="67">
        <v>10.6</v>
      </c>
      <c r="C87" s="66">
        <v>41</v>
      </c>
      <c r="D87" s="1" t="s">
        <v>33</v>
      </c>
      <c r="E87"/>
      <c r="F87"/>
      <c r="G87" s="22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/>
      <c r="S87"/>
      <c r="T87"/>
      <c r="U87"/>
    </row>
    <row r="88" spans="1:21" s="11" customFormat="1" ht="15.75" thickBot="1" x14ac:dyDescent="0.3">
      <c r="A88">
        <f t="shared" si="1"/>
        <v>10.09999999999998</v>
      </c>
      <c r="B88" s="67">
        <v>11.9</v>
      </c>
      <c r="C88" s="66">
        <v>44</v>
      </c>
      <c r="D88" s="1" t="s">
        <v>33</v>
      </c>
      <c r="E88"/>
      <c r="F88"/>
      <c r="G88" s="22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/>
      <c r="S88"/>
      <c r="T88"/>
      <c r="U88"/>
    </row>
    <row r="89" spans="1:21" s="11" customFormat="1" ht="15.75" thickBot="1" x14ac:dyDescent="0.3">
      <c r="A89">
        <f t="shared" si="1"/>
        <v>10.19999999999998</v>
      </c>
      <c r="B89" s="67">
        <v>13.9</v>
      </c>
      <c r="C89" s="66">
        <v>43</v>
      </c>
      <c r="D89" s="1" t="s">
        <v>33</v>
      </c>
      <c r="E89"/>
      <c r="F89"/>
      <c r="G89" s="22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/>
      <c r="S89"/>
      <c r="T89"/>
      <c r="U89"/>
    </row>
    <row r="90" spans="1:21" ht="15.75" thickBot="1" x14ac:dyDescent="0.3">
      <c r="A90">
        <f t="shared" si="1"/>
        <v>10.299999999999979</v>
      </c>
      <c r="B90" s="67">
        <v>16.399999999999999</v>
      </c>
      <c r="C90" s="66">
        <v>51</v>
      </c>
      <c r="D90" s="1" t="s">
        <v>33</v>
      </c>
      <c r="G90" s="22"/>
      <c r="H90" s="20"/>
      <c r="I90" s="20"/>
      <c r="J90" s="19"/>
      <c r="K90" s="19"/>
      <c r="L90" s="20"/>
      <c r="M90" s="20"/>
      <c r="N90" s="20"/>
      <c r="O90" s="20"/>
      <c r="P90" s="20"/>
      <c r="Q90" s="20"/>
    </row>
    <row r="91" spans="1:21" ht="15.75" thickBot="1" x14ac:dyDescent="0.3">
      <c r="A91">
        <f t="shared" si="1"/>
        <v>10.399999999999979</v>
      </c>
      <c r="B91" s="67">
        <v>17.600000000000001</v>
      </c>
      <c r="C91" s="66">
        <v>66</v>
      </c>
      <c r="D91" s="1" t="s">
        <v>33</v>
      </c>
      <c r="G91" s="22"/>
      <c r="H91" s="20"/>
      <c r="I91" s="20"/>
      <c r="J91" s="20"/>
      <c r="K91" s="20"/>
      <c r="L91" s="20"/>
      <c r="M91" s="20"/>
      <c r="N91" s="20"/>
      <c r="O91" s="20"/>
      <c r="P91" s="20"/>
      <c r="Q91" s="20"/>
    </row>
    <row r="92" spans="1:21" ht="15.75" thickBot="1" x14ac:dyDescent="0.3">
      <c r="A92">
        <f t="shared" si="1"/>
        <v>10.499999999999979</v>
      </c>
      <c r="B92" s="67">
        <v>17.5</v>
      </c>
      <c r="C92" s="66">
        <v>72</v>
      </c>
      <c r="D92" s="1" t="s">
        <v>33</v>
      </c>
      <c r="G92" s="22"/>
      <c r="H92" s="20"/>
      <c r="I92" s="20"/>
      <c r="J92" s="20"/>
      <c r="K92" s="20"/>
      <c r="L92" s="20"/>
      <c r="M92" s="20"/>
      <c r="N92" s="20"/>
      <c r="O92" s="20"/>
      <c r="P92" s="20"/>
      <c r="Q92" s="20"/>
    </row>
    <row r="93" spans="1:21" ht="15.75" thickBot="1" x14ac:dyDescent="0.3">
      <c r="A93">
        <f t="shared" si="1"/>
        <v>10.599999999999978</v>
      </c>
      <c r="B93" s="67">
        <v>18</v>
      </c>
      <c r="C93" s="66">
        <v>59</v>
      </c>
      <c r="D93" s="1" t="s">
        <v>33</v>
      </c>
      <c r="G93" s="22"/>
      <c r="H93" s="20"/>
      <c r="I93" s="20"/>
      <c r="J93" s="20"/>
      <c r="K93" s="20"/>
      <c r="L93" s="20"/>
      <c r="M93" s="20"/>
      <c r="N93" s="20"/>
      <c r="O93" s="20"/>
      <c r="P93" s="20"/>
      <c r="Q93" s="20"/>
    </row>
    <row r="94" spans="1:21" ht="15.75" thickBot="1" x14ac:dyDescent="0.3">
      <c r="A94">
        <f t="shared" si="1"/>
        <v>10.699999999999978</v>
      </c>
      <c r="B94" s="67">
        <v>18.8</v>
      </c>
      <c r="C94" s="66">
        <v>60</v>
      </c>
      <c r="D94" s="1" t="s">
        <v>33</v>
      </c>
      <c r="G94" s="22"/>
      <c r="H94" s="20"/>
      <c r="I94" s="20"/>
      <c r="J94" s="20"/>
      <c r="K94" s="20"/>
      <c r="L94" s="20"/>
      <c r="M94" s="20"/>
      <c r="N94" s="20"/>
      <c r="O94" s="20"/>
      <c r="P94" s="20"/>
      <c r="Q94" s="20"/>
    </row>
    <row r="95" spans="1:21" ht="15.75" thickBot="1" x14ac:dyDescent="0.3">
      <c r="A95">
        <f t="shared" si="1"/>
        <v>10.799999999999978</v>
      </c>
      <c r="B95" s="67">
        <v>16.7</v>
      </c>
      <c r="C95" s="66">
        <v>59</v>
      </c>
      <c r="D95" s="1" t="s">
        <v>33</v>
      </c>
      <c r="G95" s="22"/>
      <c r="H95" s="20"/>
      <c r="I95" s="20"/>
      <c r="J95" s="20"/>
      <c r="K95" s="20"/>
      <c r="L95" s="20"/>
      <c r="M95" s="20"/>
      <c r="N95" s="20"/>
      <c r="O95" s="20"/>
      <c r="P95" s="20"/>
      <c r="Q95" s="20"/>
    </row>
    <row r="96" spans="1:21" ht="15.75" thickBot="1" x14ac:dyDescent="0.3">
      <c r="A96">
        <f t="shared" si="1"/>
        <v>10.899999999999977</v>
      </c>
      <c r="B96" s="67">
        <v>14.9</v>
      </c>
      <c r="C96" s="66">
        <v>64</v>
      </c>
      <c r="D96" s="1" t="s">
        <v>33</v>
      </c>
      <c r="G96" s="22"/>
      <c r="H96" s="20"/>
      <c r="I96" s="20"/>
      <c r="J96" s="19"/>
      <c r="K96" s="19"/>
      <c r="L96" s="20"/>
      <c r="M96" s="20"/>
      <c r="N96" s="20"/>
      <c r="O96" s="20"/>
      <c r="P96" s="20"/>
      <c r="Q96" s="20"/>
    </row>
    <row r="97" spans="1:17" ht="15.75" thickBot="1" x14ac:dyDescent="0.3">
      <c r="A97">
        <f t="shared" si="1"/>
        <v>10.999999999999977</v>
      </c>
      <c r="B97" s="67">
        <v>12.6</v>
      </c>
      <c r="C97" s="66">
        <v>57</v>
      </c>
      <c r="D97" s="1" t="s">
        <v>33</v>
      </c>
      <c r="G97" s="22"/>
      <c r="H97" s="20"/>
      <c r="I97" s="20"/>
      <c r="J97" s="20"/>
      <c r="K97" s="20"/>
      <c r="L97" s="20"/>
      <c r="M97" s="20"/>
      <c r="N97" s="20"/>
      <c r="O97" s="20"/>
      <c r="P97" s="20"/>
      <c r="Q97" s="20"/>
    </row>
    <row r="98" spans="1:17" ht="15.75" thickBot="1" x14ac:dyDescent="0.3">
      <c r="A98">
        <f t="shared" si="1"/>
        <v>11.099999999999977</v>
      </c>
      <c r="B98" s="67">
        <v>11.3</v>
      </c>
      <c r="C98" s="66">
        <v>53</v>
      </c>
      <c r="D98" s="1" t="s">
        <v>33</v>
      </c>
      <c r="G98" s="22"/>
      <c r="H98" s="20"/>
      <c r="I98" s="20"/>
      <c r="J98" s="20"/>
      <c r="K98" s="20"/>
      <c r="L98" s="20"/>
      <c r="M98" s="20"/>
      <c r="N98" s="20"/>
      <c r="O98" s="20"/>
      <c r="P98" s="20"/>
      <c r="Q98" s="20"/>
    </row>
    <row r="99" spans="1:17" ht="15.75" thickBot="1" x14ac:dyDescent="0.3">
      <c r="A99">
        <f t="shared" si="1"/>
        <v>11.199999999999976</v>
      </c>
      <c r="B99" s="67">
        <v>10.1</v>
      </c>
      <c r="C99" s="66">
        <v>48</v>
      </c>
      <c r="D99" s="1" t="s">
        <v>33</v>
      </c>
      <c r="G99" s="22"/>
      <c r="H99" s="20"/>
      <c r="I99" s="20"/>
      <c r="J99" s="20"/>
      <c r="K99" s="20"/>
      <c r="L99" s="20"/>
      <c r="M99" s="20"/>
      <c r="N99" s="20"/>
      <c r="O99" s="20"/>
      <c r="P99" s="20"/>
      <c r="Q99" s="20"/>
    </row>
    <row r="100" spans="1:17" ht="15.75" thickBot="1" x14ac:dyDescent="0.3">
      <c r="A100">
        <f t="shared" si="1"/>
        <v>11.299999999999976</v>
      </c>
      <c r="B100" s="67">
        <v>8.8000000000000007</v>
      </c>
      <c r="C100" s="66">
        <v>40</v>
      </c>
      <c r="D100" s="1" t="s">
        <v>33</v>
      </c>
      <c r="G100" s="22"/>
      <c r="H100" s="20"/>
      <c r="I100" s="20"/>
      <c r="J100" s="20"/>
      <c r="K100" s="20"/>
      <c r="L100" s="20"/>
      <c r="M100" s="20"/>
      <c r="N100" s="20"/>
      <c r="O100" s="20"/>
      <c r="P100" s="20"/>
      <c r="Q100" s="20"/>
    </row>
    <row r="101" spans="1:17" ht="15.75" thickBot="1" x14ac:dyDescent="0.3">
      <c r="A101">
        <f t="shared" si="1"/>
        <v>11.399999999999975</v>
      </c>
      <c r="B101" s="67">
        <v>5.6</v>
      </c>
      <c r="C101" s="66">
        <v>34</v>
      </c>
      <c r="D101" s="1" t="s">
        <v>33</v>
      </c>
      <c r="G101" s="22"/>
      <c r="H101" s="20"/>
      <c r="I101" s="20"/>
      <c r="J101" s="20"/>
      <c r="K101" s="20"/>
      <c r="L101" s="20"/>
      <c r="M101" s="20"/>
      <c r="N101" s="20"/>
      <c r="O101" s="20"/>
      <c r="P101" s="20"/>
      <c r="Q101" s="20"/>
    </row>
    <row r="102" spans="1:17" ht="15.75" thickBot="1" x14ac:dyDescent="0.3">
      <c r="A102">
        <f t="shared" si="1"/>
        <v>11.499999999999975</v>
      </c>
      <c r="B102" s="67">
        <v>6.1</v>
      </c>
      <c r="C102" s="66">
        <v>37</v>
      </c>
      <c r="D102" s="1" t="s">
        <v>33</v>
      </c>
      <c r="G102" s="22"/>
      <c r="H102" s="20"/>
      <c r="I102" s="20"/>
      <c r="J102" s="19"/>
      <c r="K102" s="19"/>
      <c r="L102" s="20"/>
      <c r="M102" s="20"/>
      <c r="N102" s="20"/>
      <c r="O102" s="20"/>
      <c r="P102" s="20"/>
      <c r="Q102" s="20"/>
    </row>
    <row r="103" spans="1:17" ht="15.75" thickBot="1" x14ac:dyDescent="0.3">
      <c r="A103">
        <f t="shared" si="1"/>
        <v>11.599999999999975</v>
      </c>
      <c r="B103" s="67">
        <v>8</v>
      </c>
      <c r="C103" s="66">
        <v>43</v>
      </c>
      <c r="D103" s="1" t="s">
        <v>33</v>
      </c>
      <c r="G103" s="22"/>
      <c r="H103" s="20"/>
      <c r="I103" s="20"/>
      <c r="J103" s="20"/>
      <c r="K103" s="20"/>
      <c r="L103" s="20"/>
      <c r="M103" s="20"/>
      <c r="N103" s="20"/>
      <c r="O103" s="20"/>
      <c r="P103" s="20"/>
      <c r="Q103" s="20"/>
    </row>
    <row r="104" spans="1:17" ht="15.75" thickBot="1" x14ac:dyDescent="0.3">
      <c r="A104">
        <f t="shared" si="1"/>
        <v>11.699999999999974</v>
      </c>
      <c r="B104" s="67">
        <v>7.8</v>
      </c>
      <c r="C104" s="66">
        <v>48</v>
      </c>
      <c r="D104" s="1" t="s">
        <v>33</v>
      </c>
      <c r="G104" s="22"/>
      <c r="H104" s="20"/>
      <c r="I104" s="20"/>
      <c r="J104" s="20"/>
      <c r="K104" s="20"/>
      <c r="L104" s="20"/>
      <c r="M104" s="20"/>
      <c r="N104" s="20"/>
      <c r="O104" s="20"/>
      <c r="P104" s="20"/>
      <c r="Q104" s="20"/>
    </row>
    <row r="105" spans="1:17" ht="15.75" thickBot="1" x14ac:dyDescent="0.3">
      <c r="A105">
        <f t="shared" si="1"/>
        <v>11.799999999999974</v>
      </c>
      <c r="B105" s="67">
        <v>10.1</v>
      </c>
      <c r="C105" s="66">
        <v>48</v>
      </c>
      <c r="D105" s="1" t="s">
        <v>33</v>
      </c>
      <c r="G105" s="22"/>
      <c r="H105" s="20"/>
      <c r="I105" s="20"/>
      <c r="J105" s="20"/>
      <c r="K105" s="20"/>
      <c r="L105" s="20"/>
      <c r="M105" s="20"/>
      <c r="N105" s="20"/>
      <c r="O105" s="20"/>
      <c r="P105" s="20"/>
      <c r="Q105" s="20"/>
    </row>
    <row r="106" spans="1:17" ht="15.75" thickBot="1" x14ac:dyDescent="0.3">
      <c r="A106">
        <f t="shared" si="1"/>
        <v>11.899999999999974</v>
      </c>
      <c r="B106" s="67">
        <v>13.6</v>
      </c>
      <c r="C106" s="66">
        <v>40</v>
      </c>
      <c r="D106" s="1" t="s">
        <v>33</v>
      </c>
      <c r="G106" s="22"/>
      <c r="H106" s="20"/>
      <c r="I106" s="20"/>
      <c r="J106" s="20"/>
      <c r="K106" s="20"/>
      <c r="L106" s="20"/>
      <c r="M106" s="20"/>
      <c r="N106" s="20"/>
      <c r="O106" s="20"/>
      <c r="P106" s="20"/>
      <c r="Q106" s="20"/>
    </row>
    <row r="107" spans="1:17" ht="15.75" thickBot="1" x14ac:dyDescent="0.3">
      <c r="A107">
        <f t="shared" si="1"/>
        <v>11.999999999999973</v>
      </c>
      <c r="B107" s="67">
        <v>12.4</v>
      </c>
      <c r="C107" s="66">
        <v>48</v>
      </c>
      <c r="D107" s="1" t="s">
        <v>33</v>
      </c>
      <c r="G107" s="22"/>
      <c r="H107" s="20"/>
      <c r="I107" s="20"/>
      <c r="J107" s="20"/>
      <c r="K107" s="20"/>
      <c r="L107" s="20"/>
      <c r="M107" s="20"/>
      <c r="N107" s="20"/>
      <c r="O107" s="20"/>
      <c r="P107" s="20"/>
      <c r="Q107" s="20"/>
    </row>
    <row r="108" spans="1:17" ht="15.75" thickBot="1" x14ac:dyDescent="0.3">
      <c r="A108">
        <f t="shared" si="1"/>
        <v>12.099999999999973</v>
      </c>
      <c r="B108" s="67">
        <v>12.4</v>
      </c>
      <c r="C108" s="66">
        <v>57</v>
      </c>
      <c r="D108" s="1" t="s">
        <v>33</v>
      </c>
      <c r="G108" s="22"/>
      <c r="H108" s="20"/>
      <c r="I108" s="20"/>
      <c r="J108" s="20"/>
      <c r="K108" s="20"/>
      <c r="L108" s="20"/>
      <c r="M108" s="20"/>
      <c r="N108" s="20"/>
      <c r="O108" s="20"/>
      <c r="P108" s="20"/>
      <c r="Q108" s="20"/>
    </row>
    <row r="109" spans="1:17" ht="15.75" thickBot="1" x14ac:dyDescent="0.3">
      <c r="A109">
        <f t="shared" si="1"/>
        <v>12.199999999999973</v>
      </c>
      <c r="B109" s="67">
        <v>13.9</v>
      </c>
      <c r="C109" s="66">
        <v>62</v>
      </c>
      <c r="D109" s="1" t="s">
        <v>33</v>
      </c>
      <c r="G109" s="22"/>
      <c r="H109" s="20"/>
      <c r="I109" s="20"/>
      <c r="J109" s="20"/>
      <c r="K109" s="20"/>
      <c r="L109" s="20"/>
      <c r="M109" s="20"/>
      <c r="N109" s="20"/>
      <c r="O109" s="20"/>
      <c r="P109" s="20"/>
      <c r="Q109" s="20"/>
    </row>
    <row r="110" spans="1:17" ht="15.75" thickBot="1" x14ac:dyDescent="0.3">
      <c r="A110">
        <f t="shared" si="1"/>
        <v>12.299999999999972</v>
      </c>
      <c r="B110" s="67">
        <v>14.3</v>
      </c>
      <c r="C110" s="66">
        <v>65</v>
      </c>
      <c r="D110" s="1" t="s">
        <v>33</v>
      </c>
      <c r="G110" s="22"/>
      <c r="H110" s="20"/>
      <c r="I110" s="20"/>
      <c r="J110" s="20"/>
      <c r="K110" s="20"/>
      <c r="L110" s="20"/>
      <c r="M110" s="20"/>
      <c r="N110" s="20"/>
      <c r="O110" s="20"/>
      <c r="P110" s="20"/>
      <c r="Q110" s="20"/>
    </row>
    <row r="111" spans="1:17" ht="15.75" thickBot="1" x14ac:dyDescent="0.3">
      <c r="A111">
        <f t="shared" si="1"/>
        <v>12.399999999999972</v>
      </c>
      <c r="B111" s="67">
        <v>19</v>
      </c>
      <c r="C111" s="66">
        <v>67</v>
      </c>
      <c r="D111" s="1" t="s">
        <v>33</v>
      </c>
      <c r="G111" s="22"/>
      <c r="H111" s="20"/>
      <c r="I111" s="20"/>
      <c r="J111" s="20"/>
      <c r="K111" s="20"/>
      <c r="L111" s="20"/>
      <c r="M111" s="20"/>
      <c r="N111" s="20"/>
      <c r="O111" s="20"/>
      <c r="P111" s="20"/>
      <c r="Q111" s="20"/>
    </row>
    <row r="112" spans="1:17" ht="15.75" thickBot="1" x14ac:dyDescent="0.3">
      <c r="A112">
        <f t="shared" si="1"/>
        <v>12.499999999999972</v>
      </c>
      <c r="B112" s="67">
        <v>20.5</v>
      </c>
      <c r="C112" s="66">
        <v>85</v>
      </c>
      <c r="D112" s="1" t="s">
        <v>33</v>
      </c>
      <c r="G112" s="22"/>
      <c r="H112" s="20"/>
      <c r="I112" s="20"/>
      <c r="J112" s="20"/>
      <c r="K112" s="20"/>
      <c r="L112" s="20"/>
      <c r="M112" s="20"/>
      <c r="N112" s="20"/>
      <c r="O112" s="20"/>
      <c r="P112" s="20"/>
      <c r="Q112" s="20"/>
    </row>
    <row r="113" spans="1:17" ht="15.75" thickBot="1" x14ac:dyDescent="0.3">
      <c r="A113">
        <f t="shared" si="1"/>
        <v>12.599999999999971</v>
      </c>
      <c r="B113" s="67">
        <v>18.3</v>
      </c>
      <c r="C113" s="66">
        <v>98</v>
      </c>
      <c r="D113" s="1" t="s">
        <v>33</v>
      </c>
      <c r="G113" s="22"/>
      <c r="H113" s="20"/>
      <c r="I113" s="20"/>
      <c r="J113" s="20"/>
      <c r="K113" s="20"/>
      <c r="L113" s="20"/>
      <c r="M113" s="20"/>
      <c r="N113" s="20"/>
      <c r="O113" s="20"/>
      <c r="P113" s="20"/>
      <c r="Q113" s="20"/>
    </row>
    <row r="114" spans="1:17" ht="15.75" thickBot="1" x14ac:dyDescent="0.3">
      <c r="A114">
        <f t="shared" si="1"/>
        <v>12.699999999999971</v>
      </c>
      <c r="B114" s="67">
        <v>13.9</v>
      </c>
      <c r="C114" s="66">
        <v>110</v>
      </c>
      <c r="D114" s="1" t="s">
        <v>33</v>
      </c>
      <c r="G114" s="22"/>
      <c r="H114" s="20"/>
      <c r="I114" s="20"/>
      <c r="J114" s="20"/>
      <c r="K114" s="20"/>
      <c r="L114" s="20"/>
      <c r="M114" s="20"/>
      <c r="N114" s="20"/>
      <c r="O114" s="20"/>
      <c r="P114" s="20"/>
      <c r="Q114" s="20"/>
    </row>
    <row r="115" spans="1:17" ht="15.75" thickBot="1" x14ac:dyDescent="0.3">
      <c r="A115">
        <f t="shared" si="1"/>
        <v>12.799999999999971</v>
      </c>
      <c r="B115" s="67">
        <v>11.5</v>
      </c>
      <c r="C115" s="66">
        <v>98</v>
      </c>
      <c r="D115" s="1" t="s">
        <v>33</v>
      </c>
      <c r="G115" s="22"/>
      <c r="H115" s="20"/>
      <c r="I115" s="20"/>
      <c r="J115" s="20"/>
      <c r="K115" s="20"/>
      <c r="L115" s="20"/>
      <c r="M115" s="20"/>
      <c r="N115" s="20"/>
      <c r="O115" s="20"/>
      <c r="P115" s="20"/>
      <c r="Q115" s="20"/>
    </row>
    <row r="116" spans="1:17" ht="15.75" thickBot="1" x14ac:dyDescent="0.3">
      <c r="A116">
        <f t="shared" si="1"/>
        <v>12.89999999999997</v>
      </c>
      <c r="B116" s="67">
        <v>10.5</v>
      </c>
      <c r="C116" s="66">
        <v>76</v>
      </c>
      <c r="D116" s="1" t="s">
        <v>33</v>
      </c>
      <c r="G116" s="22"/>
      <c r="H116" s="20"/>
      <c r="I116" s="20"/>
      <c r="J116" s="20"/>
      <c r="K116" s="20"/>
      <c r="L116" s="20"/>
      <c r="M116" s="20"/>
      <c r="N116" s="20"/>
      <c r="O116" s="20"/>
      <c r="P116" s="20"/>
      <c r="Q116" s="20"/>
    </row>
    <row r="117" spans="1:17" ht="15.75" thickBot="1" x14ac:dyDescent="0.3">
      <c r="A117">
        <f t="shared" si="1"/>
        <v>12.99999999999997</v>
      </c>
      <c r="B117" s="67">
        <v>13.1</v>
      </c>
      <c r="C117" s="66">
        <v>63</v>
      </c>
      <c r="D117" s="1" t="s">
        <v>33</v>
      </c>
      <c r="G117" s="22"/>
      <c r="H117" s="20"/>
      <c r="I117" s="20"/>
      <c r="J117" s="20"/>
      <c r="K117" s="20"/>
      <c r="L117" s="20"/>
      <c r="M117" s="20"/>
      <c r="N117" s="20"/>
      <c r="O117" s="20"/>
      <c r="P117" s="20"/>
      <c r="Q117" s="20"/>
    </row>
    <row r="118" spans="1:17" ht="15.75" thickBot="1" x14ac:dyDescent="0.3">
      <c r="A118">
        <f t="shared" si="1"/>
        <v>13.099999999999969</v>
      </c>
      <c r="B118" s="67">
        <v>16.3</v>
      </c>
      <c r="C118" s="66">
        <v>62</v>
      </c>
      <c r="D118" s="1" t="s">
        <v>33</v>
      </c>
      <c r="G118" s="22"/>
      <c r="H118" s="20"/>
      <c r="I118" s="20"/>
      <c r="J118" s="20"/>
      <c r="K118" s="20"/>
      <c r="L118" s="20"/>
      <c r="M118" s="20"/>
      <c r="N118" s="20"/>
      <c r="O118" s="20"/>
      <c r="P118" s="20"/>
      <c r="Q118" s="20"/>
    </row>
    <row r="119" spans="1:17" ht="15.75" thickBot="1" x14ac:dyDescent="0.3">
      <c r="A119">
        <f t="shared" si="1"/>
        <v>13.199999999999969</v>
      </c>
      <c r="B119" s="67">
        <v>15.2</v>
      </c>
      <c r="C119" s="66">
        <v>72</v>
      </c>
      <c r="D119" s="1" t="s">
        <v>33</v>
      </c>
      <c r="G119" s="22"/>
      <c r="H119" s="20"/>
      <c r="I119" s="20"/>
      <c r="J119" s="20"/>
      <c r="K119" s="20"/>
      <c r="L119" s="20"/>
      <c r="M119" s="20"/>
      <c r="N119" s="20"/>
      <c r="O119" s="20"/>
      <c r="P119" s="20"/>
      <c r="Q119" s="20"/>
    </row>
    <row r="120" spans="1:17" ht="15.75" thickBot="1" x14ac:dyDescent="0.3">
      <c r="A120">
        <f t="shared" si="1"/>
        <v>13.299999999999969</v>
      </c>
      <c r="B120" s="67">
        <v>13.1</v>
      </c>
      <c r="C120" s="66">
        <v>79</v>
      </c>
      <c r="D120" s="1" t="s">
        <v>33</v>
      </c>
      <c r="G120" s="22"/>
      <c r="H120" s="20"/>
      <c r="I120" s="20"/>
      <c r="J120" s="20"/>
      <c r="K120" s="20"/>
      <c r="L120" s="20"/>
      <c r="M120" s="20"/>
      <c r="N120" s="20"/>
      <c r="O120" s="20"/>
      <c r="P120" s="20"/>
      <c r="Q120" s="20"/>
    </row>
    <row r="121" spans="1:17" ht="15.75" thickBot="1" x14ac:dyDescent="0.3">
      <c r="A121">
        <f t="shared" si="1"/>
        <v>13.399999999999968</v>
      </c>
      <c r="B121" s="67">
        <v>11.3</v>
      </c>
      <c r="C121" s="66">
        <v>67</v>
      </c>
      <c r="D121" s="1" t="s">
        <v>33</v>
      </c>
      <c r="G121" s="22"/>
      <c r="H121" s="20"/>
      <c r="I121" s="20"/>
      <c r="J121" s="20"/>
      <c r="K121" s="20"/>
      <c r="L121" s="20"/>
      <c r="M121" s="20"/>
      <c r="N121" s="20"/>
      <c r="O121" s="20"/>
      <c r="P121" s="20"/>
      <c r="Q121" s="20"/>
    </row>
    <row r="122" spans="1:17" ht="15.75" thickBot="1" x14ac:dyDescent="0.3">
      <c r="A122">
        <f t="shared" si="1"/>
        <v>13.499999999999968</v>
      </c>
      <c r="B122" s="67">
        <v>10.199999999999999</v>
      </c>
      <c r="C122" s="66">
        <v>43</v>
      </c>
      <c r="D122" s="1" t="s">
        <v>33</v>
      </c>
      <c r="G122" s="22"/>
      <c r="H122" s="20"/>
      <c r="I122" s="20"/>
      <c r="J122" s="20"/>
      <c r="K122" s="20"/>
      <c r="L122" s="20"/>
      <c r="M122" s="20"/>
      <c r="N122" s="20"/>
      <c r="O122" s="20"/>
      <c r="P122" s="20"/>
      <c r="Q122" s="20"/>
    </row>
    <row r="123" spans="1:17" ht="15.75" thickBot="1" x14ac:dyDescent="0.3">
      <c r="A123">
        <f t="shared" si="1"/>
        <v>13.599999999999968</v>
      </c>
      <c r="B123" s="67">
        <v>11.4</v>
      </c>
      <c r="C123" s="66">
        <v>38</v>
      </c>
      <c r="D123" s="1" t="s">
        <v>33</v>
      </c>
      <c r="G123" s="22"/>
      <c r="H123" s="20"/>
      <c r="I123" s="20"/>
      <c r="J123" s="20"/>
      <c r="K123" s="20"/>
      <c r="L123" s="20"/>
      <c r="M123" s="20"/>
      <c r="N123" s="20"/>
      <c r="O123" s="20"/>
      <c r="P123" s="20"/>
      <c r="Q123" s="20"/>
    </row>
    <row r="124" spans="1:17" ht="15.75" thickBot="1" x14ac:dyDescent="0.3">
      <c r="A124">
        <f t="shared" si="1"/>
        <v>13.699999999999967</v>
      </c>
      <c r="B124" s="67">
        <v>17.600000000000001</v>
      </c>
      <c r="C124" s="66">
        <v>47</v>
      </c>
      <c r="D124" s="1" t="s">
        <v>33</v>
      </c>
      <c r="G124" s="22"/>
      <c r="H124" s="20"/>
      <c r="I124" s="20"/>
      <c r="J124" s="20"/>
      <c r="K124" s="20"/>
      <c r="L124" s="20"/>
      <c r="M124" s="20"/>
      <c r="N124" s="20"/>
      <c r="O124" s="20"/>
      <c r="P124" s="20"/>
      <c r="Q124" s="20"/>
    </row>
    <row r="125" spans="1:17" ht="15.75" thickBot="1" x14ac:dyDescent="0.3">
      <c r="A125">
        <f t="shared" si="1"/>
        <v>13.799999999999967</v>
      </c>
      <c r="B125" s="67">
        <v>13.3</v>
      </c>
      <c r="C125" s="66">
        <v>38</v>
      </c>
      <c r="D125" s="1" t="s">
        <v>33</v>
      </c>
      <c r="G125" s="22"/>
      <c r="H125" s="20"/>
      <c r="I125" s="20"/>
      <c r="J125" s="20"/>
      <c r="K125" s="20"/>
      <c r="L125" s="20"/>
      <c r="M125" s="20"/>
      <c r="N125" s="20"/>
      <c r="O125" s="20"/>
      <c r="P125" s="20"/>
      <c r="Q125" s="20"/>
    </row>
    <row r="126" spans="1:17" ht="15.75" thickBot="1" x14ac:dyDescent="0.3">
      <c r="A126">
        <f t="shared" si="1"/>
        <v>13.899999999999967</v>
      </c>
      <c r="B126" s="67">
        <v>10.6</v>
      </c>
      <c r="C126" s="66">
        <v>41</v>
      </c>
      <c r="D126" s="1" t="s">
        <v>33</v>
      </c>
      <c r="G126" s="22"/>
      <c r="H126" s="20"/>
      <c r="I126" s="20"/>
      <c r="J126" s="20"/>
      <c r="K126" s="20"/>
      <c r="L126" s="20"/>
      <c r="M126" s="20"/>
      <c r="N126" s="20"/>
      <c r="O126" s="20"/>
      <c r="P126" s="20"/>
      <c r="Q126" s="20"/>
    </row>
    <row r="127" spans="1:17" ht="15.75" thickBot="1" x14ac:dyDescent="0.3">
      <c r="A127">
        <f t="shared" si="1"/>
        <v>13.999999999999966</v>
      </c>
      <c r="B127" s="67">
        <v>14</v>
      </c>
      <c r="C127" s="66">
        <v>45</v>
      </c>
      <c r="D127" s="1" t="s">
        <v>33</v>
      </c>
      <c r="G127" s="22"/>
      <c r="H127" s="20"/>
      <c r="I127" s="20"/>
      <c r="J127" s="20"/>
      <c r="K127" s="20"/>
      <c r="L127" s="20"/>
      <c r="M127" s="20"/>
      <c r="N127" s="20"/>
      <c r="O127" s="20"/>
      <c r="P127" s="20"/>
      <c r="Q127" s="20"/>
    </row>
    <row r="128" spans="1:17" ht="15.75" thickBot="1" x14ac:dyDescent="0.3">
      <c r="A128">
        <f t="shared" si="1"/>
        <v>14.099999999999966</v>
      </c>
      <c r="B128" s="67">
        <v>12</v>
      </c>
      <c r="C128" s="66">
        <v>53</v>
      </c>
      <c r="D128" s="1" t="s">
        <v>33</v>
      </c>
      <c r="G128" s="22"/>
      <c r="H128" s="20"/>
      <c r="I128" s="20"/>
      <c r="J128" s="20"/>
      <c r="K128" s="20"/>
      <c r="L128" s="20"/>
      <c r="M128" s="20"/>
      <c r="N128" s="20"/>
      <c r="O128" s="20"/>
      <c r="P128" s="20"/>
      <c r="Q128" s="20"/>
    </row>
    <row r="129" spans="1:17" ht="15.75" thickBot="1" x14ac:dyDescent="0.3">
      <c r="A129">
        <f t="shared" si="1"/>
        <v>14.199999999999966</v>
      </c>
      <c r="B129" s="67">
        <v>10.4</v>
      </c>
      <c r="C129" s="66">
        <v>48</v>
      </c>
      <c r="D129" s="1" t="s">
        <v>33</v>
      </c>
      <c r="G129" s="22"/>
      <c r="H129" s="20"/>
      <c r="I129" s="20"/>
      <c r="J129" s="20"/>
      <c r="K129" s="20"/>
      <c r="L129" s="20"/>
      <c r="M129" s="20"/>
      <c r="N129" s="20"/>
      <c r="O129" s="20"/>
      <c r="P129" s="20"/>
      <c r="Q129" s="20"/>
    </row>
    <row r="130" spans="1:17" ht="15.75" thickBot="1" x14ac:dyDescent="0.3">
      <c r="A130">
        <f t="shared" si="1"/>
        <v>14.299999999999965</v>
      </c>
      <c r="B130" s="67">
        <v>10.4</v>
      </c>
      <c r="C130" s="66">
        <v>50</v>
      </c>
      <c r="D130" s="1" t="s">
        <v>33</v>
      </c>
      <c r="G130" s="22"/>
      <c r="H130" s="20"/>
      <c r="I130" s="20"/>
      <c r="J130" s="20"/>
      <c r="K130" s="20"/>
      <c r="L130" s="20"/>
      <c r="M130" s="20"/>
      <c r="N130" s="20"/>
      <c r="O130" s="20"/>
      <c r="P130" s="20"/>
      <c r="Q130" s="20"/>
    </row>
    <row r="131" spans="1:17" ht="15.75" thickBot="1" x14ac:dyDescent="0.3">
      <c r="A131">
        <f t="shared" si="1"/>
        <v>14.399999999999965</v>
      </c>
      <c r="B131" s="67">
        <v>10.1</v>
      </c>
      <c r="C131" s="66">
        <v>47</v>
      </c>
      <c r="D131" s="1" t="s">
        <v>33</v>
      </c>
      <c r="G131" s="22"/>
      <c r="H131" s="20"/>
      <c r="I131" s="20"/>
      <c r="J131" s="20"/>
      <c r="K131" s="20"/>
      <c r="L131" s="20"/>
      <c r="M131" s="20"/>
      <c r="N131" s="20"/>
      <c r="O131" s="20"/>
      <c r="P131" s="20"/>
      <c r="Q131" s="20"/>
    </row>
    <row r="132" spans="1:17" ht="15.75" thickBot="1" x14ac:dyDescent="0.3">
      <c r="A132">
        <f t="shared" ref="A132:A195" si="2">A131+0.1</f>
        <v>14.499999999999964</v>
      </c>
      <c r="B132" s="68">
        <v>10.3</v>
      </c>
      <c r="C132" s="65">
        <v>46</v>
      </c>
      <c r="D132" s="1" t="s">
        <v>33</v>
      </c>
      <c r="G132" s="22"/>
      <c r="H132" s="20"/>
      <c r="I132" s="20"/>
      <c r="J132" s="20"/>
      <c r="K132" s="20"/>
      <c r="L132" s="20"/>
      <c r="M132" s="20"/>
      <c r="N132" s="20"/>
      <c r="O132" s="20"/>
      <c r="P132" s="20"/>
      <c r="Q132" s="20"/>
    </row>
    <row r="133" spans="1:17" ht="15.75" thickBot="1" x14ac:dyDescent="0.3">
      <c r="A133">
        <f t="shared" si="2"/>
        <v>14.599999999999964</v>
      </c>
      <c r="B133" s="67">
        <v>11.5</v>
      </c>
      <c r="C133" s="66">
        <v>48</v>
      </c>
      <c r="D133" s="1" t="s">
        <v>33</v>
      </c>
      <c r="G133" s="22"/>
      <c r="H133" s="20"/>
      <c r="I133" s="20"/>
      <c r="J133" s="20"/>
      <c r="K133" s="20"/>
      <c r="L133" s="20"/>
      <c r="M133" s="20"/>
      <c r="N133" s="20"/>
      <c r="O133" s="20"/>
      <c r="P133" s="20"/>
      <c r="Q133" s="20"/>
    </row>
    <row r="134" spans="1:17" ht="15.75" thickBot="1" x14ac:dyDescent="0.3">
      <c r="A134">
        <f t="shared" si="2"/>
        <v>14.699999999999964</v>
      </c>
      <c r="B134" s="67">
        <v>12.6</v>
      </c>
      <c r="C134" s="66">
        <v>50</v>
      </c>
      <c r="D134" s="1" t="s">
        <v>33</v>
      </c>
      <c r="G134" s="22"/>
      <c r="H134" s="20"/>
      <c r="I134" s="20"/>
      <c r="J134" s="20"/>
      <c r="K134" s="20"/>
      <c r="L134" s="20"/>
      <c r="M134" s="20"/>
      <c r="N134" s="20"/>
      <c r="O134" s="20"/>
      <c r="P134" s="20"/>
      <c r="Q134" s="20"/>
    </row>
    <row r="135" spans="1:17" ht="15.75" thickBot="1" x14ac:dyDescent="0.3">
      <c r="A135">
        <f t="shared" si="2"/>
        <v>14.799999999999963</v>
      </c>
      <c r="B135" s="67">
        <v>11.7</v>
      </c>
      <c r="C135" s="66">
        <v>55</v>
      </c>
      <c r="D135" s="1" t="s">
        <v>33</v>
      </c>
      <c r="G135" s="22"/>
      <c r="H135" s="20"/>
      <c r="I135" s="20"/>
      <c r="J135" s="20"/>
      <c r="K135" s="20"/>
      <c r="L135" s="20"/>
      <c r="M135" s="20"/>
      <c r="N135" s="20"/>
      <c r="O135" s="20"/>
      <c r="P135" s="20"/>
      <c r="Q135" s="20"/>
    </row>
    <row r="136" spans="1:17" ht="15.75" thickBot="1" x14ac:dyDescent="0.3">
      <c r="A136">
        <f t="shared" si="2"/>
        <v>14.899999999999963</v>
      </c>
      <c r="B136" s="67">
        <v>9.4</v>
      </c>
      <c r="C136" s="66">
        <v>51</v>
      </c>
      <c r="D136" s="1" t="s">
        <v>33</v>
      </c>
      <c r="G136" s="22"/>
      <c r="H136" s="20"/>
      <c r="I136" s="20"/>
      <c r="J136" s="20"/>
      <c r="K136" s="20"/>
      <c r="L136" s="20"/>
      <c r="M136" s="20"/>
      <c r="N136" s="20"/>
      <c r="O136" s="20"/>
      <c r="P136" s="20"/>
      <c r="Q136" s="20"/>
    </row>
    <row r="137" spans="1:17" ht="15.75" thickBot="1" x14ac:dyDescent="0.3">
      <c r="A137">
        <f t="shared" si="2"/>
        <v>14.999999999999963</v>
      </c>
      <c r="B137" s="67">
        <v>7.5</v>
      </c>
      <c r="C137" s="66">
        <v>51</v>
      </c>
      <c r="D137" s="1" t="s">
        <v>33</v>
      </c>
      <c r="G137" s="22"/>
      <c r="H137" s="20"/>
      <c r="I137" s="20"/>
      <c r="J137" s="20"/>
      <c r="K137" s="20"/>
      <c r="L137" s="20"/>
      <c r="M137" s="20"/>
      <c r="N137" s="20"/>
      <c r="O137" s="20"/>
      <c r="P137" s="20"/>
      <c r="Q137" s="20"/>
    </row>
    <row r="138" spans="1:17" ht="15.75" thickBot="1" x14ac:dyDescent="0.3">
      <c r="A138">
        <f t="shared" si="2"/>
        <v>15.099999999999962</v>
      </c>
      <c r="B138" s="67">
        <v>8.5</v>
      </c>
      <c r="C138" s="66">
        <v>53</v>
      </c>
      <c r="D138" s="1" t="s">
        <v>33</v>
      </c>
      <c r="G138" s="22"/>
      <c r="H138" s="20"/>
      <c r="I138" s="20"/>
      <c r="J138" s="20"/>
      <c r="K138" s="20"/>
      <c r="L138" s="20"/>
      <c r="M138" s="20"/>
      <c r="N138" s="20"/>
      <c r="O138" s="20"/>
      <c r="P138" s="20"/>
      <c r="Q138" s="20"/>
    </row>
    <row r="139" spans="1:17" ht="15.75" thickBot="1" x14ac:dyDescent="0.3">
      <c r="A139">
        <f t="shared" si="2"/>
        <v>15.199999999999962</v>
      </c>
      <c r="B139" s="67">
        <v>11.6</v>
      </c>
      <c r="C139" s="66">
        <v>46</v>
      </c>
      <c r="D139" s="1" t="s">
        <v>33</v>
      </c>
      <c r="G139" s="22"/>
      <c r="H139" s="20"/>
      <c r="I139" s="20"/>
      <c r="J139" s="20"/>
      <c r="K139" s="20"/>
      <c r="L139" s="20"/>
      <c r="M139" s="20"/>
      <c r="N139" s="20"/>
      <c r="O139" s="20"/>
      <c r="P139" s="20"/>
      <c r="Q139" s="20"/>
    </row>
    <row r="140" spans="1:17" ht="15.75" thickBot="1" x14ac:dyDescent="0.3">
      <c r="A140">
        <f t="shared" si="2"/>
        <v>15.299999999999962</v>
      </c>
      <c r="B140" s="67">
        <v>12.2</v>
      </c>
      <c r="C140" s="66">
        <v>51</v>
      </c>
      <c r="D140" s="1" t="s">
        <v>33</v>
      </c>
      <c r="G140" s="22"/>
      <c r="H140" s="20"/>
      <c r="I140" s="20"/>
      <c r="J140" s="20"/>
      <c r="K140" s="20"/>
      <c r="L140" s="20"/>
      <c r="M140" s="20"/>
      <c r="N140" s="20"/>
      <c r="O140" s="20"/>
      <c r="P140" s="20"/>
      <c r="Q140" s="20"/>
    </row>
    <row r="141" spans="1:17" ht="15.75" thickBot="1" x14ac:dyDescent="0.3">
      <c r="A141">
        <f t="shared" si="2"/>
        <v>15.399999999999961</v>
      </c>
      <c r="B141" s="67">
        <v>11.5</v>
      </c>
      <c r="C141" s="66">
        <v>52</v>
      </c>
      <c r="D141" s="1" t="s">
        <v>33</v>
      </c>
      <c r="G141" s="22"/>
      <c r="H141" s="20"/>
      <c r="I141" s="20"/>
      <c r="J141" s="20"/>
      <c r="K141" s="20"/>
      <c r="L141" s="20"/>
      <c r="M141" s="20"/>
      <c r="N141" s="20"/>
      <c r="O141" s="20"/>
      <c r="P141" s="20"/>
      <c r="Q141" s="20"/>
    </row>
    <row r="142" spans="1:17" ht="15.75" thickBot="1" x14ac:dyDescent="0.3">
      <c r="A142">
        <f t="shared" si="2"/>
        <v>15.499999999999961</v>
      </c>
      <c r="B142" s="67">
        <v>11.4</v>
      </c>
      <c r="C142" s="66">
        <v>56</v>
      </c>
      <c r="D142" s="1" t="s">
        <v>33</v>
      </c>
      <c r="G142" s="22"/>
      <c r="H142" s="20"/>
      <c r="I142" s="20"/>
      <c r="J142" s="20"/>
      <c r="K142" s="20"/>
      <c r="L142" s="20"/>
      <c r="M142" s="20"/>
      <c r="N142" s="20"/>
      <c r="O142" s="20"/>
      <c r="P142" s="20"/>
      <c r="Q142" s="20"/>
    </row>
    <row r="143" spans="1:17" ht="15.75" thickBot="1" x14ac:dyDescent="0.3">
      <c r="A143">
        <f t="shared" si="2"/>
        <v>15.599999999999961</v>
      </c>
      <c r="B143" s="67">
        <v>11.3</v>
      </c>
      <c r="C143" s="66">
        <v>52</v>
      </c>
      <c r="D143" s="1" t="s">
        <v>33</v>
      </c>
      <c r="G143" s="22"/>
      <c r="H143" s="20"/>
      <c r="I143" s="20"/>
      <c r="J143" s="20"/>
      <c r="K143" s="20"/>
      <c r="L143" s="20"/>
      <c r="M143" s="20"/>
      <c r="N143" s="20"/>
      <c r="O143" s="20"/>
      <c r="P143" s="20"/>
      <c r="Q143" s="20"/>
    </row>
    <row r="144" spans="1:17" ht="15.75" thickBot="1" x14ac:dyDescent="0.3">
      <c r="A144">
        <f t="shared" si="2"/>
        <v>15.69999999999996</v>
      </c>
      <c r="B144" s="67">
        <v>13.6</v>
      </c>
      <c r="C144" s="66">
        <v>52</v>
      </c>
      <c r="D144" s="1" t="s">
        <v>33</v>
      </c>
      <c r="G144" s="22"/>
      <c r="H144" s="20"/>
      <c r="I144" s="20"/>
      <c r="J144" s="20"/>
      <c r="K144" s="20"/>
      <c r="L144" s="20"/>
      <c r="M144" s="20"/>
      <c r="N144" s="20"/>
      <c r="O144" s="20"/>
      <c r="P144" s="20"/>
      <c r="Q144" s="20"/>
    </row>
    <row r="145" spans="1:17" ht="15.75" thickBot="1" x14ac:dyDescent="0.3">
      <c r="A145">
        <f t="shared" si="2"/>
        <v>15.79999999999996</v>
      </c>
      <c r="B145" s="67">
        <v>12</v>
      </c>
      <c r="C145" s="66">
        <v>51</v>
      </c>
      <c r="D145" s="1" t="s">
        <v>33</v>
      </c>
      <c r="G145" s="22"/>
      <c r="H145" s="20"/>
      <c r="I145" s="20"/>
      <c r="J145" s="20"/>
      <c r="K145" s="20"/>
      <c r="L145" s="20"/>
      <c r="M145" s="20"/>
      <c r="N145" s="20"/>
      <c r="O145" s="20"/>
      <c r="P145" s="20"/>
      <c r="Q145" s="20"/>
    </row>
    <row r="146" spans="1:17" ht="15.75" thickBot="1" x14ac:dyDescent="0.3">
      <c r="A146">
        <f t="shared" si="2"/>
        <v>15.899999999999959</v>
      </c>
      <c r="B146" s="67">
        <v>10.6</v>
      </c>
      <c r="C146" s="66">
        <v>57</v>
      </c>
      <c r="D146" s="1" t="s">
        <v>33</v>
      </c>
      <c r="G146" s="22"/>
      <c r="H146" s="20"/>
      <c r="I146" s="20"/>
      <c r="J146" s="20"/>
      <c r="K146" s="20"/>
      <c r="L146" s="20"/>
      <c r="M146" s="20"/>
      <c r="N146" s="20"/>
      <c r="O146" s="20"/>
      <c r="P146" s="20"/>
      <c r="Q146" s="20"/>
    </row>
    <row r="147" spans="1:17" ht="15.75" thickBot="1" x14ac:dyDescent="0.3">
      <c r="A147">
        <f t="shared" si="2"/>
        <v>15.999999999999959</v>
      </c>
      <c r="B147" s="67">
        <v>10.7</v>
      </c>
      <c r="C147" s="66">
        <v>59</v>
      </c>
      <c r="D147" s="1" t="s">
        <v>33</v>
      </c>
      <c r="G147" s="22"/>
      <c r="H147" s="20"/>
      <c r="I147" s="20"/>
      <c r="J147" s="20"/>
      <c r="K147" s="20"/>
      <c r="L147" s="20"/>
      <c r="M147" s="20"/>
      <c r="N147" s="20"/>
      <c r="O147" s="20"/>
      <c r="P147" s="20"/>
      <c r="Q147" s="20"/>
    </row>
    <row r="148" spans="1:17" ht="15.75" thickBot="1" x14ac:dyDescent="0.3">
      <c r="A148">
        <f t="shared" si="2"/>
        <v>16.099999999999959</v>
      </c>
      <c r="B148" s="67">
        <v>9.4</v>
      </c>
      <c r="C148" s="66">
        <v>50</v>
      </c>
      <c r="D148" s="1" t="s">
        <v>33</v>
      </c>
      <c r="G148" s="22"/>
      <c r="H148" s="20"/>
      <c r="I148" s="20"/>
      <c r="J148" s="20"/>
      <c r="K148" s="20"/>
      <c r="L148" s="20"/>
      <c r="M148" s="20"/>
      <c r="N148" s="20"/>
      <c r="O148" s="20"/>
      <c r="P148" s="20"/>
      <c r="Q148" s="20"/>
    </row>
    <row r="149" spans="1:17" ht="15.75" thickBot="1" x14ac:dyDescent="0.3">
      <c r="A149">
        <f t="shared" si="2"/>
        <v>16.19999999999996</v>
      </c>
      <c r="B149" s="67">
        <v>16</v>
      </c>
      <c r="C149" s="66">
        <v>50</v>
      </c>
      <c r="D149" s="1" t="s">
        <v>33</v>
      </c>
      <c r="G149" s="22"/>
      <c r="H149" s="20"/>
      <c r="I149" s="20"/>
      <c r="J149" s="20"/>
      <c r="K149" s="20"/>
      <c r="L149" s="20"/>
      <c r="M149" s="20"/>
      <c r="N149" s="20"/>
      <c r="O149" s="20"/>
      <c r="P149" s="20"/>
      <c r="Q149" s="20"/>
    </row>
    <row r="150" spans="1:17" ht="15.75" thickBot="1" x14ac:dyDescent="0.3">
      <c r="A150">
        <f t="shared" si="2"/>
        <v>16.299999999999962</v>
      </c>
      <c r="B150" s="67">
        <v>16</v>
      </c>
      <c r="C150" s="66">
        <v>50</v>
      </c>
      <c r="D150" s="1" t="s">
        <v>33</v>
      </c>
      <c r="G150" s="22"/>
      <c r="H150" s="20"/>
      <c r="I150" s="20"/>
      <c r="J150" s="20"/>
      <c r="K150" s="20"/>
      <c r="L150" s="20"/>
      <c r="M150" s="20"/>
      <c r="N150" s="20"/>
      <c r="O150" s="20"/>
      <c r="P150" s="20"/>
      <c r="Q150" s="20"/>
    </row>
    <row r="151" spans="1:17" ht="15.75" thickBot="1" x14ac:dyDescent="0.3">
      <c r="A151">
        <f t="shared" si="2"/>
        <v>16.399999999999963</v>
      </c>
      <c r="B151" s="67">
        <v>15.8</v>
      </c>
      <c r="C151" s="66">
        <v>59</v>
      </c>
      <c r="D151" s="1" t="s">
        <v>33</v>
      </c>
      <c r="G151" s="22"/>
      <c r="H151" s="20"/>
      <c r="I151" s="20"/>
      <c r="J151" s="20"/>
      <c r="K151" s="20"/>
      <c r="L151" s="20"/>
      <c r="M151" s="20"/>
      <c r="N151" s="20"/>
      <c r="O151" s="20"/>
      <c r="P151" s="20"/>
      <c r="Q151" s="20"/>
    </row>
    <row r="152" spans="1:17" ht="15.75" thickBot="1" x14ac:dyDescent="0.3">
      <c r="A152">
        <f t="shared" si="2"/>
        <v>16.499999999999964</v>
      </c>
      <c r="B152" s="67">
        <v>13.5</v>
      </c>
      <c r="C152" s="66">
        <v>60</v>
      </c>
      <c r="D152" s="1" t="s">
        <v>33</v>
      </c>
      <c r="G152" s="22"/>
      <c r="H152" s="20"/>
      <c r="I152" s="20"/>
      <c r="J152" s="20"/>
      <c r="K152" s="20"/>
      <c r="L152" s="20"/>
      <c r="M152" s="20"/>
      <c r="N152" s="20"/>
      <c r="O152" s="20"/>
      <c r="P152" s="20"/>
      <c r="Q152" s="20"/>
    </row>
    <row r="153" spans="1:17" ht="15.75" thickBot="1" x14ac:dyDescent="0.3">
      <c r="A153">
        <f t="shared" si="2"/>
        <v>16.599999999999966</v>
      </c>
      <c r="B153" s="67">
        <v>11.6</v>
      </c>
      <c r="C153" s="66">
        <v>54</v>
      </c>
      <c r="D153" s="1" t="s">
        <v>33</v>
      </c>
      <c r="G153" s="22"/>
      <c r="H153" s="20"/>
      <c r="I153" s="20"/>
      <c r="J153" s="20"/>
      <c r="K153" s="20"/>
      <c r="L153" s="20"/>
      <c r="M153" s="20"/>
      <c r="N153" s="20"/>
      <c r="O153" s="20"/>
      <c r="P153" s="20"/>
      <c r="Q153" s="20"/>
    </row>
    <row r="154" spans="1:17" ht="15.75" thickBot="1" x14ac:dyDescent="0.3">
      <c r="A154">
        <f t="shared" si="2"/>
        <v>16.699999999999967</v>
      </c>
      <c r="B154" s="67">
        <v>11.2</v>
      </c>
      <c r="C154" s="66">
        <v>47</v>
      </c>
      <c r="D154" s="1" t="s">
        <v>33</v>
      </c>
      <c r="G154" s="22"/>
      <c r="H154" s="20"/>
      <c r="I154" s="20"/>
      <c r="J154" s="20"/>
      <c r="K154" s="20"/>
      <c r="L154" s="20"/>
      <c r="M154" s="20"/>
      <c r="N154" s="20"/>
      <c r="O154" s="20"/>
      <c r="P154" s="20"/>
      <c r="Q154" s="20"/>
    </row>
    <row r="155" spans="1:17" ht="15.75" thickBot="1" x14ac:dyDescent="0.3">
      <c r="A155">
        <f t="shared" si="2"/>
        <v>16.799999999999969</v>
      </c>
      <c r="B155" s="67">
        <v>14.8</v>
      </c>
      <c r="C155" s="66">
        <v>53</v>
      </c>
      <c r="D155" s="1" t="s">
        <v>33</v>
      </c>
      <c r="G155" s="22"/>
      <c r="H155" s="20"/>
      <c r="I155" s="20"/>
      <c r="J155" s="20"/>
      <c r="K155" s="20"/>
      <c r="L155" s="20"/>
      <c r="M155" s="20"/>
      <c r="N155" s="20"/>
      <c r="O155" s="20"/>
      <c r="P155" s="20"/>
      <c r="Q155" s="20"/>
    </row>
    <row r="156" spans="1:17" ht="15.75" thickBot="1" x14ac:dyDescent="0.3">
      <c r="A156">
        <f t="shared" si="2"/>
        <v>16.89999999999997</v>
      </c>
      <c r="B156" s="67">
        <v>18.600000000000001</v>
      </c>
      <c r="C156" s="66">
        <v>45</v>
      </c>
      <c r="D156" s="1" t="s">
        <v>33</v>
      </c>
      <c r="G156" s="22"/>
      <c r="H156" s="20"/>
      <c r="I156" s="20"/>
      <c r="J156" s="20"/>
      <c r="K156" s="20"/>
      <c r="L156" s="20"/>
      <c r="M156" s="20"/>
      <c r="N156" s="20"/>
      <c r="O156" s="20"/>
      <c r="P156" s="20"/>
      <c r="Q156" s="20"/>
    </row>
    <row r="157" spans="1:17" ht="15.75" thickBot="1" x14ac:dyDescent="0.3">
      <c r="A157">
        <f t="shared" si="2"/>
        <v>16.999999999999972</v>
      </c>
      <c r="B157" s="67">
        <v>14.5</v>
      </c>
      <c r="C157" s="66">
        <v>45</v>
      </c>
      <c r="D157" s="1" t="s">
        <v>33</v>
      </c>
      <c r="G157" s="22"/>
      <c r="H157" s="20"/>
      <c r="I157" s="20"/>
      <c r="J157" s="20"/>
      <c r="K157" s="20"/>
      <c r="L157" s="20"/>
      <c r="M157" s="20"/>
      <c r="N157" s="20"/>
      <c r="O157" s="20"/>
      <c r="P157" s="20"/>
      <c r="Q157" s="20"/>
    </row>
    <row r="158" spans="1:17" ht="15.75" thickBot="1" x14ac:dyDescent="0.3">
      <c r="A158">
        <f t="shared" si="2"/>
        <v>17.099999999999973</v>
      </c>
      <c r="B158" s="67">
        <v>12</v>
      </c>
      <c r="C158" s="66">
        <v>44</v>
      </c>
      <c r="D158" s="1" t="s">
        <v>33</v>
      </c>
      <c r="G158" s="22"/>
      <c r="H158" s="20"/>
      <c r="I158" s="20"/>
      <c r="J158" s="20"/>
      <c r="K158" s="20"/>
      <c r="L158" s="20"/>
      <c r="M158" s="20"/>
      <c r="N158" s="20"/>
      <c r="O158" s="20"/>
      <c r="P158" s="20"/>
      <c r="Q158" s="20"/>
    </row>
    <row r="159" spans="1:17" ht="15.75" thickBot="1" x14ac:dyDescent="0.3">
      <c r="A159">
        <f t="shared" si="2"/>
        <v>17.199999999999974</v>
      </c>
      <c r="B159" s="67">
        <v>11.3</v>
      </c>
      <c r="C159" s="66">
        <v>40</v>
      </c>
      <c r="D159" s="1" t="s">
        <v>33</v>
      </c>
      <c r="G159" s="22"/>
      <c r="H159" s="20"/>
      <c r="I159" s="20"/>
      <c r="J159" s="20"/>
      <c r="K159" s="20"/>
      <c r="L159" s="20"/>
      <c r="M159" s="20"/>
      <c r="N159" s="20"/>
      <c r="O159" s="20"/>
      <c r="P159" s="20"/>
      <c r="Q159" s="20"/>
    </row>
    <row r="160" spans="1:17" ht="15.75" thickBot="1" x14ac:dyDescent="0.3">
      <c r="A160">
        <f t="shared" si="2"/>
        <v>17.299999999999976</v>
      </c>
      <c r="B160" s="67">
        <v>10.9</v>
      </c>
      <c r="C160" s="66">
        <v>40</v>
      </c>
      <c r="D160" s="1" t="s">
        <v>33</v>
      </c>
      <c r="G160" s="22"/>
      <c r="H160" s="20"/>
      <c r="I160" s="20"/>
      <c r="J160" s="20"/>
      <c r="K160" s="20"/>
      <c r="L160" s="20"/>
      <c r="M160" s="20"/>
      <c r="N160" s="20"/>
      <c r="O160" s="20"/>
      <c r="P160" s="20"/>
      <c r="Q160" s="20"/>
    </row>
    <row r="161" spans="1:17" ht="15.75" thickBot="1" x14ac:dyDescent="0.3">
      <c r="A161">
        <f t="shared" si="2"/>
        <v>17.399999999999977</v>
      </c>
      <c r="B161" s="67">
        <v>10.6</v>
      </c>
      <c r="C161" s="66">
        <v>44</v>
      </c>
      <c r="D161" s="1" t="s">
        <v>33</v>
      </c>
      <c r="G161" s="22"/>
      <c r="H161" s="20"/>
      <c r="I161" s="20"/>
      <c r="J161" s="20"/>
      <c r="K161" s="20"/>
      <c r="L161" s="20"/>
      <c r="M161" s="20"/>
      <c r="N161" s="20"/>
      <c r="O161" s="20"/>
      <c r="P161" s="20"/>
      <c r="Q161" s="20"/>
    </row>
    <row r="162" spans="1:17" ht="15.75" thickBot="1" x14ac:dyDescent="0.3">
      <c r="A162">
        <f t="shared" si="2"/>
        <v>17.499999999999979</v>
      </c>
      <c r="B162" s="67">
        <v>10.5</v>
      </c>
      <c r="C162" s="66">
        <v>45</v>
      </c>
      <c r="D162" s="1" t="s">
        <v>33</v>
      </c>
      <c r="G162" s="22"/>
      <c r="H162" s="20"/>
      <c r="I162" s="20"/>
      <c r="J162" s="20"/>
      <c r="K162" s="20"/>
      <c r="L162" s="20"/>
      <c r="M162" s="20"/>
      <c r="N162" s="20"/>
      <c r="O162" s="20"/>
      <c r="P162" s="20"/>
      <c r="Q162" s="20"/>
    </row>
    <row r="163" spans="1:17" ht="15.75" thickBot="1" x14ac:dyDescent="0.3">
      <c r="A163">
        <f t="shared" si="2"/>
        <v>17.59999999999998</v>
      </c>
      <c r="B163" s="67">
        <v>10.4</v>
      </c>
      <c r="C163" s="66">
        <v>45</v>
      </c>
      <c r="D163" s="1" t="s">
        <v>33</v>
      </c>
      <c r="G163" s="22"/>
      <c r="H163" s="20"/>
      <c r="I163" s="20"/>
      <c r="J163" s="20"/>
      <c r="K163" s="20"/>
      <c r="L163" s="20"/>
      <c r="M163" s="20"/>
      <c r="N163" s="20"/>
      <c r="O163" s="20"/>
      <c r="P163" s="20"/>
      <c r="Q163" s="20"/>
    </row>
    <row r="164" spans="1:17" ht="15.75" thickBot="1" x14ac:dyDescent="0.3">
      <c r="A164">
        <f t="shared" si="2"/>
        <v>17.699999999999982</v>
      </c>
      <c r="B164" s="67">
        <v>10.199999999999999</v>
      </c>
      <c r="C164" s="66">
        <v>43</v>
      </c>
      <c r="D164" s="1" t="s">
        <v>33</v>
      </c>
      <c r="G164" s="22"/>
      <c r="H164" s="20"/>
      <c r="I164" s="20"/>
      <c r="J164" s="20"/>
      <c r="K164" s="20"/>
      <c r="L164" s="20"/>
      <c r="M164" s="20"/>
      <c r="N164" s="20"/>
      <c r="O164" s="20"/>
      <c r="P164" s="20"/>
      <c r="Q164" s="20"/>
    </row>
    <row r="165" spans="1:17" ht="15.75" thickBot="1" x14ac:dyDescent="0.3">
      <c r="A165">
        <f t="shared" si="2"/>
        <v>17.799999999999983</v>
      </c>
      <c r="B165" s="67">
        <v>13.5</v>
      </c>
      <c r="C165" s="66">
        <v>49</v>
      </c>
      <c r="D165" s="1" t="s">
        <v>33</v>
      </c>
      <c r="G165" s="22"/>
      <c r="H165" s="20"/>
      <c r="I165" s="20"/>
      <c r="J165" s="20"/>
      <c r="K165" s="20"/>
      <c r="L165" s="20"/>
      <c r="M165" s="20"/>
      <c r="N165" s="20"/>
      <c r="O165" s="20"/>
      <c r="P165" s="20"/>
      <c r="Q165" s="20"/>
    </row>
    <row r="166" spans="1:17" ht="15.75" thickBot="1" x14ac:dyDescent="0.3">
      <c r="A166">
        <f t="shared" si="2"/>
        <v>17.899999999999984</v>
      </c>
      <c r="B166" s="67">
        <v>17.399999999999999</v>
      </c>
      <c r="C166" s="66">
        <v>42</v>
      </c>
      <c r="D166" s="1" t="s">
        <v>33</v>
      </c>
      <c r="G166" s="22"/>
      <c r="H166" s="20"/>
      <c r="I166" s="20"/>
      <c r="J166" s="20"/>
      <c r="K166" s="20"/>
      <c r="L166" s="20"/>
      <c r="M166" s="20"/>
      <c r="N166" s="20"/>
      <c r="O166" s="20"/>
      <c r="P166" s="20"/>
      <c r="Q166" s="20"/>
    </row>
    <row r="167" spans="1:17" ht="15.75" thickBot="1" x14ac:dyDescent="0.3">
      <c r="A167">
        <f t="shared" si="2"/>
        <v>17.999999999999986</v>
      </c>
      <c r="B167" s="67">
        <v>22.5</v>
      </c>
      <c r="C167" s="66">
        <v>46</v>
      </c>
      <c r="D167" s="1" t="s">
        <v>33</v>
      </c>
      <c r="G167" s="22"/>
      <c r="H167" s="20"/>
      <c r="I167" s="20"/>
      <c r="J167" s="20"/>
      <c r="K167" s="20"/>
      <c r="L167" s="20"/>
      <c r="M167" s="20"/>
      <c r="N167" s="20"/>
      <c r="O167" s="20"/>
      <c r="P167" s="20"/>
      <c r="Q167" s="20"/>
    </row>
    <row r="168" spans="1:17" ht="15.75" thickBot="1" x14ac:dyDescent="0.3">
      <c r="A168">
        <f t="shared" si="2"/>
        <v>18.099999999999987</v>
      </c>
      <c r="B168" s="67">
        <v>22.8</v>
      </c>
      <c r="C168" s="66">
        <v>49</v>
      </c>
      <c r="D168" s="1" t="s">
        <v>33</v>
      </c>
      <c r="G168" s="22"/>
      <c r="H168" s="20"/>
      <c r="I168" s="20"/>
      <c r="J168" s="20"/>
      <c r="K168" s="20"/>
      <c r="L168" s="20"/>
      <c r="M168" s="20"/>
      <c r="N168" s="20"/>
      <c r="O168" s="20"/>
      <c r="P168" s="20"/>
      <c r="Q168" s="20"/>
    </row>
    <row r="169" spans="1:17" ht="15.75" thickBot="1" x14ac:dyDescent="0.3">
      <c r="A169">
        <f t="shared" si="2"/>
        <v>18.199999999999989</v>
      </c>
      <c r="B169" s="67">
        <v>13.9</v>
      </c>
      <c r="C169" s="66">
        <v>45</v>
      </c>
      <c r="D169" s="1" t="s">
        <v>33</v>
      </c>
      <c r="G169" s="22"/>
      <c r="H169" s="20"/>
      <c r="I169" s="20"/>
      <c r="J169" s="20"/>
      <c r="K169" s="20"/>
      <c r="L169" s="20"/>
      <c r="M169" s="20"/>
      <c r="N169" s="20"/>
      <c r="O169" s="20"/>
      <c r="P169" s="20"/>
      <c r="Q169" s="20"/>
    </row>
    <row r="170" spans="1:17" ht="15.75" thickBot="1" x14ac:dyDescent="0.3">
      <c r="A170">
        <f t="shared" si="2"/>
        <v>18.29999999999999</v>
      </c>
      <c r="B170" s="67">
        <v>12.1</v>
      </c>
      <c r="C170" s="66">
        <v>42</v>
      </c>
      <c r="D170" s="1" t="s">
        <v>33</v>
      </c>
      <c r="G170" s="22"/>
      <c r="H170" s="20"/>
      <c r="I170" s="20"/>
      <c r="J170" s="20"/>
      <c r="K170" s="20"/>
      <c r="L170" s="20"/>
      <c r="M170" s="20"/>
      <c r="N170" s="20"/>
      <c r="O170" s="20"/>
      <c r="P170" s="20"/>
      <c r="Q170" s="20"/>
    </row>
    <row r="171" spans="1:17" ht="15.75" thickBot="1" x14ac:dyDescent="0.3">
      <c r="A171">
        <f t="shared" si="2"/>
        <v>18.399999999999991</v>
      </c>
      <c r="B171" s="67">
        <v>10.8</v>
      </c>
      <c r="C171" s="66">
        <v>43</v>
      </c>
      <c r="D171" s="1" t="s">
        <v>33</v>
      </c>
      <c r="G171" s="22"/>
      <c r="H171" s="20"/>
      <c r="I171" s="20"/>
      <c r="J171" s="20"/>
      <c r="K171" s="20"/>
      <c r="L171" s="20"/>
      <c r="M171" s="20"/>
      <c r="N171" s="20"/>
      <c r="O171" s="20"/>
      <c r="P171" s="20"/>
      <c r="Q171" s="20"/>
    </row>
    <row r="172" spans="1:17" ht="15.75" thickBot="1" x14ac:dyDescent="0.3">
      <c r="A172">
        <f t="shared" si="2"/>
        <v>18.499999999999993</v>
      </c>
      <c r="B172" s="67">
        <v>10.1</v>
      </c>
      <c r="C172" s="66">
        <v>36</v>
      </c>
      <c r="D172" s="1" t="s">
        <v>33</v>
      </c>
      <c r="G172" s="22"/>
      <c r="H172" s="20"/>
      <c r="I172" s="20"/>
      <c r="J172" s="20"/>
      <c r="K172" s="20"/>
      <c r="L172" s="20"/>
      <c r="M172" s="20"/>
      <c r="N172" s="20"/>
      <c r="O172" s="20"/>
      <c r="P172" s="20"/>
      <c r="Q172" s="20"/>
    </row>
    <row r="173" spans="1:17" ht="15.75" thickBot="1" x14ac:dyDescent="0.3">
      <c r="A173">
        <f t="shared" si="2"/>
        <v>18.599999999999994</v>
      </c>
      <c r="B173" s="67">
        <v>10.8</v>
      </c>
      <c r="C173" s="66">
        <v>33</v>
      </c>
      <c r="D173" s="1" t="s">
        <v>33</v>
      </c>
      <c r="G173" s="22"/>
      <c r="H173" s="20"/>
      <c r="I173" s="20"/>
      <c r="J173" s="20"/>
      <c r="K173" s="20"/>
      <c r="L173" s="20"/>
      <c r="M173" s="20"/>
      <c r="N173" s="20"/>
      <c r="O173" s="20"/>
      <c r="P173" s="20"/>
      <c r="Q173" s="20"/>
    </row>
    <row r="174" spans="1:17" ht="15.75" thickBot="1" x14ac:dyDescent="0.3">
      <c r="A174">
        <f t="shared" si="2"/>
        <v>18.699999999999996</v>
      </c>
      <c r="B174" s="67">
        <v>13.8</v>
      </c>
      <c r="C174" s="66">
        <v>28</v>
      </c>
      <c r="D174" s="1" t="s">
        <v>33</v>
      </c>
      <c r="G174" s="22"/>
      <c r="H174" s="20"/>
      <c r="I174" s="20"/>
      <c r="J174" s="20"/>
      <c r="K174" s="20"/>
      <c r="L174" s="20"/>
      <c r="M174" s="20"/>
      <c r="N174" s="20"/>
      <c r="O174" s="20"/>
      <c r="P174" s="20"/>
      <c r="Q174" s="20"/>
    </row>
    <row r="175" spans="1:17" ht="15.75" thickBot="1" x14ac:dyDescent="0.3">
      <c r="A175">
        <f t="shared" si="2"/>
        <v>18.799999999999997</v>
      </c>
      <c r="B175" s="67">
        <v>16.399999999999999</v>
      </c>
      <c r="C175" s="66">
        <v>30</v>
      </c>
      <c r="D175" s="1" t="s">
        <v>33</v>
      </c>
      <c r="G175" s="22"/>
      <c r="H175" s="20"/>
      <c r="I175" s="20"/>
      <c r="J175" s="20"/>
      <c r="K175" s="20"/>
      <c r="L175" s="20"/>
      <c r="M175" s="20"/>
      <c r="N175" s="20"/>
      <c r="O175" s="20"/>
      <c r="P175" s="20"/>
      <c r="Q175" s="20"/>
    </row>
    <row r="176" spans="1:17" ht="15.75" thickBot="1" x14ac:dyDescent="0.3">
      <c r="A176">
        <f t="shared" si="2"/>
        <v>18.899999999999999</v>
      </c>
      <c r="B176" s="67">
        <v>11.3</v>
      </c>
      <c r="C176" s="66">
        <v>23</v>
      </c>
      <c r="D176" s="1" t="s">
        <v>33</v>
      </c>
      <c r="G176" s="22"/>
      <c r="H176" s="20"/>
      <c r="I176" s="20"/>
      <c r="J176" s="20"/>
      <c r="K176" s="20"/>
      <c r="L176" s="20"/>
      <c r="M176" s="20"/>
      <c r="N176" s="20"/>
      <c r="O176" s="20"/>
      <c r="P176" s="20"/>
      <c r="Q176" s="20"/>
    </row>
    <row r="177" spans="1:17" ht="15.75" thickBot="1" x14ac:dyDescent="0.3">
      <c r="A177">
        <f t="shared" si="2"/>
        <v>19</v>
      </c>
      <c r="B177" s="67">
        <v>8.5</v>
      </c>
      <c r="C177" s="66">
        <v>22</v>
      </c>
      <c r="D177" s="1" t="s">
        <v>33</v>
      </c>
      <c r="G177" s="22"/>
      <c r="H177" s="20"/>
      <c r="I177" s="20"/>
      <c r="J177" s="20"/>
      <c r="K177" s="20"/>
      <c r="L177" s="20"/>
      <c r="M177" s="20"/>
      <c r="N177" s="20"/>
      <c r="O177" s="20"/>
      <c r="P177" s="20"/>
      <c r="Q177" s="20"/>
    </row>
    <row r="178" spans="1:17" ht="15.75" thickBot="1" x14ac:dyDescent="0.3">
      <c r="A178">
        <f t="shared" si="2"/>
        <v>19.100000000000001</v>
      </c>
      <c r="B178" s="67">
        <v>6.5</v>
      </c>
      <c r="C178" s="66">
        <v>11</v>
      </c>
      <c r="D178" s="1" t="s">
        <v>33</v>
      </c>
      <c r="G178" s="22"/>
      <c r="H178" s="20"/>
      <c r="I178" s="20"/>
      <c r="J178" s="20"/>
      <c r="K178" s="20"/>
      <c r="L178" s="20"/>
      <c r="M178" s="20"/>
      <c r="N178" s="20"/>
      <c r="O178" s="20"/>
      <c r="P178" s="20"/>
      <c r="Q178" s="20"/>
    </row>
    <row r="179" spans="1:17" ht="15.75" thickBot="1" x14ac:dyDescent="0.3">
      <c r="A179">
        <f t="shared" si="2"/>
        <v>19.200000000000003</v>
      </c>
      <c r="B179" s="67">
        <v>4.4000000000000004</v>
      </c>
      <c r="C179" s="66">
        <v>13</v>
      </c>
      <c r="D179" s="1" t="s">
        <v>33</v>
      </c>
      <c r="G179" s="22"/>
      <c r="H179" s="20"/>
      <c r="I179" s="20"/>
      <c r="J179" s="20"/>
      <c r="K179" s="20"/>
      <c r="L179" s="20"/>
      <c r="M179" s="20"/>
      <c r="N179" s="20"/>
      <c r="O179" s="20"/>
      <c r="P179" s="20"/>
      <c r="Q179" s="20"/>
    </row>
    <row r="180" spans="1:17" ht="15.75" thickBot="1" x14ac:dyDescent="0.3">
      <c r="A180">
        <f t="shared" si="2"/>
        <v>19.300000000000004</v>
      </c>
      <c r="B180" s="67">
        <v>3.9</v>
      </c>
      <c r="C180" s="66">
        <v>15</v>
      </c>
      <c r="D180" s="1" t="s">
        <v>33</v>
      </c>
      <c r="G180" s="22"/>
      <c r="H180" s="20"/>
      <c r="I180" s="20"/>
      <c r="J180" s="20"/>
      <c r="K180" s="20"/>
      <c r="L180" s="20"/>
      <c r="M180" s="20"/>
      <c r="N180" s="20"/>
      <c r="O180" s="20"/>
      <c r="P180" s="20"/>
      <c r="Q180" s="20"/>
    </row>
    <row r="181" spans="1:17" ht="15.75" thickBot="1" x14ac:dyDescent="0.3">
      <c r="A181">
        <f t="shared" si="2"/>
        <v>19.400000000000006</v>
      </c>
      <c r="B181" s="67">
        <v>5.2</v>
      </c>
      <c r="C181" s="66">
        <v>15</v>
      </c>
      <c r="D181" s="1" t="s">
        <v>33</v>
      </c>
      <c r="G181" s="22"/>
      <c r="H181" s="20"/>
      <c r="I181" s="20"/>
      <c r="J181" s="20"/>
      <c r="K181" s="20"/>
      <c r="L181" s="20"/>
      <c r="M181" s="20"/>
      <c r="N181" s="20"/>
      <c r="O181" s="20"/>
      <c r="P181" s="20"/>
      <c r="Q181" s="20"/>
    </row>
    <row r="182" spans="1:17" ht="15.75" thickBot="1" x14ac:dyDescent="0.3">
      <c r="A182">
        <f t="shared" si="2"/>
        <v>19.500000000000007</v>
      </c>
      <c r="B182" s="67">
        <v>13</v>
      </c>
      <c r="C182" s="66">
        <v>16</v>
      </c>
      <c r="D182" s="1" t="s">
        <v>33</v>
      </c>
      <c r="G182" s="22"/>
      <c r="H182" s="20"/>
      <c r="I182" s="20"/>
      <c r="J182" s="20"/>
      <c r="K182" s="20"/>
      <c r="L182" s="20"/>
      <c r="M182" s="20"/>
      <c r="N182" s="20"/>
      <c r="O182" s="20"/>
      <c r="P182" s="20"/>
      <c r="Q182" s="20"/>
    </row>
    <row r="183" spans="1:17" ht="15.75" thickBot="1" x14ac:dyDescent="0.3">
      <c r="A183">
        <f t="shared" si="2"/>
        <v>19.600000000000009</v>
      </c>
      <c r="B183" s="67">
        <v>8.8000000000000007</v>
      </c>
      <c r="C183" s="66">
        <v>20</v>
      </c>
      <c r="D183" s="1" t="s">
        <v>33</v>
      </c>
      <c r="G183" s="22"/>
      <c r="H183" s="20"/>
      <c r="I183" s="20"/>
      <c r="J183" s="20"/>
      <c r="K183" s="20"/>
      <c r="L183" s="20"/>
      <c r="M183" s="20"/>
      <c r="N183" s="20"/>
      <c r="O183" s="20"/>
      <c r="P183" s="20"/>
      <c r="Q183" s="20"/>
    </row>
    <row r="184" spans="1:17" ht="15.75" thickBot="1" x14ac:dyDescent="0.3">
      <c r="A184">
        <f t="shared" si="2"/>
        <v>19.70000000000001</v>
      </c>
      <c r="B184" s="67">
        <v>7.1</v>
      </c>
      <c r="C184" s="66">
        <v>21</v>
      </c>
      <c r="D184" s="1" t="s">
        <v>33</v>
      </c>
      <c r="G184" s="22"/>
      <c r="H184" s="20"/>
      <c r="I184" s="20"/>
      <c r="J184" s="20"/>
      <c r="K184" s="20"/>
      <c r="L184" s="20"/>
      <c r="M184" s="20"/>
      <c r="N184" s="20"/>
      <c r="O184" s="20"/>
      <c r="P184" s="20"/>
      <c r="Q184" s="20"/>
    </row>
    <row r="185" spans="1:17" ht="15.75" thickBot="1" x14ac:dyDescent="0.3">
      <c r="A185">
        <f t="shared" si="2"/>
        <v>19.800000000000011</v>
      </c>
      <c r="B185" s="67">
        <v>7.5</v>
      </c>
      <c r="C185" s="66">
        <v>19</v>
      </c>
      <c r="D185" s="1" t="s">
        <v>33</v>
      </c>
      <c r="G185" s="22"/>
      <c r="H185" s="20"/>
      <c r="I185" s="20"/>
      <c r="J185" s="20"/>
      <c r="K185" s="20"/>
      <c r="L185" s="20"/>
      <c r="M185" s="20"/>
      <c r="N185" s="20"/>
      <c r="O185" s="20"/>
      <c r="P185" s="20"/>
      <c r="Q185" s="20"/>
    </row>
    <row r="186" spans="1:17" ht="15.75" thickBot="1" x14ac:dyDescent="0.3">
      <c r="A186">
        <f t="shared" si="2"/>
        <v>19.900000000000013</v>
      </c>
      <c r="B186" s="67">
        <v>8.5</v>
      </c>
      <c r="C186" s="66">
        <v>21</v>
      </c>
      <c r="D186" s="1" t="s">
        <v>33</v>
      </c>
      <c r="G186" s="22"/>
      <c r="H186" s="20"/>
      <c r="I186" s="20"/>
      <c r="J186" s="20"/>
      <c r="K186" s="20"/>
      <c r="L186" s="20"/>
      <c r="M186" s="20"/>
      <c r="N186" s="20"/>
      <c r="O186" s="20"/>
      <c r="P186" s="20"/>
      <c r="Q186" s="20"/>
    </row>
    <row r="187" spans="1:17" ht="15.75" thickBot="1" x14ac:dyDescent="0.3">
      <c r="A187">
        <f t="shared" si="2"/>
        <v>20.000000000000014</v>
      </c>
      <c r="B187" s="67">
        <v>7.3</v>
      </c>
      <c r="C187" s="66">
        <v>23</v>
      </c>
      <c r="D187" s="1" t="s">
        <v>33</v>
      </c>
      <c r="G187" s="22"/>
      <c r="H187" s="20"/>
      <c r="I187" s="20"/>
      <c r="J187" s="20"/>
      <c r="K187" s="20"/>
      <c r="L187" s="20"/>
      <c r="M187" s="20"/>
      <c r="N187" s="20"/>
      <c r="O187" s="20"/>
      <c r="P187" s="20"/>
      <c r="Q187" s="20"/>
    </row>
    <row r="188" spans="1:17" ht="15.75" thickBot="1" x14ac:dyDescent="0.3">
      <c r="A188">
        <f t="shared" si="2"/>
        <v>20.100000000000016</v>
      </c>
      <c r="B188" s="67">
        <v>6.5</v>
      </c>
      <c r="C188" s="66">
        <v>22</v>
      </c>
      <c r="D188" s="1" t="s">
        <v>33</v>
      </c>
    </row>
    <row r="189" spans="1:17" ht="15.75" thickBot="1" x14ac:dyDescent="0.3">
      <c r="A189">
        <f t="shared" si="2"/>
        <v>20.200000000000017</v>
      </c>
      <c r="B189" s="67">
        <v>8.8000000000000007</v>
      </c>
      <c r="C189" s="66">
        <v>22</v>
      </c>
      <c r="D189" s="1" t="s">
        <v>33</v>
      </c>
    </row>
    <row r="190" spans="1:17" ht="15.75" thickBot="1" x14ac:dyDescent="0.3">
      <c r="A190">
        <f t="shared" si="2"/>
        <v>20.300000000000018</v>
      </c>
      <c r="B190" s="67">
        <v>8</v>
      </c>
      <c r="C190" s="66">
        <v>19</v>
      </c>
      <c r="D190" s="1" t="s">
        <v>33</v>
      </c>
    </row>
    <row r="191" spans="1:17" ht="15.75" thickBot="1" x14ac:dyDescent="0.3">
      <c r="A191">
        <f t="shared" si="2"/>
        <v>20.40000000000002</v>
      </c>
      <c r="B191" s="67">
        <v>8.4</v>
      </c>
      <c r="C191" s="66">
        <v>44</v>
      </c>
      <c r="D191" s="1" t="s">
        <v>33</v>
      </c>
    </row>
    <row r="192" spans="1:17" ht="15.75" thickBot="1" x14ac:dyDescent="0.3">
      <c r="A192">
        <f t="shared" si="2"/>
        <v>20.500000000000021</v>
      </c>
      <c r="B192" s="67">
        <v>18.399999999999999</v>
      </c>
      <c r="C192" s="66">
        <v>74</v>
      </c>
      <c r="D192" s="1" t="s">
        <v>33</v>
      </c>
    </row>
    <row r="193" spans="1:4" ht="15.75" thickBot="1" x14ac:dyDescent="0.3">
      <c r="A193">
        <f t="shared" si="2"/>
        <v>20.600000000000023</v>
      </c>
      <c r="B193" s="67">
        <v>27.9</v>
      </c>
      <c r="C193" s="66">
        <v>71</v>
      </c>
      <c r="D193" s="1" t="s">
        <v>33</v>
      </c>
    </row>
    <row r="194" spans="1:4" ht="15.75" thickBot="1" x14ac:dyDescent="0.3">
      <c r="A194">
        <f t="shared" si="2"/>
        <v>20.700000000000024</v>
      </c>
      <c r="B194" s="67">
        <v>32.200000000000003</v>
      </c>
      <c r="C194" s="66">
        <v>88</v>
      </c>
      <c r="D194" s="1" t="s">
        <v>33</v>
      </c>
    </row>
    <row r="195" spans="1:4" ht="15.75" thickBot="1" x14ac:dyDescent="0.3">
      <c r="A195">
        <f t="shared" si="2"/>
        <v>20.800000000000026</v>
      </c>
      <c r="B195" s="67">
        <v>33.299999999999997</v>
      </c>
      <c r="C195" s="66">
        <v>119</v>
      </c>
      <c r="D195" s="1" t="s">
        <v>33</v>
      </c>
    </row>
  </sheetData>
  <pageMargins left="0.23622047244094491" right="0.23622047244094491" top="0.19685039370078741" bottom="0.15748031496062992" header="0.31496062992125984" footer="0.31496062992125984"/>
  <pageSetup paperSize="9" scale="45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0"/>
  <sheetViews>
    <sheetView zoomScale="80" zoomScaleNormal="80" workbookViewId="0">
      <selection activeCell="S21" sqref="S21"/>
    </sheetView>
  </sheetViews>
  <sheetFormatPr defaultRowHeight="15" x14ac:dyDescent="0.25"/>
  <cols>
    <col min="2" max="3" width="9.140625" style="11"/>
  </cols>
  <sheetData>
    <row r="1" spans="1:4" ht="15.75" thickBot="1" x14ac:dyDescent="0.3">
      <c r="A1" s="56" t="s">
        <v>39</v>
      </c>
      <c r="B1" s="11" t="s">
        <v>40</v>
      </c>
      <c r="C1" s="11" t="s">
        <v>36</v>
      </c>
      <c r="D1" s="11" t="s">
        <v>41</v>
      </c>
    </row>
    <row r="2" spans="1:4" ht="15.75" thickBot="1" x14ac:dyDescent="0.3">
      <c r="A2" s="1">
        <v>2.1</v>
      </c>
      <c r="B2" s="68">
        <v>13.3</v>
      </c>
      <c r="C2" s="65">
        <v>34</v>
      </c>
      <c r="D2" s="1" t="s">
        <v>33</v>
      </c>
    </row>
    <row r="3" spans="1:4" ht="15.75" thickBot="1" x14ac:dyDescent="0.3">
      <c r="A3">
        <f>A2+0.1</f>
        <v>2.2000000000000002</v>
      </c>
      <c r="B3" s="67">
        <v>10.9</v>
      </c>
      <c r="C3" s="66">
        <v>48</v>
      </c>
      <c r="D3" s="1" t="s">
        <v>33</v>
      </c>
    </row>
    <row r="4" spans="1:4" ht="15.75" thickBot="1" x14ac:dyDescent="0.3">
      <c r="A4">
        <f t="shared" ref="A4:A67" si="0">A3+0.1</f>
        <v>2.3000000000000003</v>
      </c>
      <c r="B4" s="67">
        <v>9.3000000000000007</v>
      </c>
      <c r="C4" s="66">
        <v>43</v>
      </c>
      <c r="D4" s="1" t="s">
        <v>33</v>
      </c>
    </row>
    <row r="5" spans="1:4" ht="15.75" thickBot="1" x14ac:dyDescent="0.3">
      <c r="A5">
        <f t="shared" si="0"/>
        <v>2.4000000000000004</v>
      </c>
      <c r="B5" s="67">
        <v>9.1</v>
      </c>
      <c r="C5" s="66">
        <v>43</v>
      </c>
      <c r="D5" s="1" t="s">
        <v>33</v>
      </c>
    </row>
    <row r="6" spans="1:4" ht="15.75" thickBot="1" x14ac:dyDescent="0.3">
      <c r="A6">
        <f t="shared" si="0"/>
        <v>2.5000000000000004</v>
      </c>
      <c r="B6" s="67">
        <v>9.6</v>
      </c>
      <c r="C6" s="66">
        <v>36</v>
      </c>
      <c r="D6" s="1" t="s">
        <v>33</v>
      </c>
    </row>
    <row r="7" spans="1:4" ht="15.75" thickBot="1" x14ac:dyDescent="0.3">
      <c r="A7">
        <f t="shared" si="0"/>
        <v>2.6000000000000005</v>
      </c>
      <c r="B7" s="67">
        <v>9.4</v>
      </c>
      <c r="C7" s="66">
        <v>34</v>
      </c>
      <c r="D7" s="1" t="s">
        <v>33</v>
      </c>
    </row>
    <row r="8" spans="1:4" ht="15.75" thickBot="1" x14ac:dyDescent="0.3">
      <c r="A8">
        <f t="shared" si="0"/>
        <v>2.7000000000000006</v>
      </c>
      <c r="B8" s="67">
        <v>8.6999999999999993</v>
      </c>
      <c r="C8" s="66">
        <v>32</v>
      </c>
      <c r="D8" s="1" t="s">
        <v>33</v>
      </c>
    </row>
    <row r="9" spans="1:4" ht="15.75" thickBot="1" x14ac:dyDescent="0.3">
      <c r="A9">
        <f t="shared" si="0"/>
        <v>2.8000000000000007</v>
      </c>
      <c r="B9" s="67">
        <v>6.7</v>
      </c>
      <c r="C9" s="66">
        <v>36</v>
      </c>
      <c r="D9" s="1" t="s">
        <v>33</v>
      </c>
    </row>
    <row r="10" spans="1:4" ht="15.75" thickBot="1" x14ac:dyDescent="0.3">
      <c r="A10">
        <f t="shared" si="0"/>
        <v>2.9000000000000008</v>
      </c>
      <c r="B10" s="67">
        <v>6.3</v>
      </c>
      <c r="C10" s="66">
        <v>29</v>
      </c>
      <c r="D10" s="1" t="s">
        <v>33</v>
      </c>
    </row>
    <row r="11" spans="1:4" ht="15.75" thickBot="1" x14ac:dyDescent="0.3">
      <c r="A11">
        <f t="shared" si="0"/>
        <v>3.0000000000000009</v>
      </c>
      <c r="B11" s="67">
        <v>6.3</v>
      </c>
      <c r="C11" s="66">
        <v>25</v>
      </c>
      <c r="D11" s="1" t="s">
        <v>33</v>
      </c>
    </row>
    <row r="12" spans="1:4" ht="15.75" thickBot="1" x14ac:dyDescent="0.3">
      <c r="A12">
        <f t="shared" si="0"/>
        <v>3.100000000000001</v>
      </c>
      <c r="B12" s="67">
        <v>5.4</v>
      </c>
      <c r="C12" s="66">
        <v>16</v>
      </c>
      <c r="D12" s="1" t="s">
        <v>33</v>
      </c>
    </row>
    <row r="13" spans="1:4" ht="15.75" thickBot="1" x14ac:dyDescent="0.3">
      <c r="A13">
        <f t="shared" si="0"/>
        <v>3.2000000000000011</v>
      </c>
      <c r="B13" s="67">
        <v>4.8</v>
      </c>
      <c r="C13" s="66">
        <v>18</v>
      </c>
      <c r="D13" s="1" t="s">
        <v>33</v>
      </c>
    </row>
    <row r="14" spans="1:4" ht="15.75" thickBot="1" x14ac:dyDescent="0.3">
      <c r="A14">
        <f t="shared" si="0"/>
        <v>3.3000000000000012</v>
      </c>
      <c r="B14" s="67">
        <v>5.0999999999999996</v>
      </c>
      <c r="C14" s="66">
        <v>16</v>
      </c>
      <c r="D14" s="1" t="s">
        <v>33</v>
      </c>
    </row>
    <row r="15" spans="1:4" ht="15.75" thickBot="1" x14ac:dyDescent="0.3">
      <c r="A15">
        <f t="shared" si="0"/>
        <v>3.4000000000000012</v>
      </c>
      <c r="B15" s="67">
        <v>4.9000000000000004</v>
      </c>
      <c r="C15" s="66">
        <v>18</v>
      </c>
      <c r="D15" s="1" t="s">
        <v>33</v>
      </c>
    </row>
    <row r="16" spans="1:4" ht="15.75" thickBot="1" x14ac:dyDescent="0.3">
      <c r="A16">
        <f t="shared" si="0"/>
        <v>3.5000000000000013</v>
      </c>
      <c r="B16" s="67">
        <v>4.3</v>
      </c>
      <c r="C16" s="66">
        <v>20</v>
      </c>
      <c r="D16" s="1" t="s">
        <v>33</v>
      </c>
    </row>
    <row r="17" spans="1:4" ht="15.75" thickBot="1" x14ac:dyDescent="0.3">
      <c r="A17">
        <f t="shared" si="0"/>
        <v>3.6000000000000014</v>
      </c>
      <c r="B17" s="67">
        <v>5.2</v>
      </c>
      <c r="C17" s="66">
        <v>19</v>
      </c>
      <c r="D17" s="1" t="s">
        <v>33</v>
      </c>
    </row>
    <row r="18" spans="1:4" ht="15.75" thickBot="1" x14ac:dyDescent="0.3">
      <c r="A18">
        <f t="shared" si="0"/>
        <v>3.7000000000000015</v>
      </c>
      <c r="B18" s="67">
        <v>7.6</v>
      </c>
      <c r="C18" s="66">
        <v>18</v>
      </c>
      <c r="D18" s="1" t="s">
        <v>33</v>
      </c>
    </row>
    <row r="19" spans="1:4" ht="15.75" thickBot="1" x14ac:dyDescent="0.3">
      <c r="A19">
        <f t="shared" si="0"/>
        <v>3.8000000000000016</v>
      </c>
      <c r="B19" s="67">
        <v>7.6</v>
      </c>
      <c r="C19" s="66">
        <v>18</v>
      </c>
      <c r="D19" s="1" t="s">
        <v>33</v>
      </c>
    </row>
    <row r="20" spans="1:4" ht="15.75" thickBot="1" x14ac:dyDescent="0.3">
      <c r="A20">
        <f t="shared" si="0"/>
        <v>3.9000000000000017</v>
      </c>
      <c r="B20" s="67">
        <v>6.6</v>
      </c>
      <c r="C20" s="66">
        <v>21</v>
      </c>
      <c r="D20" s="1" t="s">
        <v>33</v>
      </c>
    </row>
    <row r="21" spans="1:4" ht="15.75" thickBot="1" x14ac:dyDescent="0.3">
      <c r="A21">
        <f t="shared" si="0"/>
        <v>4.0000000000000018</v>
      </c>
      <c r="B21" s="67">
        <v>5.7</v>
      </c>
      <c r="C21" s="66">
        <v>28</v>
      </c>
      <c r="D21" s="1" t="s">
        <v>33</v>
      </c>
    </row>
    <row r="22" spans="1:4" ht="15.75" thickBot="1" x14ac:dyDescent="0.3">
      <c r="A22">
        <f t="shared" si="0"/>
        <v>4.1000000000000014</v>
      </c>
      <c r="B22" s="67">
        <v>4</v>
      </c>
      <c r="C22" s="66">
        <v>29</v>
      </c>
      <c r="D22" s="1" t="s">
        <v>33</v>
      </c>
    </row>
    <row r="23" spans="1:4" ht="15.75" thickBot="1" x14ac:dyDescent="0.3">
      <c r="A23">
        <f t="shared" si="0"/>
        <v>4.2000000000000011</v>
      </c>
      <c r="B23" s="67">
        <v>3</v>
      </c>
      <c r="C23" s="66">
        <v>18</v>
      </c>
      <c r="D23" s="1" t="s">
        <v>33</v>
      </c>
    </row>
    <row r="24" spans="1:4" ht="15.75" thickBot="1" x14ac:dyDescent="0.3">
      <c r="A24">
        <f t="shared" si="0"/>
        <v>4.3000000000000007</v>
      </c>
      <c r="B24" s="67">
        <v>2.8</v>
      </c>
      <c r="C24" s="66">
        <v>14</v>
      </c>
      <c r="D24" s="1" t="s">
        <v>33</v>
      </c>
    </row>
    <row r="25" spans="1:4" ht="15.75" thickBot="1" x14ac:dyDescent="0.3">
      <c r="A25">
        <f t="shared" si="0"/>
        <v>4.4000000000000004</v>
      </c>
      <c r="B25" s="67">
        <v>3.2</v>
      </c>
      <c r="C25" s="66">
        <v>12</v>
      </c>
      <c r="D25" s="1" t="s">
        <v>33</v>
      </c>
    </row>
    <row r="26" spans="1:4" ht="15.75" thickBot="1" x14ac:dyDescent="0.3">
      <c r="A26">
        <f t="shared" si="0"/>
        <v>4.5</v>
      </c>
      <c r="B26" s="67">
        <v>4.2</v>
      </c>
      <c r="C26" s="66">
        <v>12</v>
      </c>
      <c r="D26" s="1" t="s">
        <v>33</v>
      </c>
    </row>
    <row r="27" spans="1:4" ht="15.75" thickBot="1" x14ac:dyDescent="0.3">
      <c r="A27">
        <f t="shared" si="0"/>
        <v>4.5999999999999996</v>
      </c>
      <c r="B27" s="67">
        <v>7.3</v>
      </c>
      <c r="C27" s="66">
        <v>15</v>
      </c>
      <c r="D27" s="1" t="s">
        <v>33</v>
      </c>
    </row>
    <row r="28" spans="1:4" ht="15.75" thickBot="1" x14ac:dyDescent="0.3">
      <c r="A28">
        <f t="shared" si="0"/>
        <v>4.6999999999999993</v>
      </c>
      <c r="B28" s="67">
        <v>14.9</v>
      </c>
      <c r="C28" s="66">
        <v>27</v>
      </c>
      <c r="D28" s="1" t="s">
        <v>33</v>
      </c>
    </row>
    <row r="29" spans="1:4" ht="15.75" thickBot="1" x14ac:dyDescent="0.3">
      <c r="A29">
        <f t="shared" si="0"/>
        <v>4.7999999999999989</v>
      </c>
      <c r="B29" s="67">
        <v>14.3</v>
      </c>
      <c r="C29" s="66">
        <v>50</v>
      </c>
      <c r="D29" s="1" t="s">
        <v>33</v>
      </c>
    </row>
    <row r="30" spans="1:4" ht="15.75" thickBot="1" x14ac:dyDescent="0.3">
      <c r="A30">
        <f t="shared" si="0"/>
        <v>4.8999999999999986</v>
      </c>
      <c r="B30" s="67">
        <v>8.3000000000000007</v>
      </c>
      <c r="C30" s="66">
        <v>67</v>
      </c>
      <c r="D30" s="1" t="s">
        <v>33</v>
      </c>
    </row>
    <row r="31" spans="1:4" ht="15.75" thickBot="1" x14ac:dyDescent="0.3">
      <c r="A31">
        <f t="shared" si="0"/>
        <v>4.9999999999999982</v>
      </c>
      <c r="B31" s="67">
        <v>8.9</v>
      </c>
      <c r="C31" s="66">
        <v>79</v>
      </c>
      <c r="D31" s="1" t="s">
        <v>33</v>
      </c>
    </row>
    <row r="32" spans="1:4" ht="15.75" thickBot="1" x14ac:dyDescent="0.3">
      <c r="A32">
        <f t="shared" si="0"/>
        <v>5.0999999999999979</v>
      </c>
      <c r="B32" s="67">
        <v>4.5</v>
      </c>
      <c r="C32" s="66">
        <v>65</v>
      </c>
      <c r="D32" s="5" t="s">
        <v>34</v>
      </c>
    </row>
    <row r="33" spans="1:4" ht="15.75" thickBot="1" x14ac:dyDescent="0.3">
      <c r="A33">
        <f t="shared" si="0"/>
        <v>5.1999999999999975</v>
      </c>
      <c r="B33" s="67">
        <v>1.2</v>
      </c>
      <c r="C33" s="66">
        <v>48</v>
      </c>
      <c r="D33" s="5" t="s">
        <v>34</v>
      </c>
    </row>
    <row r="34" spans="1:4" ht="15.75" thickBot="1" x14ac:dyDescent="0.3">
      <c r="A34">
        <f t="shared" si="0"/>
        <v>5.2999999999999972</v>
      </c>
      <c r="B34" s="67">
        <v>2.1</v>
      </c>
      <c r="C34" s="66">
        <v>32</v>
      </c>
      <c r="D34" s="5" t="s">
        <v>34</v>
      </c>
    </row>
    <row r="35" spans="1:4" ht="15.75" thickBot="1" x14ac:dyDescent="0.3">
      <c r="A35">
        <f t="shared" si="0"/>
        <v>5.3999999999999968</v>
      </c>
      <c r="B35" s="67">
        <v>4.9000000000000004</v>
      </c>
      <c r="C35" s="66">
        <v>30</v>
      </c>
      <c r="D35" s="5" t="s">
        <v>34</v>
      </c>
    </row>
    <row r="36" spans="1:4" ht="15.75" thickBot="1" x14ac:dyDescent="0.3">
      <c r="A36">
        <f t="shared" si="0"/>
        <v>5.4999999999999964</v>
      </c>
      <c r="B36" s="67">
        <v>7</v>
      </c>
      <c r="C36" s="66">
        <v>35</v>
      </c>
      <c r="D36" s="5" t="s">
        <v>34</v>
      </c>
    </row>
    <row r="37" spans="1:4" ht="15.75" thickBot="1" x14ac:dyDescent="0.3">
      <c r="A37">
        <f t="shared" si="0"/>
        <v>5.5999999999999961</v>
      </c>
      <c r="B37" s="67">
        <v>9.4</v>
      </c>
      <c r="C37" s="66">
        <v>34</v>
      </c>
      <c r="D37" s="5" t="s">
        <v>34</v>
      </c>
    </row>
    <row r="38" spans="1:4" ht="15.75" thickBot="1" x14ac:dyDescent="0.3">
      <c r="A38">
        <f t="shared" si="0"/>
        <v>5.6999999999999957</v>
      </c>
      <c r="B38" s="67">
        <v>8.8000000000000007</v>
      </c>
      <c r="C38" s="66">
        <v>43</v>
      </c>
      <c r="D38" s="5" t="s">
        <v>34</v>
      </c>
    </row>
    <row r="39" spans="1:4" ht="15.75" thickBot="1" x14ac:dyDescent="0.3">
      <c r="A39">
        <f t="shared" si="0"/>
        <v>5.7999999999999954</v>
      </c>
      <c r="B39" s="67">
        <v>5.6</v>
      </c>
      <c r="C39" s="66">
        <v>35</v>
      </c>
      <c r="D39" s="5" t="s">
        <v>34</v>
      </c>
    </row>
    <row r="40" spans="1:4" ht="15.75" thickBot="1" x14ac:dyDescent="0.3">
      <c r="A40">
        <f t="shared" si="0"/>
        <v>5.899999999999995</v>
      </c>
      <c r="B40" s="67">
        <v>1.5</v>
      </c>
      <c r="C40" s="66">
        <v>36</v>
      </c>
      <c r="D40" s="5" t="s">
        <v>34</v>
      </c>
    </row>
    <row r="41" spans="1:4" ht="15.75" thickBot="1" x14ac:dyDescent="0.3">
      <c r="A41">
        <f t="shared" si="0"/>
        <v>5.9999999999999947</v>
      </c>
      <c r="B41" s="67">
        <v>0.6</v>
      </c>
      <c r="C41" s="66">
        <v>34</v>
      </c>
      <c r="D41" s="5" t="s">
        <v>34</v>
      </c>
    </row>
    <row r="42" spans="1:4" ht="15.75" thickBot="1" x14ac:dyDescent="0.3">
      <c r="A42">
        <f t="shared" si="0"/>
        <v>6.0999999999999943</v>
      </c>
      <c r="B42" s="67">
        <v>0.4</v>
      </c>
      <c r="C42" s="66">
        <v>18</v>
      </c>
      <c r="D42" s="5" t="s">
        <v>34</v>
      </c>
    </row>
    <row r="43" spans="1:4" ht="15.75" thickBot="1" x14ac:dyDescent="0.3">
      <c r="A43">
        <f t="shared" si="0"/>
        <v>6.199999999999994</v>
      </c>
      <c r="B43" s="67">
        <v>0.5</v>
      </c>
      <c r="C43" s="66">
        <v>15</v>
      </c>
      <c r="D43" s="5" t="s">
        <v>34</v>
      </c>
    </row>
    <row r="44" spans="1:4" ht="15.75" thickBot="1" x14ac:dyDescent="0.3">
      <c r="A44">
        <f t="shared" si="0"/>
        <v>6.2999999999999936</v>
      </c>
      <c r="B44" s="67">
        <v>0.9</v>
      </c>
      <c r="C44" s="66">
        <v>11</v>
      </c>
      <c r="D44" s="5" t="s">
        <v>34</v>
      </c>
    </row>
    <row r="45" spans="1:4" ht="15.75" thickBot="1" x14ac:dyDescent="0.3">
      <c r="A45">
        <f t="shared" si="0"/>
        <v>6.3999999999999932</v>
      </c>
      <c r="B45" s="67">
        <v>1</v>
      </c>
      <c r="C45" s="66">
        <v>13</v>
      </c>
      <c r="D45" s="5" t="s">
        <v>34</v>
      </c>
    </row>
    <row r="46" spans="1:4" ht="15.75" thickBot="1" x14ac:dyDescent="0.3">
      <c r="A46">
        <f t="shared" si="0"/>
        <v>6.4999999999999929</v>
      </c>
      <c r="B46" s="67">
        <v>1.4</v>
      </c>
      <c r="C46" s="66">
        <v>14</v>
      </c>
      <c r="D46" s="5" t="s">
        <v>34</v>
      </c>
    </row>
    <row r="47" spans="1:4" ht="15.75" thickBot="1" x14ac:dyDescent="0.3">
      <c r="A47">
        <f t="shared" si="0"/>
        <v>6.5999999999999925</v>
      </c>
      <c r="B47" s="67">
        <v>0.6</v>
      </c>
      <c r="C47" s="66">
        <v>18</v>
      </c>
      <c r="D47" s="5" t="s">
        <v>34</v>
      </c>
    </row>
    <row r="48" spans="1:4" ht="15.75" thickBot="1" x14ac:dyDescent="0.3">
      <c r="A48">
        <f t="shared" si="0"/>
        <v>6.6999999999999922</v>
      </c>
      <c r="B48" s="67">
        <v>2.6</v>
      </c>
      <c r="C48" s="66">
        <v>19</v>
      </c>
      <c r="D48" s="5" t="s">
        <v>34</v>
      </c>
    </row>
    <row r="49" spans="1:4" ht="15.75" thickBot="1" x14ac:dyDescent="0.3">
      <c r="A49">
        <f t="shared" si="0"/>
        <v>6.7999999999999918</v>
      </c>
      <c r="B49" s="67">
        <v>2.9</v>
      </c>
      <c r="C49" s="66">
        <v>24</v>
      </c>
      <c r="D49" s="5" t="s">
        <v>34</v>
      </c>
    </row>
    <row r="50" spans="1:4" ht="15.75" thickBot="1" x14ac:dyDescent="0.3">
      <c r="A50">
        <f t="shared" si="0"/>
        <v>6.8999999999999915</v>
      </c>
      <c r="B50" s="67">
        <v>1.1000000000000001</v>
      </c>
      <c r="C50" s="66">
        <v>30</v>
      </c>
      <c r="D50" s="5" t="s">
        <v>34</v>
      </c>
    </row>
    <row r="51" spans="1:4" ht="15.75" thickBot="1" x14ac:dyDescent="0.3">
      <c r="A51">
        <f t="shared" si="0"/>
        <v>6.9999999999999911</v>
      </c>
      <c r="B51" s="67">
        <v>1.3</v>
      </c>
      <c r="C51" s="66">
        <v>26</v>
      </c>
      <c r="D51" s="5" t="s">
        <v>34</v>
      </c>
    </row>
    <row r="52" spans="1:4" ht="15.75" thickBot="1" x14ac:dyDescent="0.3">
      <c r="A52">
        <f t="shared" si="0"/>
        <v>7.0999999999999908</v>
      </c>
      <c r="B52" s="67">
        <v>1</v>
      </c>
      <c r="C52" s="66">
        <v>30</v>
      </c>
      <c r="D52" s="5" t="s">
        <v>34</v>
      </c>
    </row>
    <row r="53" spans="1:4" ht="15.75" thickBot="1" x14ac:dyDescent="0.3">
      <c r="A53">
        <f t="shared" si="0"/>
        <v>7.1999999999999904</v>
      </c>
      <c r="B53" s="67">
        <v>11.5</v>
      </c>
      <c r="C53" s="66">
        <v>29</v>
      </c>
      <c r="D53" s="1" t="s">
        <v>33</v>
      </c>
    </row>
    <row r="54" spans="1:4" ht="15.75" thickBot="1" x14ac:dyDescent="0.3">
      <c r="A54">
        <f t="shared" si="0"/>
        <v>7.2999999999999901</v>
      </c>
      <c r="B54" s="67">
        <v>12.1</v>
      </c>
      <c r="C54" s="66">
        <v>44</v>
      </c>
      <c r="D54" s="1" t="s">
        <v>33</v>
      </c>
    </row>
    <row r="55" spans="1:4" ht="15.75" thickBot="1" x14ac:dyDescent="0.3">
      <c r="A55">
        <f t="shared" si="0"/>
        <v>7.3999999999999897</v>
      </c>
      <c r="B55" s="68">
        <v>5.6</v>
      </c>
      <c r="C55" s="65">
        <v>63</v>
      </c>
      <c r="D55" s="1" t="s">
        <v>33</v>
      </c>
    </row>
    <row r="56" spans="1:4" ht="15.75" thickBot="1" x14ac:dyDescent="0.3">
      <c r="A56">
        <f t="shared" si="0"/>
        <v>7.4999999999999893</v>
      </c>
      <c r="B56" s="67">
        <v>1.2</v>
      </c>
      <c r="C56" s="66">
        <v>71</v>
      </c>
      <c r="D56" s="1" t="s">
        <v>33</v>
      </c>
    </row>
    <row r="57" spans="1:4" ht="15.75" thickBot="1" x14ac:dyDescent="0.3">
      <c r="A57">
        <f t="shared" si="0"/>
        <v>7.599999999999989</v>
      </c>
      <c r="B57" s="67">
        <v>11.6</v>
      </c>
      <c r="C57" s="66">
        <v>55</v>
      </c>
      <c r="D57" s="1" t="s">
        <v>33</v>
      </c>
    </row>
    <row r="58" spans="1:4" ht="15.75" thickBot="1" x14ac:dyDescent="0.3">
      <c r="A58">
        <f t="shared" si="0"/>
        <v>7.6999999999999886</v>
      </c>
      <c r="B58" s="67">
        <v>12.4</v>
      </c>
      <c r="C58" s="66">
        <v>38</v>
      </c>
      <c r="D58" s="1" t="s">
        <v>33</v>
      </c>
    </row>
    <row r="59" spans="1:4" ht="15.75" thickBot="1" x14ac:dyDescent="0.3">
      <c r="A59">
        <f t="shared" si="0"/>
        <v>7.7999999999999883</v>
      </c>
      <c r="B59" s="67">
        <v>6.2</v>
      </c>
      <c r="C59" s="66">
        <v>44</v>
      </c>
      <c r="D59" s="1" t="s">
        <v>33</v>
      </c>
    </row>
    <row r="60" spans="1:4" ht="15.75" thickBot="1" x14ac:dyDescent="0.3">
      <c r="A60">
        <f t="shared" si="0"/>
        <v>7.8999999999999879</v>
      </c>
      <c r="B60" s="67">
        <v>3.4</v>
      </c>
      <c r="C60" s="66">
        <v>63</v>
      </c>
      <c r="D60" s="1" t="s">
        <v>33</v>
      </c>
    </row>
    <row r="61" spans="1:4" ht="15.75" thickBot="1" x14ac:dyDescent="0.3">
      <c r="A61">
        <f t="shared" si="0"/>
        <v>7.9999999999999876</v>
      </c>
      <c r="B61" s="67">
        <v>9.6999999999999993</v>
      </c>
      <c r="C61" s="66">
        <v>59</v>
      </c>
      <c r="D61" s="1" t="s">
        <v>33</v>
      </c>
    </row>
    <row r="62" spans="1:4" ht="15.75" thickBot="1" x14ac:dyDescent="0.3">
      <c r="A62">
        <f t="shared" si="0"/>
        <v>8.0999999999999872</v>
      </c>
      <c r="B62" s="67">
        <v>12.2</v>
      </c>
      <c r="C62" s="66">
        <v>34</v>
      </c>
      <c r="D62" s="1" t="s">
        <v>33</v>
      </c>
    </row>
    <row r="63" spans="1:4" ht="15.75" thickBot="1" x14ac:dyDescent="0.3">
      <c r="A63">
        <f t="shared" si="0"/>
        <v>8.1999999999999869</v>
      </c>
      <c r="B63" s="67">
        <v>11.5</v>
      </c>
      <c r="C63" s="66">
        <v>33</v>
      </c>
      <c r="D63" s="1" t="s">
        <v>33</v>
      </c>
    </row>
    <row r="64" spans="1:4" ht="15.75" thickBot="1" x14ac:dyDescent="0.3">
      <c r="A64">
        <f t="shared" si="0"/>
        <v>8.2999999999999865</v>
      </c>
      <c r="B64" s="67">
        <v>9</v>
      </c>
      <c r="C64" s="66">
        <v>39</v>
      </c>
      <c r="D64" s="1" t="s">
        <v>33</v>
      </c>
    </row>
    <row r="65" spans="1:4" ht="15.75" thickBot="1" x14ac:dyDescent="0.3">
      <c r="A65">
        <f t="shared" si="0"/>
        <v>8.3999999999999861</v>
      </c>
      <c r="B65" s="67">
        <v>6.9</v>
      </c>
      <c r="C65" s="66">
        <v>40</v>
      </c>
      <c r="D65" s="1" t="s">
        <v>33</v>
      </c>
    </row>
    <row r="66" spans="1:4" ht="15.75" thickBot="1" x14ac:dyDescent="0.3">
      <c r="A66">
        <f t="shared" si="0"/>
        <v>8.4999999999999858</v>
      </c>
      <c r="B66" s="67">
        <v>6</v>
      </c>
      <c r="C66" s="66">
        <v>35</v>
      </c>
      <c r="D66" s="1" t="s">
        <v>33</v>
      </c>
    </row>
    <row r="67" spans="1:4" ht="15.75" thickBot="1" x14ac:dyDescent="0.3">
      <c r="A67">
        <f t="shared" si="0"/>
        <v>8.5999999999999854</v>
      </c>
      <c r="B67" s="67">
        <v>4</v>
      </c>
      <c r="C67" s="66">
        <v>30</v>
      </c>
      <c r="D67" s="1" t="s">
        <v>33</v>
      </c>
    </row>
    <row r="68" spans="1:4" ht="15.75" thickBot="1" x14ac:dyDescent="0.3">
      <c r="A68">
        <f t="shared" ref="A68:A131" si="1">A67+0.1</f>
        <v>8.6999999999999851</v>
      </c>
      <c r="B68" s="67">
        <v>5.4</v>
      </c>
      <c r="C68" s="66">
        <v>38</v>
      </c>
      <c r="D68" s="1" t="s">
        <v>33</v>
      </c>
    </row>
    <row r="69" spans="1:4" ht="15.75" thickBot="1" x14ac:dyDescent="0.3">
      <c r="A69">
        <f t="shared" si="1"/>
        <v>8.7999999999999847</v>
      </c>
      <c r="B69" s="67">
        <v>6.1</v>
      </c>
      <c r="C69" s="66">
        <v>35</v>
      </c>
      <c r="D69" s="1" t="s">
        <v>33</v>
      </c>
    </row>
    <row r="70" spans="1:4" ht="15.75" thickBot="1" x14ac:dyDescent="0.3">
      <c r="A70">
        <f t="shared" si="1"/>
        <v>8.8999999999999844</v>
      </c>
      <c r="B70" s="67">
        <v>5.3</v>
      </c>
      <c r="C70" s="66">
        <v>37</v>
      </c>
      <c r="D70" s="1" t="s">
        <v>33</v>
      </c>
    </row>
    <row r="71" spans="1:4" ht="15.75" thickBot="1" x14ac:dyDescent="0.3">
      <c r="A71">
        <f t="shared" si="1"/>
        <v>8.999999999999984</v>
      </c>
      <c r="B71" s="67">
        <v>5.2</v>
      </c>
      <c r="C71" s="66">
        <v>31</v>
      </c>
      <c r="D71" s="1" t="s">
        <v>33</v>
      </c>
    </row>
    <row r="72" spans="1:4" ht="15.75" thickBot="1" x14ac:dyDescent="0.3">
      <c r="A72">
        <f t="shared" si="1"/>
        <v>9.0999999999999837</v>
      </c>
      <c r="B72" s="67">
        <v>4.9000000000000004</v>
      </c>
      <c r="C72" s="66">
        <v>19</v>
      </c>
      <c r="D72" s="1" t="s">
        <v>33</v>
      </c>
    </row>
    <row r="73" spans="1:4" ht="15.75" thickBot="1" x14ac:dyDescent="0.3">
      <c r="A73">
        <f t="shared" si="1"/>
        <v>9.1999999999999833</v>
      </c>
      <c r="B73" s="67">
        <v>7.1</v>
      </c>
      <c r="C73" s="66">
        <v>23</v>
      </c>
      <c r="D73" s="1" t="s">
        <v>33</v>
      </c>
    </row>
    <row r="74" spans="1:4" ht="15.75" thickBot="1" x14ac:dyDescent="0.3">
      <c r="A74">
        <f t="shared" si="1"/>
        <v>9.2999999999999829</v>
      </c>
      <c r="B74" s="67">
        <v>6.9</v>
      </c>
      <c r="C74" s="66">
        <v>17</v>
      </c>
      <c r="D74" s="1" t="s">
        <v>33</v>
      </c>
    </row>
    <row r="75" spans="1:4" ht="15.75" thickBot="1" x14ac:dyDescent="0.3">
      <c r="A75">
        <f t="shared" si="1"/>
        <v>9.3999999999999826</v>
      </c>
      <c r="B75" s="67">
        <v>6.4</v>
      </c>
      <c r="C75" s="66">
        <v>20</v>
      </c>
      <c r="D75" s="1" t="s">
        <v>33</v>
      </c>
    </row>
    <row r="76" spans="1:4" ht="15.75" thickBot="1" x14ac:dyDescent="0.3">
      <c r="A76">
        <f t="shared" si="1"/>
        <v>9.4999999999999822</v>
      </c>
      <c r="B76" s="67">
        <v>5.4</v>
      </c>
      <c r="C76" s="66">
        <v>16</v>
      </c>
      <c r="D76" s="1" t="s">
        <v>33</v>
      </c>
    </row>
    <row r="77" spans="1:4" ht="15.75" thickBot="1" x14ac:dyDescent="0.3">
      <c r="A77">
        <f t="shared" si="1"/>
        <v>9.5999999999999819</v>
      </c>
      <c r="B77" s="67">
        <v>9.1999999999999993</v>
      </c>
      <c r="C77" s="66">
        <v>21</v>
      </c>
      <c r="D77" s="1" t="s">
        <v>33</v>
      </c>
    </row>
    <row r="78" spans="1:4" ht="15.75" thickBot="1" x14ac:dyDescent="0.3">
      <c r="A78">
        <f t="shared" si="1"/>
        <v>9.6999999999999815</v>
      </c>
      <c r="B78" s="67">
        <v>8.8000000000000007</v>
      </c>
      <c r="C78" s="66">
        <v>19</v>
      </c>
      <c r="D78" s="1" t="s">
        <v>33</v>
      </c>
    </row>
    <row r="79" spans="1:4" ht="15.75" thickBot="1" x14ac:dyDescent="0.3">
      <c r="A79">
        <f t="shared" si="1"/>
        <v>9.7999999999999812</v>
      </c>
      <c r="B79" s="67">
        <v>10.4</v>
      </c>
      <c r="C79" s="66">
        <v>20</v>
      </c>
      <c r="D79" s="1" t="s">
        <v>33</v>
      </c>
    </row>
    <row r="80" spans="1:4" ht="15.75" thickBot="1" x14ac:dyDescent="0.3">
      <c r="A80">
        <f t="shared" si="1"/>
        <v>9.8999999999999808</v>
      </c>
      <c r="B80" s="67">
        <v>6.7</v>
      </c>
      <c r="C80" s="66">
        <v>18</v>
      </c>
      <c r="D80" s="1" t="s">
        <v>33</v>
      </c>
    </row>
    <row r="81" spans="1:8" ht="15.75" thickBot="1" x14ac:dyDescent="0.3">
      <c r="A81">
        <f t="shared" si="1"/>
        <v>9.9999999999999805</v>
      </c>
      <c r="B81" s="67">
        <v>4.8</v>
      </c>
      <c r="C81" s="66">
        <v>15</v>
      </c>
      <c r="D81" s="1" t="s">
        <v>33</v>
      </c>
    </row>
    <row r="82" spans="1:8" ht="15.75" thickBot="1" x14ac:dyDescent="0.3">
      <c r="A82">
        <f t="shared" si="1"/>
        <v>10.09999999999998</v>
      </c>
      <c r="B82" s="67">
        <v>7.6</v>
      </c>
      <c r="C82" s="66">
        <v>13</v>
      </c>
      <c r="D82" s="1" t="s">
        <v>33</v>
      </c>
    </row>
    <row r="83" spans="1:8" ht="15.75" thickBot="1" x14ac:dyDescent="0.3">
      <c r="A83">
        <f t="shared" si="1"/>
        <v>10.19999999999998</v>
      </c>
      <c r="B83" s="67">
        <v>5.5</v>
      </c>
      <c r="C83" s="66">
        <v>10</v>
      </c>
      <c r="D83" s="1" t="s">
        <v>33</v>
      </c>
    </row>
    <row r="84" spans="1:8" ht="15.75" thickBot="1" x14ac:dyDescent="0.3">
      <c r="A84">
        <f t="shared" si="1"/>
        <v>10.299999999999979</v>
      </c>
      <c r="B84" s="67">
        <v>4.2</v>
      </c>
      <c r="C84" s="66">
        <v>16</v>
      </c>
      <c r="D84" s="1" t="s">
        <v>33</v>
      </c>
    </row>
    <row r="85" spans="1:8" ht="15.75" thickBot="1" x14ac:dyDescent="0.3">
      <c r="A85">
        <f t="shared" si="1"/>
        <v>10.399999999999979</v>
      </c>
      <c r="B85" s="67">
        <v>7</v>
      </c>
      <c r="C85" s="66">
        <v>19</v>
      </c>
      <c r="D85" s="1" t="s">
        <v>33</v>
      </c>
    </row>
    <row r="86" spans="1:8" s="11" customFormat="1" ht="15.75" thickBot="1" x14ac:dyDescent="0.3">
      <c r="A86">
        <f t="shared" si="1"/>
        <v>10.499999999999979</v>
      </c>
      <c r="B86" s="67">
        <v>8.6</v>
      </c>
      <c r="C86" s="66">
        <v>21</v>
      </c>
      <c r="D86" s="1" t="s">
        <v>33</v>
      </c>
      <c r="E86"/>
      <c r="F86"/>
      <c r="G86"/>
      <c r="H86"/>
    </row>
    <row r="87" spans="1:8" s="11" customFormat="1" ht="15.75" thickBot="1" x14ac:dyDescent="0.3">
      <c r="A87">
        <f t="shared" si="1"/>
        <v>10.599999999999978</v>
      </c>
      <c r="B87" s="67">
        <v>8.3000000000000007</v>
      </c>
      <c r="C87" s="66">
        <v>28</v>
      </c>
      <c r="D87" s="1" t="s">
        <v>33</v>
      </c>
      <c r="E87"/>
      <c r="F87"/>
      <c r="G87"/>
      <c r="H87"/>
    </row>
    <row r="88" spans="1:8" s="11" customFormat="1" ht="15.75" thickBot="1" x14ac:dyDescent="0.3">
      <c r="A88">
        <f t="shared" si="1"/>
        <v>10.699999999999978</v>
      </c>
      <c r="B88" s="67">
        <v>8</v>
      </c>
      <c r="C88" s="66">
        <v>16</v>
      </c>
      <c r="D88" s="1" t="s">
        <v>33</v>
      </c>
      <c r="E88"/>
      <c r="F88"/>
      <c r="G88"/>
      <c r="H88"/>
    </row>
    <row r="89" spans="1:8" s="11" customFormat="1" ht="15.75" thickBot="1" x14ac:dyDescent="0.3">
      <c r="A89">
        <f t="shared" si="1"/>
        <v>10.799999999999978</v>
      </c>
      <c r="B89" s="67">
        <v>6</v>
      </c>
      <c r="C89" s="66">
        <v>12</v>
      </c>
      <c r="D89" s="1" t="s">
        <v>33</v>
      </c>
      <c r="E89"/>
      <c r="F89"/>
      <c r="G89"/>
      <c r="H89"/>
    </row>
    <row r="90" spans="1:8" ht="15.75" thickBot="1" x14ac:dyDescent="0.3">
      <c r="A90">
        <f t="shared" si="1"/>
        <v>10.899999999999977</v>
      </c>
      <c r="B90" s="67">
        <v>8.3000000000000007</v>
      </c>
      <c r="C90" s="66">
        <v>15</v>
      </c>
      <c r="D90" s="1" t="s">
        <v>33</v>
      </c>
    </row>
    <row r="91" spans="1:8" ht="15.75" thickBot="1" x14ac:dyDescent="0.3">
      <c r="A91">
        <f t="shared" si="1"/>
        <v>10.999999999999977</v>
      </c>
      <c r="B91" s="67">
        <v>8.5</v>
      </c>
      <c r="C91" s="66">
        <v>14</v>
      </c>
      <c r="D91" s="1" t="s">
        <v>33</v>
      </c>
    </row>
    <row r="92" spans="1:8" ht="15.75" thickBot="1" x14ac:dyDescent="0.3">
      <c r="A92">
        <f t="shared" si="1"/>
        <v>11.099999999999977</v>
      </c>
      <c r="B92" s="67">
        <v>10.1</v>
      </c>
      <c r="C92" s="66">
        <v>17</v>
      </c>
      <c r="D92" s="1" t="s">
        <v>33</v>
      </c>
    </row>
    <row r="93" spans="1:8" ht="15.75" thickBot="1" x14ac:dyDescent="0.3">
      <c r="A93">
        <f t="shared" si="1"/>
        <v>11.199999999999976</v>
      </c>
      <c r="B93" s="67">
        <v>8.9</v>
      </c>
      <c r="C93" s="66">
        <v>15</v>
      </c>
      <c r="D93" s="1" t="s">
        <v>33</v>
      </c>
    </row>
    <row r="94" spans="1:8" ht="15.75" thickBot="1" x14ac:dyDescent="0.3">
      <c r="A94">
        <f t="shared" si="1"/>
        <v>11.299999999999976</v>
      </c>
      <c r="B94" s="67">
        <v>5.6</v>
      </c>
      <c r="C94" s="66">
        <v>16</v>
      </c>
      <c r="D94" s="1" t="s">
        <v>33</v>
      </c>
    </row>
    <row r="95" spans="1:8" ht="15.75" thickBot="1" x14ac:dyDescent="0.3">
      <c r="A95">
        <f t="shared" si="1"/>
        <v>11.399999999999975</v>
      </c>
      <c r="B95" s="67">
        <v>10.9</v>
      </c>
      <c r="C95" s="66">
        <v>23</v>
      </c>
      <c r="D95" s="1" t="s">
        <v>33</v>
      </c>
    </row>
    <row r="96" spans="1:8" ht="15.75" thickBot="1" x14ac:dyDescent="0.3">
      <c r="A96">
        <f t="shared" si="1"/>
        <v>11.499999999999975</v>
      </c>
      <c r="B96" s="67">
        <v>11.7</v>
      </c>
      <c r="C96" s="66">
        <v>27</v>
      </c>
      <c r="D96" s="1" t="s">
        <v>33</v>
      </c>
    </row>
    <row r="97" spans="1:4" ht="15.75" thickBot="1" x14ac:dyDescent="0.3">
      <c r="A97">
        <f t="shared" si="1"/>
        <v>11.599999999999975</v>
      </c>
      <c r="B97" s="67">
        <v>11.6</v>
      </c>
      <c r="C97" s="66">
        <v>30</v>
      </c>
      <c r="D97" s="1" t="s">
        <v>33</v>
      </c>
    </row>
    <row r="98" spans="1:4" ht="15.75" thickBot="1" x14ac:dyDescent="0.3">
      <c r="A98">
        <f t="shared" si="1"/>
        <v>11.699999999999974</v>
      </c>
      <c r="B98" s="67">
        <v>12.7</v>
      </c>
      <c r="C98" s="66">
        <v>38</v>
      </c>
      <c r="D98" s="1" t="s">
        <v>33</v>
      </c>
    </row>
    <row r="99" spans="1:4" ht="15.75" thickBot="1" x14ac:dyDescent="0.3">
      <c r="A99">
        <f t="shared" si="1"/>
        <v>11.799999999999974</v>
      </c>
      <c r="B99" s="67">
        <v>14.4</v>
      </c>
      <c r="C99" s="66">
        <v>44</v>
      </c>
      <c r="D99" s="1" t="s">
        <v>33</v>
      </c>
    </row>
    <row r="100" spans="1:4" ht="15.75" thickBot="1" x14ac:dyDescent="0.3">
      <c r="A100">
        <f t="shared" si="1"/>
        <v>11.899999999999974</v>
      </c>
      <c r="B100" s="67">
        <v>13.9</v>
      </c>
      <c r="C100" s="66">
        <v>48</v>
      </c>
      <c r="D100" s="1" t="s">
        <v>33</v>
      </c>
    </row>
    <row r="101" spans="1:4" ht="15.75" thickBot="1" x14ac:dyDescent="0.3">
      <c r="A101">
        <f t="shared" si="1"/>
        <v>11.999999999999973</v>
      </c>
      <c r="B101" s="67">
        <v>14.2</v>
      </c>
      <c r="C101" s="66">
        <v>53</v>
      </c>
      <c r="D101" s="1" t="s">
        <v>33</v>
      </c>
    </row>
    <row r="102" spans="1:4" ht="15.75" thickBot="1" x14ac:dyDescent="0.3">
      <c r="A102">
        <f t="shared" si="1"/>
        <v>12.099999999999973</v>
      </c>
      <c r="B102" s="67">
        <v>13.1</v>
      </c>
      <c r="C102" s="66">
        <v>49</v>
      </c>
      <c r="D102" s="1" t="s">
        <v>33</v>
      </c>
    </row>
    <row r="103" spans="1:4" ht="15.75" thickBot="1" x14ac:dyDescent="0.3">
      <c r="A103">
        <f t="shared" si="1"/>
        <v>12.199999999999973</v>
      </c>
      <c r="B103" s="67">
        <v>11.7</v>
      </c>
      <c r="C103" s="66">
        <v>47</v>
      </c>
      <c r="D103" s="1" t="s">
        <v>33</v>
      </c>
    </row>
    <row r="104" spans="1:4" ht="15.75" thickBot="1" x14ac:dyDescent="0.3">
      <c r="A104">
        <f t="shared" si="1"/>
        <v>12.299999999999972</v>
      </c>
      <c r="B104" s="67">
        <v>7.2</v>
      </c>
      <c r="C104" s="66">
        <v>50</v>
      </c>
      <c r="D104" s="1" t="s">
        <v>33</v>
      </c>
    </row>
    <row r="105" spans="1:4" ht="15.75" thickBot="1" x14ac:dyDescent="0.3">
      <c r="A105">
        <f t="shared" si="1"/>
        <v>12.399999999999972</v>
      </c>
      <c r="B105" s="67">
        <v>9.8000000000000007</v>
      </c>
      <c r="C105" s="66">
        <v>54</v>
      </c>
      <c r="D105" s="1" t="s">
        <v>33</v>
      </c>
    </row>
    <row r="106" spans="1:4" ht="15.75" thickBot="1" x14ac:dyDescent="0.3">
      <c r="A106">
        <f t="shared" si="1"/>
        <v>12.499999999999972</v>
      </c>
      <c r="B106" s="67">
        <v>10.5</v>
      </c>
      <c r="C106" s="66">
        <v>45</v>
      </c>
      <c r="D106" s="1" t="s">
        <v>33</v>
      </c>
    </row>
    <row r="107" spans="1:4" ht="15.75" thickBot="1" x14ac:dyDescent="0.3">
      <c r="A107">
        <f t="shared" si="1"/>
        <v>12.599999999999971</v>
      </c>
      <c r="B107" s="67">
        <v>9.9</v>
      </c>
      <c r="C107" s="66">
        <v>43</v>
      </c>
      <c r="D107" s="1" t="s">
        <v>33</v>
      </c>
    </row>
    <row r="108" spans="1:4" ht="15.75" thickBot="1" x14ac:dyDescent="0.3">
      <c r="A108">
        <f t="shared" si="1"/>
        <v>12.699999999999971</v>
      </c>
      <c r="B108" s="68">
        <v>11.1</v>
      </c>
      <c r="C108" s="65">
        <v>40</v>
      </c>
      <c r="D108" s="1" t="s">
        <v>33</v>
      </c>
    </row>
    <row r="109" spans="1:4" ht="15.75" thickBot="1" x14ac:dyDescent="0.3">
      <c r="A109">
        <f t="shared" si="1"/>
        <v>12.799999999999971</v>
      </c>
      <c r="B109" s="67">
        <v>10.7</v>
      </c>
      <c r="C109" s="66">
        <v>39</v>
      </c>
      <c r="D109" s="1" t="s">
        <v>33</v>
      </c>
    </row>
    <row r="110" spans="1:4" ht="15.75" thickBot="1" x14ac:dyDescent="0.3">
      <c r="A110">
        <f t="shared" si="1"/>
        <v>12.89999999999997</v>
      </c>
      <c r="B110" s="67">
        <v>10.6</v>
      </c>
      <c r="C110" s="66">
        <v>40</v>
      </c>
      <c r="D110" s="1" t="s">
        <v>33</v>
      </c>
    </row>
    <row r="111" spans="1:4" ht="15.75" thickBot="1" x14ac:dyDescent="0.3">
      <c r="A111">
        <f t="shared" si="1"/>
        <v>12.99999999999997</v>
      </c>
      <c r="B111" s="67">
        <v>10.4</v>
      </c>
      <c r="C111" s="66">
        <v>40</v>
      </c>
      <c r="D111" s="1" t="s">
        <v>33</v>
      </c>
    </row>
    <row r="112" spans="1:4" ht="15.75" thickBot="1" x14ac:dyDescent="0.3">
      <c r="A112">
        <f t="shared" si="1"/>
        <v>13.099999999999969</v>
      </c>
      <c r="B112" s="67">
        <v>10.199999999999999</v>
      </c>
      <c r="C112" s="66">
        <v>37</v>
      </c>
      <c r="D112" s="1" t="s">
        <v>33</v>
      </c>
    </row>
    <row r="113" spans="1:4" ht="15.75" thickBot="1" x14ac:dyDescent="0.3">
      <c r="A113">
        <f t="shared" si="1"/>
        <v>13.199999999999969</v>
      </c>
      <c r="B113" s="67">
        <v>9.9</v>
      </c>
      <c r="C113" s="66">
        <v>38</v>
      </c>
      <c r="D113" s="1" t="s">
        <v>33</v>
      </c>
    </row>
    <row r="114" spans="1:4" ht="15.75" thickBot="1" x14ac:dyDescent="0.3">
      <c r="A114">
        <f t="shared" si="1"/>
        <v>13.299999999999969</v>
      </c>
      <c r="B114" s="67">
        <v>9.9</v>
      </c>
      <c r="C114" s="66">
        <v>37</v>
      </c>
      <c r="D114" s="1" t="s">
        <v>33</v>
      </c>
    </row>
    <row r="115" spans="1:4" ht="15.75" thickBot="1" x14ac:dyDescent="0.3">
      <c r="A115">
        <f t="shared" si="1"/>
        <v>13.399999999999968</v>
      </c>
      <c r="B115" s="67">
        <v>10.6</v>
      </c>
      <c r="C115" s="66">
        <v>36</v>
      </c>
      <c r="D115" s="1" t="s">
        <v>33</v>
      </c>
    </row>
    <row r="116" spans="1:4" ht="15.75" thickBot="1" x14ac:dyDescent="0.3">
      <c r="A116">
        <f t="shared" si="1"/>
        <v>13.499999999999968</v>
      </c>
      <c r="B116" s="67">
        <v>11.6</v>
      </c>
      <c r="C116" s="66">
        <v>35</v>
      </c>
      <c r="D116" s="1" t="s">
        <v>33</v>
      </c>
    </row>
    <row r="117" spans="1:4" ht="15.75" thickBot="1" x14ac:dyDescent="0.3">
      <c r="A117">
        <f t="shared" si="1"/>
        <v>13.599999999999968</v>
      </c>
      <c r="B117" s="67">
        <v>10.9</v>
      </c>
      <c r="C117" s="66">
        <v>40</v>
      </c>
      <c r="D117" s="1" t="s">
        <v>33</v>
      </c>
    </row>
    <row r="118" spans="1:4" ht="15.75" thickBot="1" x14ac:dyDescent="0.3">
      <c r="A118">
        <f t="shared" si="1"/>
        <v>13.699999999999967</v>
      </c>
      <c r="B118" s="67">
        <v>8.3000000000000007</v>
      </c>
      <c r="C118" s="66">
        <v>47</v>
      </c>
      <c r="D118" s="1" t="s">
        <v>33</v>
      </c>
    </row>
    <row r="119" spans="1:4" ht="15.75" thickBot="1" x14ac:dyDescent="0.3">
      <c r="A119">
        <f t="shared" si="1"/>
        <v>13.799999999999967</v>
      </c>
      <c r="B119" s="67">
        <v>7.3</v>
      </c>
      <c r="C119" s="66">
        <v>49</v>
      </c>
      <c r="D119" s="1" t="s">
        <v>33</v>
      </c>
    </row>
    <row r="120" spans="1:4" ht="15.75" thickBot="1" x14ac:dyDescent="0.3">
      <c r="A120">
        <f t="shared" si="1"/>
        <v>13.899999999999967</v>
      </c>
      <c r="B120" s="67">
        <v>6.9</v>
      </c>
      <c r="C120" s="66">
        <v>42</v>
      </c>
      <c r="D120" s="1" t="s">
        <v>33</v>
      </c>
    </row>
    <row r="121" spans="1:4" ht="15.75" thickBot="1" x14ac:dyDescent="0.3">
      <c r="A121">
        <f t="shared" si="1"/>
        <v>13.999999999999966</v>
      </c>
      <c r="B121" s="67">
        <v>6.5</v>
      </c>
      <c r="C121" s="66">
        <v>34</v>
      </c>
      <c r="D121" s="1" t="s">
        <v>33</v>
      </c>
    </row>
    <row r="122" spans="1:4" ht="15.75" thickBot="1" x14ac:dyDescent="0.3">
      <c r="A122">
        <f t="shared" si="1"/>
        <v>14.099999999999966</v>
      </c>
      <c r="B122" s="67">
        <v>8.5</v>
      </c>
      <c r="C122" s="66">
        <v>29</v>
      </c>
      <c r="D122" s="1" t="s">
        <v>33</v>
      </c>
    </row>
    <row r="123" spans="1:4" ht="15.75" thickBot="1" x14ac:dyDescent="0.3">
      <c r="A123">
        <f t="shared" si="1"/>
        <v>14.199999999999966</v>
      </c>
      <c r="B123" s="67">
        <v>11.4</v>
      </c>
      <c r="C123" s="66">
        <v>31</v>
      </c>
      <c r="D123" s="1" t="s">
        <v>33</v>
      </c>
    </row>
    <row r="124" spans="1:4" ht="15.75" thickBot="1" x14ac:dyDescent="0.3">
      <c r="A124">
        <f t="shared" si="1"/>
        <v>14.299999999999965</v>
      </c>
      <c r="B124" s="67">
        <v>11.7</v>
      </c>
      <c r="C124" s="66">
        <v>41</v>
      </c>
      <c r="D124" s="1" t="s">
        <v>33</v>
      </c>
    </row>
    <row r="125" spans="1:4" ht="15.75" thickBot="1" x14ac:dyDescent="0.3">
      <c r="A125">
        <f t="shared" si="1"/>
        <v>14.399999999999965</v>
      </c>
      <c r="B125" s="67">
        <v>10.4</v>
      </c>
      <c r="C125" s="66">
        <v>47</v>
      </c>
      <c r="D125" s="1" t="s">
        <v>33</v>
      </c>
    </row>
    <row r="126" spans="1:4" ht="15.75" thickBot="1" x14ac:dyDescent="0.3">
      <c r="A126">
        <f t="shared" si="1"/>
        <v>14.499999999999964</v>
      </c>
      <c r="B126" s="67">
        <v>10.7</v>
      </c>
      <c r="C126" s="66">
        <v>47</v>
      </c>
      <c r="D126" s="1" t="s">
        <v>33</v>
      </c>
    </row>
    <row r="127" spans="1:4" ht="15.75" thickBot="1" x14ac:dyDescent="0.3">
      <c r="A127">
        <f t="shared" si="1"/>
        <v>14.599999999999964</v>
      </c>
      <c r="B127" s="67">
        <v>10.8</v>
      </c>
      <c r="C127" s="66">
        <v>39</v>
      </c>
      <c r="D127" s="1" t="s">
        <v>33</v>
      </c>
    </row>
    <row r="128" spans="1:4" ht="15.75" thickBot="1" x14ac:dyDescent="0.3">
      <c r="A128">
        <f t="shared" si="1"/>
        <v>14.699999999999964</v>
      </c>
      <c r="B128" s="67">
        <v>13</v>
      </c>
      <c r="C128" s="66">
        <v>35</v>
      </c>
      <c r="D128" s="1" t="s">
        <v>33</v>
      </c>
    </row>
    <row r="129" spans="1:4" ht="15.75" thickBot="1" x14ac:dyDescent="0.3">
      <c r="A129">
        <f t="shared" si="1"/>
        <v>14.799999999999963</v>
      </c>
      <c r="B129" s="67">
        <v>13.8</v>
      </c>
      <c r="C129" s="66">
        <v>35</v>
      </c>
      <c r="D129" s="1" t="s">
        <v>33</v>
      </c>
    </row>
    <row r="130" spans="1:4" ht="15.75" thickBot="1" x14ac:dyDescent="0.3">
      <c r="A130">
        <f t="shared" si="1"/>
        <v>14.899999999999963</v>
      </c>
      <c r="B130" s="67">
        <v>14.5</v>
      </c>
      <c r="C130" s="66">
        <v>41</v>
      </c>
      <c r="D130" s="1" t="s">
        <v>33</v>
      </c>
    </row>
    <row r="131" spans="1:4" ht="15.75" thickBot="1" x14ac:dyDescent="0.3">
      <c r="A131">
        <f t="shared" si="1"/>
        <v>14.999999999999963</v>
      </c>
      <c r="B131" s="67">
        <v>15.2</v>
      </c>
      <c r="C131" s="66">
        <v>44</v>
      </c>
      <c r="D131" s="1" t="s">
        <v>33</v>
      </c>
    </row>
    <row r="132" spans="1:4" ht="15.75" thickBot="1" x14ac:dyDescent="0.3">
      <c r="A132">
        <f t="shared" ref="A132:A160" si="2">A131+0.1</f>
        <v>15.099999999999962</v>
      </c>
      <c r="B132" s="67">
        <v>17.2</v>
      </c>
      <c r="C132" s="66">
        <v>44</v>
      </c>
      <c r="D132" s="1" t="s">
        <v>33</v>
      </c>
    </row>
    <row r="133" spans="1:4" ht="15.75" thickBot="1" x14ac:dyDescent="0.3">
      <c r="A133">
        <f t="shared" si="2"/>
        <v>15.199999999999962</v>
      </c>
      <c r="B133" s="67">
        <v>12.8</v>
      </c>
      <c r="C133" s="66">
        <v>47</v>
      </c>
      <c r="D133" s="1" t="s">
        <v>33</v>
      </c>
    </row>
    <row r="134" spans="1:4" ht="15.75" thickBot="1" x14ac:dyDescent="0.3">
      <c r="A134">
        <f t="shared" si="2"/>
        <v>15.299999999999962</v>
      </c>
      <c r="B134" s="67">
        <v>14.5</v>
      </c>
      <c r="C134" s="66">
        <v>56</v>
      </c>
      <c r="D134" s="1" t="s">
        <v>33</v>
      </c>
    </row>
    <row r="135" spans="1:4" ht="15.75" thickBot="1" x14ac:dyDescent="0.3">
      <c r="A135">
        <f t="shared" si="2"/>
        <v>15.399999999999961</v>
      </c>
      <c r="B135" s="67">
        <v>19.899999999999999</v>
      </c>
      <c r="C135" s="66">
        <v>48</v>
      </c>
      <c r="D135" s="1" t="s">
        <v>33</v>
      </c>
    </row>
    <row r="136" spans="1:4" ht="15.75" thickBot="1" x14ac:dyDescent="0.3">
      <c r="A136">
        <f t="shared" si="2"/>
        <v>15.499999999999961</v>
      </c>
      <c r="B136" s="67">
        <v>18.899999999999999</v>
      </c>
      <c r="C136" s="66">
        <v>41</v>
      </c>
      <c r="D136" s="1" t="s">
        <v>33</v>
      </c>
    </row>
    <row r="137" spans="1:4" ht="15.75" thickBot="1" x14ac:dyDescent="0.3">
      <c r="A137">
        <f t="shared" si="2"/>
        <v>15.599999999999961</v>
      </c>
      <c r="B137" s="67">
        <v>14.6</v>
      </c>
      <c r="C137" s="66">
        <v>40</v>
      </c>
      <c r="D137" s="1" t="s">
        <v>33</v>
      </c>
    </row>
    <row r="138" spans="1:4" ht="15.75" thickBot="1" x14ac:dyDescent="0.3">
      <c r="A138">
        <f t="shared" si="2"/>
        <v>15.69999999999996</v>
      </c>
      <c r="B138" s="67">
        <v>15.1</v>
      </c>
      <c r="C138" s="66">
        <v>34</v>
      </c>
      <c r="D138" s="1" t="s">
        <v>33</v>
      </c>
    </row>
    <row r="139" spans="1:4" ht="15.75" thickBot="1" x14ac:dyDescent="0.3">
      <c r="A139">
        <f t="shared" si="2"/>
        <v>15.79999999999996</v>
      </c>
      <c r="B139" s="67">
        <v>20.2</v>
      </c>
      <c r="C139" s="66">
        <v>33</v>
      </c>
      <c r="D139" s="1" t="s">
        <v>33</v>
      </c>
    </row>
    <row r="140" spans="1:4" ht="15.75" thickBot="1" x14ac:dyDescent="0.3">
      <c r="A140">
        <f t="shared" si="2"/>
        <v>15.899999999999959</v>
      </c>
      <c r="B140" s="67">
        <v>17.399999999999999</v>
      </c>
      <c r="C140" s="66">
        <v>35</v>
      </c>
      <c r="D140" s="1" t="s">
        <v>33</v>
      </c>
    </row>
    <row r="141" spans="1:4" ht="15.75" thickBot="1" x14ac:dyDescent="0.3">
      <c r="A141">
        <f t="shared" si="2"/>
        <v>15.999999999999959</v>
      </c>
      <c r="B141" s="67">
        <v>15.9</v>
      </c>
      <c r="C141" s="66">
        <v>42</v>
      </c>
      <c r="D141" s="1" t="s">
        <v>33</v>
      </c>
    </row>
    <row r="142" spans="1:4" ht="15.75" thickBot="1" x14ac:dyDescent="0.3">
      <c r="A142">
        <f t="shared" si="2"/>
        <v>16.099999999999959</v>
      </c>
      <c r="B142" s="67">
        <v>19.100000000000001</v>
      </c>
      <c r="C142" s="66">
        <v>54</v>
      </c>
      <c r="D142" s="1" t="s">
        <v>33</v>
      </c>
    </row>
    <row r="143" spans="1:4" ht="15.75" thickBot="1" x14ac:dyDescent="0.3">
      <c r="A143">
        <f t="shared" si="2"/>
        <v>16.19999999999996</v>
      </c>
      <c r="B143" s="67">
        <v>20.8</v>
      </c>
      <c r="C143" s="66">
        <v>56</v>
      </c>
      <c r="D143" s="1" t="s">
        <v>33</v>
      </c>
    </row>
    <row r="144" spans="1:4" ht="15.75" thickBot="1" x14ac:dyDescent="0.3">
      <c r="A144">
        <f t="shared" si="2"/>
        <v>16.299999999999962</v>
      </c>
      <c r="B144" s="67">
        <v>22.4</v>
      </c>
      <c r="C144" s="66">
        <v>46</v>
      </c>
      <c r="D144" s="1" t="s">
        <v>33</v>
      </c>
    </row>
    <row r="145" spans="1:4" ht="15.75" thickBot="1" x14ac:dyDescent="0.3">
      <c r="A145">
        <f t="shared" si="2"/>
        <v>16.399999999999963</v>
      </c>
      <c r="B145" s="67">
        <v>24.5</v>
      </c>
      <c r="C145" s="66">
        <v>48</v>
      </c>
      <c r="D145" s="1" t="s">
        <v>33</v>
      </c>
    </row>
    <row r="146" spans="1:4" ht="15.75" thickBot="1" x14ac:dyDescent="0.3">
      <c r="A146">
        <f t="shared" si="2"/>
        <v>16.499999999999964</v>
      </c>
      <c r="B146" s="67">
        <v>19.600000000000001</v>
      </c>
      <c r="C146" s="66">
        <v>57</v>
      </c>
      <c r="D146" s="1" t="s">
        <v>33</v>
      </c>
    </row>
    <row r="147" spans="1:4" ht="15.75" thickBot="1" x14ac:dyDescent="0.3">
      <c r="A147">
        <f t="shared" si="2"/>
        <v>16.599999999999966</v>
      </c>
      <c r="B147" s="67">
        <v>13</v>
      </c>
      <c r="C147" s="66">
        <v>51</v>
      </c>
      <c r="D147" s="1" t="s">
        <v>33</v>
      </c>
    </row>
    <row r="148" spans="1:4" ht="15.75" thickBot="1" x14ac:dyDescent="0.3">
      <c r="A148">
        <f t="shared" si="2"/>
        <v>16.699999999999967</v>
      </c>
      <c r="B148" s="67">
        <v>12.4</v>
      </c>
      <c r="C148" s="66">
        <v>41</v>
      </c>
      <c r="D148" s="1" t="s">
        <v>33</v>
      </c>
    </row>
    <row r="149" spans="1:4" ht="15.75" thickBot="1" x14ac:dyDescent="0.3">
      <c r="A149">
        <f t="shared" si="2"/>
        <v>16.799999999999969</v>
      </c>
      <c r="B149" s="67">
        <v>14.9</v>
      </c>
      <c r="C149" s="66">
        <v>28</v>
      </c>
      <c r="D149" s="1" t="s">
        <v>33</v>
      </c>
    </row>
    <row r="150" spans="1:4" ht="15.75" thickBot="1" x14ac:dyDescent="0.3">
      <c r="A150">
        <f t="shared" si="2"/>
        <v>16.89999999999997</v>
      </c>
      <c r="B150" s="67">
        <v>22.3</v>
      </c>
      <c r="C150" s="66">
        <v>31</v>
      </c>
      <c r="D150" s="1" t="s">
        <v>33</v>
      </c>
    </row>
    <row r="151" spans="1:4" ht="15.75" thickBot="1" x14ac:dyDescent="0.3">
      <c r="A151">
        <f t="shared" si="2"/>
        <v>16.999999999999972</v>
      </c>
      <c r="B151" s="67">
        <v>23.1</v>
      </c>
      <c r="C151" s="66">
        <v>33</v>
      </c>
      <c r="D151" s="1" t="s">
        <v>33</v>
      </c>
    </row>
    <row r="152" spans="1:4" ht="15.75" thickBot="1" x14ac:dyDescent="0.3">
      <c r="A152">
        <f t="shared" si="2"/>
        <v>17.099999999999973</v>
      </c>
      <c r="B152" s="67">
        <v>18.399999999999999</v>
      </c>
      <c r="C152" s="66">
        <v>38</v>
      </c>
      <c r="D152" s="1" t="s">
        <v>33</v>
      </c>
    </row>
    <row r="153" spans="1:4" ht="15.75" thickBot="1" x14ac:dyDescent="0.3">
      <c r="A153">
        <f t="shared" si="2"/>
        <v>17.199999999999974</v>
      </c>
      <c r="B153" s="67">
        <v>14.2</v>
      </c>
      <c r="C153" s="66">
        <v>42</v>
      </c>
      <c r="D153" s="1" t="s">
        <v>33</v>
      </c>
    </row>
    <row r="154" spans="1:4" ht="15.75" thickBot="1" x14ac:dyDescent="0.3">
      <c r="A154">
        <f t="shared" si="2"/>
        <v>17.299999999999976</v>
      </c>
      <c r="B154" s="67">
        <v>11.2</v>
      </c>
      <c r="C154" s="66">
        <v>31</v>
      </c>
      <c r="D154" s="1" t="s">
        <v>33</v>
      </c>
    </row>
    <row r="155" spans="1:4" ht="15.75" thickBot="1" x14ac:dyDescent="0.3">
      <c r="A155">
        <f t="shared" si="2"/>
        <v>17.399999999999977</v>
      </c>
      <c r="B155" s="67">
        <v>10</v>
      </c>
      <c r="C155" s="66">
        <v>26</v>
      </c>
      <c r="D155" s="1" t="s">
        <v>33</v>
      </c>
    </row>
    <row r="156" spans="1:4" ht="15.75" thickBot="1" x14ac:dyDescent="0.3">
      <c r="A156">
        <f t="shared" si="2"/>
        <v>17.499999999999979</v>
      </c>
      <c r="B156" s="67">
        <v>9.3000000000000007</v>
      </c>
      <c r="C156" s="66">
        <v>27</v>
      </c>
      <c r="D156" s="1" t="s">
        <v>33</v>
      </c>
    </row>
    <row r="157" spans="1:4" ht="15.75" thickBot="1" x14ac:dyDescent="0.3">
      <c r="A157">
        <f t="shared" si="2"/>
        <v>17.59999999999998</v>
      </c>
      <c r="B157" s="67">
        <v>9.8000000000000007</v>
      </c>
      <c r="C157" s="66">
        <v>30</v>
      </c>
      <c r="D157" s="1" t="s">
        <v>33</v>
      </c>
    </row>
    <row r="158" spans="1:4" ht="15.75" thickBot="1" x14ac:dyDescent="0.3">
      <c r="A158">
        <f t="shared" si="2"/>
        <v>17.699999999999982</v>
      </c>
      <c r="B158" s="67">
        <v>11.9</v>
      </c>
      <c r="C158" s="66">
        <v>32</v>
      </c>
      <c r="D158" s="1" t="s">
        <v>33</v>
      </c>
    </row>
    <row r="159" spans="1:4" ht="15.75" thickBot="1" x14ac:dyDescent="0.3">
      <c r="A159">
        <f t="shared" si="2"/>
        <v>17.799999999999983</v>
      </c>
      <c r="B159" s="67">
        <v>21.7</v>
      </c>
      <c r="C159" s="66">
        <v>40</v>
      </c>
      <c r="D159" s="1" t="s">
        <v>33</v>
      </c>
    </row>
    <row r="160" spans="1:4" ht="15.75" thickBot="1" x14ac:dyDescent="0.3">
      <c r="A160">
        <f t="shared" si="2"/>
        <v>17.899999999999984</v>
      </c>
      <c r="B160" s="67">
        <v>31</v>
      </c>
      <c r="C160" s="66">
        <v>48</v>
      </c>
      <c r="D160" s="1" t="s">
        <v>33</v>
      </c>
    </row>
  </sheetData>
  <pageMargins left="0.23622047244094491" right="0.23622047244094491" top="0.19685039370078741" bottom="0.15748031496062992" header="0.31496062992125984" footer="0.31496062992125984"/>
  <pageSetup paperSize="9" scale="45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70"/>
  <sheetViews>
    <sheetView zoomScale="80" zoomScaleNormal="80" workbookViewId="0">
      <selection activeCell="M195" sqref="M195"/>
    </sheetView>
  </sheetViews>
  <sheetFormatPr defaultRowHeight="15" x14ac:dyDescent="0.25"/>
  <cols>
    <col min="2" max="3" width="9.140625" style="11"/>
  </cols>
  <sheetData>
    <row r="1" spans="1:17" ht="15.75" thickBot="1" x14ac:dyDescent="0.3">
      <c r="A1" s="56" t="s">
        <v>39</v>
      </c>
      <c r="B1" s="11" t="s">
        <v>40</v>
      </c>
      <c r="C1" s="11" t="s">
        <v>36</v>
      </c>
      <c r="D1" s="11" t="s">
        <v>41</v>
      </c>
      <c r="G1" s="20"/>
      <c r="H1" s="20"/>
      <c r="I1" s="20"/>
      <c r="J1" s="21"/>
      <c r="K1" s="20"/>
      <c r="L1" s="20"/>
      <c r="M1" s="20"/>
      <c r="N1" s="20"/>
      <c r="O1" s="20"/>
      <c r="P1" s="20"/>
      <c r="Q1" s="20"/>
    </row>
    <row r="2" spans="1:17" ht="15.75" thickBot="1" x14ac:dyDescent="0.3">
      <c r="A2" s="1">
        <v>1.8</v>
      </c>
      <c r="B2" s="68">
        <v>11.8</v>
      </c>
      <c r="C2" s="65">
        <v>17</v>
      </c>
      <c r="D2" s="1" t="s">
        <v>33</v>
      </c>
      <c r="G2" s="20"/>
      <c r="H2" s="20"/>
      <c r="I2" s="20"/>
      <c r="J2" s="21"/>
      <c r="K2" s="20"/>
      <c r="L2" s="20"/>
      <c r="M2" s="20"/>
      <c r="N2" s="20"/>
      <c r="O2" s="20"/>
      <c r="P2" s="20"/>
      <c r="Q2" s="20"/>
    </row>
    <row r="3" spans="1:17" ht="15.75" thickBot="1" x14ac:dyDescent="0.3">
      <c r="A3">
        <f>A2+0.1</f>
        <v>1.9000000000000001</v>
      </c>
      <c r="B3" s="67">
        <v>9.8000000000000007</v>
      </c>
      <c r="C3" s="66">
        <v>42</v>
      </c>
      <c r="D3" s="1" t="s">
        <v>33</v>
      </c>
      <c r="G3" s="20"/>
      <c r="H3" s="20"/>
      <c r="I3" s="20"/>
      <c r="J3" s="21"/>
      <c r="K3" s="20"/>
      <c r="L3" s="20"/>
      <c r="M3" s="20"/>
      <c r="N3" s="20"/>
      <c r="O3" s="20"/>
      <c r="P3" s="20"/>
      <c r="Q3" s="20"/>
    </row>
    <row r="4" spans="1:17" ht="15.75" thickBot="1" x14ac:dyDescent="0.3">
      <c r="A4">
        <f t="shared" ref="A4:A67" si="0">A3+0.1</f>
        <v>2</v>
      </c>
      <c r="B4" s="67">
        <v>11</v>
      </c>
      <c r="C4" s="66">
        <v>54</v>
      </c>
      <c r="D4" s="1" t="s">
        <v>33</v>
      </c>
      <c r="G4" s="19"/>
      <c r="H4" s="19"/>
      <c r="I4" s="20"/>
      <c r="J4" s="21"/>
      <c r="K4" s="20"/>
      <c r="L4" s="20"/>
      <c r="M4" s="20"/>
      <c r="N4" s="20"/>
      <c r="O4" s="20"/>
      <c r="P4" s="20"/>
      <c r="Q4" s="20"/>
    </row>
    <row r="5" spans="1:17" ht="15.75" thickBot="1" x14ac:dyDescent="0.3">
      <c r="A5">
        <f t="shared" si="0"/>
        <v>2.1</v>
      </c>
      <c r="B5" s="67">
        <v>9.8000000000000007</v>
      </c>
      <c r="C5" s="66">
        <v>58</v>
      </c>
      <c r="D5" s="1" t="s">
        <v>33</v>
      </c>
      <c r="G5" s="22"/>
      <c r="H5" s="20"/>
      <c r="I5" s="20"/>
      <c r="J5" s="21"/>
      <c r="K5" s="20"/>
      <c r="L5" s="20"/>
      <c r="M5" s="20"/>
      <c r="N5" s="20"/>
      <c r="O5" s="20"/>
      <c r="P5" s="20"/>
      <c r="Q5" s="20"/>
    </row>
    <row r="6" spans="1:17" ht="15.75" thickBot="1" x14ac:dyDescent="0.3">
      <c r="A6">
        <f t="shared" si="0"/>
        <v>2.2000000000000002</v>
      </c>
      <c r="B6" s="67">
        <v>5.8</v>
      </c>
      <c r="C6" s="66">
        <v>60</v>
      </c>
      <c r="D6" s="1" t="s">
        <v>33</v>
      </c>
      <c r="G6" s="20"/>
      <c r="H6" s="20"/>
      <c r="I6" s="20"/>
      <c r="J6" s="21"/>
      <c r="K6" s="20"/>
      <c r="L6" s="20"/>
      <c r="M6" s="20"/>
      <c r="N6" s="20"/>
      <c r="O6" s="20"/>
      <c r="P6" s="20"/>
      <c r="Q6" s="20"/>
    </row>
    <row r="7" spans="1:17" ht="15.75" thickBot="1" x14ac:dyDescent="0.3">
      <c r="A7">
        <f t="shared" si="0"/>
        <v>2.3000000000000003</v>
      </c>
      <c r="B7" s="67">
        <v>3.8</v>
      </c>
      <c r="C7" s="66">
        <v>50</v>
      </c>
      <c r="D7" s="1" t="s">
        <v>33</v>
      </c>
      <c r="G7" s="19"/>
      <c r="H7" s="19"/>
      <c r="I7" s="20"/>
      <c r="J7" s="21"/>
      <c r="K7" s="20"/>
      <c r="L7" s="20"/>
      <c r="M7" s="20"/>
      <c r="N7" s="20"/>
      <c r="O7" s="20"/>
      <c r="P7" s="20"/>
      <c r="Q7" s="20"/>
    </row>
    <row r="8" spans="1:17" ht="15.75" thickBot="1" x14ac:dyDescent="0.3">
      <c r="A8">
        <f t="shared" si="0"/>
        <v>2.4000000000000004</v>
      </c>
      <c r="B8" s="67">
        <v>3.3</v>
      </c>
      <c r="C8" s="66">
        <v>25</v>
      </c>
      <c r="D8" s="1" t="s">
        <v>33</v>
      </c>
      <c r="G8" s="22"/>
      <c r="H8" s="20"/>
      <c r="I8" s="20"/>
      <c r="J8" s="21"/>
      <c r="K8" s="20"/>
      <c r="L8" s="20"/>
      <c r="M8" s="20"/>
      <c r="N8" s="20"/>
      <c r="O8" s="20"/>
      <c r="P8" s="20"/>
      <c r="Q8" s="20"/>
    </row>
    <row r="9" spans="1:17" ht="15.75" thickBot="1" x14ac:dyDescent="0.3">
      <c r="A9">
        <f t="shared" si="0"/>
        <v>2.5000000000000004</v>
      </c>
      <c r="B9" s="67">
        <v>3</v>
      </c>
      <c r="C9" s="66">
        <v>20</v>
      </c>
      <c r="D9" s="1" t="s">
        <v>33</v>
      </c>
      <c r="G9" s="20"/>
      <c r="H9" s="20"/>
      <c r="I9" s="20"/>
      <c r="J9" s="21"/>
      <c r="K9" s="20"/>
      <c r="L9" s="20"/>
      <c r="M9" s="20"/>
      <c r="N9" s="20"/>
      <c r="O9" s="20"/>
      <c r="P9" s="20"/>
      <c r="Q9" s="20"/>
    </row>
    <row r="10" spans="1:17" ht="15.75" thickBot="1" x14ac:dyDescent="0.3">
      <c r="A10">
        <f t="shared" si="0"/>
        <v>2.6000000000000005</v>
      </c>
      <c r="B10" s="67">
        <v>2.5</v>
      </c>
      <c r="C10" s="66">
        <v>18</v>
      </c>
      <c r="D10" s="1" t="s">
        <v>33</v>
      </c>
      <c r="G10" s="19"/>
      <c r="H10" s="19"/>
      <c r="I10" s="20"/>
      <c r="J10" s="21"/>
      <c r="K10" s="20"/>
      <c r="L10" s="20"/>
      <c r="M10" s="20"/>
      <c r="N10" s="20"/>
      <c r="O10" s="20"/>
      <c r="P10" s="20"/>
      <c r="Q10" s="20"/>
    </row>
    <row r="11" spans="1:17" ht="15.75" thickBot="1" x14ac:dyDescent="0.3">
      <c r="A11">
        <f t="shared" si="0"/>
        <v>2.7000000000000006</v>
      </c>
      <c r="B11" s="67">
        <v>2.5</v>
      </c>
      <c r="C11" s="66">
        <v>18</v>
      </c>
      <c r="D11" s="1" t="s">
        <v>33</v>
      </c>
      <c r="G11" s="22"/>
      <c r="H11" s="20"/>
      <c r="I11" s="20"/>
      <c r="J11" s="21"/>
      <c r="K11" s="20"/>
      <c r="L11" s="20"/>
      <c r="M11" s="20"/>
      <c r="N11" s="20"/>
      <c r="O11" s="20"/>
      <c r="P11" s="20"/>
      <c r="Q11" s="20"/>
    </row>
    <row r="12" spans="1:17" ht="15.75" thickBot="1" x14ac:dyDescent="0.3">
      <c r="A12">
        <f t="shared" si="0"/>
        <v>2.8000000000000007</v>
      </c>
      <c r="B12" s="67">
        <v>2.6</v>
      </c>
      <c r="C12" s="66">
        <v>18</v>
      </c>
      <c r="D12" s="1" t="s">
        <v>33</v>
      </c>
      <c r="G12" s="20"/>
      <c r="H12" s="20"/>
      <c r="I12" s="20"/>
      <c r="J12" s="21"/>
      <c r="K12" s="20"/>
      <c r="L12" s="20"/>
      <c r="M12" s="20"/>
      <c r="N12" s="20"/>
      <c r="O12" s="20"/>
      <c r="P12" s="20"/>
      <c r="Q12" s="20"/>
    </row>
    <row r="13" spans="1:17" ht="15.75" thickBot="1" x14ac:dyDescent="0.3">
      <c r="A13">
        <f t="shared" si="0"/>
        <v>2.9000000000000008</v>
      </c>
      <c r="B13" s="67">
        <v>2.8</v>
      </c>
      <c r="C13" s="66">
        <v>15</v>
      </c>
      <c r="D13" s="1" t="s">
        <v>33</v>
      </c>
      <c r="G13" s="19"/>
      <c r="H13" s="19"/>
      <c r="I13" s="20"/>
      <c r="J13" s="21"/>
      <c r="K13" s="20"/>
      <c r="L13" s="20"/>
      <c r="M13" s="20"/>
      <c r="N13" s="20"/>
      <c r="O13" s="20"/>
      <c r="P13" s="20"/>
      <c r="Q13" s="20"/>
    </row>
    <row r="14" spans="1:17" ht="15.75" thickBot="1" x14ac:dyDescent="0.3">
      <c r="A14">
        <f t="shared" si="0"/>
        <v>3.0000000000000009</v>
      </c>
      <c r="B14" s="67">
        <v>2.8</v>
      </c>
      <c r="C14" s="66">
        <v>14</v>
      </c>
      <c r="D14" s="1" t="s">
        <v>33</v>
      </c>
      <c r="G14" s="22"/>
      <c r="H14" s="20"/>
      <c r="I14" s="20"/>
      <c r="J14" s="21"/>
      <c r="K14" s="20"/>
      <c r="L14" s="20"/>
      <c r="M14" s="20"/>
      <c r="N14" s="20"/>
      <c r="O14" s="20"/>
      <c r="P14" s="20"/>
      <c r="Q14" s="20"/>
    </row>
    <row r="15" spans="1:17" ht="15.75" thickBot="1" x14ac:dyDescent="0.3">
      <c r="A15">
        <f t="shared" si="0"/>
        <v>3.100000000000001</v>
      </c>
      <c r="B15" s="67">
        <v>3.7</v>
      </c>
      <c r="C15" s="66">
        <v>15</v>
      </c>
      <c r="D15" s="1" t="s">
        <v>33</v>
      </c>
      <c r="G15" s="20"/>
      <c r="H15" s="20"/>
      <c r="I15" s="20"/>
      <c r="J15" s="21"/>
      <c r="K15" s="20"/>
      <c r="L15" s="20"/>
      <c r="M15" s="20"/>
      <c r="N15" s="20"/>
      <c r="O15" s="20"/>
      <c r="P15" s="20"/>
      <c r="Q15" s="20"/>
    </row>
    <row r="16" spans="1:17" ht="15.75" thickBot="1" x14ac:dyDescent="0.3">
      <c r="A16">
        <f t="shared" si="0"/>
        <v>3.2000000000000011</v>
      </c>
      <c r="B16" s="67">
        <v>3.3</v>
      </c>
      <c r="C16" s="66">
        <v>17</v>
      </c>
      <c r="D16" s="1" t="s">
        <v>33</v>
      </c>
      <c r="G16" s="19"/>
      <c r="H16" s="19"/>
      <c r="I16" s="20"/>
      <c r="J16" s="21"/>
      <c r="K16" s="20"/>
      <c r="L16" s="20"/>
      <c r="M16" s="20"/>
      <c r="N16" s="20"/>
      <c r="O16" s="20"/>
      <c r="P16" s="20"/>
      <c r="Q16" s="20"/>
    </row>
    <row r="17" spans="1:17" ht="15.75" thickBot="1" x14ac:dyDescent="0.3">
      <c r="A17">
        <f t="shared" si="0"/>
        <v>3.3000000000000012</v>
      </c>
      <c r="B17" s="67">
        <v>2.8</v>
      </c>
      <c r="C17" s="66">
        <v>17</v>
      </c>
      <c r="D17" s="1" t="s">
        <v>33</v>
      </c>
      <c r="G17" s="22"/>
      <c r="H17" s="20"/>
      <c r="I17" s="20"/>
      <c r="J17" s="21"/>
      <c r="K17" s="20"/>
      <c r="L17" s="20"/>
      <c r="M17" s="20"/>
      <c r="N17" s="20"/>
      <c r="O17" s="20"/>
      <c r="P17" s="20"/>
      <c r="Q17" s="20"/>
    </row>
    <row r="18" spans="1:17" ht="15.75" thickBot="1" x14ac:dyDescent="0.3">
      <c r="A18">
        <f t="shared" si="0"/>
        <v>3.4000000000000012</v>
      </c>
      <c r="B18" s="67">
        <v>2.8</v>
      </c>
      <c r="C18" s="66">
        <v>15</v>
      </c>
      <c r="D18" s="1" t="s">
        <v>33</v>
      </c>
      <c r="G18" s="20"/>
      <c r="H18" s="20"/>
      <c r="I18" s="20"/>
      <c r="J18" s="21"/>
      <c r="K18" s="20"/>
      <c r="L18" s="20"/>
      <c r="M18" s="20"/>
      <c r="N18" s="20"/>
      <c r="O18" s="20"/>
      <c r="P18" s="20"/>
      <c r="Q18" s="20"/>
    </row>
    <row r="19" spans="1:17" ht="15.75" thickBot="1" x14ac:dyDescent="0.3">
      <c r="A19">
        <f t="shared" si="0"/>
        <v>3.5000000000000013</v>
      </c>
      <c r="B19" s="67">
        <v>5.7</v>
      </c>
      <c r="C19" s="66">
        <v>16</v>
      </c>
      <c r="D19" s="1" t="s">
        <v>33</v>
      </c>
      <c r="G19" s="19"/>
      <c r="H19" s="19"/>
      <c r="I19" s="20"/>
      <c r="J19" s="21"/>
      <c r="K19" s="20"/>
      <c r="L19" s="20"/>
      <c r="M19" s="20"/>
      <c r="N19" s="20"/>
      <c r="O19" s="20"/>
      <c r="P19" s="20"/>
      <c r="Q19" s="20"/>
    </row>
    <row r="20" spans="1:17" ht="15.75" thickBot="1" x14ac:dyDescent="0.3">
      <c r="A20">
        <f t="shared" si="0"/>
        <v>3.6000000000000014</v>
      </c>
      <c r="B20" s="67">
        <v>12.1</v>
      </c>
      <c r="C20" s="66">
        <v>18</v>
      </c>
      <c r="D20" s="1" t="s">
        <v>33</v>
      </c>
      <c r="G20" s="22"/>
      <c r="H20" s="20"/>
      <c r="I20" s="20"/>
      <c r="J20" s="21"/>
      <c r="K20" s="20"/>
      <c r="L20" s="20"/>
      <c r="M20" s="20"/>
      <c r="N20" s="20"/>
      <c r="O20" s="20"/>
      <c r="P20" s="20"/>
      <c r="Q20" s="20"/>
    </row>
    <row r="21" spans="1:17" ht="15.75" thickBot="1" x14ac:dyDescent="0.3">
      <c r="A21">
        <f t="shared" si="0"/>
        <v>3.7000000000000015</v>
      </c>
      <c r="B21" s="67">
        <v>12.3</v>
      </c>
      <c r="C21" s="66">
        <v>29</v>
      </c>
      <c r="D21" s="1" t="s">
        <v>33</v>
      </c>
      <c r="G21" s="20"/>
      <c r="H21" s="20"/>
      <c r="I21" s="20"/>
      <c r="J21" s="21"/>
      <c r="K21" s="20"/>
      <c r="L21" s="20"/>
      <c r="M21" s="20"/>
      <c r="N21" s="20"/>
      <c r="O21" s="20"/>
      <c r="P21" s="20"/>
      <c r="Q21" s="20"/>
    </row>
    <row r="22" spans="1:17" ht="15.75" thickBot="1" x14ac:dyDescent="0.3">
      <c r="A22">
        <f t="shared" si="0"/>
        <v>3.8000000000000016</v>
      </c>
      <c r="B22" s="67">
        <v>9.6</v>
      </c>
      <c r="C22" s="66">
        <v>28</v>
      </c>
      <c r="D22" s="1" t="s">
        <v>33</v>
      </c>
      <c r="G22" s="19"/>
      <c r="H22" s="19"/>
      <c r="I22" s="20"/>
      <c r="J22" s="21"/>
      <c r="K22" s="20"/>
      <c r="L22" s="20"/>
      <c r="M22" s="20"/>
      <c r="N22" s="20"/>
      <c r="O22" s="20"/>
      <c r="P22" s="20"/>
      <c r="Q22" s="20"/>
    </row>
    <row r="23" spans="1:17" ht="15.75" thickBot="1" x14ac:dyDescent="0.3">
      <c r="A23">
        <f t="shared" si="0"/>
        <v>3.9000000000000017</v>
      </c>
      <c r="B23" s="67">
        <v>7.5</v>
      </c>
      <c r="C23" s="66">
        <v>25</v>
      </c>
      <c r="D23" s="1" t="s">
        <v>33</v>
      </c>
      <c r="G23" s="22"/>
      <c r="H23" s="20"/>
      <c r="I23" s="20"/>
      <c r="J23" s="21"/>
      <c r="K23" s="20"/>
      <c r="L23" s="20"/>
      <c r="M23" s="20"/>
      <c r="N23" s="20"/>
      <c r="O23" s="20"/>
      <c r="P23" s="20"/>
      <c r="Q23" s="20"/>
    </row>
    <row r="24" spans="1:17" ht="15.75" thickBot="1" x14ac:dyDescent="0.3">
      <c r="A24">
        <f t="shared" si="0"/>
        <v>4.0000000000000018</v>
      </c>
      <c r="B24" s="67">
        <v>7.9</v>
      </c>
      <c r="C24" s="66">
        <v>21</v>
      </c>
      <c r="D24" s="1" t="s">
        <v>33</v>
      </c>
      <c r="G24" s="20"/>
      <c r="H24" s="20"/>
      <c r="I24" s="20"/>
      <c r="J24" s="21"/>
      <c r="K24" s="20"/>
      <c r="L24" s="20"/>
      <c r="M24" s="20"/>
      <c r="N24" s="20"/>
      <c r="O24" s="20"/>
      <c r="P24" s="20"/>
      <c r="Q24" s="20"/>
    </row>
    <row r="25" spans="1:17" ht="15.75" thickBot="1" x14ac:dyDescent="0.3">
      <c r="A25">
        <f t="shared" si="0"/>
        <v>4.1000000000000014</v>
      </c>
      <c r="B25" s="67">
        <v>7</v>
      </c>
      <c r="C25" s="66">
        <v>17</v>
      </c>
      <c r="D25" s="1" t="s">
        <v>33</v>
      </c>
      <c r="G25" s="19"/>
      <c r="H25" s="19"/>
      <c r="I25" s="20"/>
      <c r="J25" s="21"/>
      <c r="K25" s="20"/>
      <c r="L25" s="20"/>
      <c r="M25" s="20"/>
      <c r="N25" s="20"/>
      <c r="O25" s="20"/>
      <c r="P25" s="20"/>
      <c r="Q25" s="20"/>
    </row>
    <row r="26" spans="1:17" ht="15.75" thickBot="1" x14ac:dyDescent="0.3">
      <c r="A26">
        <f t="shared" si="0"/>
        <v>4.2000000000000011</v>
      </c>
      <c r="B26" s="67">
        <v>4.5</v>
      </c>
      <c r="C26" s="66">
        <v>25</v>
      </c>
      <c r="D26" s="1" t="s">
        <v>33</v>
      </c>
      <c r="G26" s="22"/>
      <c r="H26" s="20"/>
      <c r="I26" s="20"/>
      <c r="J26" s="21"/>
      <c r="K26" s="20"/>
      <c r="L26" s="20"/>
      <c r="M26" s="20"/>
      <c r="N26" s="20"/>
      <c r="O26" s="20"/>
      <c r="P26" s="20"/>
      <c r="Q26" s="20"/>
    </row>
    <row r="27" spans="1:17" ht="15.75" thickBot="1" x14ac:dyDescent="0.3">
      <c r="A27">
        <f t="shared" si="0"/>
        <v>4.3000000000000007</v>
      </c>
      <c r="B27" s="67">
        <v>3</v>
      </c>
      <c r="C27" s="66">
        <v>46</v>
      </c>
      <c r="D27" s="1" t="s">
        <v>33</v>
      </c>
      <c r="G27" s="20"/>
      <c r="H27" s="20"/>
      <c r="I27" s="20"/>
      <c r="J27" s="21"/>
      <c r="K27" s="20"/>
      <c r="L27" s="20"/>
      <c r="M27" s="20"/>
      <c r="N27" s="20"/>
      <c r="O27" s="20"/>
      <c r="P27" s="20"/>
      <c r="Q27" s="20"/>
    </row>
    <row r="28" spans="1:17" ht="15.75" thickBot="1" x14ac:dyDescent="0.3">
      <c r="A28">
        <f t="shared" si="0"/>
        <v>4.4000000000000004</v>
      </c>
      <c r="B28" s="67">
        <v>2</v>
      </c>
      <c r="C28" s="66">
        <v>58</v>
      </c>
      <c r="D28" s="5" t="s">
        <v>34</v>
      </c>
      <c r="G28" s="19"/>
      <c r="H28" s="19"/>
      <c r="I28" s="20"/>
      <c r="J28" s="21"/>
      <c r="K28" s="20"/>
      <c r="L28" s="20"/>
      <c r="M28" s="20"/>
      <c r="N28" s="20"/>
      <c r="O28" s="20"/>
      <c r="P28" s="20"/>
      <c r="Q28" s="20"/>
    </row>
    <row r="29" spans="1:17" ht="15.75" thickBot="1" x14ac:dyDescent="0.3">
      <c r="A29">
        <f t="shared" si="0"/>
        <v>4.5</v>
      </c>
      <c r="B29" s="67">
        <v>1.5</v>
      </c>
      <c r="C29" s="66">
        <v>68</v>
      </c>
      <c r="D29" s="5" t="s">
        <v>34</v>
      </c>
      <c r="G29" s="22"/>
      <c r="H29" s="20"/>
      <c r="I29" s="20"/>
      <c r="J29" s="21"/>
      <c r="K29" s="20"/>
      <c r="L29" s="20"/>
      <c r="M29" s="20"/>
      <c r="N29" s="20"/>
      <c r="O29" s="20"/>
      <c r="P29" s="20"/>
      <c r="Q29" s="20"/>
    </row>
    <row r="30" spans="1:17" ht="15.75" thickBot="1" x14ac:dyDescent="0.3">
      <c r="A30">
        <f t="shared" si="0"/>
        <v>4.5999999999999996</v>
      </c>
      <c r="B30" s="67">
        <v>1</v>
      </c>
      <c r="C30" s="66">
        <v>64</v>
      </c>
      <c r="D30" s="5" t="s">
        <v>34</v>
      </c>
      <c r="G30" s="20"/>
      <c r="H30" s="20"/>
      <c r="I30" s="20"/>
      <c r="J30" s="21"/>
      <c r="K30" s="20"/>
      <c r="L30" s="20"/>
      <c r="M30" s="20"/>
      <c r="N30" s="20"/>
      <c r="O30" s="20"/>
      <c r="P30" s="20"/>
      <c r="Q30" s="20"/>
    </row>
    <row r="31" spans="1:17" ht="15.75" thickBot="1" x14ac:dyDescent="0.3">
      <c r="A31">
        <f t="shared" si="0"/>
        <v>4.6999999999999993</v>
      </c>
      <c r="B31" s="67">
        <v>0.7</v>
      </c>
      <c r="C31" s="66">
        <v>50</v>
      </c>
      <c r="D31" s="5" t="s">
        <v>34</v>
      </c>
      <c r="G31" s="19"/>
      <c r="H31" s="19"/>
      <c r="I31" s="20"/>
      <c r="J31" s="21"/>
      <c r="K31" s="20"/>
      <c r="L31" s="20"/>
      <c r="M31" s="20"/>
      <c r="N31" s="20"/>
      <c r="O31" s="20"/>
      <c r="P31" s="20"/>
      <c r="Q31" s="20"/>
    </row>
    <row r="32" spans="1:17" ht="15.75" thickBot="1" x14ac:dyDescent="0.3">
      <c r="A32">
        <f t="shared" si="0"/>
        <v>4.7999999999999989</v>
      </c>
      <c r="B32" s="67">
        <v>0.6</v>
      </c>
      <c r="C32" s="66">
        <v>32</v>
      </c>
      <c r="D32" s="5" t="s">
        <v>34</v>
      </c>
      <c r="G32" s="22"/>
      <c r="H32" s="20"/>
      <c r="I32" s="20"/>
      <c r="J32" s="21"/>
      <c r="K32" s="20"/>
      <c r="L32" s="20"/>
      <c r="M32" s="20"/>
      <c r="N32" s="20"/>
      <c r="O32" s="20"/>
      <c r="P32" s="20"/>
      <c r="Q32" s="20"/>
    </row>
    <row r="33" spans="1:17" ht="15.75" thickBot="1" x14ac:dyDescent="0.3">
      <c r="A33">
        <f t="shared" si="0"/>
        <v>4.8999999999999986</v>
      </c>
      <c r="B33" s="67">
        <v>0.5</v>
      </c>
      <c r="C33" s="66">
        <v>20</v>
      </c>
      <c r="D33" s="5" t="s">
        <v>34</v>
      </c>
      <c r="G33" s="20"/>
      <c r="H33" s="20"/>
      <c r="I33" s="20"/>
      <c r="J33" s="21"/>
      <c r="K33" s="20"/>
      <c r="L33" s="20"/>
      <c r="M33" s="20"/>
      <c r="N33" s="20"/>
      <c r="O33" s="20"/>
      <c r="P33" s="20"/>
      <c r="Q33" s="20"/>
    </row>
    <row r="34" spans="1:17" ht="15.75" thickBot="1" x14ac:dyDescent="0.3">
      <c r="A34">
        <f t="shared" si="0"/>
        <v>4.9999999999999982</v>
      </c>
      <c r="B34" s="67">
        <v>0.5</v>
      </c>
      <c r="C34" s="66">
        <v>14</v>
      </c>
      <c r="D34" s="5" t="s">
        <v>34</v>
      </c>
      <c r="G34" s="19"/>
      <c r="H34" s="19"/>
      <c r="I34" s="20"/>
      <c r="J34" s="21"/>
      <c r="K34" s="20"/>
      <c r="L34" s="20"/>
      <c r="M34" s="20"/>
      <c r="N34" s="20"/>
      <c r="O34" s="20"/>
      <c r="P34" s="20"/>
      <c r="Q34" s="20"/>
    </row>
    <row r="35" spans="1:17" ht="15.75" thickBot="1" x14ac:dyDescent="0.3">
      <c r="A35">
        <f t="shared" si="0"/>
        <v>5.0999999999999979</v>
      </c>
      <c r="B35" s="67">
        <v>0.6</v>
      </c>
      <c r="C35" s="66">
        <v>13</v>
      </c>
      <c r="D35" s="5" t="s">
        <v>34</v>
      </c>
      <c r="G35" s="22"/>
      <c r="H35" s="20"/>
      <c r="I35" s="20"/>
      <c r="J35" s="21"/>
      <c r="K35" s="20"/>
      <c r="L35" s="20"/>
      <c r="M35" s="20"/>
      <c r="N35" s="20"/>
      <c r="O35" s="20"/>
      <c r="P35" s="20"/>
      <c r="Q35" s="20"/>
    </row>
    <row r="36" spans="1:17" ht="15.75" thickBot="1" x14ac:dyDescent="0.3">
      <c r="A36">
        <f t="shared" si="0"/>
        <v>5.1999999999999975</v>
      </c>
      <c r="B36" s="67">
        <v>0.6</v>
      </c>
      <c r="C36" s="66">
        <v>13</v>
      </c>
      <c r="D36" s="5" t="s">
        <v>34</v>
      </c>
      <c r="G36" s="20"/>
      <c r="H36" s="20"/>
      <c r="I36" s="20"/>
      <c r="J36" s="21"/>
      <c r="K36" s="20"/>
      <c r="L36" s="20"/>
      <c r="M36" s="20"/>
      <c r="N36" s="20"/>
      <c r="O36" s="20"/>
      <c r="P36" s="20"/>
      <c r="Q36" s="20"/>
    </row>
    <row r="37" spans="1:17" ht="15.75" thickBot="1" x14ac:dyDescent="0.3">
      <c r="A37">
        <f t="shared" si="0"/>
        <v>5.2999999999999972</v>
      </c>
      <c r="B37" s="67">
        <v>0.6</v>
      </c>
      <c r="C37" s="66">
        <v>14</v>
      </c>
      <c r="D37" s="5" t="s">
        <v>34</v>
      </c>
      <c r="G37" s="19"/>
      <c r="H37" s="19"/>
      <c r="I37" s="20"/>
      <c r="J37" s="21"/>
      <c r="K37" s="20"/>
      <c r="L37" s="20"/>
      <c r="M37" s="20"/>
      <c r="N37" s="20"/>
      <c r="O37" s="20"/>
      <c r="P37" s="20"/>
      <c r="Q37" s="20"/>
    </row>
    <row r="38" spans="1:17" ht="15.75" thickBot="1" x14ac:dyDescent="0.3">
      <c r="A38">
        <f t="shared" si="0"/>
        <v>5.3999999999999968</v>
      </c>
      <c r="B38" s="67">
        <v>0.7</v>
      </c>
      <c r="C38" s="66">
        <v>12</v>
      </c>
      <c r="D38" s="5" t="s">
        <v>34</v>
      </c>
      <c r="G38" s="22"/>
      <c r="H38" s="20"/>
      <c r="I38" s="20"/>
      <c r="J38" s="21"/>
      <c r="K38" s="20"/>
      <c r="L38" s="20"/>
      <c r="M38" s="20"/>
      <c r="N38" s="20"/>
      <c r="O38" s="20"/>
      <c r="P38" s="20"/>
      <c r="Q38" s="20"/>
    </row>
    <row r="39" spans="1:17" ht="15.75" thickBot="1" x14ac:dyDescent="0.3">
      <c r="A39">
        <f t="shared" si="0"/>
        <v>5.4999999999999964</v>
      </c>
      <c r="B39" s="67">
        <v>0.6</v>
      </c>
      <c r="C39" s="66">
        <v>11</v>
      </c>
      <c r="D39" s="5" t="s">
        <v>34</v>
      </c>
      <c r="G39" s="20"/>
      <c r="H39" s="20"/>
      <c r="I39" s="20"/>
      <c r="J39" s="21"/>
      <c r="K39" s="20"/>
      <c r="L39" s="20"/>
      <c r="M39" s="20"/>
      <c r="N39" s="20"/>
      <c r="O39" s="20"/>
      <c r="P39" s="20"/>
      <c r="Q39" s="20"/>
    </row>
    <row r="40" spans="1:17" ht="15.75" thickBot="1" x14ac:dyDescent="0.3">
      <c r="A40">
        <f t="shared" si="0"/>
        <v>5.5999999999999961</v>
      </c>
      <c r="B40" s="67">
        <v>0.6</v>
      </c>
      <c r="C40" s="66">
        <v>11</v>
      </c>
      <c r="D40" s="5" t="s">
        <v>34</v>
      </c>
      <c r="G40" s="19"/>
      <c r="H40" s="19"/>
      <c r="I40" s="20"/>
      <c r="J40" s="21"/>
      <c r="K40" s="20"/>
      <c r="L40" s="20"/>
      <c r="M40" s="20"/>
      <c r="N40" s="20"/>
      <c r="O40" s="20"/>
      <c r="P40" s="20"/>
      <c r="Q40" s="20"/>
    </row>
    <row r="41" spans="1:17" ht="15.75" thickBot="1" x14ac:dyDescent="0.3">
      <c r="A41">
        <f t="shared" si="0"/>
        <v>5.6999999999999957</v>
      </c>
      <c r="B41" s="67">
        <v>0.6</v>
      </c>
      <c r="C41" s="66">
        <v>10</v>
      </c>
      <c r="D41" s="5" t="s">
        <v>34</v>
      </c>
      <c r="G41" s="22"/>
      <c r="H41" s="20"/>
      <c r="I41" s="20"/>
      <c r="J41" s="21"/>
      <c r="K41" s="20"/>
      <c r="L41" s="20"/>
      <c r="M41" s="20"/>
      <c r="N41" s="20"/>
      <c r="O41" s="20"/>
      <c r="P41" s="20"/>
      <c r="Q41" s="20"/>
    </row>
    <row r="42" spans="1:17" ht="15.75" thickBot="1" x14ac:dyDescent="0.3">
      <c r="A42">
        <f t="shared" si="0"/>
        <v>5.7999999999999954</v>
      </c>
      <c r="B42" s="67">
        <v>0.8</v>
      </c>
      <c r="C42" s="66">
        <v>10</v>
      </c>
      <c r="D42" s="5" t="s">
        <v>34</v>
      </c>
      <c r="G42" s="20"/>
      <c r="H42" s="20"/>
      <c r="I42" s="20"/>
      <c r="J42" s="21"/>
      <c r="K42" s="20"/>
      <c r="L42" s="20"/>
      <c r="M42" s="20"/>
      <c r="N42" s="20"/>
      <c r="O42" s="20"/>
      <c r="P42" s="20"/>
      <c r="Q42" s="20"/>
    </row>
    <row r="43" spans="1:17" ht="15.75" thickBot="1" x14ac:dyDescent="0.3">
      <c r="A43">
        <f t="shared" si="0"/>
        <v>5.899999999999995</v>
      </c>
      <c r="B43" s="67">
        <v>0.8</v>
      </c>
      <c r="C43" s="66">
        <v>10</v>
      </c>
      <c r="D43" s="5" t="s">
        <v>34</v>
      </c>
      <c r="G43" s="19"/>
      <c r="H43" s="19"/>
      <c r="I43" s="20"/>
      <c r="J43" s="21"/>
      <c r="K43" s="20"/>
      <c r="L43" s="20"/>
      <c r="M43" s="20"/>
      <c r="N43" s="20"/>
      <c r="O43" s="20"/>
      <c r="P43" s="20"/>
      <c r="Q43" s="20"/>
    </row>
    <row r="44" spans="1:17" ht="15.75" thickBot="1" x14ac:dyDescent="0.3">
      <c r="A44">
        <f t="shared" si="0"/>
        <v>5.9999999999999947</v>
      </c>
      <c r="B44" s="67">
        <v>0.7</v>
      </c>
      <c r="C44" s="66">
        <v>11</v>
      </c>
      <c r="D44" s="5" t="s">
        <v>34</v>
      </c>
      <c r="G44" s="22"/>
      <c r="H44" s="20"/>
      <c r="I44" s="20"/>
      <c r="J44" s="21"/>
      <c r="K44" s="20"/>
      <c r="L44" s="20"/>
      <c r="M44" s="20"/>
      <c r="N44" s="20"/>
      <c r="O44" s="20"/>
      <c r="P44" s="20"/>
      <c r="Q44" s="20"/>
    </row>
    <row r="45" spans="1:17" ht="15.75" thickBot="1" x14ac:dyDescent="0.3">
      <c r="A45">
        <f t="shared" si="0"/>
        <v>6.0999999999999943</v>
      </c>
      <c r="B45" s="67">
        <v>0.7</v>
      </c>
      <c r="C45" s="66">
        <v>11</v>
      </c>
      <c r="D45" s="5" t="s">
        <v>34</v>
      </c>
      <c r="G45" s="20"/>
      <c r="H45" s="20"/>
      <c r="I45" s="20"/>
      <c r="J45" s="21"/>
      <c r="K45" s="20"/>
      <c r="L45" s="20"/>
      <c r="M45" s="20"/>
      <c r="N45" s="20"/>
      <c r="O45" s="20"/>
      <c r="P45" s="20"/>
      <c r="Q45" s="20"/>
    </row>
    <row r="46" spans="1:17" ht="15.75" thickBot="1" x14ac:dyDescent="0.3">
      <c r="A46">
        <f t="shared" si="0"/>
        <v>6.199999999999994</v>
      </c>
      <c r="B46" s="67">
        <v>0.7</v>
      </c>
      <c r="C46" s="66">
        <v>12</v>
      </c>
      <c r="D46" s="5" t="s">
        <v>34</v>
      </c>
      <c r="G46" s="19"/>
      <c r="H46" s="19"/>
      <c r="I46" s="20"/>
      <c r="J46" s="21"/>
      <c r="K46" s="20"/>
      <c r="L46" s="20"/>
      <c r="M46" s="20"/>
      <c r="N46" s="20"/>
      <c r="O46" s="20"/>
      <c r="P46" s="20"/>
      <c r="Q46" s="20"/>
    </row>
    <row r="47" spans="1:17" ht="15.75" thickBot="1" x14ac:dyDescent="0.3">
      <c r="A47">
        <f t="shared" si="0"/>
        <v>6.2999999999999936</v>
      </c>
      <c r="B47" s="67">
        <v>0.8</v>
      </c>
      <c r="C47" s="66">
        <v>11</v>
      </c>
      <c r="D47" s="5" t="s">
        <v>34</v>
      </c>
      <c r="G47" s="22"/>
      <c r="H47" s="20"/>
      <c r="I47" s="20"/>
      <c r="J47" s="21"/>
      <c r="K47" s="20"/>
      <c r="L47" s="20"/>
      <c r="M47" s="20"/>
      <c r="N47" s="20"/>
      <c r="O47" s="20"/>
      <c r="P47" s="20"/>
      <c r="Q47" s="20"/>
    </row>
    <row r="48" spans="1:17" ht="15.75" thickBot="1" x14ac:dyDescent="0.3">
      <c r="A48">
        <f t="shared" si="0"/>
        <v>6.3999999999999932</v>
      </c>
      <c r="B48" s="67">
        <v>0.9</v>
      </c>
      <c r="C48" s="66">
        <v>13</v>
      </c>
      <c r="D48" s="5" t="s">
        <v>34</v>
      </c>
      <c r="G48" s="20"/>
      <c r="H48" s="20"/>
      <c r="I48" s="20"/>
      <c r="J48" s="21"/>
      <c r="K48" s="20"/>
      <c r="L48" s="20"/>
      <c r="M48" s="20"/>
      <c r="N48" s="20"/>
      <c r="O48" s="20"/>
      <c r="P48" s="20"/>
      <c r="Q48" s="20"/>
    </row>
    <row r="49" spans="1:17" ht="15.75" thickBot="1" x14ac:dyDescent="0.3">
      <c r="A49">
        <f t="shared" si="0"/>
        <v>6.4999999999999929</v>
      </c>
      <c r="B49" s="67">
        <v>1</v>
      </c>
      <c r="C49" s="66">
        <v>11</v>
      </c>
      <c r="D49" s="5" t="s">
        <v>34</v>
      </c>
      <c r="G49" s="19"/>
      <c r="H49" s="19"/>
      <c r="I49" s="20"/>
      <c r="J49" s="21"/>
      <c r="K49" s="20"/>
      <c r="L49" s="20"/>
      <c r="M49" s="20"/>
      <c r="N49" s="20"/>
      <c r="O49" s="20"/>
      <c r="P49" s="20"/>
      <c r="Q49" s="20"/>
    </row>
    <row r="50" spans="1:17" ht="15.75" thickBot="1" x14ac:dyDescent="0.3">
      <c r="A50">
        <f t="shared" si="0"/>
        <v>6.5999999999999925</v>
      </c>
      <c r="B50" s="67">
        <v>0.9</v>
      </c>
      <c r="C50" s="66">
        <v>11</v>
      </c>
      <c r="D50" s="5" t="s">
        <v>34</v>
      </c>
      <c r="G50" s="22"/>
      <c r="H50" s="20"/>
      <c r="I50" s="20"/>
      <c r="J50" s="21"/>
      <c r="K50" s="20"/>
      <c r="L50" s="20"/>
      <c r="M50" s="20"/>
      <c r="N50" s="20"/>
      <c r="O50" s="20"/>
      <c r="P50" s="20"/>
      <c r="Q50" s="20"/>
    </row>
    <row r="51" spans="1:17" ht="15.75" thickBot="1" x14ac:dyDescent="0.3">
      <c r="A51">
        <f t="shared" si="0"/>
        <v>6.6999999999999922</v>
      </c>
      <c r="B51" s="67">
        <v>0.8</v>
      </c>
      <c r="C51" s="66">
        <v>10</v>
      </c>
      <c r="D51" s="5" t="s">
        <v>34</v>
      </c>
      <c r="G51" s="20"/>
      <c r="H51" s="20"/>
      <c r="I51" s="20"/>
      <c r="J51" s="21"/>
      <c r="K51" s="20"/>
      <c r="L51" s="20"/>
      <c r="M51" s="20"/>
      <c r="N51" s="20"/>
      <c r="O51" s="20"/>
      <c r="P51" s="20"/>
      <c r="Q51" s="20"/>
    </row>
    <row r="52" spans="1:17" ht="15.75" thickBot="1" x14ac:dyDescent="0.3">
      <c r="A52">
        <f t="shared" si="0"/>
        <v>6.7999999999999918</v>
      </c>
      <c r="B52" s="67">
        <v>0.8</v>
      </c>
      <c r="C52" s="66">
        <v>8</v>
      </c>
      <c r="D52" s="1" t="s">
        <v>33</v>
      </c>
      <c r="G52" s="19"/>
      <c r="H52" s="19"/>
      <c r="I52" s="20"/>
      <c r="J52" s="21"/>
      <c r="K52" s="20"/>
      <c r="L52" s="20"/>
      <c r="M52" s="20"/>
      <c r="N52" s="20"/>
      <c r="O52" s="20"/>
      <c r="P52" s="20"/>
      <c r="Q52" s="20"/>
    </row>
    <row r="53" spans="1:17" ht="15.75" thickBot="1" x14ac:dyDescent="0.3">
      <c r="A53">
        <f t="shared" si="0"/>
        <v>6.8999999999999915</v>
      </c>
      <c r="B53" s="67">
        <v>0.8</v>
      </c>
      <c r="C53" s="66">
        <v>8</v>
      </c>
      <c r="D53" s="1" t="s">
        <v>33</v>
      </c>
      <c r="G53" s="22"/>
      <c r="H53" s="20"/>
      <c r="I53" s="20"/>
      <c r="J53" s="21"/>
      <c r="K53" s="20"/>
      <c r="L53" s="20"/>
      <c r="M53" s="20"/>
      <c r="N53" s="20"/>
      <c r="O53" s="20"/>
      <c r="P53" s="20"/>
      <c r="Q53" s="20"/>
    </row>
    <row r="54" spans="1:17" ht="15.75" thickBot="1" x14ac:dyDescent="0.3">
      <c r="A54">
        <f t="shared" si="0"/>
        <v>6.9999999999999911</v>
      </c>
      <c r="B54" s="67">
        <v>0.9</v>
      </c>
      <c r="C54" s="66">
        <v>8</v>
      </c>
      <c r="D54" s="1" t="s">
        <v>33</v>
      </c>
      <c r="G54" s="20"/>
      <c r="H54" s="20"/>
      <c r="I54" s="20"/>
      <c r="J54" s="21"/>
      <c r="K54" s="20"/>
      <c r="L54" s="20"/>
      <c r="M54" s="20"/>
      <c r="N54" s="20"/>
      <c r="O54" s="20"/>
      <c r="P54" s="20"/>
      <c r="Q54" s="20"/>
    </row>
    <row r="55" spans="1:17" ht="15.75" thickBot="1" x14ac:dyDescent="0.3">
      <c r="A55">
        <f t="shared" si="0"/>
        <v>7.0999999999999908</v>
      </c>
      <c r="B55" s="67">
        <v>1.4</v>
      </c>
      <c r="C55" s="66">
        <v>9</v>
      </c>
      <c r="D55" s="1" t="s">
        <v>33</v>
      </c>
      <c r="G55" s="19"/>
      <c r="H55" s="19"/>
      <c r="I55" s="20"/>
      <c r="J55" s="21"/>
      <c r="K55" s="20"/>
      <c r="L55" s="20"/>
      <c r="M55" s="20"/>
      <c r="N55" s="20"/>
      <c r="O55" s="20"/>
      <c r="P55" s="20"/>
      <c r="Q55" s="20"/>
    </row>
    <row r="56" spans="1:17" ht="15.75" thickBot="1" x14ac:dyDescent="0.3">
      <c r="A56">
        <f t="shared" si="0"/>
        <v>7.1999999999999904</v>
      </c>
      <c r="B56" s="67">
        <v>1.5</v>
      </c>
      <c r="C56" s="66">
        <v>13</v>
      </c>
      <c r="D56" s="1" t="s">
        <v>33</v>
      </c>
      <c r="G56" s="22"/>
      <c r="H56" s="20"/>
      <c r="I56" s="20"/>
      <c r="J56" s="21"/>
      <c r="K56" s="20"/>
      <c r="L56" s="20"/>
      <c r="M56" s="20"/>
      <c r="N56" s="20"/>
      <c r="O56" s="20"/>
      <c r="P56" s="20"/>
      <c r="Q56" s="20"/>
    </row>
    <row r="57" spans="1:17" ht="15.75" thickBot="1" x14ac:dyDescent="0.3">
      <c r="A57">
        <f t="shared" si="0"/>
        <v>7.2999999999999901</v>
      </c>
      <c r="B57" s="67">
        <v>3.9</v>
      </c>
      <c r="C57" s="66">
        <v>21</v>
      </c>
      <c r="D57" s="1" t="s">
        <v>33</v>
      </c>
      <c r="G57" s="20"/>
      <c r="H57" s="20"/>
      <c r="I57" s="20"/>
      <c r="J57" s="21"/>
      <c r="K57" s="20"/>
      <c r="L57" s="20"/>
      <c r="M57" s="20"/>
      <c r="N57" s="20"/>
      <c r="O57" s="20"/>
      <c r="P57" s="20"/>
      <c r="Q57" s="20"/>
    </row>
    <row r="58" spans="1:17" ht="15.75" thickBot="1" x14ac:dyDescent="0.3">
      <c r="A58">
        <f t="shared" si="0"/>
        <v>7.3999999999999897</v>
      </c>
      <c r="B58" s="67">
        <v>5.6</v>
      </c>
      <c r="C58" s="66">
        <v>37</v>
      </c>
      <c r="D58" s="1" t="s">
        <v>33</v>
      </c>
      <c r="G58" s="19"/>
      <c r="H58" s="19"/>
      <c r="I58" s="20"/>
      <c r="J58" s="21"/>
      <c r="K58" s="20"/>
      <c r="L58" s="20"/>
      <c r="M58" s="20"/>
      <c r="N58" s="20"/>
      <c r="O58" s="20"/>
      <c r="P58" s="20"/>
      <c r="Q58" s="20"/>
    </row>
    <row r="59" spans="1:17" ht="15.75" thickBot="1" x14ac:dyDescent="0.3">
      <c r="A59">
        <f t="shared" si="0"/>
        <v>7.4999999999999893</v>
      </c>
      <c r="B59" s="68">
        <v>5.7</v>
      </c>
      <c r="C59" s="65">
        <v>45</v>
      </c>
      <c r="D59" s="1" t="s">
        <v>33</v>
      </c>
      <c r="G59" s="22"/>
      <c r="H59" s="20"/>
      <c r="I59" s="20"/>
      <c r="J59" s="21"/>
      <c r="K59" s="20"/>
      <c r="L59" s="20"/>
      <c r="M59" s="20"/>
      <c r="N59" s="20"/>
      <c r="O59" s="20"/>
      <c r="P59" s="20"/>
      <c r="Q59" s="20"/>
    </row>
    <row r="60" spans="1:17" ht="15.75" thickBot="1" x14ac:dyDescent="0.3">
      <c r="A60">
        <f t="shared" si="0"/>
        <v>7.599999999999989</v>
      </c>
      <c r="B60" s="67">
        <v>2</v>
      </c>
      <c r="C60" s="66">
        <v>54</v>
      </c>
      <c r="D60" s="1" t="s">
        <v>33</v>
      </c>
      <c r="G60" s="22"/>
      <c r="H60" s="20"/>
      <c r="I60" s="20"/>
      <c r="J60" s="21"/>
      <c r="K60" s="20"/>
      <c r="L60" s="20"/>
      <c r="M60" s="20"/>
      <c r="N60" s="20"/>
      <c r="O60" s="20"/>
      <c r="P60" s="20"/>
      <c r="Q60" s="20"/>
    </row>
    <row r="61" spans="1:17" ht="15.75" thickBot="1" x14ac:dyDescent="0.3">
      <c r="A61">
        <f t="shared" si="0"/>
        <v>7.6999999999999886</v>
      </c>
      <c r="B61" s="67">
        <v>7.8</v>
      </c>
      <c r="C61" s="66">
        <v>38</v>
      </c>
      <c r="D61" s="1" t="s">
        <v>33</v>
      </c>
      <c r="G61" s="20"/>
      <c r="H61" s="20"/>
      <c r="I61" s="20"/>
      <c r="J61" s="21"/>
      <c r="K61" s="20"/>
      <c r="L61" s="20"/>
      <c r="M61" s="20"/>
      <c r="N61" s="20"/>
      <c r="O61" s="20"/>
      <c r="P61" s="20"/>
      <c r="Q61" s="20"/>
    </row>
    <row r="62" spans="1:17" ht="15.75" thickBot="1" x14ac:dyDescent="0.3">
      <c r="A62">
        <f t="shared" si="0"/>
        <v>7.7999999999999883</v>
      </c>
      <c r="B62" s="67">
        <v>7.5</v>
      </c>
      <c r="C62" s="66">
        <v>27</v>
      </c>
      <c r="D62" s="1" t="s">
        <v>33</v>
      </c>
      <c r="G62" s="19"/>
      <c r="H62" s="19"/>
      <c r="I62" s="20"/>
      <c r="J62" s="21"/>
      <c r="K62" s="20"/>
      <c r="L62" s="20"/>
      <c r="M62" s="20"/>
      <c r="N62" s="20"/>
      <c r="O62" s="20"/>
      <c r="P62" s="20"/>
      <c r="Q62" s="20"/>
    </row>
    <row r="63" spans="1:17" ht="15.75" thickBot="1" x14ac:dyDescent="0.3">
      <c r="A63">
        <f t="shared" si="0"/>
        <v>7.8999999999999879</v>
      </c>
      <c r="B63" s="67">
        <v>7.7</v>
      </c>
      <c r="C63" s="66">
        <v>27</v>
      </c>
      <c r="D63" s="1" t="s">
        <v>33</v>
      </c>
      <c r="G63" s="22"/>
      <c r="H63" s="20"/>
      <c r="I63" s="20"/>
      <c r="J63" s="21"/>
      <c r="K63" s="20"/>
      <c r="L63" s="20"/>
      <c r="M63" s="20"/>
      <c r="N63" s="20"/>
      <c r="O63" s="20"/>
      <c r="P63" s="20"/>
      <c r="Q63" s="20"/>
    </row>
    <row r="64" spans="1:17" ht="15.75" thickBot="1" x14ac:dyDescent="0.3">
      <c r="A64">
        <f t="shared" si="0"/>
        <v>7.9999999999999876</v>
      </c>
      <c r="B64" s="67">
        <v>5.5</v>
      </c>
      <c r="C64" s="66">
        <v>20</v>
      </c>
      <c r="D64" s="1" t="s">
        <v>33</v>
      </c>
      <c r="G64" s="22"/>
      <c r="H64" s="20"/>
      <c r="I64" s="20"/>
      <c r="J64" s="20"/>
      <c r="K64" s="20"/>
      <c r="L64" s="20"/>
      <c r="M64" s="20"/>
      <c r="N64" s="20"/>
      <c r="O64" s="20"/>
      <c r="P64" s="20"/>
      <c r="Q64" s="20"/>
    </row>
    <row r="65" spans="1:17" ht="15.75" thickBot="1" x14ac:dyDescent="0.3">
      <c r="A65">
        <f t="shared" si="0"/>
        <v>8.0999999999999872</v>
      </c>
      <c r="B65" s="67">
        <v>2.2999999999999998</v>
      </c>
      <c r="C65" s="66">
        <v>29</v>
      </c>
      <c r="D65" s="1" t="s">
        <v>33</v>
      </c>
      <c r="G65" s="22"/>
      <c r="H65" s="20"/>
      <c r="I65" s="20"/>
      <c r="J65" s="20"/>
      <c r="K65" s="20"/>
      <c r="L65" s="20"/>
      <c r="M65" s="20"/>
      <c r="N65" s="20"/>
      <c r="O65" s="20"/>
      <c r="P65" s="20"/>
      <c r="Q65" s="20"/>
    </row>
    <row r="66" spans="1:17" ht="15.75" thickBot="1" x14ac:dyDescent="0.3">
      <c r="A66">
        <f t="shared" si="0"/>
        <v>8.1999999999999869</v>
      </c>
      <c r="B66" s="67">
        <v>2.7</v>
      </c>
      <c r="C66" s="66">
        <v>26</v>
      </c>
      <c r="D66" s="1" t="s">
        <v>33</v>
      </c>
      <c r="G66" s="22"/>
      <c r="H66" s="20"/>
      <c r="I66" s="20"/>
      <c r="J66" s="19"/>
      <c r="K66" s="19"/>
      <c r="L66" s="20"/>
      <c r="M66" s="20"/>
      <c r="N66" s="20"/>
      <c r="O66" s="20"/>
      <c r="P66" s="20"/>
      <c r="Q66" s="20"/>
    </row>
    <row r="67" spans="1:17" ht="15.75" thickBot="1" x14ac:dyDescent="0.3">
      <c r="A67">
        <f t="shared" si="0"/>
        <v>8.2999999999999865</v>
      </c>
      <c r="B67" s="67">
        <v>6</v>
      </c>
      <c r="C67" s="66">
        <v>30</v>
      </c>
      <c r="D67" s="1" t="s">
        <v>33</v>
      </c>
      <c r="G67" s="22"/>
      <c r="H67" s="20"/>
      <c r="I67" s="20"/>
      <c r="J67" s="20"/>
      <c r="K67" s="20"/>
      <c r="L67" s="20"/>
      <c r="M67" s="20"/>
      <c r="N67" s="20"/>
      <c r="O67" s="20"/>
      <c r="P67" s="20"/>
      <c r="Q67" s="20"/>
    </row>
    <row r="68" spans="1:17" ht="15.75" thickBot="1" x14ac:dyDescent="0.3">
      <c r="A68">
        <f t="shared" ref="A68:A131" si="1">A67+0.1</f>
        <v>8.3999999999999861</v>
      </c>
      <c r="B68" s="67">
        <v>11.5</v>
      </c>
      <c r="C68" s="66">
        <v>19</v>
      </c>
      <c r="D68" s="1" t="s">
        <v>33</v>
      </c>
      <c r="G68" s="22"/>
      <c r="H68" s="20"/>
      <c r="I68" s="20"/>
      <c r="J68" s="20"/>
      <c r="K68" s="20"/>
      <c r="L68" s="20"/>
      <c r="M68" s="20"/>
      <c r="N68" s="20"/>
      <c r="O68" s="20"/>
      <c r="P68" s="20"/>
      <c r="Q68" s="20"/>
    </row>
    <row r="69" spans="1:17" ht="15.75" thickBot="1" x14ac:dyDescent="0.3">
      <c r="A69">
        <f t="shared" si="1"/>
        <v>8.4999999999999858</v>
      </c>
      <c r="B69" s="67">
        <v>11.7</v>
      </c>
      <c r="C69" s="66">
        <v>25</v>
      </c>
      <c r="D69" s="1" t="s">
        <v>33</v>
      </c>
      <c r="G69" s="22"/>
      <c r="H69" s="20"/>
      <c r="I69" s="20"/>
      <c r="J69" s="20"/>
      <c r="K69" s="20"/>
      <c r="L69" s="20"/>
      <c r="M69" s="20"/>
      <c r="N69" s="20"/>
      <c r="O69" s="20"/>
      <c r="P69" s="20"/>
      <c r="Q69" s="20"/>
    </row>
    <row r="70" spans="1:17" ht="15.75" thickBot="1" x14ac:dyDescent="0.3">
      <c r="A70">
        <f t="shared" si="1"/>
        <v>8.5999999999999854</v>
      </c>
      <c r="B70" s="67">
        <v>12.3</v>
      </c>
      <c r="C70" s="66">
        <v>32</v>
      </c>
      <c r="D70" s="1" t="s">
        <v>33</v>
      </c>
      <c r="G70" s="22"/>
      <c r="H70" s="20"/>
      <c r="I70" s="20"/>
      <c r="J70" s="20"/>
      <c r="K70" s="20"/>
      <c r="L70" s="20"/>
      <c r="M70" s="20"/>
      <c r="N70" s="20"/>
      <c r="O70" s="20"/>
      <c r="P70" s="20"/>
      <c r="Q70" s="20"/>
    </row>
    <row r="71" spans="1:17" ht="15.75" thickBot="1" x14ac:dyDescent="0.3">
      <c r="A71">
        <f t="shared" si="1"/>
        <v>8.6999999999999851</v>
      </c>
      <c r="B71" s="67">
        <v>11.5</v>
      </c>
      <c r="C71" s="66">
        <v>39</v>
      </c>
      <c r="D71" s="1" t="s">
        <v>33</v>
      </c>
      <c r="G71" s="22"/>
      <c r="H71" s="20"/>
      <c r="I71" s="20"/>
      <c r="J71" s="20"/>
      <c r="K71" s="20"/>
      <c r="L71" s="20"/>
      <c r="M71" s="20"/>
      <c r="N71" s="20"/>
      <c r="O71" s="20"/>
      <c r="P71" s="20"/>
      <c r="Q71" s="20"/>
    </row>
    <row r="72" spans="1:17" ht="15.75" thickBot="1" x14ac:dyDescent="0.3">
      <c r="A72">
        <f t="shared" si="1"/>
        <v>8.7999999999999847</v>
      </c>
      <c r="B72" s="67">
        <v>11.5</v>
      </c>
      <c r="C72" s="66">
        <v>39</v>
      </c>
      <c r="D72" s="1" t="s">
        <v>33</v>
      </c>
      <c r="G72" s="22"/>
      <c r="H72" s="20"/>
      <c r="I72" s="20"/>
      <c r="J72" s="19"/>
      <c r="K72" s="19"/>
      <c r="L72" s="20"/>
      <c r="M72" s="20"/>
      <c r="N72" s="20"/>
      <c r="O72" s="20"/>
      <c r="P72" s="20"/>
      <c r="Q72" s="20"/>
    </row>
    <row r="73" spans="1:17" ht="15.75" thickBot="1" x14ac:dyDescent="0.3">
      <c r="A73">
        <f t="shared" si="1"/>
        <v>8.8999999999999844</v>
      </c>
      <c r="B73" s="67">
        <v>8.8000000000000007</v>
      </c>
      <c r="C73" s="66">
        <v>31</v>
      </c>
      <c r="D73" s="1" t="s">
        <v>33</v>
      </c>
      <c r="G73" s="22"/>
      <c r="H73" s="20"/>
      <c r="I73" s="20"/>
      <c r="J73" s="20"/>
      <c r="K73" s="20"/>
      <c r="L73" s="20"/>
      <c r="M73" s="20"/>
      <c r="N73" s="20"/>
      <c r="O73" s="20"/>
      <c r="P73" s="20"/>
      <c r="Q73" s="20"/>
    </row>
    <row r="74" spans="1:17" ht="15.75" thickBot="1" x14ac:dyDescent="0.3">
      <c r="A74">
        <f t="shared" si="1"/>
        <v>8.999999999999984</v>
      </c>
      <c r="B74" s="67">
        <v>9.6</v>
      </c>
      <c r="C74" s="66">
        <v>24</v>
      </c>
      <c r="D74" s="1" t="s">
        <v>33</v>
      </c>
      <c r="G74" s="22"/>
      <c r="H74" s="20"/>
      <c r="I74" s="20"/>
      <c r="J74" s="20"/>
      <c r="K74" s="20"/>
      <c r="L74" s="20"/>
      <c r="M74" s="20"/>
      <c r="N74" s="20"/>
      <c r="O74" s="20"/>
      <c r="P74" s="20"/>
      <c r="Q74" s="20"/>
    </row>
    <row r="75" spans="1:17" ht="15.75" thickBot="1" x14ac:dyDescent="0.3">
      <c r="A75">
        <f t="shared" si="1"/>
        <v>9.0999999999999837</v>
      </c>
      <c r="B75" s="67">
        <v>6.9</v>
      </c>
      <c r="C75" s="66">
        <v>22</v>
      </c>
      <c r="D75" s="1" t="s">
        <v>33</v>
      </c>
      <c r="G75" s="22"/>
      <c r="H75" s="20"/>
      <c r="I75" s="20"/>
      <c r="J75" s="20"/>
      <c r="K75" s="20"/>
      <c r="L75" s="20"/>
      <c r="M75" s="20"/>
      <c r="N75" s="20"/>
      <c r="O75" s="20"/>
      <c r="P75" s="20"/>
      <c r="Q75" s="20"/>
    </row>
    <row r="76" spans="1:17" ht="15.75" thickBot="1" x14ac:dyDescent="0.3">
      <c r="A76">
        <f t="shared" si="1"/>
        <v>9.1999999999999833</v>
      </c>
      <c r="B76" s="67">
        <v>5.3</v>
      </c>
      <c r="C76" s="66">
        <v>19</v>
      </c>
      <c r="D76" s="1" t="s">
        <v>33</v>
      </c>
      <c r="G76" s="22"/>
      <c r="H76" s="20"/>
      <c r="I76" s="20"/>
      <c r="J76" s="20"/>
      <c r="K76" s="20"/>
      <c r="L76" s="20"/>
      <c r="M76" s="20"/>
      <c r="N76" s="20"/>
      <c r="O76" s="20"/>
      <c r="P76" s="20"/>
      <c r="Q76" s="20"/>
    </row>
    <row r="77" spans="1:17" ht="15.75" thickBot="1" x14ac:dyDescent="0.3">
      <c r="A77">
        <f t="shared" si="1"/>
        <v>9.2999999999999829</v>
      </c>
      <c r="B77" s="67">
        <v>3.9</v>
      </c>
      <c r="C77" s="66">
        <v>18</v>
      </c>
      <c r="D77" s="1" t="s">
        <v>33</v>
      </c>
      <c r="G77" s="22"/>
      <c r="H77" s="20"/>
      <c r="I77" s="20"/>
      <c r="J77" s="20"/>
      <c r="K77" s="20"/>
      <c r="L77" s="20"/>
      <c r="M77" s="20"/>
      <c r="N77" s="20"/>
      <c r="O77" s="20"/>
      <c r="P77" s="20"/>
      <c r="Q77" s="20"/>
    </row>
    <row r="78" spans="1:17" ht="15.75" thickBot="1" x14ac:dyDescent="0.3">
      <c r="A78">
        <f t="shared" si="1"/>
        <v>9.3999999999999826</v>
      </c>
      <c r="B78" s="67">
        <v>3.2</v>
      </c>
      <c r="C78" s="66">
        <v>14</v>
      </c>
      <c r="D78" s="1" t="s">
        <v>33</v>
      </c>
      <c r="G78" s="22"/>
      <c r="H78" s="20"/>
      <c r="I78" s="20"/>
      <c r="J78" s="19"/>
      <c r="K78" s="19"/>
      <c r="L78" s="20"/>
      <c r="M78" s="20"/>
      <c r="N78" s="20"/>
      <c r="O78" s="20"/>
      <c r="P78" s="20"/>
      <c r="Q78" s="20"/>
    </row>
    <row r="79" spans="1:17" ht="15.75" thickBot="1" x14ac:dyDescent="0.3">
      <c r="A79">
        <f t="shared" si="1"/>
        <v>9.4999999999999822</v>
      </c>
      <c r="B79" s="67">
        <v>2.1</v>
      </c>
      <c r="C79" s="66">
        <v>12</v>
      </c>
      <c r="D79" s="1" t="s">
        <v>33</v>
      </c>
      <c r="G79" s="22"/>
      <c r="H79" s="20"/>
      <c r="I79" s="20"/>
      <c r="J79" s="20"/>
      <c r="K79" s="20"/>
      <c r="L79" s="20"/>
      <c r="M79" s="20"/>
      <c r="N79" s="20"/>
      <c r="O79" s="20"/>
      <c r="P79" s="20"/>
      <c r="Q79" s="20"/>
    </row>
    <row r="80" spans="1:17" ht="15.75" thickBot="1" x14ac:dyDescent="0.3">
      <c r="A80">
        <f t="shared" si="1"/>
        <v>9.5999999999999819</v>
      </c>
      <c r="B80" s="67">
        <v>1.7</v>
      </c>
      <c r="C80" s="66">
        <v>16</v>
      </c>
      <c r="D80" s="1" t="s">
        <v>33</v>
      </c>
      <c r="G80" s="22"/>
      <c r="H80" s="20"/>
      <c r="I80" s="20"/>
      <c r="J80" s="20"/>
      <c r="K80" s="20"/>
      <c r="L80" s="20"/>
      <c r="M80" s="20"/>
      <c r="N80" s="20"/>
      <c r="O80" s="20"/>
      <c r="P80" s="20"/>
      <c r="Q80" s="20"/>
    </row>
    <row r="81" spans="1:21" ht="15.75" thickBot="1" x14ac:dyDescent="0.3">
      <c r="A81">
        <f t="shared" si="1"/>
        <v>9.6999999999999815</v>
      </c>
      <c r="B81" s="67">
        <v>3.9</v>
      </c>
      <c r="C81" s="66">
        <v>29</v>
      </c>
      <c r="D81" s="1" t="s">
        <v>33</v>
      </c>
      <c r="G81" s="22"/>
      <c r="H81" s="20"/>
      <c r="I81" s="20"/>
      <c r="J81" s="20"/>
      <c r="K81" s="20"/>
      <c r="L81" s="20"/>
      <c r="M81" s="20"/>
      <c r="N81" s="20"/>
      <c r="O81" s="20"/>
      <c r="P81" s="20"/>
      <c r="Q81" s="20"/>
    </row>
    <row r="82" spans="1:21" ht="15.75" thickBot="1" x14ac:dyDescent="0.3">
      <c r="A82">
        <f t="shared" si="1"/>
        <v>9.7999999999999812</v>
      </c>
      <c r="B82" s="67">
        <v>6.1</v>
      </c>
      <c r="C82" s="66">
        <v>27</v>
      </c>
      <c r="D82" s="1" t="s">
        <v>33</v>
      </c>
      <c r="G82" s="22"/>
      <c r="H82" s="20"/>
      <c r="I82" s="20"/>
      <c r="J82" s="20"/>
      <c r="K82" s="20"/>
      <c r="L82" s="20"/>
      <c r="M82" s="20"/>
      <c r="N82" s="20"/>
      <c r="O82" s="20"/>
      <c r="P82" s="20"/>
      <c r="Q82" s="20"/>
    </row>
    <row r="83" spans="1:21" ht="15.75" thickBot="1" x14ac:dyDescent="0.3">
      <c r="A83">
        <f t="shared" si="1"/>
        <v>9.8999999999999808</v>
      </c>
      <c r="B83" s="67">
        <v>6.3</v>
      </c>
      <c r="C83" s="66">
        <v>26</v>
      </c>
      <c r="D83" s="1" t="s">
        <v>33</v>
      </c>
      <c r="G83" s="22"/>
      <c r="H83" s="20"/>
      <c r="I83" s="20"/>
      <c r="J83" s="20"/>
      <c r="K83" s="20"/>
      <c r="L83" s="20"/>
      <c r="M83" s="20"/>
      <c r="N83" s="20"/>
      <c r="O83" s="20"/>
      <c r="P83" s="20"/>
      <c r="Q83" s="20"/>
    </row>
    <row r="84" spans="1:21" ht="15.75" thickBot="1" x14ac:dyDescent="0.3">
      <c r="A84">
        <f t="shared" si="1"/>
        <v>9.9999999999999805</v>
      </c>
      <c r="B84" s="67">
        <v>3.9</v>
      </c>
      <c r="C84" s="66">
        <v>24</v>
      </c>
      <c r="D84" s="1" t="s">
        <v>33</v>
      </c>
      <c r="G84" s="22"/>
      <c r="H84" s="20"/>
      <c r="I84" s="20"/>
      <c r="J84" s="19"/>
      <c r="K84" s="19"/>
      <c r="L84" s="20"/>
      <c r="M84" s="20"/>
      <c r="N84" s="20"/>
      <c r="O84" s="20"/>
      <c r="P84" s="20"/>
      <c r="Q84" s="20"/>
    </row>
    <row r="85" spans="1:21" ht="15.75" thickBot="1" x14ac:dyDescent="0.3">
      <c r="A85">
        <f t="shared" si="1"/>
        <v>10.09999999999998</v>
      </c>
      <c r="B85" s="67">
        <v>4.5</v>
      </c>
      <c r="C85" s="66">
        <v>25</v>
      </c>
      <c r="D85" s="1" t="s">
        <v>33</v>
      </c>
      <c r="G85" s="22"/>
      <c r="H85" s="20"/>
      <c r="I85" s="20"/>
      <c r="J85" s="20"/>
      <c r="K85" s="20"/>
      <c r="L85" s="20"/>
      <c r="M85" s="20"/>
      <c r="N85" s="20"/>
      <c r="O85" s="20"/>
      <c r="P85" s="20"/>
      <c r="Q85" s="20"/>
    </row>
    <row r="86" spans="1:21" s="11" customFormat="1" ht="15.75" thickBot="1" x14ac:dyDescent="0.3">
      <c r="A86">
        <f t="shared" si="1"/>
        <v>10.19999999999998</v>
      </c>
      <c r="B86" s="67">
        <v>5.4</v>
      </c>
      <c r="C86" s="66">
        <v>20</v>
      </c>
      <c r="D86" s="1" t="s">
        <v>33</v>
      </c>
      <c r="E86"/>
      <c r="F86"/>
      <c r="G86" s="22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/>
      <c r="S86"/>
      <c r="T86"/>
      <c r="U86"/>
    </row>
    <row r="87" spans="1:21" s="11" customFormat="1" ht="15.75" thickBot="1" x14ac:dyDescent="0.3">
      <c r="A87">
        <f t="shared" si="1"/>
        <v>10.299999999999979</v>
      </c>
      <c r="B87" s="67">
        <v>4</v>
      </c>
      <c r="C87" s="66">
        <v>12</v>
      </c>
      <c r="D87" s="1" t="s">
        <v>33</v>
      </c>
      <c r="E87"/>
      <c r="F87"/>
      <c r="G87" s="22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/>
      <c r="S87"/>
      <c r="T87"/>
      <c r="U87"/>
    </row>
    <row r="88" spans="1:21" s="11" customFormat="1" ht="15.75" thickBot="1" x14ac:dyDescent="0.3">
      <c r="A88">
        <f t="shared" si="1"/>
        <v>10.399999999999979</v>
      </c>
      <c r="B88" s="67">
        <v>4.5999999999999996</v>
      </c>
      <c r="C88" s="66">
        <v>8</v>
      </c>
      <c r="D88" s="1" t="s">
        <v>33</v>
      </c>
      <c r="E88"/>
      <c r="F88"/>
      <c r="G88" s="22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/>
      <c r="S88"/>
      <c r="T88"/>
      <c r="U88"/>
    </row>
    <row r="89" spans="1:21" s="11" customFormat="1" ht="15.75" thickBot="1" x14ac:dyDescent="0.3">
      <c r="A89">
        <f t="shared" si="1"/>
        <v>10.499999999999979</v>
      </c>
      <c r="B89" s="67">
        <v>4.9000000000000004</v>
      </c>
      <c r="C89" s="66">
        <v>5</v>
      </c>
      <c r="D89" s="1" t="s">
        <v>33</v>
      </c>
      <c r="E89"/>
      <c r="F89"/>
      <c r="G89" s="22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/>
      <c r="S89"/>
      <c r="T89"/>
      <c r="U89"/>
    </row>
    <row r="90" spans="1:21" ht="15.75" thickBot="1" x14ac:dyDescent="0.3">
      <c r="A90">
        <f t="shared" si="1"/>
        <v>10.599999999999978</v>
      </c>
      <c r="B90" s="67">
        <v>4.5</v>
      </c>
      <c r="C90" s="66">
        <v>6</v>
      </c>
      <c r="D90" s="1" t="s">
        <v>33</v>
      </c>
      <c r="G90" s="22"/>
      <c r="H90" s="20"/>
      <c r="I90" s="20"/>
      <c r="J90" s="19"/>
      <c r="K90" s="19"/>
      <c r="L90" s="20"/>
      <c r="M90" s="20"/>
      <c r="N90" s="20"/>
      <c r="O90" s="20"/>
      <c r="P90" s="20"/>
      <c r="Q90" s="20"/>
    </row>
    <row r="91" spans="1:21" ht="15.75" thickBot="1" x14ac:dyDescent="0.3">
      <c r="A91">
        <f t="shared" si="1"/>
        <v>10.699999999999978</v>
      </c>
      <c r="B91" s="67">
        <v>5.2</v>
      </c>
      <c r="C91" s="66">
        <v>7</v>
      </c>
      <c r="D91" s="1" t="s">
        <v>33</v>
      </c>
      <c r="G91" s="22"/>
      <c r="H91" s="20"/>
      <c r="I91" s="20"/>
      <c r="J91" s="20"/>
      <c r="K91" s="20"/>
      <c r="L91" s="20"/>
      <c r="M91" s="20"/>
      <c r="N91" s="20"/>
      <c r="O91" s="20"/>
      <c r="P91" s="20"/>
      <c r="Q91" s="20"/>
    </row>
    <row r="92" spans="1:21" ht="15.75" thickBot="1" x14ac:dyDescent="0.3">
      <c r="A92">
        <f t="shared" si="1"/>
        <v>10.799999999999978</v>
      </c>
      <c r="B92" s="67">
        <v>4.7</v>
      </c>
      <c r="C92" s="66">
        <v>6</v>
      </c>
      <c r="D92" s="1" t="s">
        <v>33</v>
      </c>
      <c r="G92" s="22"/>
      <c r="H92" s="20"/>
      <c r="I92" s="20"/>
      <c r="J92" s="20"/>
      <c r="K92" s="20"/>
      <c r="L92" s="20"/>
      <c r="M92" s="20"/>
      <c r="N92" s="20"/>
      <c r="O92" s="20"/>
      <c r="P92" s="20"/>
      <c r="Q92" s="20"/>
    </row>
    <row r="93" spans="1:21" ht="15.75" thickBot="1" x14ac:dyDescent="0.3">
      <c r="A93">
        <f t="shared" si="1"/>
        <v>10.899999999999977</v>
      </c>
      <c r="B93" s="67">
        <v>5.9</v>
      </c>
      <c r="C93" s="66">
        <v>7</v>
      </c>
      <c r="D93" s="1" t="s">
        <v>33</v>
      </c>
      <c r="G93" s="22"/>
      <c r="H93" s="20"/>
      <c r="I93" s="20"/>
      <c r="J93" s="20"/>
      <c r="K93" s="20"/>
      <c r="L93" s="20"/>
      <c r="M93" s="20"/>
      <c r="N93" s="20"/>
      <c r="O93" s="20"/>
      <c r="P93" s="20"/>
      <c r="Q93" s="20"/>
    </row>
    <row r="94" spans="1:21" ht="15.75" thickBot="1" x14ac:dyDescent="0.3">
      <c r="A94">
        <f t="shared" si="1"/>
        <v>10.999999999999977</v>
      </c>
      <c r="B94" s="67">
        <v>7.4</v>
      </c>
      <c r="C94" s="66">
        <v>8</v>
      </c>
      <c r="D94" s="1" t="s">
        <v>33</v>
      </c>
      <c r="G94" s="22"/>
      <c r="H94" s="20"/>
      <c r="I94" s="20"/>
      <c r="J94" s="20"/>
      <c r="K94" s="20"/>
      <c r="L94" s="20"/>
      <c r="M94" s="20"/>
      <c r="N94" s="20"/>
      <c r="O94" s="20"/>
      <c r="P94" s="20"/>
      <c r="Q94" s="20"/>
    </row>
    <row r="95" spans="1:21" ht="15.75" thickBot="1" x14ac:dyDescent="0.3">
      <c r="A95">
        <f t="shared" si="1"/>
        <v>11.099999999999977</v>
      </c>
      <c r="B95" s="67">
        <v>9</v>
      </c>
      <c r="C95" s="66">
        <v>10</v>
      </c>
      <c r="D95" s="1" t="s">
        <v>33</v>
      </c>
      <c r="G95" s="22"/>
      <c r="H95" s="20"/>
      <c r="I95" s="20"/>
      <c r="J95" s="20"/>
      <c r="K95" s="20"/>
      <c r="L95" s="20"/>
      <c r="M95" s="20"/>
      <c r="N95" s="20"/>
      <c r="O95" s="20"/>
      <c r="P95" s="20"/>
      <c r="Q95" s="20"/>
    </row>
    <row r="96" spans="1:21" ht="15.75" thickBot="1" x14ac:dyDescent="0.3">
      <c r="A96">
        <f t="shared" si="1"/>
        <v>11.199999999999976</v>
      </c>
      <c r="B96" s="67">
        <v>12.9</v>
      </c>
      <c r="C96" s="66">
        <v>14</v>
      </c>
      <c r="D96" s="1" t="s">
        <v>33</v>
      </c>
      <c r="G96" s="22"/>
      <c r="H96" s="20"/>
      <c r="I96" s="20"/>
      <c r="J96" s="19"/>
      <c r="K96" s="19"/>
      <c r="L96" s="20"/>
      <c r="M96" s="20"/>
      <c r="N96" s="20"/>
      <c r="O96" s="20"/>
      <c r="P96" s="20"/>
      <c r="Q96" s="20"/>
    </row>
    <row r="97" spans="1:17" ht="15.75" thickBot="1" x14ac:dyDescent="0.3">
      <c r="A97">
        <f t="shared" si="1"/>
        <v>11.299999999999976</v>
      </c>
      <c r="B97" s="67">
        <v>15.2</v>
      </c>
      <c r="C97" s="66">
        <v>20</v>
      </c>
      <c r="D97" s="1" t="s">
        <v>33</v>
      </c>
      <c r="G97" s="22"/>
      <c r="H97" s="20"/>
      <c r="I97" s="20"/>
      <c r="J97" s="20"/>
      <c r="K97" s="20"/>
      <c r="L97" s="20"/>
      <c r="M97" s="20"/>
      <c r="N97" s="20"/>
      <c r="O97" s="20"/>
      <c r="P97" s="20"/>
      <c r="Q97" s="20"/>
    </row>
    <row r="98" spans="1:17" ht="15.75" thickBot="1" x14ac:dyDescent="0.3">
      <c r="A98">
        <f t="shared" si="1"/>
        <v>11.399999999999975</v>
      </c>
      <c r="B98" s="67">
        <v>14.6</v>
      </c>
      <c r="C98" s="66">
        <v>33</v>
      </c>
      <c r="D98" s="1" t="s">
        <v>33</v>
      </c>
      <c r="G98" s="22"/>
      <c r="H98" s="20"/>
      <c r="I98" s="20"/>
      <c r="J98" s="20"/>
      <c r="K98" s="20"/>
      <c r="L98" s="20"/>
      <c r="M98" s="20"/>
      <c r="N98" s="20"/>
      <c r="O98" s="20"/>
      <c r="P98" s="20"/>
      <c r="Q98" s="20"/>
    </row>
    <row r="99" spans="1:17" ht="15.75" thickBot="1" x14ac:dyDescent="0.3">
      <c r="A99">
        <f t="shared" si="1"/>
        <v>11.499999999999975</v>
      </c>
      <c r="B99" s="67">
        <v>11.9</v>
      </c>
      <c r="C99" s="66">
        <v>49</v>
      </c>
      <c r="D99" s="1" t="s">
        <v>33</v>
      </c>
      <c r="G99" s="22"/>
      <c r="H99" s="20"/>
      <c r="I99" s="20"/>
      <c r="J99" s="20"/>
      <c r="K99" s="20"/>
      <c r="L99" s="20"/>
      <c r="M99" s="20"/>
      <c r="N99" s="20"/>
      <c r="O99" s="20"/>
      <c r="P99" s="20"/>
      <c r="Q99" s="20"/>
    </row>
    <row r="100" spans="1:17" ht="15.75" thickBot="1" x14ac:dyDescent="0.3">
      <c r="A100">
        <f t="shared" si="1"/>
        <v>11.599999999999975</v>
      </c>
      <c r="B100" s="67">
        <v>10.6</v>
      </c>
      <c r="C100" s="66">
        <v>52</v>
      </c>
      <c r="D100" s="1" t="s">
        <v>33</v>
      </c>
      <c r="G100" s="22"/>
      <c r="H100" s="20"/>
      <c r="I100" s="20"/>
      <c r="J100" s="20"/>
      <c r="K100" s="20"/>
      <c r="L100" s="20"/>
      <c r="M100" s="20"/>
      <c r="N100" s="20"/>
      <c r="O100" s="20"/>
      <c r="P100" s="20"/>
      <c r="Q100" s="20"/>
    </row>
    <row r="101" spans="1:17" ht="15.75" thickBot="1" x14ac:dyDescent="0.3">
      <c r="A101">
        <f t="shared" si="1"/>
        <v>11.699999999999974</v>
      </c>
      <c r="B101" s="67">
        <v>10.3</v>
      </c>
      <c r="C101" s="66">
        <v>47</v>
      </c>
      <c r="D101" s="1" t="s">
        <v>33</v>
      </c>
      <c r="G101" s="22"/>
      <c r="H101" s="20"/>
      <c r="I101" s="20"/>
      <c r="J101" s="20"/>
      <c r="K101" s="20"/>
      <c r="L101" s="20"/>
      <c r="M101" s="20"/>
      <c r="N101" s="20"/>
      <c r="O101" s="20"/>
      <c r="P101" s="20"/>
      <c r="Q101" s="20"/>
    </row>
    <row r="102" spans="1:17" ht="15.75" thickBot="1" x14ac:dyDescent="0.3">
      <c r="A102">
        <f t="shared" si="1"/>
        <v>11.799999999999974</v>
      </c>
      <c r="B102" s="67">
        <v>9.6</v>
      </c>
      <c r="C102" s="66">
        <v>40</v>
      </c>
      <c r="D102" s="1" t="s">
        <v>33</v>
      </c>
      <c r="G102" s="22"/>
      <c r="H102" s="20"/>
      <c r="I102" s="20"/>
      <c r="J102" s="19"/>
      <c r="K102" s="19"/>
      <c r="L102" s="20"/>
      <c r="M102" s="20"/>
      <c r="N102" s="20"/>
      <c r="O102" s="20"/>
      <c r="P102" s="20"/>
      <c r="Q102" s="20"/>
    </row>
    <row r="103" spans="1:17" ht="15.75" thickBot="1" x14ac:dyDescent="0.3">
      <c r="A103">
        <f t="shared" si="1"/>
        <v>11.899999999999974</v>
      </c>
      <c r="B103" s="67">
        <v>10.5</v>
      </c>
      <c r="C103" s="66">
        <v>35</v>
      </c>
      <c r="D103" s="1" t="s">
        <v>33</v>
      </c>
      <c r="G103" s="22"/>
      <c r="H103" s="20"/>
      <c r="I103" s="20"/>
      <c r="J103" s="20"/>
      <c r="K103" s="20"/>
      <c r="L103" s="20"/>
      <c r="M103" s="20"/>
      <c r="N103" s="20"/>
      <c r="O103" s="20"/>
      <c r="P103" s="20"/>
      <c r="Q103" s="20"/>
    </row>
    <row r="104" spans="1:17" ht="15.75" thickBot="1" x14ac:dyDescent="0.3">
      <c r="A104">
        <f t="shared" si="1"/>
        <v>11.999999999999973</v>
      </c>
      <c r="B104" s="67">
        <v>15.1</v>
      </c>
      <c r="C104" s="66">
        <v>34</v>
      </c>
      <c r="D104" s="1" t="s">
        <v>33</v>
      </c>
      <c r="G104" s="22"/>
      <c r="H104" s="20"/>
      <c r="I104" s="20"/>
      <c r="J104" s="20"/>
      <c r="K104" s="20"/>
      <c r="L104" s="20"/>
      <c r="M104" s="20"/>
      <c r="N104" s="20"/>
      <c r="O104" s="20"/>
      <c r="P104" s="20"/>
      <c r="Q104" s="20"/>
    </row>
    <row r="105" spans="1:17" ht="15.75" thickBot="1" x14ac:dyDescent="0.3">
      <c r="A105">
        <f t="shared" si="1"/>
        <v>12.099999999999973</v>
      </c>
      <c r="B105" s="67">
        <v>14.9</v>
      </c>
      <c r="C105" s="66">
        <v>47</v>
      </c>
      <c r="D105" s="1" t="s">
        <v>33</v>
      </c>
      <c r="G105" s="22"/>
      <c r="H105" s="20"/>
      <c r="I105" s="20"/>
      <c r="J105" s="20"/>
      <c r="K105" s="20"/>
      <c r="L105" s="20"/>
      <c r="M105" s="20"/>
      <c r="N105" s="20"/>
      <c r="O105" s="20"/>
      <c r="P105" s="20"/>
      <c r="Q105" s="20"/>
    </row>
    <row r="106" spans="1:17" ht="15.75" thickBot="1" x14ac:dyDescent="0.3">
      <c r="A106">
        <f t="shared" si="1"/>
        <v>12.199999999999973</v>
      </c>
      <c r="B106" s="67">
        <v>14</v>
      </c>
      <c r="C106" s="66">
        <v>47</v>
      </c>
      <c r="D106" s="1" t="s">
        <v>33</v>
      </c>
      <c r="G106" s="22"/>
      <c r="H106" s="20"/>
      <c r="I106" s="20"/>
      <c r="J106" s="20"/>
      <c r="K106" s="20"/>
      <c r="L106" s="20"/>
      <c r="M106" s="20"/>
      <c r="N106" s="20"/>
      <c r="O106" s="20"/>
      <c r="P106" s="20"/>
      <c r="Q106" s="20"/>
    </row>
    <row r="107" spans="1:17" ht="15.75" thickBot="1" x14ac:dyDescent="0.3">
      <c r="A107">
        <f t="shared" si="1"/>
        <v>12.299999999999972</v>
      </c>
      <c r="B107" s="67">
        <v>12</v>
      </c>
      <c r="C107" s="66">
        <v>51</v>
      </c>
      <c r="D107" s="1" t="s">
        <v>33</v>
      </c>
      <c r="G107" s="22"/>
      <c r="H107" s="20"/>
      <c r="I107" s="20"/>
      <c r="J107" s="20"/>
      <c r="K107" s="20"/>
      <c r="L107" s="20"/>
      <c r="M107" s="20"/>
      <c r="N107" s="20"/>
      <c r="O107" s="20"/>
      <c r="P107" s="20"/>
      <c r="Q107" s="20"/>
    </row>
    <row r="108" spans="1:17" ht="15.75" thickBot="1" x14ac:dyDescent="0.3">
      <c r="A108">
        <f t="shared" si="1"/>
        <v>12.399999999999972</v>
      </c>
      <c r="B108" s="67">
        <v>16</v>
      </c>
      <c r="C108" s="66">
        <v>44</v>
      </c>
      <c r="D108" s="1" t="s">
        <v>33</v>
      </c>
      <c r="G108" s="22"/>
      <c r="H108" s="20"/>
      <c r="I108" s="20"/>
      <c r="J108" s="20"/>
      <c r="K108" s="20"/>
      <c r="L108" s="20"/>
      <c r="M108" s="20"/>
      <c r="N108" s="20"/>
      <c r="O108" s="20"/>
      <c r="P108" s="20"/>
      <c r="Q108" s="20"/>
    </row>
    <row r="109" spans="1:17" ht="15.75" thickBot="1" x14ac:dyDescent="0.3">
      <c r="A109">
        <f t="shared" si="1"/>
        <v>12.499999999999972</v>
      </c>
      <c r="B109" s="67">
        <v>17.2</v>
      </c>
      <c r="C109" s="66">
        <v>47</v>
      </c>
      <c r="D109" s="1" t="s">
        <v>33</v>
      </c>
      <c r="G109" s="22"/>
      <c r="H109" s="20"/>
      <c r="I109" s="20"/>
      <c r="J109" s="20"/>
      <c r="K109" s="20"/>
      <c r="L109" s="20"/>
      <c r="M109" s="20"/>
      <c r="N109" s="20"/>
      <c r="O109" s="20"/>
      <c r="P109" s="20"/>
      <c r="Q109" s="20"/>
    </row>
    <row r="110" spans="1:17" ht="15.75" thickBot="1" x14ac:dyDescent="0.3">
      <c r="A110">
        <f t="shared" si="1"/>
        <v>12.599999999999971</v>
      </c>
      <c r="B110" s="67">
        <v>15</v>
      </c>
      <c r="C110" s="66">
        <v>55</v>
      </c>
      <c r="D110" s="1" t="s">
        <v>33</v>
      </c>
      <c r="G110" s="22"/>
      <c r="H110" s="20"/>
      <c r="I110" s="20"/>
      <c r="J110" s="20"/>
      <c r="K110" s="20"/>
      <c r="L110" s="20"/>
      <c r="M110" s="20"/>
      <c r="N110" s="20"/>
      <c r="O110" s="20"/>
      <c r="P110" s="20"/>
      <c r="Q110" s="20"/>
    </row>
    <row r="111" spans="1:17" ht="15.75" thickBot="1" x14ac:dyDescent="0.3">
      <c r="A111">
        <f t="shared" si="1"/>
        <v>12.699999999999971</v>
      </c>
      <c r="B111" s="67">
        <v>13.1</v>
      </c>
      <c r="C111" s="66">
        <v>51</v>
      </c>
      <c r="D111" s="1" t="s">
        <v>33</v>
      </c>
      <c r="G111" s="22"/>
      <c r="H111" s="20"/>
      <c r="I111" s="20"/>
      <c r="J111" s="20"/>
      <c r="K111" s="20"/>
      <c r="L111" s="20"/>
      <c r="M111" s="20"/>
      <c r="N111" s="20"/>
      <c r="O111" s="20"/>
      <c r="P111" s="20"/>
      <c r="Q111" s="20"/>
    </row>
    <row r="112" spans="1:17" ht="15.75" thickBot="1" x14ac:dyDescent="0.3">
      <c r="A112">
        <f t="shared" si="1"/>
        <v>12.799999999999971</v>
      </c>
      <c r="B112" s="67">
        <v>17.100000000000001</v>
      </c>
      <c r="C112" s="66">
        <v>34</v>
      </c>
      <c r="D112" s="1" t="s">
        <v>33</v>
      </c>
      <c r="G112" s="22"/>
      <c r="H112" s="20"/>
      <c r="I112" s="20"/>
      <c r="J112" s="20"/>
      <c r="K112" s="20"/>
      <c r="L112" s="20"/>
      <c r="M112" s="20"/>
      <c r="N112" s="20"/>
      <c r="O112" s="20"/>
      <c r="P112" s="20"/>
      <c r="Q112" s="20"/>
    </row>
    <row r="113" spans="1:17" ht="15.75" thickBot="1" x14ac:dyDescent="0.3">
      <c r="A113">
        <f t="shared" si="1"/>
        <v>12.89999999999997</v>
      </c>
      <c r="B113" s="67">
        <v>15.5</v>
      </c>
      <c r="C113" s="66">
        <v>38</v>
      </c>
      <c r="D113" s="1" t="s">
        <v>33</v>
      </c>
      <c r="G113" s="22"/>
      <c r="H113" s="20"/>
      <c r="I113" s="20"/>
      <c r="J113" s="20"/>
      <c r="K113" s="20"/>
      <c r="L113" s="20"/>
      <c r="M113" s="20"/>
      <c r="N113" s="20"/>
      <c r="O113" s="20"/>
      <c r="P113" s="20"/>
      <c r="Q113" s="20"/>
    </row>
    <row r="114" spans="1:17" ht="15.75" thickBot="1" x14ac:dyDescent="0.3">
      <c r="A114">
        <f t="shared" si="1"/>
        <v>12.99999999999997</v>
      </c>
      <c r="B114" s="67">
        <v>14.5</v>
      </c>
      <c r="C114" s="66">
        <v>46</v>
      </c>
      <c r="D114" s="1" t="s">
        <v>33</v>
      </c>
      <c r="G114" s="22"/>
      <c r="H114" s="20"/>
      <c r="I114" s="20"/>
      <c r="J114" s="20"/>
      <c r="K114" s="20"/>
      <c r="L114" s="20"/>
      <c r="M114" s="20"/>
      <c r="N114" s="20"/>
      <c r="O114" s="20"/>
      <c r="P114" s="20"/>
      <c r="Q114" s="20"/>
    </row>
    <row r="115" spans="1:17" ht="15.75" thickBot="1" x14ac:dyDescent="0.3">
      <c r="A115">
        <f t="shared" si="1"/>
        <v>13.099999999999969</v>
      </c>
      <c r="B115" s="67">
        <v>16.7</v>
      </c>
      <c r="C115" s="66">
        <v>53</v>
      </c>
      <c r="D115" s="1" t="s">
        <v>33</v>
      </c>
      <c r="G115" s="22"/>
      <c r="H115" s="20"/>
      <c r="I115" s="20"/>
      <c r="J115" s="20"/>
      <c r="K115" s="20"/>
      <c r="L115" s="20"/>
      <c r="M115" s="20"/>
      <c r="N115" s="20"/>
      <c r="O115" s="20"/>
      <c r="P115" s="20"/>
      <c r="Q115" s="20"/>
    </row>
    <row r="116" spans="1:17" ht="15.75" thickBot="1" x14ac:dyDescent="0.3">
      <c r="A116">
        <f t="shared" si="1"/>
        <v>13.199999999999969</v>
      </c>
      <c r="B116" s="68">
        <v>14.6</v>
      </c>
      <c r="C116" s="65">
        <v>53</v>
      </c>
      <c r="D116" s="1" t="s">
        <v>33</v>
      </c>
      <c r="G116" s="22"/>
      <c r="H116" s="20"/>
      <c r="I116" s="20"/>
      <c r="J116" s="20"/>
      <c r="K116" s="20"/>
      <c r="L116" s="20"/>
      <c r="M116" s="20"/>
      <c r="N116" s="20"/>
      <c r="O116" s="20"/>
      <c r="P116" s="20"/>
      <c r="Q116" s="20"/>
    </row>
    <row r="117" spans="1:17" ht="15.75" thickBot="1" x14ac:dyDescent="0.3">
      <c r="A117">
        <f t="shared" si="1"/>
        <v>13.299999999999969</v>
      </c>
      <c r="B117" s="67">
        <v>14</v>
      </c>
      <c r="C117" s="66">
        <v>57</v>
      </c>
      <c r="D117" s="1" t="s">
        <v>33</v>
      </c>
      <c r="G117" s="22"/>
      <c r="H117" s="20"/>
      <c r="I117" s="20"/>
      <c r="J117" s="20"/>
      <c r="K117" s="20"/>
      <c r="L117" s="20"/>
      <c r="M117" s="20"/>
      <c r="N117" s="20"/>
      <c r="O117" s="20"/>
      <c r="P117" s="20"/>
      <c r="Q117" s="20"/>
    </row>
    <row r="118" spans="1:17" ht="15.75" thickBot="1" x14ac:dyDescent="0.3">
      <c r="A118">
        <f t="shared" si="1"/>
        <v>13.399999999999968</v>
      </c>
      <c r="B118" s="67">
        <v>12.2</v>
      </c>
      <c r="C118" s="66">
        <v>41</v>
      </c>
      <c r="D118" s="1" t="s">
        <v>33</v>
      </c>
      <c r="G118" s="22"/>
      <c r="H118" s="20"/>
      <c r="I118" s="20"/>
      <c r="J118" s="20"/>
      <c r="K118" s="20"/>
      <c r="L118" s="20"/>
      <c r="M118" s="20"/>
      <c r="N118" s="20"/>
      <c r="O118" s="20"/>
      <c r="P118" s="20"/>
      <c r="Q118" s="20"/>
    </row>
    <row r="119" spans="1:17" ht="15.75" thickBot="1" x14ac:dyDescent="0.3">
      <c r="A119">
        <f t="shared" si="1"/>
        <v>13.499999999999968</v>
      </c>
      <c r="B119" s="67">
        <v>11.3</v>
      </c>
      <c r="C119" s="66">
        <v>32</v>
      </c>
      <c r="D119" s="1" t="s">
        <v>33</v>
      </c>
      <c r="G119" s="22"/>
      <c r="H119" s="20"/>
      <c r="I119" s="20"/>
      <c r="J119" s="20"/>
      <c r="K119" s="20"/>
      <c r="L119" s="20"/>
      <c r="M119" s="20"/>
      <c r="N119" s="20"/>
      <c r="O119" s="20"/>
      <c r="P119" s="20"/>
      <c r="Q119" s="20"/>
    </row>
    <row r="120" spans="1:17" ht="15.75" thickBot="1" x14ac:dyDescent="0.3">
      <c r="A120">
        <f t="shared" si="1"/>
        <v>13.599999999999968</v>
      </c>
      <c r="B120" s="67">
        <v>11</v>
      </c>
      <c r="C120" s="66">
        <v>34</v>
      </c>
      <c r="D120" s="1" t="s">
        <v>33</v>
      </c>
      <c r="G120" s="22"/>
      <c r="H120" s="20"/>
      <c r="I120" s="20"/>
      <c r="J120" s="20"/>
      <c r="K120" s="20"/>
      <c r="L120" s="20"/>
      <c r="M120" s="20"/>
      <c r="N120" s="20"/>
      <c r="O120" s="20"/>
      <c r="P120" s="20"/>
      <c r="Q120" s="20"/>
    </row>
    <row r="121" spans="1:17" ht="15.75" thickBot="1" x14ac:dyDescent="0.3">
      <c r="A121">
        <f t="shared" si="1"/>
        <v>13.699999999999967</v>
      </c>
      <c r="B121" s="67">
        <v>10.6</v>
      </c>
      <c r="C121" s="66">
        <v>38</v>
      </c>
      <c r="D121" s="1" t="s">
        <v>33</v>
      </c>
      <c r="G121" s="22"/>
      <c r="H121" s="20"/>
      <c r="I121" s="20"/>
      <c r="J121" s="20"/>
      <c r="K121" s="20"/>
      <c r="L121" s="20"/>
      <c r="M121" s="20"/>
      <c r="N121" s="20"/>
      <c r="O121" s="20"/>
      <c r="P121" s="20"/>
      <c r="Q121" s="20"/>
    </row>
    <row r="122" spans="1:17" ht="15.75" thickBot="1" x14ac:dyDescent="0.3">
      <c r="A122">
        <f t="shared" si="1"/>
        <v>13.799999999999967</v>
      </c>
      <c r="B122" s="67">
        <v>9.9</v>
      </c>
      <c r="C122" s="66">
        <v>40</v>
      </c>
      <c r="D122" s="1" t="s">
        <v>33</v>
      </c>
      <c r="G122" s="22"/>
      <c r="H122" s="20"/>
      <c r="I122" s="20"/>
      <c r="J122" s="20"/>
      <c r="K122" s="20"/>
      <c r="L122" s="20"/>
      <c r="M122" s="20"/>
      <c r="N122" s="20"/>
      <c r="O122" s="20"/>
      <c r="P122" s="20"/>
      <c r="Q122" s="20"/>
    </row>
    <row r="123" spans="1:17" ht="15.75" thickBot="1" x14ac:dyDescent="0.3">
      <c r="A123">
        <f t="shared" si="1"/>
        <v>13.899999999999967</v>
      </c>
      <c r="B123" s="67">
        <v>9.5</v>
      </c>
      <c r="C123" s="66">
        <v>37</v>
      </c>
      <c r="D123" s="1" t="s">
        <v>33</v>
      </c>
      <c r="G123" s="22"/>
      <c r="H123" s="20"/>
      <c r="I123" s="20"/>
      <c r="J123" s="20"/>
      <c r="K123" s="20"/>
      <c r="L123" s="20"/>
      <c r="M123" s="20"/>
      <c r="N123" s="20"/>
      <c r="O123" s="20"/>
      <c r="P123" s="20"/>
      <c r="Q123" s="20"/>
    </row>
    <row r="124" spans="1:17" ht="15.75" thickBot="1" x14ac:dyDescent="0.3">
      <c r="A124">
        <f t="shared" si="1"/>
        <v>13.999999999999966</v>
      </c>
      <c r="B124" s="67">
        <v>9.1999999999999993</v>
      </c>
      <c r="C124" s="66">
        <v>35</v>
      </c>
      <c r="D124" s="1" t="s">
        <v>33</v>
      </c>
      <c r="G124" s="22"/>
      <c r="H124" s="20"/>
      <c r="I124" s="20"/>
      <c r="J124" s="20"/>
      <c r="K124" s="20"/>
      <c r="L124" s="20"/>
      <c r="M124" s="20"/>
      <c r="N124" s="20"/>
      <c r="O124" s="20"/>
      <c r="P124" s="20"/>
      <c r="Q124" s="20"/>
    </row>
    <row r="125" spans="1:17" ht="15.75" thickBot="1" x14ac:dyDescent="0.3">
      <c r="A125">
        <f t="shared" si="1"/>
        <v>14.099999999999966</v>
      </c>
      <c r="B125" s="67">
        <v>9.1</v>
      </c>
      <c r="C125" s="66">
        <v>34</v>
      </c>
      <c r="D125" s="1" t="s">
        <v>33</v>
      </c>
      <c r="G125" s="22"/>
      <c r="H125" s="20"/>
      <c r="I125" s="20"/>
      <c r="J125" s="20"/>
      <c r="K125" s="20"/>
      <c r="L125" s="20"/>
      <c r="M125" s="20"/>
      <c r="N125" s="20"/>
      <c r="O125" s="20"/>
      <c r="P125" s="20"/>
      <c r="Q125" s="20"/>
    </row>
    <row r="126" spans="1:17" ht="15.75" thickBot="1" x14ac:dyDescent="0.3">
      <c r="A126">
        <f t="shared" si="1"/>
        <v>14.199999999999966</v>
      </c>
      <c r="B126" s="67">
        <v>9.1</v>
      </c>
      <c r="C126" s="66">
        <v>33</v>
      </c>
      <c r="D126" s="1" t="s">
        <v>33</v>
      </c>
      <c r="G126" s="22"/>
      <c r="H126" s="20"/>
      <c r="I126" s="20"/>
      <c r="J126" s="20"/>
      <c r="K126" s="20"/>
      <c r="L126" s="20"/>
      <c r="M126" s="20"/>
      <c r="N126" s="20"/>
      <c r="O126" s="20"/>
      <c r="P126" s="20"/>
      <c r="Q126" s="20"/>
    </row>
    <row r="127" spans="1:17" ht="15.75" thickBot="1" x14ac:dyDescent="0.3">
      <c r="A127">
        <f t="shared" si="1"/>
        <v>14.299999999999965</v>
      </c>
      <c r="B127" s="67">
        <v>10.1</v>
      </c>
      <c r="C127" s="66">
        <v>32</v>
      </c>
      <c r="D127" s="1" t="s">
        <v>33</v>
      </c>
      <c r="G127" s="22"/>
      <c r="H127" s="20"/>
      <c r="I127" s="20"/>
      <c r="J127" s="20"/>
      <c r="K127" s="20"/>
      <c r="L127" s="20"/>
      <c r="M127" s="20"/>
      <c r="N127" s="20"/>
      <c r="O127" s="20"/>
      <c r="P127" s="20"/>
      <c r="Q127" s="20"/>
    </row>
    <row r="128" spans="1:17" ht="15.75" thickBot="1" x14ac:dyDescent="0.3">
      <c r="A128">
        <f t="shared" si="1"/>
        <v>14.399999999999965</v>
      </c>
      <c r="B128" s="67">
        <v>12</v>
      </c>
      <c r="C128" s="66">
        <v>32</v>
      </c>
      <c r="D128" s="1" t="s">
        <v>33</v>
      </c>
      <c r="G128" s="22"/>
      <c r="H128" s="20"/>
      <c r="I128" s="20"/>
      <c r="J128" s="20"/>
      <c r="K128" s="20"/>
      <c r="L128" s="20"/>
      <c r="M128" s="20"/>
      <c r="N128" s="20"/>
      <c r="O128" s="20"/>
      <c r="P128" s="20"/>
      <c r="Q128" s="20"/>
    </row>
    <row r="129" spans="1:17" ht="15.75" thickBot="1" x14ac:dyDescent="0.3">
      <c r="A129">
        <f t="shared" si="1"/>
        <v>14.499999999999964</v>
      </c>
      <c r="B129" s="67">
        <v>10.8</v>
      </c>
      <c r="C129" s="66">
        <v>37</v>
      </c>
      <c r="D129" s="1" t="s">
        <v>33</v>
      </c>
      <c r="G129" s="22"/>
      <c r="H129" s="20"/>
      <c r="I129" s="20"/>
      <c r="J129" s="20"/>
      <c r="K129" s="20"/>
      <c r="L129" s="20"/>
      <c r="M129" s="20"/>
      <c r="N129" s="20"/>
      <c r="O129" s="20"/>
      <c r="P129" s="20"/>
      <c r="Q129" s="20"/>
    </row>
    <row r="130" spans="1:17" ht="15.75" thickBot="1" x14ac:dyDescent="0.3">
      <c r="A130">
        <f t="shared" si="1"/>
        <v>14.599999999999964</v>
      </c>
      <c r="B130" s="67">
        <v>8.9</v>
      </c>
      <c r="C130" s="66">
        <v>40</v>
      </c>
      <c r="D130" s="1" t="s">
        <v>33</v>
      </c>
      <c r="G130" s="22"/>
      <c r="H130" s="20"/>
      <c r="I130" s="20"/>
      <c r="J130" s="20"/>
      <c r="K130" s="20"/>
      <c r="L130" s="20"/>
      <c r="M130" s="20"/>
      <c r="N130" s="20"/>
      <c r="O130" s="20"/>
      <c r="P130" s="20"/>
      <c r="Q130" s="20"/>
    </row>
    <row r="131" spans="1:17" ht="15.75" thickBot="1" x14ac:dyDescent="0.3">
      <c r="A131">
        <f t="shared" si="1"/>
        <v>14.699999999999964</v>
      </c>
      <c r="B131" s="67">
        <v>8.1999999999999993</v>
      </c>
      <c r="C131" s="66">
        <v>39</v>
      </c>
      <c r="D131" s="1" t="s">
        <v>33</v>
      </c>
      <c r="G131" s="22"/>
      <c r="H131" s="20"/>
      <c r="I131" s="20"/>
      <c r="J131" s="20"/>
      <c r="K131" s="20"/>
      <c r="L131" s="20"/>
      <c r="M131" s="20"/>
      <c r="N131" s="20"/>
      <c r="O131" s="20"/>
      <c r="P131" s="20"/>
      <c r="Q131" s="20"/>
    </row>
    <row r="132" spans="1:17" ht="15.75" thickBot="1" x14ac:dyDescent="0.3">
      <c r="A132">
        <f t="shared" ref="A132:A170" si="2">A131+0.1</f>
        <v>14.799999999999963</v>
      </c>
      <c r="B132" s="67">
        <v>7.8</v>
      </c>
      <c r="C132" s="66">
        <v>35</v>
      </c>
      <c r="D132" s="1" t="s">
        <v>33</v>
      </c>
      <c r="G132" s="22"/>
      <c r="H132" s="20"/>
      <c r="I132" s="20"/>
      <c r="J132" s="20"/>
      <c r="K132" s="20"/>
      <c r="L132" s="20"/>
      <c r="M132" s="20"/>
      <c r="N132" s="20"/>
      <c r="O132" s="20"/>
      <c r="P132" s="20"/>
      <c r="Q132" s="20"/>
    </row>
    <row r="133" spans="1:17" ht="15.75" thickBot="1" x14ac:dyDescent="0.3">
      <c r="A133">
        <f t="shared" si="2"/>
        <v>14.899999999999963</v>
      </c>
      <c r="B133" s="67">
        <v>7.5</v>
      </c>
      <c r="C133" s="66">
        <v>34</v>
      </c>
      <c r="D133" s="1" t="s">
        <v>33</v>
      </c>
      <c r="G133" s="22"/>
      <c r="H133" s="20"/>
      <c r="I133" s="20"/>
      <c r="J133" s="20"/>
      <c r="K133" s="20"/>
      <c r="L133" s="20"/>
      <c r="M133" s="20"/>
      <c r="N133" s="20"/>
      <c r="O133" s="20"/>
      <c r="P133" s="20"/>
      <c r="Q133" s="20"/>
    </row>
    <row r="134" spans="1:17" ht="15.75" thickBot="1" x14ac:dyDescent="0.3">
      <c r="A134">
        <f t="shared" si="2"/>
        <v>14.999999999999963</v>
      </c>
      <c r="B134" s="67">
        <v>7.9</v>
      </c>
      <c r="C134" s="66">
        <v>31</v>
      </c>
      <c r="D134" s="1" t="s">
        <v>33</v>
      </c>
      <c r="G134" s="22"/>
      <c r="H134" s="20"/>
      <c r="I134" s="20"/>
      <c r="J134" s="20"/>
      <c r="K134" s="20"/>
      <c r="L134" s="20"/>
      <c r="M134" s="20"/>
      <c r="N134" s="20"/>
      <c r="O134" s="20"/>
      <c r="P134" s="20"/>
      <c r="Q134" s="20"/>
    </row>
    <row r="135" spans="1:17" ht="15.75" thickBot="1" x14ac:dyDescent="0.3">
      <c r="A135">
        <f t="shared" si="2"/>
        <v>15.099999999999962</v>
      </c>
      <c r="B135" s="67">
        <v>11.1</v>
      </c>
      <c r="C135" s="66">
        <v>31</v>
      </c>
      <c r="D135" s="1" t="s">
        <v>33</v>
      </c>
      <c r="G135" s="22"/>
      <c r="H135" s="20"/>
      <c r="I135" s="20"/>
      <c r="J135" s="20"/>
      <c r="K135" s="20"/>
      <c r="L135" s="20"/>
      <c r="M135" s="20"/>
      <c r="N135" s="20"/>
      <c r="O135" s="20"/>
      <c r="P135" s="20"/>
      <c r="Q135" s="20"/>
    </row>
    <row r="136" spans="1:17" ht="15.75" thickBot="1" x14ac:dyDescent="0.3">
      <c r="A136">
        <f t="shared" si="2"/>
        <v>15.199999999999962</v>
      </c>
      <c r="B136" s="67">
        <v>12.1</v>
      </c>
      <c r="C136" s="66">
        <v>39</v>
      </c>
      <c r="D136" s="1" t="s">
        <v>33</v>
      </c>
      <c r="G136" s="22"/>
      <c r="H136" s="20"/>
      <c r="I136" s="20"/>
      <c r="J136" s="20"/>
      <c r="K136" s="20"/>
      <c r="L136" s="20"/>
      <c r="M136" s="20"/>
      <c r="N136" s="20"/>
      <c r="O136" s="20"/>
      <c r="P136" s="20"/>
      <c r="Q136" s="20"/>
    </row>
    <row r="137" spans="1:17" ht="15.75" thickBot="1" x14ac:dyDescent="0.3">
      <c r="A137">
        <f t="shared" si="2"/>
        <v>15.299999999999962</v>
      </c>
      <c r="B137" s="67">
        <v>9.6</v>
      </c>
      <c r="C137" s="66">
        <v>47</v>
      </c>
      <c r="D137" s="1" t="s">
        <v>33</v>
      </c>
      <c r="G137" s="22"/>
      <c r="H137" s="20"/>
      <c r="I137" s="20"/>
      <c r="J137" s="20"/>
      <c r="K137" s="20"/>
      <c r="L137" s="20"/>
      <c r="M137" s="20"/>
      <c r="N137" s="20"/>
      <c r="O137" s="20"/>
      <c r="P137" s="20"/>
      <c r="Q137" s="20"/>
    </row>
    <row r="138" spans="1:17" ht="15.75" thickBot="1" x14ac:dyDescent="0.3">
      <c r="A138">
        <f t="shared" si="2"/>
        <v>15.399999999999961</v>
      </c>
      <c r="B138" s="67">
        <v>8.6</v>
      </c>
      <c r="C138" s="66">
        <v>47</v>
      </c>
      <c r="D138" s="1" t="s">
        <v>33</v>
      </c>
      <c r="G138" s="22"/>
      <c r="H138" s="20"/>
      <c r="I138" s="20"/>
      <c r="J138" s="20"/>
      <c r="K138" s="20"/>
      <c r="L138" s="20"/>
      <c r="M138" s="20"/>
      <c r="N138" s="20"/>
      <c r="O138" s="20"/>
      <c r="P138" s="20"/>
      <c r="Q138" s="20"/>
    </row>
    <row r="139" spans="1:17" ht="15.75" thickBot="1" x14ac:dyDescent="0.3">
      <c r="A139">
        <f t="shared" si="2"/>
        <v>15.499999999999961</v>
      </c>
      <c r="B139" s="67">
        <v>10</v>
      </c>
      <c r="C139" s="66">
        <v>39</v>
      </c>
      <c r="D139" s="1" t="s">
        <v>33</v>
      </c>
      <c r="G139" s="22"/>
      <c r="H139" s="20"/>
      <c r="I139" s="20"/>
      <c r="J139" s="20"/>
      <c r="K139" s="20"/>
      <c r="L139" s="20"/>
      <c r="M139" s="20"/>
      <c r="N139" s="20"/>
      <c r="O139" s="20"/>
      <c r="P139" s="20"/>
      <c r="Q139" s="20"/>
    </row>
    <row r="140" spans="1:17" ht="15.75" thickBot="1" x14ac:dyDescent="0.3">
      <c r="A140">
        <f t="shared" si="2"/>
        <v>15.599999999999961</v>
      </c>
      <c r="B140" s="67">
        <v>16</v>
      </c>
      <c r="C140" s="66">
        <v>33</v>
      </c>
      <c r="D140" s="1" t="s">
        <v>33</v>
      </c>
      <c r="G140" s="22"/>
      <c r="H140" s="20"/>
      <c r="I140" s="20"/>
      <c r="J140" s="20"/>
      <c r="K140" s="20"/>
      <c r="L140" s="20"/>
      <c r="M140" s="20"/>
      <c r="N140" s="20"/>
      <c r="O140" s="20"/>
      <c r="P140" s="20"/>
      <c r="Q140" s="20"/>
    </row>
    <row r="141" spans="1:17" ht="15.75" thickBot="1" x14ac:dyDescent="0.3">
      <c r="A141">
        <f t="shared" si="2"/>
        <v>15.69999999999996</v>
      </c>
      <c r="B141" s="67">
        <v>18</v>
      </c>
      <c r="C141" s="66">
        <v>51</v>
      </c>
      <c r="D141" s="1" t="s">
        <v>33</v>
      </c>
      <c r="G141" s="22"/>
      <c r="H141" s="20"/>
      <c r="I141" s="20"/>
      <c r="J141" s="20"/>
      <c r="K141" s="20"/>
      <c r="L141" s="20"/>
      <c r="M141" s="20"/>
      <c r="N141" s="20"/>
      <c r="O141" s="20"/>
      <c r="P141" s="20"/>
      <c r="Q141" s="20"/>
    </row>
    <row r="142" spans="1:17" ht="15.75" thickBot="1" x14ac:dyDescent="0.3">
      <c r="A142">
        <f t="shared" si="2"/>
        <v>15.79999999999996</v>
      </c>
      <c r="B142" s="67">
        <v>17.899999999999999</v>
      </c>
      <c r="C142" s="66">
        <v>64</v>
      </c>
      <c r="D142" s="1" t="s">
        <v>33</v>
      </c>
      <c r="G142" s="22"/>
      <c r="H142" s="20"/>
      <c r="I142" s="20"/>
      <c r="J142" s="20"/>
      <c r="K142" s="20"/>
      <c r="L142" s="20"/>
      <c r="M142" s="20"/>
      <c r="N142" s="20"/>
      <c r="O142" s="20"/>
      <c r="P142" s="20"/>
      <c r="Q142" s="20"/>
    </row>
    <row r="143" spans="1:17" ht="15.75" thickBot="1" x14ac:dyDescent="0.3">
      <c r="A143">
        <f t="shared" si="2"/>
        <v>15.899999999999959</v>
      </c>
      <c r="B143" s="67">
        <v>13.3</v>
      </c>
      <c r="C143" s="66">
        <v>77</v>
      </c>
      <c r="D143" s="1" t="s">
        <v>33</v>
      </c>
      <c r="G143" s="22"/>
      <c r="H143" s="20"/>
      <c r="I143" s="20"/>
      <c r="J143" s="20"/>
      <c r="K143" s="20"/>
      <c r="L143" s="20"/>
      <c r="M143" s="20"/>
      <c r="N143" s="20"/>
      <c r="O143" s="20"/>
      <c r="P143" s="20"/>
      <c r="Q143" s="20"/>
    </row>
    <row r="144" spans="1:17" ht="15.75" thickBot="1" x14ac:dyDescent="0.3">
      <c r="A144">
        <f t="shared" si="2"/>
        <v>15.999999999999959</v>
      </c>
      <c r="B144" s="67">
        <v>11.6</v>
      </c>
      <c r="C144" s="66">
        <v>65</v>
      </c>
      <c r="D144" s="1" t="s">
        <v>33</v>
      </c>
      <c r="G144" s="22"/>
      <c r="H144" s="20"/>
      <c r="I144" s="20"/>
      <c r="J144" s="20"/>
      <c r="K144" s="20"/>
      <c r="L144" s="20"/>
      <c r="M144" s="20"/>
      <c r="N144" s="20"/>
      <c r="O144" s="20"/>
      <c r="P144" s="20"/>
      <c r="Q144" s="20"/>
    </row>
    <row r="145" spans="1:17" ht="15.75" thickBot="1" x14ac:dyDescent="0.3">
      <c r="A145">
        <f t="shared" si="2"/>
        <v>16.099999999999959</v>
      </c>
      <c r="B145" s="67">
        <v>11.8</v>
      </c>
      <c r="C145" s="66">
        <v>50</v>
      </c>
      <c r="D145" s="1" t="s">
        <v>33</v>
      </c>
      <c r="G145" s="22"/>
      <c r="H145" s="20"/>
      <c r="I145" s="20"/>
      <c r="J145" s="20"/>
      <c r="K145" s="20"/>
      <c r="L145" s="20"/>
      <c r="M145" s="20"/>
      <c r="N145" s="20"/>
      <c r="O145" s="20"/>
      <c r="P145" s="20"/>
      <c r="Q145" s="20"/>
    </row>
    <row r="146" spans="1:17" ht="15.75" thickBot="1" x14ac:dyDescent="0.3">
      <c r="A146">
        <f t="shared" si="2"/>
        <v>16.19999999999996</v>
      </c>
      <c r="B146" s="67">
        <v>14.3</v>
      </c>
      <c r="C146" s="66">
        <v>42</v>
      </c>
      <c r="D146" s="1" t="s">
        <v>33</v>
      </c>
      <c r="G146" s="22"/>
      <c r="H146" s="20"/>
      <c r="I146" s="20"/>
      <c r="J146" s="20"/>
      <c r="K146" s="20"/>
      <c r="L146" s="20"/>
      <c r="M146" s="20"/>
      <c r="N146" s="20"/>
      <c r="O146" s="20"/>
      <c r="P146" s="20"/>
      <c r="Q146" s="20"/>
    </row>
    <row r="147" spans="1:17" ht="15.75" thickBot="1" x14ac:dyDescent="0.3">
      <c r="A147">
        <f t="shared" si="2"/>
        <v>16.299999999999962</v>
      </c>
      <c r="B147" s="67">
        <v>17.2</v>
      </c>
      <c r="C147" s="66">
        <v>40</v>
      </c>
      <c r="D147" s="1" t="s">
        <v>33</v>
      </c>
      <c r="G147" s="22"/>
      <c r="H147" s="20"/>
      <c r="I147" s="20"/>
      <c r="J147" s="20"/>
      <c r="K147" s="20"/>
      <c r="L147" s="20"/>
      <c r="M147" s="20"/>
      <c r="N147" s="20"/>
      <c r="O147" s="20"/>
      <c r="P147" s="20"/>
      <c r="Q147" s="20"/>
    </row>
    <row r="148" spans="1:17" ht="15.75" thickBot="1" x14ac:dyDescent="0.3">
      <c r="A148">
        <f t="shared" si="2"/>
        <v>16.399999999999963</v>
      </c>
      <c r="B148" s="67">
        <v>15.4</v>
      </c>
      <c r="C148" s="66">
        <v>42</v>
      </c>
      <c r="D148" s="1" t="s">
        <v>33</v>
      </c>
      <c r="G148" s="22"/>
      <c r="H148" s="20"/>
      <c r="I148" s="20"/>
      <c r="J148" s="20"/>
      <c r="K148" s="20"/>
      <c r="L148" s="20"/>
      <c r="M148" s="20"/>
      <c r="N148" s="20"/>
      <c r="O148" s="20"/>
      <c r="P148" s="20"/>
      <c r="Q148" s="20"/>
    </row>
    <row r="149" spans="1:17" ht="15.75" thickBot="1" x14ac:dyDescent="0.3">
      <c r="A149">
        <f t="shared" si="2"/>
        <v>16.499999999999964</v>
      </c>
      <c r="B149" s="67">
        <v>16</v>
      </c>
      <c r="C149" s="66">
        <v>42</v>
      </c>
      <c r="D149" s="1" t="s">
        <v>33</v>
      </c>
      <c r="G149" s="22"/>
      <c r="H149" s="20"/>
      <c r="I149" s="20"/>
      <c r="J149" s="20"/>
      <c r="K149" s="20"/>
      <c r="L149" s="20"/>
      <c r="M149" s="20"/>
      <c r="N149" s="20"/>
      <c r="O149" s="20"/>
      <c r="P149" s="20"/>
      <c r="Q149" s="20"/>
    </row>
    <row r="150" spans="1:17" ht="15.75" thickBot="1" x14ac:dyDescent="0.3">
      <c r="A150">
        <f t="shared" si="2"/>
        <v>16.599999999999966</v>
      </c>
      <c r="B150" s="67">
        <v>12.5</v>
      </c>
      <c r="C150" s="66">
        <v>34</v>
      </c>
      <c r="D150" s="1" t="s">
        <v>33</v>
      </c>
      <c r="G150" s="22"/>
      <c r="H150" s="20"/>
      <c r="I150" s="20"/>
      <c r="J150" s="20"/>
      <c r="K150" s="20"/>
      <c r="L150" s="20"/>
      <c r="M150" s="20"/>
      <c r="N150" s="20"/>
      <c r="O150" s="20"/>
      <c r="P150" s="20"/>
      <c r="Q150" s="20"/>
    </row>
    <row r="151" spans="1:17" ht="15.75" thickBot="1" x14ac:dyDescent="0.3">
      <c r="A151">
        <f t="shared" si="2"/>
        <v>16.699999999999967</v>
      </c>
      <c r="B151" s="67">
        <v>12.7</v>
      </c>
      <c r="C151" s="66">
        <v>26</v>
      </c>
      <c r="D151" s="1" t="s">
        <v>33</v>
      </c>
      <c r="G151" s="22"/>
      <c r="H151" s="20"/>
      <c r="I151" s="20"/>
      <c r="J151" s="20"/>
      <c r="K151" s="20"/>
      <c r="L151" s="20"/>
      <c r="M151" s="20"/>
      <c r="N151" s="20"/>
      <c r="O151" s="20"/>
      <c r="P151" s="20"/>
      <c r="Q151" s="20"/>
    </row>
    <row r="152" spans="1:17" ht="15.75" thickBot="1" x14ac:dyDescent="0.3">
      <c r="A152">
        <f t="shared" si="2"/>
        <v>16.799999999999969</v>
      </c>
      <c r="B152" s="67">
        <v>17</v>
      </c>
      <c r="C152" s="66">
        <v>21</v>
      </c>
      <c r="D152" s="1" t="s">
        <v>33</v>
      </c>
      <c r="G152" s="22"/>
      <c r="H152" s="20"/>
      <c r="I152" s="20"/>
      <c r="J152" s="20"/>
      <c r="K152" s="20"/>
      <c r="L152" s="20"/>
      <c r="M152" s="20"/>
      <c r="N152" s="20"/>
      <c r="O152" s="20"/>
      <c r="P152" s="20"/>
      <c r="Q152" s="20"/>
    </row>
    <row r="153" spans="1:17" ht="15.75" thickBot="1" x14ac:dyDescent="0.3">
      <c r="A153">
        <f t="shared" si="2"/>
        <v>16.89999999999997</v>
      </c>
      <c r="B153" s="67">
        <v>13.5</v>
      </c>
      <c r="C153" s="66">
        <v>18</v>
      </c>
      <c r="D153" s="1" t="s">
        <v>33</v>
      </c>
      <c r="G153" s="22"/>
      <c r="H153" s="20"/>
      <c r="I153" s="20"/>
      <c r="J153" s="20"/>
      <c r="K153" s="20"/>
      <c r="L153" s="20"/>
      <c r="M153" s="20"/>
      <c r="N153" s="20"/>
      <c r="O153" s="20"/>
      <c r="P153" s="20"/>
      <c r="Q153" s="20"/>
    </row>
    <row r="154" spans="1:17" ht="15.75" thickBot="1" x14ac:dyDescent="0.3">
      <c r="A154">
        <f t="shared" si="2"/>
        <v>16.999999999999972</v>
      </c>
      <c r="B154" s="67">
        <v>12.5</v>
      </c>
      <c r="C154" s="66">
        <v>21</v>
      </c>
      <c r="D154" s="1" t="s">
        <v>33</v>
      </c>
      <c r="G154" s="22"/>
      <c r="H154" s="20"/>
      <c r="I154" s="20"/>
      <c r="J154" s="20"/>
      <c r="K154" s="20"/>
      <c r="L154" s="20"/>
      <c r="M154" s="20"/>
      <c r="N154" s="20"/>
      <c r="O154" s="20"/>
      <c r="P154" s="20"/>
      <c r="Q154" s="20"/>
    </row>
    <row r="155" spans="1:17" ht="15.75" thickBot="1" x14ac:dyDescent="0.3">
      <c r="A155">
        <f t="shared" si="2"/>
        <v>17.099999999999973</v>
      </c>
      <c r="B155" s="67">
        <v>14.5</v>
      </c>
      <c r="C155" s="66">
        <v>30</v>
      </c>
      <c r="D155" s="1" t="s">
        <v>33</v>
      </c>
      <c r="G155" s="22"/>
      <c r="H155" s="20"/>
      <c r="I155" s="20"/>
      <c r="J155" s="20"/>
      <c r="K155" s="20"/>
      <c r="L155" s="20"/>
      <c r="M155" s="20"/>
      <c r="N155" s="20"/>
      <c r="O155" s="20"/>
      <c r="P155" s="20"/>
      <c r="Q155" s="20"/>
    </row>
    <row r="156" spans="1:17" ht="15.75" thickBot="1" x14ac:dyDescent="0.3">
      <c r="A156">
        <f t="shared" si="2"/>
        <v>17.199999999999974</v>
      </c>
      <c r="B156" s="67">
        <v>13.5</v>
      </c>
      <c r="C156" s="66">
        <v>29</v>
      </c>
      <c r="D156" s="1" t="s">
        <v>33</v>
      </c>
      <c r="G156" s="22"/>
      <c r="H156" s="20"/>
      <c r="I156" s="20"/>
      <c r="J156" s="20"/>
      <c r="K156" s="20"/>
      <c r="L156" s="20"/>
      <c r="M156" s="20"/>
      <c r="N156" s="20"/>
      <c r="O156" s="20"/>
      <c r="P156" s="20"/>
      <c r="Q156" s="20"/>
    </row>
    <row r="157" spans="1:17" ht="15.75" thickBot="1" x14ac:dyDescent="0.3">
      <c r="A157">
        <f t="shared" si="2"/>
        <v>17.299999999999976</v>
      </c>
      <c r="B157" s="67">
        <v>8.6999999999999993</v>
      </c>
      <c r="C157" s="66">
        <v>21</v>
      </c>
      <c r="D157" s="1" t="s">
        <v>33</v>
      </c>
      <c r="G157" s="22"/>
      <c r="H157" s="20"/>
      <c r="I157" s="20"/>
      <c r="J157" s="20"/>
      <c r="K157" s="20"/>
      <c r="L157" s="20"/>
      <c r="M157" s="20"/>
      <c r="N157" s="20"/>
      <c r="O157" s="20"/>
      <c r="P157" s="20"/>
      <c r="Q157" s="20"/>
    </row>
    <row r="158" spans="1:17" ht="15.75" thickBot="1" x14ac:dyDescent="0.3">
      <c r="A158">
        <f t="shared" si="2"/>
        <v>17.399999999999977</v>
      </c>
      <c r="B158" s="67">
        <v>9.6</v>
      </c>
      <c r="C158" s="66">
        <v>18</v>
      </c>
      <c r="D158" s="1" t="s">
        <v>33</v>
      </c>
      <c r="G158" s="22"/>
      <c r="H158" s="20"/>
      <c r="I158" s="20"/>
      <c r="J158" s="20"/>
      <c r="K158" s="20"/>
      <c r="L158" s="20"/>
      <c r="M158" s="20"/>
      <c r="N158" s="20"/>
      <c r="O158" s="20"/>
      <c r="P158" s="20"/>
      <c r="Q158" s="20"/>
    </row>
    <row r="159" spans="1:17" ht="15.75" thickBot="1" x14ac:dyDescent="0.3">
      <c r="A159">
        <f t="shared" si="2"/>
        <v>17.499999999999979</v>
      </c>
      <c r="B159" s="67">
        <v>14.7</v>
      </c>
      <c r="C159" s="66">
        <v>15</v>
      </c>
      <c r="D159" s="1" t="s">
        <v>33</v>
      </c>
      <c r="G159" s="22"/>
      <c r="H159" s="20"/>
      <c r="I159" s="20"/>
      <c r="J159" s="20"/>
      <c r="K159" s="20"/>
      <c r="L159" s="20"/>
      <c r="M159" s="20"/>
      <c r="N159" s="20"/>
      <c r="O159" s="20"/>
      <c r="P159" s="20"/>
      <c r="Q159" s="20"/>
    </row>
    <row r="160" spans="1:17" ht="15.75" thickBot="1" x14ac:dyDescent="0.3">
      <c r="A160">
        <f t="shared" si="2"/>
        <v>17.59999999999998</v>
      </c>
      <c r="B160" s="67">
        <v>17.600000000000001</v>
      </c>
      <c r="C160" s="66">
        <v>12</v>
      </c>
      <c r="D160" s="1" t="s">
        <v>33</v>
      </c>
      <c r="G160" s="22"/>
      <c r="H160" s="20"/>
      <c r="I160" s="20"/>
      <c r="J160" s="20"/>
      <c r="K160" s="20"/>
      <c r="L160" s="20"/>
      <c r="M160" s="20"/>
      <c r="N160" s="20"/>
      <c r="O160" s="20"/>
      <c r="P160" s="20"/>
      <c r="Q160" s="20"/>
    </row>
    <row r="161" spans="1:17" ht="15.75" thickBot="1" x14ac:dyDescent="0.3">
      <c r="A161">
        <f t="shared" si="2"/>
        <v>17.699999999999982</v>
      </c>
      <c r="B161" s="67">
        <v>17</v>
      </c>
      <c r="C161" s="66">
        <v>17</v>
      </c>
      <c r="D161" s="1" t="s">
        <v>33</v>
      </c>
      <c r="G161" s="22"/>
      <c r="H161" s="20"/>
      <c r="I161" s="20"/>
      <c r="J161" s="20"/>
      <c r="K161" s="20"/>
      <c r="L161" s="20"/>
      <c r="M161" s="20"/>
      <c r="N161" s="20"/>
      <c r="O161" s="20"/>
      <c r="P161" s="20"/>
      <c r="Q161" s="20"/>
    </row>
    <row r="162" spans="1:17" ht="15.75" thickBot="1" x14ac:dyDescent="0.3">
      <c r="A162">
        <f t="shared" si="2"/>
        <v>17.799999999999983</v>
      </c>
      <c r="B162" s="67">
        <v>14.9</v>
      </c>
      <c r="C162" s="66">
        <v>21</v>
      </c>
      <c r="D162" s="1" t="s">
        <v>33</v>
      </c>
      <c r="G162" s="22"/>
      <c r="H162" s="20"/>
      <c r="I162" s="20"/>
      <c r="J162" s="20"/>
      <c r="K162" s="20"/>
      <c r="L162" s="20"/>
      <c r="M162" s="20"/>
      <c r="N162" s="20"/>
      <c r="O162" s="20"/>
      <c r="P162" s="20"/>
      <c r="Q162" s="20"/>
    </row>
    <row r="163" spans="1:17" ht="15.75" thickBot="1" x14ac:dyDescent="0.3">
      <c r="A163">
        <f t="shared" si="2"/>
        <v>17.899999999999984</v>
      </c>
      <c r="B163" s="67">
        <v>14.5</v>
      </c>
      <c r="C163" s="66">
        <v>14</v>
      </c>
      <c r="D163" s="1" t="s">
        <v>33</v>
      </c>
      <c r="G163" s="22"/>
      <c r="H163" s="20"/>
      <c r="I163" s="20"/>
      <c r="J163" s="20"/>
      <c r="K163" s="20"/>
      <c r="L163" s="20"/>
      <c r="M163" s="20"/>
      <c r="N163" s="20"/>
      <c r="O163" s="20"/>
      <c r="P163" s="20"/>
      <c r="Q163" s="20"/>
    </row>
    <row r="164" spans="1:17" ht="15.75" thickBot="1" x14ac:dyDescent="0.3">
      <c r="A164">
        <f t="shared" si="2"/>
        <v>17.999999999999986</v>
      </c>
      <c r="B164" s="67">
        <v>15.8</v>
      </c>
      <c r="C164" s="66">
        <v>14</v>
      </c>
      <c r="D164" s="1" t="s">
        <v>33</v>
      </c>
      <c r="G164" s="22"/>
      <c r="H164" s="20"/>
      <c r="I164" s="20"/>
      <c r="J164" s="20"/>
      <c r="K164" s="20"/>
      <c r="L164" s="20"/>
      <c r="M164" s="20"/>
      <c r="N164" s="20"/>
      <c r="O164" s="20"/>
      <c r="P164" s="20"/>
      <c r="Q164" s="20"/>
    </row>
    <row r="165" spans="1:17" ht="15.75" thickBot="1" x14ac:dyDescent="0.3">
      <c r="A165">
        <f t="shared" si="2"/>
        <v>18.099999999999987</v>
      </c>
      <c r="B165" s="67">
        <v>17.2</v>
      </c>
      <c r="C165" s="66">
        <v>18</v>
      </c>
      <c r="D165" s="1" t="s">
        <v>33</v>
      </c>
      <c r="G165" s="22"/>
      <c r="H165" s="20"/>
      <c r="I165" s="20"/>
      <c r="J165" s="20"/>
      <c r="K165" s="20"/>
      <c r="L165" s="20"/>
      <c r="M165" s="20"/>
      <c r="N165" s="20"/>
      <c r="O165" s="20"/>
      <c r="P165" s="20"/>
      <c r="Q165" s="20"/>
    </row>
    <row r="166" spans="1:17" ht="15.75" thickBot="1" x14ac:dyDescent="0.3">
      <c r="A166">
        <f t="shared" si="2"/>
        <v>18.199999999999989</v>
      </c>
      <c r="B166" s="67">
        <v>18.8</v>
      </c>
      <c r="C166" s="66">
        <v>28</v>
      </c>
      <c r="D166" s="1" t="s">
        <v>33</v>
      </c>
      <c r="G166" s="22"/>
      <c r="H166" s="20"/>
      <c r="I166" s="20"/>
      <c r="J166" s="20"/>
      <c r="K166" s="20"/>
      <c r="L166" s="20"/>
      <c r="M166" s="20"/>
      <c r="N166" s="20"/>
      <c r="O166" s="20"/>
      <c r="P166" s="20"/>
      <c r="Q166" s="20"/>
    </row>
    <row r="167" spans="1:17" ht="15.75" thickBot="1" x14ac:dyDescent="0.3">
      <c r="A167">
        <f t="shared" si="2"/>
        <v>18.29999999999999</v>
      </c>
      <c r="B167" s="67">
        <v>26.2</v>
      </c>
      <c r="C167" s="66">
        <v>33</v>
      </c>
      <c r="D167" s="1" t="s">
        <v>33</v>
      </c>
      <c r="G167" s="22"/>
      <c r="H167" s="20"/>
      <c r="I167" s="20"/>
      <c r="J167" s="20"/>
      <c r="K167" s="20"/>
      <c r="L167" s="20"/>
      <c r="M167" s="20"/>
      <c r="N167" s="20"/>
      <c r="O167" s="20"/>
      <c r="P167" s="20"/>
      <c r="Q167" s="20"/>
    </row>
    <row r="168" spans="1:17" ht="15.75" thickBot="1" x14ac:dyDescent="0.3">
      <c r="A168">
        <f t="shared" si="2"/>
        <v>18.399999999999991</v>
      </c>
      <c r="B168" s="67">
        <v>28.7</v>
      </c>
      <c r="C168" s="66">
        <v>71</v>
      </c>
      <c r="D168" s="1" t="s">
        <v>33</v>
      </c>
      <c r="G168" s="22"/>
      <c r="H168" s="20"/>
      <c r="I168" s="20"/>
      <c r="J168" s="20"/>
      <c r="K168" s="20"/>
      <c r="L168" s="20"/>
      <c r="M168" s="20"/>
      <c r="N168" s="20"/>
      <c r="O168" s="20"/>
      <c r="P168" s="20"/>
      <c r="Q168" s="20"/>
    </row>
    <row r="169" spans="1:17" ht="15.75" thickBot="1" x14ac:dyDescent="0.3">
      <c r="A169">
        <f t="shared" si="2"/>
        <v>18.499999999999993</v>
      </c>
      <c r="B169" s="67">
        <v>81.099999999999994</v>
      </c>
      <c r="C169" s="66">
        <v>100</v>
      </c>
      <c r="D169" s="1" t="s">
        <v>33</v>
      </c>
      <c r="G169" s="22"/>
      <c r="H169" s="20"/>
      <c r="I169" s="20"/>
      <c r="J169" s="20"/>
      <c r="K169" s="20"/>
      <c r="L169" s="20"/>
      <c r="M169" s="20"/>
      <c r="N169" s="20"/>
      <c r="O169" s="20"/>
      <c r="P169" s="20"/>
      <c r="Q169" s="20"/>
    </row>
    <row r="170" spans="1:17" ht="15.75" thickBot="1" x14ac:dyDescent="0.3">
      <c r="A170">
        <f t="shared" si="2"/>
        <v>18.599999999999994</v>
      </c>
      <c r="B170" s="67">
        <v>36.200000000000003</v>
      </c>
      <c r="C170" s="66">
        <v>146</v>
      </c>
      <c r="D170" s="1" t="s">
        <v>33</v>
      </c>
      <c r="G170" s="22"/>
      <c r="H170" s="20"/>
      <c r="I170" s="20"/>
      <c r="J170" s="20"/>
      <c r="K170" s="20"/>
      <c r="L170" s="20"/>
      <c r="M170" s="20"/>
      <c r="N170" s="20"/>
      <c r="O170" s="20"/>
      <c r="P170" s="20"/>
      <c r="Q170" s="20"/>
    </row>
  </sheetData>
  <pageMargins left="0.23622047244094491" right="0.23622047244094491" top="0.19685039370078741" bottom="0.15748031496062992" header="0.31496062992125984" footer="0.31496062992125984"/>
  <pageSetup paperSize="9" scale="45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3"/>
  <sheetViews>
    <sheetView topLeftCell="A154" zoomScale="80" zoomScaleNormal="80" workbookViewId="0">
      <selection activeCell="K34" sqref="K34"/>
    </sheetView>
  </sheetViews>
  <sheetFormatPr defaultRowHeight="15" x14ac:dyDescent="0.25"/>
  <cols>
    <col min="2" max="3" width="9.140625" style="11"/>
  </cols>
  <sheetData>
    <row r="1" spans="1:5" ht="15.75" thickBot="1" x14ac:dyDescent="0.3">
      <c r="A1" s="56" t="s">
        <v>39</v>
      </c>
      <c r="B1" s="11" t="s">
        <v>40</v>
      </c>
      <c r="C1" s="11" t="s">
        <v>36</v>
      </c>
      <c r="D1" s="11" t="s">
        <v>41</v>
      </c>
      <c r="E1" s="20"/>
    </row>
    <row r="2" spans="1:5" ht="15.75" thickBot="1" x14ac:dyDescent="0.3">
      <c r="A2" s="1">
        <v>1.3</v>
      </c>
      <c r="B2" s="68">
        <v>9.8000000000000007</v>
      </c>
      <c r="C2" s="65">
        <v>16</v>
      </c>
      <c r="D2" s="1" t="s">
        <v>33</v>
      </c>
      <c r="E2" s="20"/>
    </row>
    <row r="3" spans="1:5" ht="15.75" thickBot="1" x14ac:dyDescent="0.3">
      <c r="A3">
        <f>A2+0.1</f>
        <v>1.4000000000000001</v>
      </c>
      <c r="B3" s="67">
        <v>15</v>
      </c>
      <c r="C3" s="66">
        <v>38</v>
      </c>
      <c r="D3" s="1" t="s">
        <v>33</v>
      </c>
      <c r="E3" s="20"/>
    </row>
    <row r="4" spans="1:5" ht="15.75" thickBot="1" x14ac:dyDescent="0.3">
      <c r="A4">
        <f t="shared" ref="A4:A67" si="0">A3+0.1</f>
        <v>1.5000000000000002</v>
      </c>
      <c r="B4" s="67">
        <v>12.5</v>
      </c>
      <c r="C4" s="66">
        <v>50</v>
      </c>
      <c r="D4" s="1" t="s">
        <v>33</v>
      </c>
      <c r="E4" s="20"/>
    </row>
    <row r="5" spans="1:5" ht="15.75" thickBot="1" x14ac:dyDescent="0.3">
      <c r="A5">
        <f t="shared" si="0"/>
        <v>1.6000000000000003</v>
      </c>
      <c r="B5" s="67">
        <v>9</v>
      </c>
      <c r="C5" s="66">
        <v>57</v>
      </c>
      <c r="D5" s="1" t="s">
        <v>33</v>
      </c>
      <c r="E5" s="20"/>
    </row>
    <row r="6" spans="1:5" ht="15.75" thickBot="1" x14ac:dyDescent="0.3">
      <c r="A6">
        <f t="shared" si="0"/>
        <v>1.7000000000000004</v>
      </c>
      <c r="B6" s="67">
        <v>8.1</v>
      </c>
      <c r="C6" s="66">
        <v>69</v>
      </c>
      <c r="D6" s="1" t="s">
        <v>33</v>
      </c>
      <c r="E6" s="20"/>
    </row>
    <row r="7" spans="1:5" ht="15.75" thickBot="1" x14ac:dyDescent="0.3">
      <c r="A7">
        <f t="shared" si="0"/>
        <v>1.8000000000000005</v>
      </c>
      <c r="B7" s="67">
        <v>10.199999999999999</v>
      </c>
      <c r="C7" s="66">
        <v>75</v>
      </c>
      <c r="D7" s="1" t="s">
        <v>33</v>
      </c>
      <c r="E7" s="20"/>
    </row>
    <row r="8" spans="1:5" ht="15.75" thickBot="1" x14ac:dyDescent="0.3">
      <c r="A8">
        <f t="shared" si="0"/>
        <v>1.9000000000000006</v>
      </c>
      <c r="B8" s="67">
        <v>8.6</v>
      </c>
      <c r="C8" s="66">
        <v>82</v>
      </c>
      <c r="D8" s="1" t="s">
        <v>33</v>
      </c>
      <c r="E8" s="20"/>
    </row>
    <row r="9" spans="1:5" ht="15.75" thickBot="1" x14ac:dyDescent="0.3">
      <c r="A9">
        <f t="shared" si="0"/>
        <v>2.0000000000000004</v>
      </c>
      <c r="B9" s="67">
        <v>13.3</v>
      </c>
      <c r="C9" s="66">
        <v>157</v>
      </c>
      <c r="D9" s="1" t="s">
        <v>33</v>
      </c>
      <c r="E9" s="20"/>
    </row>
    <row r="10" spans="1:5" ht="15.75" thickBot="1" x14ac:dyDescent="0.3">
      <c r="A10">
        <f t="shared" si="0"/>
        <v>2.1000000000000005</v>
      </c>
      <c r="B10" s="67">
        <v>7.6</v>
      </c>
      <c r="C10" s="66">
        <v>115</v>
      </c>
      <c r="D10" s="1" t="s">
        <v>33</v>
      </c>
      <c r="E10" s="20"/>
    </row>
    <row r="11" spans="1:5" ht="15.75" thickBot="1" x14ac:dyDescent="0.3">
      <c r="A11">
        <f t="shared" si="0"/>
        <v>2.2000000000000006</v>
      </c>
      <c r="B11" s="67">
        <v>6.2</v>
      </c>
      <c r="C11" s="66">
        <v>103</v>
      </c>
      <c r="D11" s="1" t="s">
        <v>33</v>
      </c>
      <c r="E11" s="20"/>
    </row>
    <row r="12" spans="1:5" ht="15.75" thickBot="1" x14ac:dyDescent="0.3">
      <c r="A12">
        <f t="shared" si="0"/>
        <v>2.3000000000000007</v>
      </c>
      <c r="B12" s="67">
        <v>7.8</v>
      </c>
      <c r="C12" s="66">
        <v>159</v>
      </c>
      <c r="D12" s="1" t="s">
        <v>33</v>
      </c>
      <c r="E12" s="20"/>
    </row>
    <row r="13" spans="1:5" ht="15.75" thickBot="1" x14ac:dyDescent="0.3">
      <c r="A13">
        <f t="shared" si="0"/>
        <v>2.4000000000000008</v>
      </c>
      <c r="B13" s="67">
        <v>1.9</v>
      </c>
      <c r="C13" s="66">
        <v>111</v>
      </c>
      <c r="D13" s="1" t="s">
        <v>33</v>
      </c>
      <c r="E13" s="20"/>
    </row>
    <row r="14" spans="1:5" ht="15.75" thickBot="1" x14ac:dyDescent="0.3">
      <c r="A14">
        <f t="shared" si="0"/>
        <v>2.5000000000000009</v>
      </c>
      <c r="B14" s="67">
        <v>2.1</v>
      </c>
      <c r="C14" s="66">
        <v>54</v>
      </c>
      <c r="D14" s="1" t="s">
        <v>33</v>
      </c>
      <c r="E14" s="20"/>
    </row>
    <row r="15" spans="1:5" ht="15.75" thickBot="1" x14ac:dyDescent="0.3">
      <c r="A15">
        <f t="shared" si="0"/>
        <v>2.600000000000001</v>
      </c>
      <c r="B15" s="67">
        <v>1.8</v>
      </c>
      <c r="C15" s="66">
        <v>37</v>
      </c>
      <c r="D15" s="1" t="s">
        <v>33</v>
      </c>
      <c r="E15" s="20"/>
    </row>
    <row r="16" spans="1:5" ht="15.75" thickBot="1" x14ac:dyDescent="0.3">
      <c r="A16">
        <f t="shared" si="0"/>
        <v>2.7000000000000011</v>
      </c>
      <c r="B16" s="67">
        <v>8.1</v>
      </c>
      <c r="C16" s="66">
        <v>50</v>
      </c>
      <c r="D16" s="1" t="s">
        <v>33</v>
      </c>
      <c r="E16" s="20"/>
    </row>
    <row r="17" spans="1:5" ht="15.75" thickBot="1" x14ac:dyDescent="0.3">
      <c r="A17">
        <f t="shared" si="0"/>
        <v>2.8000000000000012</v>
      </c>
      <c r="B17" s="67">
        <v>4.3</v>
      </c>
      <c r="C17" s="66">
        <v>142</v>
      </c>
      <c r="D17" s="1" t="s">
        <v>33</v>
      </c>
      <c r="E17" s="20"/>
    </row>
    <row r="18" spans="1:5" ht="15.75" thickBot="1" x14ac:dyDescent="0.3">
      <c r="A18">
        <f t="shared" si="0"/>
        <v>2.9000000000000012</v>
      </c>
      <c r="B18" s="67">
        <v>4.0999999999999996</v>
      </c>
      <c r="C18" s="66">
        <v>166</v>
      </c>
      <c r="D18" s="1" t="s">
        <v>33</v>
      </c>
      <c r="E18" s="20"/>
    </row>
    <row r="19" spans="1:5" ht="15.75" thickBot="1" x14ac:dyDescent="0.3">
      <c r="A19">
        <f t="shared" si="0"/>
        <v>3.0000000000000013</v>
      </c>
      <c r="B19" s="67">
        <v>6.8</v>
      </c>
      <c r="C19" s="66">
        <v>177</v>
      </c>
      <c r="D19" s="1" t="s">
        <v>33</v>
      </c>
      <c r="E19" s="20"/>
    </row>
    <row r="20" spans="1:5" ht="15.75" thickBot="1" x14ac:dyDescent="0.3">
      <c r="A20">
        <f t="shared" si="0"/>
        <v>3.1000000000000014</v>
      </c>
      <c r="B20" s="67">
        <v>17.899999999999999</v>
      </c>
      <c r="C20" s="66">
        <v>107</v>
      </c>
      <c r="D20" s="1" t="s">
        <v>33</v>
      </c>
      <c r="E20" s="20"/>
    </row>
    <row r="21" spans="1:5" ht="15.75" thickBot="1" x14ac:dyDescent="0.3">
      <c r="A21">
        <f t="shared" si="0"/>
        <v>3.2000000000000015</v>
      </c>
      <c r="B21" s="67">
        <v>16</v>
      </c>
      <c r="C21" s="66">
        <v>91</v>
      </c>
      <c r="D21" s="1" t="s">
        <v>33</v>
      </c>
      <c r="E21" s="20"/>
    </row>
    <row r="22" spans="1:5" ht="15.75" thickBot="1" x14ac:dyDescent="0.3">
      <c r="A22">
        <f t="shared" si="0"/>
        <v>3.3000000000000016</v>
      </c>
      <c r="B22" s="67">
        <v>11.9</v>
      </c>
      <c r="C22" s="66">
        <v>106</v>
      </c>
      <c r="D22" s="1" t="s">
        <v>33</v>
      </c>
      <c r="E22" s="20"/>
    </row>
    <row r="23" spans="1:5" ht="15.75" thickBot="1" x14ac:dyDescent="0.3">
      <c r="A23">
        <f t="shared" si="0"/>
        <v>3.4000000000000017</v>
      </c>
      <c r="B23" s="67">
        <v>7.2</v>
      </c>
      <c r="C23" s="66">
        <v>79</v>
      </c>
      <c r="D23" s="1" t="s">
        <v>33</v>
      </c>
      <c r="E23" s="20"/>
    </row>
    <row r="24" spans="1:5" ht="15.75" thickBot="1" x14ac:dyDescent="0.3">
      <c r="A24">
        <f t="shared" si="0"/>
        <v>3.5000000000000018</v>
      </c>
      <c r="B24" s="67">
        <v>6.6</v>
      </c>
      <c r="C24" s="66">
        <v>93</v>
      </c>
      <c r="D24" s="1" t="s">
        <v>33</v>
      </c>
      <c r="E24" s="20"/>
    </row>
    <row r="25" spans="1:5" ht="15.75" thickBot="1" x14ac:dyDescent="0.3">
      <c r="A25">
        <f t="shared" si="0"/>
        <v>3.6000000000000019</v>
      </c>
      <c r="B25" s="67">
        <v>9.3000000000000007</v>
      </c>
      <c r="C25" s="66">
        <v>77</v>
      </c>
      <c r="D25" s="1" t="s">
        <v>33</v>
      </c>
      <c r="E25" s="20"/>
    </row>
    <row r="26" spans="1:5" ht="15.75" thickBot="1" x14ac:dyDescent="0.3">
      <c r="A26">
        <f t="shared" si="0"/>
        <v>3.700000000000002</v>
      </c>
      <c r="B26" s="67">
        <v>12.2</v>
      </c>
      <c r="C26" s="66">
        <v>54</v>
      </c>
      <c r="D26" s="1" t="s">
        <v>33</v>
      </c>
      <c r="E26" s="20"/>
    </row>
    <row r="27" spans="1:5" ht="15.75" thickBot="1" x14ac:dyDescent="0.3">
      <c r="A27">
        <f t="shared" si="0"/>
        <v>3.800000000000002</v>
      </c>
      <c r="B27" s="67">
        <v>5.0999999999999996</v>
      </c>
      <c r="C27" s="66">
        <v>48</v>
      </c>
      <c r="D27" s="1" t="s">
        <v>33</v>
      </c>
      <c r="E27" s="20"/>
    </row>
    <row r="28" spans="1:5" ht="15.75" thickBot="1" x14ac:dyDescent="0.3">
      <c r="A28">
        <f t="shared" si="0"/>
        <v>3.9000000000000021</v>
      </c>
      <c r="B28" s="67">
        <v>2.1</v>
      </c>
      <c r="C28" s="66">
        <v>52</v>
      </c>
      <c r="D28" s="1" t="s">
        <v>33</v>
      </c>
      <c r="E28" s="20"/>
    </row>
    <row r="29" spans="1:5" ht="15.75" thickBot="1" x14ac:dyDescent="0.3">
      <c r="A29">
        <f t="shared" si="0"/>
        <v>4.0000000000000018</v>
      </c>
      <c r="B29" s="67">
        <v>1.1000000000000001</v>
      </c>
      <c r="C29" s="66">
        <v>46</v>
      </c>
      <c r="D29" s="1" t="s">
        <v>33</v>
      </c>
      <c r="E29" s="20"/>
    </row>
    <row r="30" spans="1:5" ht="15.75" thickBot="1" x14ac:dyDescent="0.3">
      <c r="A30">
        <f t="shared" si="0"/>
        <v>4.1000000000000014</v>
      </c>
      <c r="B30" s="67">
        <v>0.6</v>
      </c>
      <c r="C30" s="66">
        <v>44</v>
      </c>
      <c r="D30" s="1" t="s">
        <v>33</v>
      </c>
      <c r="E30" s="20"/>
    </row>
    <row r="31" spans="1:5" ht="15.75" thickBot="1" x14ac:dyDescent="0.3">
      <c r="A31">
        <f t="shared" si="0"/>
        <v>4.2000000000000011</v>
      </c>
      <c r="B31" s="67">
        <v>0.4</v>
      </c>
      <c r="C31" s="66">
        <v>38</v>
      </c>
      <c r="D31" s="1" t="s">
        <v>33</v>
      </c>
      <c r="E31" s="20"/>
    </row>
    <row r="32" spans="1:5" ht="15.75" thickBot="1" x14ac:dyDescent="0.3">
      <c r="A32">
        <f t="shared" si="0"/>
        <v>4.3000000000000007</v>
      </c>
      <c r="B32" s="67">
        <v>0.4</v>
      </c>
      <c r="C32" s="66">
        <v>34</v>
      </c>
      <c r="D32" s="1" t="s">
        <v>33</v>
      </c>
      <c r="E32" s="20"/>
    </row>
    <row r="33" spans="1:5" ht="15.75" thickBot="1" x14ac:dyDescent="0.3">
      <c r="A33">
        <f t="shared" si="0"/>
        <v>4.4000000000000004</v>
      </c>
      <c r="B33" s="67">
        <v>0.5</v>
      </c>
      <c r="C33" s="66">
        <v>26</v>
      </c>
      <c r="D33" s="1" t="s">
        <v>33</v>
      </c>
      <c r="E33" s="20"/>
    </row>
    <row r="34" spans="1:5" ht="15.75" thickBot="1" x14ac:dyDescent="0.3">
      <c r="A34">
        <f t="shared" si="0"/>
        <v>4.5</v>
      </c>
      <c r="B34" s="67">
        <v>0.4</v>
      </c>
      <c r="C34" s="66">
        <v>23</v>
      </c>
      <c r="D34" s="1" t="s">
        <v>33</v>
      </c>
      <c r="E34" s="20"/>
    </row>
    <row r="35" spans="1:5" ht="15.75" thickBot="1" x14ac:dyDescent="0.3">
      <c r="A35">
        <f t="shared" si="0"/>
        <v>4.5999999999999996</v>
      </c>
      <c r="B35" s="67">
        <v>0.3</v>
      </c>
      <c r="C35" s="66">
        <v>22</v>
      </c>
      <c r="D35" s="1" t="s">
        <v>33</v>
      </c>
      <c r="E35" s="20"/>
    </row>
    <row r="36" spans="1:5" ht="15.75" thickBot="1" x14ac:dyDescent="0.3">
      <c r="A36">
        <f t="shared" si="0"/>
        <v>4.6999999999999993</v>
      </c>
      <c r="B36" s="67">
        <v>0.4</v>
      </c>
      <c r="C36" s="66">
        <v>20</v>
      </c>
      <c r="D36" s="1" t="s">
        <v>33</v>
      </c>
      <c r="E36" s="20"/>
    </row>
    <row r="37" spans="1:5" ht="15.75" thickBot="1" x14ac:dyDescent="0.3">
      <c r="A37">
        <f t="shared" si="0"/>
        <v>4.7999999999999989</v>
      </c>
      <c r="B37" s="67">
        <v>0.4</v>
      </c>
      <c r="C37" s="66">
        <v>19</v>
      </c>
      <c r="D37" s="1" t="s">
        <v>33</v>
      </c>
      <c r="E37" s="20"/>
    </row>
    <row r="38" spans="1:5" ht="15.75" thickBot="1" x14ac:dyDescent="0.3">
      <c r="A38">
        <f t="shared" si="0"/>
        <v>4.8999999999999986</v>
      </c>
      <c r="B38" s="67">
        <v>0.4</v>
      </c>
      <c r="C38" s="66">
        <v>18</v>
      </c>
      <c r="D38" s="1" t="s">
        <v>33</v>
      </c>
      <c r="E38" s="20"/>
    </row>
    <row r="39" spans="1:5" ht="15.75" thickBot="1" x14ac:dyDescent="0.3">
      <c r="A39">
        <f t="shared" si="0"/>
        <v>4.9999999999999982</v>
      </c>
      <c r="B39" s="67">
        <v>0.3</v>
      </c>
      <c r="C39" s="66">
        <v>17</v>
      </c>
      <c r="D39" s="1" t="s">
        <v>33</v>
      </c>
      <c r="E39" s="20"/>
    </row>
    <row r="40" spans="1:5" ht="15.75" thickBot="1" x14ac:dyDescent="0.3">
      <c r="A40">
        <f t="shared" si="0"/>
        <v>5.0999999999999979</v>
      </c>
      <c r="B40" s="67">
        <v>0.5</v>
      </c>
      <c r="C40" s="66">
        <v>19</v>
      </c>
      <c r="D40" s="1" t="s">
        <v>33</v>
      </c>
      <c r="E40" s="20"/>
    </row>
    <row r="41" spans="1:5" ht="15.75" thickBot="1" x14ac:dyDescent="0.3">
      <c r="A41">
        <f t="shared" si="0"/>
        <v>5.1999999999999975</v>
      </c>
      <c r="B41" s="67">
        <v>0.8</v>
      </c>
      <c r="C41" s="66">
        <v>18</v>
      </c>
      <c r="D41" s="1" t="s">
        <v>33</v>
      </c>
      <c r="E41" s="20"/>
    </row>
    <row r="42" spans="1:5" ht="15.75" thickBot="1" x14ac:dyDescent="0.3">
      <c r="A42">
        <f t="shared" si="0"/>
        <v>5.2999999999999972</v>
      </c>
      <c r="B42" s="67">
        <v>0.5</v>
      </c>
      <c r="C42" s="66">
        <v>19</v>
      </c>
      <c r="D42" s="1" t="s">
        <v>33</v>
      </c>
      <c r="E42" s="20"/>
    </row>
    <row r="43" spans="1:5" ht="15.75" thickBot="1" x14ac:dyDescent="0.3">
      <c r="A43">
        <f t="shared" si="0"/>
        <v>5.3999999999999968</v>
      </c>
      <c r="B43" s="67">
        <v>0.5</v>
      </c>
      <c r="C43" s="66">
        <v>25</v>
      </c>
      <c r="D43" s="1" t="s">
        <v>33</v>
      </c>
      <c r="E43" s="20"/>
    </row>
    <row r="44" spans="1:5" ht="15.75" thickBot="1" x14ac:dyDescent="0.3">
      <c r="A44">
        <f t="shared" si="0"/>
        <v>5.4999999999999964</v>
      </c>
      <c r="B44" s="67">
        <v>0.5</v>
      </c>
      <c r="C44" s="66">
        <v>23</v>
      </c>
      <c r="D44" s="1" t="s">
        <v>33</v>
      </c>
      <c r="E44" s="20"/>
    </row>
    <row r="45" spans="1:5" ht="15.75" thickBot="1" x14ac:dyDescent="0.3">
      <c r="A45">
        <f t="shared" si="0"/>
        <v>5.5999999999999961</v>
      </c>
      <c r="B45" s="67">
        <v>0.5</v>
      </c>
      <c r="C45" s="66">
        <v>19</v>
      </c>
      <c r="D45" s="1" t="s">
        <v>33</v>
      </c>
      <c r="E45" s="20"/>
    </row>
    <row r="46" spans="1:5" ht="15.75" thickBot="1" x14ac:dyDescent="0.3">
      <c r="A46">
        <f t="shared" si="0"/>
        <v>5.6999999999999957</v>
      </c>
      <c r="B46" s="67">
        <v>0.5</v>
      </c>
      <c r="C46" s="66">
        <v>18</v>
      </c>
      <c r="D46" s="1" t="s">
        <v>33</v>
      </c>
      <c r="E46" s="20"/>
    </row>
    <row r="47" spans="1:5" ht="15.75" thickBot="1" x14ac:dyDescent="0.3">
      <c r="A47">
        <f t="shared" si="0"/>
        <v>5.7999999999999954</v>
      </c>
      <c r="B47" s="67">
        <v>0.6</v>
      </c>
      <c r="C47" s="66">
        <v>17</v>
      </c>
      <c r="D47" s="1" t="s">
        <v>33</v>
      </c>
      <c r="E47" s="20"/>
    </row>
    <row r="48" spans="1:5" ht="15.75" thickBot="1" x14ac:dyDescent="0.3">
      <c r="A48">
        <f t="shared" si="0"/>
        <v>5.899999999999995</v>
      </c>
      <c r="B48" s="67">
        <v>0.5</v>
      </c>
      <c r="C48" s="66">
        <v>16</v>
      </c>
      <c r="D48" s="1" t="s">
        <v>33</v>
      </c>
      <c r="E48" s="20"/>
    </row>
    <row r="49" spans="1:5" ht="15.75" thickBot="1" x14ac:dyDescent="0.3">
      <c r="A49">
        <f t="shared" si="0"/>
        <v>5.9999999999999947</v>
      </c>
      <c r="B49" s="67">
        <v>0.5</v>
      </c>
      <c r="C49" s="66">
        <v>16</v>
      </c>
      <c r="D49" s="1" t="s">
        <v>33</v>
      </c>
      <c r="E49" s="20"/>
    </row>
    <row r="50" spans="1:5" ht="15.75" thickBot="1" x14ac:dyDescent="0.3">
      <c r="A50">
        <f t="shared" si="0"/>
        <v>6.0999999999999943</v>
      </c>
      <c r="B50" s="67">
        <v>0.6</v>
      </c>
      <c r="C50" s="66">
        <v>16</v>
      </c>
      <c r="D50" s="1" t="s">
        <v>33</v>
      </c>
      <c r="E50" s="20"/>
    </row>
    <row r="51" spans="1:5" ht="15.75" thickBot="1" x14ac:dyDescent="0.3">
      <c r="A51">
        <f t="shared" si="0"/>
        <v>6.199999999999994</v>
      </c>
      <c r="B51" s="67">
        <v>0.6</v>
      </c>
      <c r="C51" s="66">
        <v>17</v>
      </c>
      <c r="D51" s="1" t="s">
        <v>33</v>
      </c>
      <c r="E51" s="20"/>
    </row>
    <row r="52" spans="1:5" ht="15.75" thickBot="1" x14ac:dyDescent="0.3">
      <c r="A52">
        <f t="shared" si="0"/>
        <v>6.2999999999999936</v>
      </c>
      <c r="B52" s="67">
        <v>0.5</v>
      </c>
      <c r="C52" s="66">
        <v>17</v>
      </c>
      <c r="D52" s="1" t="s">
        <v>33</v>
      </c>
      <c r="E52" s="20"/>
    </row>
    <row r="53" spans="1:5" ht="15.75" thickBot="1" x14ac:dyDescent="0.3">
      <c r="A53">
        <f t="shared" si="0"/>
        <v>6.3999999999999932</v>
      </c>
      <c r="B53" s="67">
        <v>0.5</v>
      </c>
      <c r="C53" s="66">
        <v>21</v>
      </c>
      <c r="D53" s="1" t="s">
        <v>33</v>
      </c>
      <c r="E53" s="20"/>
    </row>
    <row r="54" spans="1:5" ht="15.75" thickBot="1" x14ac:dyDescent="0.3">
      <c r="A54">
        <f t="shared" si="0"/>
        <v>6.4999999999999929</v>
      </c>
      <c r="B54" s="67">
        <v>1.6</v>
      </c>
      <c r="C54" s="66">
        <v>22</v>
      </c>
      <c r="D54" s="5" t="s">
        <v>34</v>
      </c>
      <c r="E54" s="20"/>
    </row>
    <row r="55" spans="1:5" ht="15.75" thickBot="1" x14ac:dyDescent="0.3">
      <c r="A55">
        <f t="shared" si="0"/>
        <v>6.5999999999999925</v>
      </c>
      <c r="B55" s="67">
        <v>3</v>
      </c>
      <c r="C55" s="66">
        <v>21</v>
      </c>
      <c r="D55" s="5" t="s">
        <v>34</v>
      </c>
      <c r="E55" s="20"/>
    </row>
    <row r="56" spans="1:5" ht="15.75" thickBot="1" x14ac:dyDescent="0.3">
      <c r="A56">
        <f t="shared" si="0"/>
        <v>6.6999999999999922</v>
      </c>
      <c r="B56" s="67">
        <v>4.8</v>
      </c>
      <c r="C56" s="66">
        <v>35</v>
      </c>
      <c r="D56" s="5" t="s">
        <v>34</v>
      </c>
      <c r="E56" s="20"/>
    </row>
    <row r="57" spans="1:5" ht="15.75" thickBot="1" x14ac:dyDescent="0.3">
      <c r="A57">
        <f t="shared" si="0"/>
        <v>6.7999999999999918</v>
      </c>
      <c r="B57" s="67">
        <v>4.3</v>
      </c>
      <c r="C57" s="66">
        <v>49</v>
      </c>
      <c r="D57" s="5" t="s">
        <v>34</v>
      </c>
      <c r="E57" s="20"/>
    </row>
    <row r="58" spans="1:5" ht="15.75" thickBot="1" x14ac:dyDescent="0.3">
      <c r="A58">
        <f t="shared" si="0"/>
        <v>6.8999999999999915</v>
      </c>
      <c r="B58" s="67">
        <v>3.2</v>
      </c>
      <c r="C58" s="66">
        <v>66</v>
      </c>
      <c r="D58" s="5" t="s">
        <v>34</v>
      </c>
      <c r="E58" s="20"/>
    </row>
    <row r="59" spans="1:5" ht="15.75" thickBot="1" x14ac:dyDescent="0.3">
      <c r="A59">
        <f t="shared" si="0"/>
        <v>6.9999999999999911</v>
      </c>
      <c r="B59" s="67">
        <v>8.1999999999999993</v>
      </c>
      <c r="C59" s="66">
        <v>68</v>
      </c>
      <c r="D59" s="5" t="s">
        <v>34</v>
      </c>
      <c r="E59" s="20"/>
    </row>
    <row r="60" spans="1:5" ht="15.75" thickBot="1" x14ac:dyDescent="0.3">
      <c r="A60">
        <f t="shared" si="0"/>
        <v>7.0999999999999908</v>
      </c>
      <c r="B60" s="68">
        <v>11.2</v>
      </c>
      <c r="C60" s="65">
        <v>54</v>
      </c>
      <c r="D60" s="5" t="s">
        <v>34</v>
      </c>
      <c r="E60" s="20"/>
    </row>
    <row r="61" spans="1:5" ht="15.75" thickBot="1" x14ac:dyDescent="0.3">
      <c r="A61">
        <f t="shared" si="0"/>
        <v>7.1999999999999904</v>
      </c>
      <c r="B61" s="67">
        <v>11</v>
      </c>
      <c r="C61" s="66">
        <v>46</v>
      </c>
      <c r="D61" s="5" t="s">
        <v>34</v>
      </c>
      <c r="E61" s="20"/>
    </row>
    <row r="62" spans="1:5" ht="15.75" thickBot="1" x14ac:dyDescent="0.3">
      <c r="A62">
        <f t="shared" si="0"/>
        <v>7.2999999999999901</v>
      </c>
      <c r="B62" s="67">
        <v>4.2</v>
      </c>
      <c r="C62" s="66">
        <v>43</v>
      </c>
      <c r="D62" s="5" t="s">
        <v>34</v>
      </c>
      <c r="E62" s="20"/>
    </row>
    <row r="63" spans="1:5" ht="15.75" thickBot="1" x14ac:dyDescent="0.3">
      <c r="A63">
        <f t="shared" si="0"/>
        <v>7.3999999999999897</v>
      </c>
      <c r="B63" s="67">
        <v>5</v>
      </c>
      <c r="C63" s="66">
        <v>60</v>
      </c>
      <c r="D63" s="5" t="s">
        <v>34</v>
      </c>
      <c r="E63" s="20"/>
    </row>
    <row r="64" spans="1:5" ht="15.75" thickBot="1" x14ac:dyDescent="0.3">
      <c r="A64">
        <f t="shared" si="0"/>
        <v>7.4999999999999893</v>
      </c>
      <c r="B64" s="67">
        <v>10.5</v>
      </c>
      <c r="C64" s="66">
        <v>52</v>
      </c>
      <c r="D64" s="5" t="s">
        <v>34</v>
      </c>
      <c r="E64" s="20"/>
    </row>
    <row r="65" spans="1:5" ht="15.75" thickBot="1" x14ac:dyDescent="0.3">
      <c r="A65">
        <f t="shared" si="0"/>
        <v>7.599999999999989</v>
      </c>
      <c r="B65" s="67">
        <v>7.8</v>
      </c>
      <c r="C65" s="66">
        <v>43</v>
      </c>
      <c r="D65" s="5" t="s">
        <v>34</v>
      </c>
      <c r="E65" s="20"/>
    </row>
    <row r="66" spans="1:5" ht="15.75" thickBot="1" x14ac:dyDescent="0.3">
      <c r="A66">
        <f t="shared" si="0"/>
        <v>7.6999999999999886</v>
      </c>
      <c r="B66" s="67">
        <v>11.9</v>
      </c>
      <c r="C66" s="66">
        <v>76</v>
      </c>
      <c r="D66" s="5" t="s">
        <v>34</v>
      </c>
      <c r="E66" s="20"/>
    </row>
    <row r="67" spans="1:5" ht="15.75" thickBot="1" x14ac:dyDescent="0.3">
      <c r="A67">
        <f t="shared" si="0"/>
        <v>7.7999999999999883</v>
      </c>
      <c r="B67" s="67">
        <v>13.4</v>
      </c>
      <c r="C67" s="66">
        <v>49</v>
      </c>
      <c r="D67" s="5" t="s">
        <v>34</v>
      </c>
      <c r="E67" s="20"/>
    </row>
    <row r="68" spans="1:5" ht="15.75" thickBot="1" x14ac:dyDescent="0.3">
      <c r="A68">
        <f t="shared" ref="A68:A131" si="1">A67+0.1</f>
        <v>7.8999999999999879</v>
      </c>
      <c r="B68" s="67">
        <v>14.3</v>
      </c>
      <c r="C68" s="66">
        <v>49</v>
      </c>
      <c r="D68" s="5" t="s">
        <v>34</v>
      </c>
      <c r="E68" s="20"/>
    </row>
    <row r="69" spans="1:5" ht="15.75" thickBot="1" x14ac:dyDescent="0.3">
      <c r="A69">
        <f t="shared" si="1"/>
        <v>7.9999999999999876</v>
      </c>
      <c r="B69" s="67">
        <v>16.899999999999999</v>
      </c>
      <c r="C69" s="66">
        <v>45</v>
      </c>
      <c r="D69" s="5" t="s">
        <v>34</v>
      </c>
      <c r="E69" s="20"/>
    </row>
    <row r="70" spans="1:5" ht="15.75" thickBot="1" x14ac:dyDescent="0.3">
      <c r="A70">
        <f t="shared" si="1"/>
        <v>8.0999999999999872</v>
      </c>
      <c r="B70" s="67">
        <v>15.9</v>
      </c>
      <c r="C70" s="66">
        <v>52</v>
      </c>
      <c r="D70" s="5" t="s">
        <v>34</v>
      </c>
      <c r="E70" s="20"/>
    </row>
    <row r="71" spans="1:5" ht="15.75" thickBot="1" x14ac:dyDescent="0.3">
      <c r="A71">
        <f t="shared" si="1"/>
        <v>8.1999999999999869</v>
      </c>
      <c r="B71" s="67">
        <v>15.5</v>
      </c>
      <c r="C71" s="66">
        <v>55</v>
      </c>
      <c r="D71" s="5" t="s">
        <v>34</v>
      </c>
      <c r="E71" s="20"/>
    </row>
    <row r="72" spans="1:5" ht="15.75" thickBot="1" x14ac:dyDescent="0.3">
      <c r="A72">
        <f t="shared" si="1"/>
        <v>8.2999999999999865</v>
      </c>
      <c r="B72" s="67">
        <v>14.1</v>
      </c>
      <c r="C72" s="66">
        <v>56</v>
      </c>
      <c r="D72" s="5" t="s">
        <v>34</v>
      </c>
      <c r="E72" s="20"/>
    </row>
    <row r="73" spans="1:5" ht="15.75" thickBot="1" x14ac:dyDescent="0.3">
      <c r="A73">
        <f t="shared" si="1"/>
        <v>8.3999999999999861</v>
      </c>
      <c r="B73" s="67">
        <v>12</v>
      </c>
      <c r="C73" s="66">
        <v>45</v>
      </c>
      <c r="D73" s="5" t="s">
        <v>34</v>
      </c>
      <c r="E73" s="20"/>
    </row>
    <row r="74" spans="1:5" ht="15.75" thickBot="1" x14ac:dyDescent="0.3">
      <c r="A74">
        <f t="shared" si="1"/>
        <v>8.4999999999999858</v>
      </c>
      <c r="B74" s="67">
        <v>6.2</v>
      </c>
      <c r="C74" s="66">
        <v>70</v>
      </c>
      <c r="D74" s="5" t="s">
        <v>34</v>
      </c>
      <c r="E74" s="20"/>
    </row>
    <row r="75" spans="1:5" ht="15.75" thickBot="1" x14ac:dyDescent="0.3">
      <c r="A75">
        <f t="shared" si="1"/>
        <v>8.5999999999999854</v>
      </c>
      <c r="B75" s="67">
        <v>5.9</v>
      </c>
      <c r="C75" s="66">
        <v>73</v>
      </c>
      <c r="D75" s="5" t="s">
        <v>34</v>
      </c>
      <c r="E75" s="20"/>
    </row>
    <row r="76" spans="1:5" ht="15.75" thickBot="1" x14ac:dyDescent="0.3">
      <c r="A76">
        <f t="shared" si="1"/>
        <v>8.6999999999999851</v>
      </c>
      <c r="B76" s="67">
        <v>5.7</v>
      </c>
      <c r="C76" s="66">
        <v>62</v>
      </c>
      <c r="D76" s="5" t="s">
        <v>34</v>
      </c>
      <c r="E76" s="20"/>
    </row>
    <row r="77" spans="1:5" ht="15.75" thickBot="1" x14ac:dyDescent="0.3">
      <c r="A77">
        <f t="shared" si="1"/>
        <v>8.7999999999999847</v>
      </c>
      <c r="B77" s="67">
        <v>6.5</v>
      </c>
      <c r="C77" s="66">
        <v>80</v>
      </c>
      <c r="D77" s="5" t="s">
        <v>34</v>
      </c>
      <c r="E77" s="20"/>
    </row>
    <row r="78" spans="1:5" ht="15.75" thickBot="1" x14ac:dyDescent="0.3">
      <c r="A78">
        <f t="shared" si="1"/>
        <v>8.8999999999999844</v>
      </c>
      <c r="B78" s="67">
        <v>12.1</v>
      </c>
      <c r="C78" s="66">
        <v>59</v>
      </c>
      <c r="D78" s="5" t="s">
        <v>34</v>
      </c>
      <c r="E78" s="20"/>
    </row>
    <row r="79" spans="1:5" ht="15.75" thickBot="1" x14ac:dyDescent="0.3">
      <c r="A79">
        <f t="shared" si="1"/>
        <v>8.999999999999984</v>
      </c>
      <c r="B79" s="67">
        <v>15.1</v>
      </c>
      <c r="C79" s="66">
        <v>46</v>
      </c>
      <c r="D79" s="5" t="s">
        <v>34</v>
      </c>
      <c r="E79" s="20"/>
    </row>
    <row r="80" spans="1:5" ht="15.75" thickBot="1" x14ac:dyDescent="0.3">
      <c r="A80">
        <f t="shared" si="1"/>
        <v>9.0999999999999837</v>
      </c>
      <c r="B80" s="67">
        <v>14.1</v>
      </c>
      <c r="C80" s="66">
        <v>58</v>
      </c>
      <c r="D80" s="5" t="s">
        <v>34</v>
      </c>
      <c r="E80" s="20"/>
    </row>
    <row r="81" spans="1:9" ht="15.75" thickBot="1" x14ac:dyDescent="0.3">
      <c r="A81">
        <f t="shared" si="1"/>
        <v>9.1999999999999833</v>
      </c>
      <c r="B81" s="67">
        <v>8.5</v>
      </c>
      <c r="C81" s="66">
        <v>63</v>
      </c>
      <c r="D81" s="5" t="s">
        <v>34</v>
      </c>
      <c r="E81" s="20"/>
    </row>
    <row r="82" spans="1:9" ht="15.75" thickBot="1" x14ac:dyDescent="0.3">
      <c r="A82">
        <f t="shared" si="1"/>
        <v>9.2999999999999829</v>
      </c>
      <c r="B82" s="67">
        <v>5.2</v>
      </c>
      <c r="C82" s="66">
        <v>87</v>
      </c>
      <c r="D82" s="5" t="s">
        <v>34</v>
      </c>
      <c r="E82" s="20"/>
    </row>
    <row r="83" spans="1:9" ht="15.75" thickBot="1" x14ac:dyDescent="0.3">
      <c r="A83">
        <f t="shared" si="1"/>
        <v>9.3999999999999826</v>
      </c>
      <c r="B83" s="67">
        <v>3.3</v>
      </c>
      <c r="C83" s="66">
        <v>69</v>
      </c>
      <c r="D83" s="5" t="s">
        <v>34</v>
      </c>
      <c r="E83" s="20"/>
    </row>
    <row r="84" spans="1:9" ht="15.75" thickBot="1" x14ac:dyDescent="0.3">
      <c r="A84">
        <f t="shared" si="1"/>
        <v>9.4999999999999822</v>
      </c>
      <c r="B84" s="67">
        <v>2.2000000000000002</v>
      </c>
      <c r="C84" s="66">
        <v>63</v>
      </c>
      <c r="D84" s="5" t="s">
        <v>34</v>
      </c>
      <c r="E84" s="20"/>
    </row>
    <row r="85" spans="1:9" ht="15.75" thickBot="1" x14ac:dyDescent="0.3">
      <c r="A85">
        <f t="shared" si="1"/>
        <v>9.5999999999999819</v>
      </c>
      <c r="B85" s="67">
        <v>0.9</v>
      </c>
      <c r="C85" s="66">
        <v>47</v>
      </c>
      <c r="D85" s="5" t="s">
        <v>34</v>
      </c>
      <c r="E85" s="20"/>
    </row>
    <row r="86" spans="1:9" s="11" customFormat="1" ht="15.75" thickBot="1" x14ac:dyDescent="0.3">
      <c r="A86">
        <f t="shared" si="1"/>
        <v>9.6999999999999815</v>
      </c>
      <c r="B86" s="67">
        <v>1.6</v>
      </c>
      <c r="C86" s="66">
        <v>36</v>
      </c>
      <c r="D86" s="1" t="s">
        <v>33</v>
      </c>
      <c r="E86" s="20"/>
      <c r="F86"/>
      <c r="G86"/>
      <c r="H86"/>
      <c r="I86"/>
    </row>
    <row r="87" spans="1:9" s="11" customFormat="1" ht="15.75" thickBot="1" x14ac:dyDescent="0.3">
      <c r="A87">
        <f t="shared" si="1"/>
        <v>9.7999999999999812</v>
      </c>
      <c r="B87" s="67">
        <v>12.3</v>
      </c>
      <c r="C87" s="66">
        <v>28</v>
      </c>
      <c r="D87" s="1" t="s">
        <v>33</v>
      </c>
      <c r="E87" s="20"/>
      <c r="F87"/>
      <c r="G87"/>
      <c r="H87"/>
      <c r="I87"/>
    </row>
    <row r="88" spans="1:9" s="11" customFormat="1" ht="15.75" thickBot="1" x14ac:dyDescent="0.3">
      <c r="A88">
        <f t="shared" si="1"/>
        <v>9.8999999999999808</v>
      </c>
      <c r="B88" s="67">
        <v>13.6</v>
      </c>
      <c r="C88" s="66">
        <v>29</v>
      </c>
      <c r="D88" s="1" t="s">
        <v>33</v>
      </c>
      <c r="E88" s="20"/>
      <c r="F88"/>
      <c r="G88"/>
      <c r="H88"/>
      <c r="I88"/>
    </row>
    <row r="89" spans="1:9" s="11" customFormat="1" ht="15.75" thickBot="1" x14ac:dyDescent="0.3">
      <c r="A89">
        <f t="shared" si="1"/>
        <v>9.9999999999999805</v>
      </c>
      <c r="B89" s="67">
        <v>12.8</v>
      </c>
      <c r="C89" s="66">
        <v>43</v>
      </c>
      <c r="D89" s="1" t="s">
        <v>33</v>
      </c>
      <c r="E89" s="20"/>
      <c r="F89"/>
      <c r="G89"/>
      <c r="H89"/>
      <c r="I89"/>
    </row>
    <row r="90" spans="1:9" ht="15.75" thickBot="1" x14ac:dyDescent="0.3">
      <c r="A90">
        <f t="shared" si="1"/>
        <v>10.09999999999998</v>
      </c>
      <c r="B90" s="67">
        <v>12.4</v>
      </c>
      <c r="C90" s="66">
        <v>55</v>
      </c>
      <c r="D90" s="1" t="s">
        <v>33</v>
      </c>
      <c r="E90" s="20"/>
    </row>
    <row r="91" spans="1:9" ht="15.75" thickBot="1" x14ac:dyDescent="0.3">
      <c r="A91">
        <f t="shared" si="1"/>
        <v>10.19999999999998</v>
      </c>
      <c r="B91" s="67">
        <v>10.9</v>
      </c>
      <c r="C91" s="66">
        <v>59</v>
      </c>
      <c r="D91" s="1" t="s">
        <v>33</v>
      </c>
      <c r="E91" s="20"/>
    </row>
    <row r="92" spans="1:9" ht="15.75" thickBot="1" x14ac:dyDescent="0.3">
      <c r="A92">
        <f t="shared" si="1"/>
        <v>10.299999999999979</v>
      </c>
      <c r="B92" s="67">
        <v>8.8000000000000007</v>
      </c>
      <c r="C92" s="66">
        <v>60</v>
      </c>
      <c r="D92" s="1" t="s">
        <v>33</v>
      </c>
      <c r="E92" s="20"/>
    </row>
    <row r="93" spans="1:9" ht="15.75" thickBot="1" x14ac:dyDescent="0.3">
      <c r="A93">
        <f t="shared" si="1"/>
        <v>10.399999999999979</v>
      </c>
      <c r="B93" s="67">
        <v>9.5</v>
      </c>
      <c r="C93" s="66">
        <v>62</v>
      </c>
      <c r="D93" s="1" t="s">
        <v>33</v>
      </c>
      <c r="E93" s="20"/>
    </row>
    <row r="94" spans="1:9" ht="15.75" thickBot="1" x14ac:dyDescent="0.3">
      <c r="A94">
        <f t="shared" si="1"/>
        <v>10.499999999999979</v>
      </c>
      <c r="B94" s="67">
        <v>12.9</v>
      </c>
      <c r="C94" s="66">
        <v>50</v>
      </c>
      <c r="D94" s="1" t="s">
        <v>33</v>
      </c>
      <c r="E94" s="20"/>
    </row>
    <row r="95" spans="1:9" ht="15.75" thickBot="1" x14ac:dyDescent="0.3">
      <c r="A95">
        <f t="shared" si="1"/>
        <v>10.599999999999978</v>
      </c>
      <c r="B95" s="67">
        <v>14.9</v>
      </c>
      <c r="C95" s="66">
        <v>52</v>
      </c>
      <c r="D95" s="1" t="s">
        <v>33</v>
      </c>
      <c r="E95" s="20"/>
    </row>
    <row r="96" spans="1:9" ht="15.75" thickBot="1" x14ac:dyDescent="0.3">
      <c r="A96">
        <f t="shared" si="1"/>
        <v>10.699999999999978</v>
      </c>
      <c r="B96" s="67">
        <v>14.4</v>
      </c>
      <c r="C96" s="66">
        <v>60</v>
      </c>
      <c r="D96" s="1" t="s">
        <v>33</v>
      </c>
      <c r="E96" s="20"/>
    </row>
    <row r="97" spans="1:5" ht="15.75" thickBot="1" x14ac:dyDescent="0.3">
      <c r="A97">
        <f t="shared" si="1"/>
        <v>10.799999999999978</v>
      </c>
      <c r="B97" s="67">
        <v>15.3</v>
      </c>
      <c r="C97" s="66">
        <v>63</v>
      </c>
      <c r="D97" s="1" t="s">
        <v>33</v>
      </c>
      <c r="E97" s="20"/>
    </row>
    <row r="98" spans="1:5" ht="15.75" thickBot="1" x14ac:dyDescent="0.3">
      <c r="A98">
        <f t="shared" si="1"/>
        <v>10.899999999999977</v>
      </c>
      <c r="B98" s="67">
        <v>12.4</v>
      </c>
      <c r="C98" s="66">
        <v>68</v>
      </c>
      <c r="D98" s="1" t="s">
        <v>33</v>
      </c>
      <c r="E98" s="20"/>
    </row>
    <row r="99" spans="1:5" ht="15.75" thickBot="1" x14ac:dyDescent="0.3">
      <c r="A99">
        <f t="shared" si="1"/>
        <v>10.999999999999977</v>
      </c>
      <c r="B99" s="67">
        <v>10.7</v>
      </c>
      <c r="C99" s="66">
        <v>65</v>
      </c>
      <c r="D99" s="1" t="s">
        <v>33</v>
      </c>
      <c r="E99" s="20"/>
    </row>
    <row r="100" spans="1:5" ht="15.75" thickBot="1" x14ac:dyDescent="0.3">
      <c r="A100">
        <f t="shared" si="1"/>
        <v>11.099999999999977</v>
      </c>
      <c r="B100" s="67">
        <v>11.4</v>
      </c>
      <c r="C100" s="66">
        <v>59</v>
      </c>
      <c r="D100" s="1" t="s">
        <v>33</v>
      </c>
      <c r="E100" s="20"/>
    </row>
    <row r="101" spans="1:5" ht="15.75" thickBot="1" x14ac:dyDescent="0.3">
      <c r="A101">
        <f t="shared" si="1"/>
        <v>11.199999999999976</v>
      </c>
      <c r="B101" s="67">
        <v>15.1</v>
      </c>
      <c r="C101" s="66">
        <v>55</v>
      </c>
      <c r="D101" s="1" t="s">
        <v>33</v>
      </c>
      <c r="E101" s="20"/>
    </row>
    <row r="102" spans="1:5" ht="15.75" thickBot="1" x14ac:dyDescent="0.3">
      <c r="A102">
        <f t="shared" si="1"/>
        <v>11.299999999999976</v>
      </c>
      <c r="B102" s="67">
        <v>14</v>
      </c>
      <c r="C102" s="66">
        <v>55</v>
      </c>
      <c r="D102" s="1" t="s">
        <v>33</v>
      </c>
      <c r="E102" s="20"/>
    </row>
    <row r="103" spans="1:5" ht="15.75" thickBot="1" x14ac:dyDescent="0.3">
      <c r="A103">
        <f t="shared" si="1"/>
        <v>11.399999999999975</v>
      </c>
      <c r="B103" s="67">
        <v>11.8</v>
      </c>
      <c r="C103" s="66">
        <v>62</v>
      </c>
      <c r="D103" s="1" t="s">
        <v>33</v>
      </c>
      <c r="E103" s="20"/>
    </row>
    <row r="104" spans="1:5" ht="15.75" thickBot="1" x14ac:dyDescent="0.3">
      <c r="A104">
        <f t="shared" si="1"/>
        <v>11.499999999999975</v>
      </c>
      <c r="B104" s="67">
        <v>14.5</v>
      </c>
      <c r="C104" s="66">
        <v>66</v>
      </c>
      <c r="D104" s="1" t="s">
        <v>33</v>
      </c>
      <c r="E104" s="20"/>
    </row>
    <row r="105" spans="1:5" ht="15.75" thickBot="1" x14ac:dyDescent="0.3">
      <c r="A105">
        <f t="shared" si="1"/>
        <v>11.599999999999975</v>
      </c>
      <c r="B105" s="67">
        <v>12.5</v>
      </c>
      <c r="C105" s="66">
        <v>50</v>
      </c>
      <c r="D105" s="1" t="s">
        <v>33</v>
      </c>
      <c r="E105" s="20"/>
    </row>
    <row r="106" spans="1:5" ht="15.75" thickBot="1" x14ac:dyDescent="0.3">
      <c r="A106">
        <f t="shared" si="1"/>
        <v>11.699999999999974</v>
      </c>
      <c r="B106" s="67">
        <v>11.2</v>
      </c>
      <c r="C106" s="66">
        <v>50</v>
      </c>
      <c r="D106" s="1" t="s">
        <v>33</v>
      </c>
      <c r="E106" s="20"/>
    </row>
    <row r="107" spans="1:5" ht="15.75" thickBot="1" x14ac:dyDescent="0.3">
      <c r="A107">
        <f t="shared" si="1"/>
        <v>11.799999999999974</v>
      </c>
      <c r="B107" s="67">
        <v>10.9</v>
      </c>
      <c r="C107" s="66">
        <v>40</v>
      </c>
      <c r="D107" s="1" t="s">
        <v>33</v>
      </c>
      <c r="E107" s="20"/>
    </row>
    <row r="108" spans="1:5" ht="15.75" thickBot="1" x14ac:dyDescent="0.3">
      <c r="A108">
        <f t="shared" si="1"/>
        <v>11.899999999999974</v>
      </c>
      <c r="B108" s="67">
        <v>11.7</v>
      </c>
      <c r="C108" s="66">
        <v>37</v>
      </c>
      <c r="D108" s="1" t="s">
        <v>33</v>
      </c>
      <c r="E108" s="20"/>
    </row>
    <row r="109" spans="1:5" ht="15.75" thickBot="1" x14ac:dyDescent="0.3">
      <c r="A109">
        <f t="shared" si="1"/>
        <v>11.999999999999973</v>
      </c>
      <c r="B109" s="67">
        <v>9.4</v>
      </c>
      <c r="C109" s="66">
        <v>30</v>
      </c>
      <c r="D109" s="1" t="s">
        <v>33</v>
      </c>
      <c r="E109" s="20"/>
    </row>
    <row r="110" spans="1:5" ht="15.75" thickBot="1" x14ac:dyDescent="0.3">
      <c r="A110">
        <f t="shared" si="1"/>
        <v>12.099999999999973</v>
      </c>
      <c r="B110" s="67">
        <v>9.3000000000000007</v>
      </c>
      <c r="C110" s="66">
        <v>29</v>
      </c>
      <c r="D110" s="1" t="s">
        <v>33</v>
      </c>
      <c r="E110" s="20"/>
    </row>
    <row r="111" spans="1:5" ht="15.75" thickBot="1" x14ac:dyDescent="0.3">
      <c r="A111">
        <f t="shared" si="1"/>
        <v>12.199999999999973</v>
      </c>
      <c r="B111" s="67">
        <v>10.1</v>
      </c>
      <c r="C111" s="66">
        <v>31</v>
      </c>
      <c r="D111" s="1" t="s">
        <v>33</v>
      </c>
      <c r="E111" s="20"/>
    </row>
    <row r="112" spans="1:5" ht="15.75" thickBot="1" x14ac:dyDescent="0.3">
      <c r="A112">
        <f t="shared" si="1"/>
        <v>12.299999999999972</v>
      </c>
      <c r="B112" s="67">
        <v>10</v>
      </c>
      <c r="C112" s="66">
        <v>35</v>
      </c>
      <c r="D112" s="1" t="s">
        <v>33</v>
      </c>
      <c r="E112" s="20"/>
    </row>
    <row r="113" spans="1:5" ht="15.75" thickBot="1" x14ac:dyDescent="0.3">
      <c r="A113">
        <f t="shared" si="1"/>
        <v>12.399999999999972</v>
      </c>
      <c r="B113" s="67">
        <v>10.9</v>
      </c>
      <c r="C113" s="66">
        <v>42</v>
      </c>
      <c r="D113" s="1" t="s">
        <v>33</v>
      </c>
      <c r="E113" s="20"/>
    </row>
    <row r="114" spans="1:5" ht="15.75" thickBot="1" x14ac:dyDescent="0.3">
      <c r="A114">
        <f t="shared" si="1"/>
        <v>12.499999999999972</v>
      </c>
      <c r="B114" s="67">
        <v>10.8</v>
      </c>
      <c r="C114" s="66">
        <v>50</v>
      </c>
      <c r="D114" s="1" t="s">
        <v>33</v>
      </c>
      <c r="E114" s="20"/>
    </row>
    <row r="115" spans="1:5" ht="15.75" thickBot="1" x14ac:dyDescent="0.3">
      <c r="A115">
        <f t="shared" si="1"/>
        <v>12.599999999999971</v>
      </c>
      <c r="B115" s="67">
        <v>11.4</v>
      </c>
      <c r="C115" s="66">
        <v>59</v>
      </c>
      <c r="D115" s="1" t="s">
        <v>33</v>
      </c>
      <c r="E115" s="20"/>
    </row>
    <row r="116" spans="1:5" ht="15.75" thickBot="1" x14ac:dyDescent="0.3">
      <c r="A116">
        <f t="shared" si="1"/>
        <v>12.699999999999971</v>
      </c>
      <c r="B116" s="67">
        <v>11.2</v>
      </c>
      <c r="C116" s="66">
        <v>62</v>
      </c>
      <c r="D116" s="1" t="s">
        <v>33</v>
      </c>
      <c r="E116" s="20"/>
    </row>
    <row r="117" spans="1:5" ht="15.75" thickBot="1" x14ac:dyDescent="0.3">
      <c r="A117">
        <f t="shared" si="1"/>
        <v>12.799999999999971</v>
      </c>
      <c r="B117" s="67">
        <v>13.6</v>
      </c>
      <c r="C117" s="66">
        <v>55</v>
      </c>
      <c r="D117" s="1" t="s">
        <v>33</v>
      </c>
      <c r="E117" s="20"/>
    </row>
    <row r="118" spans="1:5" ht="15.75" thickBot="1" x14ac:dyDescent="0.3">
      <c r="A118">
        <f t="shared" si="1"/>
        <v>12.89999999999997</v>
      </c>
      <c r="B118" s="68">
        <v>14.8</v>
      </c>
      <c r="C118" s="65">
        <v>49</v>
      </c>
      <c r="D118" s="1" t="s">
        <v>33</v>
      </c>
      <c r="E118" s="20"/>
    </row>
    <row r="119" spans="1:5" ht="15.75" thickBot="1" x14ac:dyDescent="0.3">
      <c r="A119">
        <f t="shared" si="1"/>
        <v>12.99999999999997</v>
      </c>
      <c r="B119" s="67">
        <v>15.1</v>
      </c>
      <c r="C119" s="66">
        <v>49</v>
      </c>
      <c r="D119" s="1" t="s">
        <v>33</v>
      </c>
      <c r="E119" s="20"/>
    </row>
    <row r="120" spans="1:5" ht="15.75" thickBot="1" x14ac:dyDescent="0.3">
      <c r="A120">
        <f t="shared" si="1"/>
        <v>13.099999999999969</v>
      </c>
      <c r="B120" s="67">
        <v>14.8</v>
      </c>
      <c r="C120" s="66">
        <v>54</v>
      </c>
      <c r="D120" s="1" t="s">
        <v>33</v>
      </c>
      <c r="E120" s="20"/>
    </row>
    <row r="121" spans="1:5" ht="15.75" thickBot="1" x14ac:dyDescent="0.3">
      <c r="A121">
        <f t="shared" si="1"/>
        <v>13.199999999999969</v>
      </c>
      <c r="B121" s="67">
        <v>19</v>
      </c>
      <c r="C121" s="66">
        <v>57</v>
      </c>
      <c r="D121" s="1" t="s">
        <v>33</v>
      </c>
      <c r="E121" s="20"/>
    </row>
    <row r="122" spans="1:5" ht="15.75" thickBot="1" x14ac:dyDescent="0.3">
      <c r="A122">
        <f t="shared" si="1"/>
        <v>13.299999999999969</v>
      </c>
      <c r="B122" s="67">
        <v>18.600000000000001</v>
      </c>
      <c r="C122" s="66">
        <v>65</v>
      </c>
      <c r="D122" s="1" t="s">
        <v>33</v>
      </c>
      <c r="E122" s="20"/>
    </row>
    <row r="123" spans="1:5" ht="15.75" thickBot="1" x14ac:dyDescent="0.3">
      <c r="A123">
        <f t="shared" si="1"/>
        <v>13.399999999999968</v>
      </c>
      <c r="B123" s="67">
        <v>16.7</v>
      </c>
      <c r="C123" s="66">
        <v>74</v>
      </c>
      <c r="D123" s="1" t="s">
        <v>33</v>
      </c>
      <c r="E123" s="20"/>
    </row>
    <row r="124" spans="1:5" ht="15.75" thickBot="1" x14ac:dyDescent="0.3">
      <c r="A124">
        <f t="shared" si="1"/>
        <v>13.499999999999968</v>
      </c>
      <c r="B124" s="67">
        <v>14.1</v>
      </c>
      <c r="C124" s="66">
        <v>77</v>
      </c>
      <c r="D124" s="1" t="s">
        <v>33</v>
      </c>
      <c r="E124" s="20"/>
    </row>
    <row r="125" spans="1:5" ht="15.75" thickBot="1" x14ac:dyDescent="0.3">
      <c r="A125">
        <f t="shared" si="1"/>
        <v>13.599999999999968</v>
      </c>
      <c r="B125" s="67">
        <v>13.9</v>
      </c>
      <c r="C125" s="66">
        <v>68</v>
      </c>
      <c r="D125" s="1" t="s">
        <v>33</v>
      </c>
      <c r="E125" s="20"/>
    </row>
    <row r="126" spans="1:5" ht="15.75" thickBot="1" x14ac:dyDescent="0.3">
      <c r="A126">
        <f t="shared" si="1"/>
        <v>13.699999999999967</v>
      </c>
      <c r="B126" s="67">
        <v>14.1</v>
      </c>
      <c r="C126" s="66">
        <v>61</v>
      </c>
      <c r="D126" s="1" t="s">
        <v>33</v>
      </c>
      <c r="E126" s="20"/>
    </row>
    <row r="127" spans="1:5" ht="15.75" thickBot="1" x14ac:dyDescent="0.3">
      <c r="A127">
        <f t="shared" si="1"/>
        <v>13.799999999999967</v>
      </c>
      <c r="B127" s="67">
        <v>14.3</v>
      </c>
      <c r="C127" s="66">
        <v>64</v>
      </c>
      <c r="D127" s="1" t="s">
        <v>33</v>
      </c>
      <c r="E127" s="20"/>
    </row>
    <row r="128" spans="1:5" ht="15.75" thickBot="1" x14ac:dyDescent="0.3">
      <c r="A128">
        <f t="shared" si="1"/>
        <v>13.899999999999967</v>
      </c>
      <c r="B128" s="67">
        <v>12.5</v>
      </c>
      <c r="C128" s="66">
        <v>69</v>
      </c>
      <c r="D128" s="1" t="s">
        <v>33</v>
      </c>
      <c r="E128" s="20"/>
    </row>
    <row r="129" spans="1:5" ht="15.75" thickBot="1" x14ac:dyDescent="0.3">
      <c r="A129">
        <f t="shared" si="1"/>
        <v>13.999999999999966</v>
      </c>
      <c r="B129" s="67">
        <v>12</v>
      </c>
      <c r="C129" s="66">
        <v>65</v>
      </c>
      <c r="D129" s="1" t="s">
        <v>33</v>
      </c>
      <c r="E129" s="20"/>
    </row>
    <row r="130" spans="1:5" ht="15.75" thickBot="1" x14ac:dyDescent="0.3">
      <c r="A130">
        <f t="shared" si="1"/>
        <v>14.099999999999966</v>
      </c>
      <c r="B130" s="67">
        <v>11.5</v>
      </c>
      <c r="C130" s="66">
        <v>53</v>
      </c>
      <c r="D130" s="1" t="s">
        <v>33</v>
      </c>
      <c r="E130" s="20"/>
    </row>
    <row r="131" spans="1:5" ht="15.75" thickBot="1" x14ac:dyDescent="0.3">
      <c r="A131">
        <f t="shared" si="1"/>
        <v>14.199999999999966</v>
      </c>
      <c r="B131" s="67">
        <v>11.4</v>
      </c>
      <c r="C131" s="66">
        <v>48</v>
      </c>
      <c r="D131" s="1" t="s">
        <v>33</v>
      </c>
      <c r="E131" s="20"/>
    </row>
    <row r="132" spans="1:5" ht="15.75" thickBot="1" x14ac:dyDescent="0.3">
      <c r="A132">
        <f t="shared" ref="A132:A173" si="2">A131+0.1</f>
        <v>14.299999999999965</v>
      </c>
      <c r="B132" s="67">
        <v>13.3</v>
      </c>
      <c r="C132" s="66">
        <v>49</v>
      </c>
      <c r="D132" s="1" t="s">
        <v>33</v>
      </c>
      <c r="E132" s="20"/>
    </row>
    <row r="133" spans="1:5" ht="15.75" thickBot="1" x14ac:dyDescent="0.3">
      <c r="A133">
        <f t="shared" si="2"/>
        <v>14.399999999999965</v>
      </c>
      <c r="B133" s="67">
        <v>14.2</v>
      </c>
      <c r="C133" s="66">
        <v>47</v>
      </c>
      <c r="D133" s="1" t="s">
        <v>33</v>
      </c>
      <c r="E133" s="20"/>
    </row>
    <row r="134" spans="1:5" ht="15.75" thickBot="1" x14ac:dyDescent="0.3">
      <c r="A134">
        <f t="shared" si="2"/>
        <v>14.499999999999964</v>
      </c>
      <c r="B134" s="67">
        <v>12.5</v>
      </c>
      <c r="C134" s="66">
        <v>47</v>
      </c>
      <c r="D134" s="1" t="s">
        <v>33</v>
      </c>
      <c r="E134" s="20"/>
    </row>
    <row r="135" spans="1:5" ht="15.75" thickBot="1" x14ac:dyDescent="0.3">
      <c r="A135">
        <f t="shared" si="2"/>
        <v>14.599999999999964</v>
      </c>
      <c r="B135" s="67">
        <v>18.399999999999999</v>
      </c>
      <c r="C135" s="66">
        <v>53</v>
      </c>
      <c r="D135" s="1" t="s">
        <v>33</v>
      </c>
      <c r="E135" s="20"/>
    </row>
    <row r="136" spans="1:5" ht="15.75" thickBot="1" x14ac:dyDescent="0.3">
      <c r="A136">
        <f t="shared" si="2"/>
        <v>14.699999999999964</v>
      </c>
      <c r="B136" s="67">
        <v>25.8</v>
      </c>
      <c r="C136" s="66">
        <v>58</v>
      </c>
      <c r="D136" s="1" t="s">
        <v>33</v>
      </c>
      <c r="E136" s="20"/>
    </row>
    <row r="137" spans="1:5" ht="15.75" thickBot="1" x14ac:dyDescent="0.3">
      <c r="A137">
        <f t="shared" si="2"/>
        <v>14.799999999999963</v>
      </c>
      <c r="B137" s="67">
        <v>24.5</v>
      </c>
      <c r="C137" s="66">
        <v>55</v>
      </c>
      <c r="D137" s="1" t="s">
        <v>33</v>
      </c>
      <c r="E137" s="20"/>
    </row>
    <row r="138" spans="1:5" ht="15.75" thickBot="1" x14ac:dyDescent="0.3">
      <c r="A138">
        <f t="shared" si="2"/>
        <v>14.899999999999963</v>
      </c>
      <c r="B138" s="67">
        <v>29.9</v>
      </c>
      <c r="C138" s="66">
        <v>61</v>
      </c>
      <c r="D138" s="1" t="s">
        <v>33</v>
      </c>
      <c r="E138" s="20"/>
    </row>
    <row r="139" spans="1:5" ht="15.75" thickBot="1" x14ac:dyDescent="0.3">
      <c r="A139">
        <f t="shared" si="2"/>
        <v>14.999999999999963</v>
      </c>
      <c r="B139" s="67">
        <v>14.8</v>
      </c>
      <c r="C139" s="66">
        <v>65</v>
      </c>
      <c r="D139" s="1" t="s">
        <v>33</v>
      </c>
      <c r="E139" s="20"/>
    </row>
    <row r="140" spans="1:5" ht="15.75" thickBot="1" x14ac:dyDescent="0.3">
      <c r="A140">
        <f t="shared" si="2"/>
        <v>15.099999999999962</v>
      </c>
      <c r="B140" s="67">
        <v>22</v>
      </c>
      <c r="C140" s="66">
        <v>56</v>
      </c>
      <c r="D140" s="1" t="s">
        <v>33</v>
      </c>
      <c r="E140" s="20"/>
    </row>
    <row r="141" spans="1:5" ht="15.75" thickBot="1" x14ac:dyDescent="0.3">
      <c r="A141">
        <f t="shared" si="2"/>
        <v>15.199999999999962</v>
      </c>
      <c r="B141" s="67">
        <v>19.3</v>
      </c>
      <c r="C141" s="66">
        <v>44</v>
      </c>
      <c r="D141" s="1" t="s">
        <v>33</v>
      </c>
      <c r="E141" s="20"/>
    </row>
    <row r="142" spans="1:5" ht="15.75" thickBot="1" x14ac:dyDescent="0.3">
      <c r="A142">
        <f t="shared" si="2"/>
        <v>15.299999999999962</v>
      </c>
      <c r="B142" s="67">
        <v>20.399999999999999</v>
      </c>
      <c r="C142" s="66">
        <v>43</v>
      </c>
      <c r="D142" s="1" t="s">
        <v>33</v>
      </c>
      <c r="E142" s="20"/>
    </row>
    <row r="143" spans="1:5" ht="15.75" thickBot="1" x14ac:dyDescent="0.3">
      <c r="A143">
        <f t="shared" si="2"/>
        <v>15.399999999999961</v>
      </c>
      <c r="B143" s="67">
        <v>20.2</v>
      </c>
      <c r="C143" s="66">
        <v>50</v>
      </c>
      <c r="D143" s="1" t="s">
        <v>33</v>
      </c>
      <c r="E143" s="20"/>
    </row>
    <row r="144" spans="1:5" ht="15.75" thickBot="1" x14ac:dyDescent="0.3">
      <c r="A144">
        <f t="shared" si="2"/>
        <v>15.499999999999961</v>
      </c>
      <c r="B144" s="67">
        <v>19.2</v>
      </c>
      <c r="C144" s="66">
        <v>75</v>
      </c>
      <c r="D144" s="1" t="s">
        <v>33</v>
      </c>
      <c r="E144" s="20"/>
    </row>
    <row r="145" spans="1:5" ht="15.75" thickBot="1" x14ac:dyDescent="0.3">
      <c r="A145">
        <f t="shared" si="2"/>
        <v>15.599999999999961</v>
      </c>
      <c r="B145" s="67">
        <v>16.5</v>
      </c>
      <c r="C145" s="66">
        <v>63</v>
      </c>
      <c r="D145" s="1" t="s">
        <v>33</v>
      </c>
      <c r="E145" s="20"/>
    </row>
    <row r="146" spans="1:5" ht="15.75" thickBot="1" x14ac:dyDescent="0.3">
      <c r="A146">
        <f t="shared" si="2"/>
        <v>15.69999999999996</v>
      </c>
      <c r="B146" s="67">
        <v>18.8</v>
      </c>
      <c r="C146" s="66">
        <v>66</v>
      </c>
      <c r="D146" s="1" t="s">
        <v>33</v>
      </c>
      <c r="E146" s="20"/>
    </row>
    <row r="147" spans="1:5" ht="15.75" thickBot="1" x14ac:dyDescent="0.3">
      <c r="A147">
        <f t="shared" si="2"/>
        <v>15.79999999999996</v>
      </c>
      <c r="B147" s="67">
        <v>18.7</v>
      </c>
      <c r="C147" s="66">
        <v>78</v>
      </c>
      <c r="D147" s="1" t="s">
        <v>33</v>
      </c>
      <c r="E147" s="20"/>
    </row>
    <row r="148" spans="1:5" ht="15.75" thickBot="1" x14ac:dyDescent="0.3">
      <c r="A148">
        <f t="shared" si="2"/>
        <v>15.899999999999959</v>
      </c>
      <c r="B148" s="67">
        <v>17.7</v>
      </c>
      <c r="C148" s="66">
        <v>70</v>
      </c>
      <c r="D148" s="1" t="s">
        <v>33</v>
      </c>
      <c r="E148" s="20"/>
    </row>
    <row r="149" spans="1:5" ht="15.75" thickBot="1" x14ac:dyDescent="0.3">
      <c r="A149">
        <f t="shared" si="2"/>
        <v>15.999999999999959</v>
      </c>
      <c r="B149" s="67">
        <v>15.1</v>
      </c>
      <c r="C149" s="66">
        <v>59</v>
      </c>
      <c r="D149" s="1" t="s">
        <v>33</v>
      </c>
      <c r="E149" s="20"/>
    </row>
    <row r="150" spans="1:5" ht="15.75" thickBot="1" x14ac:dyDescent="0.3">
      <c r="A150">
        <f t="shared" si="2"/>
        <v>16.099999999999959</v>
      </c>
      <c r="B150" s="67">
        <v>14.9</v>
      </c>
      <c r="C150" s="66">
        <v>46</v>
      </c>
      <c r="D150" s="1" t="s">
        <v>33</v>
      </c>
      <c r="E150" s="20"/>
    </row>
    <row r="151" spans="1:5" ht="15.75" thickBot="1" x14ac:dyDescent="0.3">
      <c r="A151">
        <f t="shared" si="2"/>
        <v>16.19999999999996</v>
      </c>
      <c r="B151" s="67">
        <v>17.399999999999999</v>
      </c>
      <c r="C151" s="66">
        <v>38</v>
      </c>
      <c r="D151" s="1" t="s">
        <v>33</v>
      </c>
      <c r="E151" s="20"/>
    </row>
    <row r="152" spans="1:5" ht="15.75" thickBot="1" x14ac:dyDescent="0.3">
      <c r="A152">
        <f t="shared" si="2"/>
        <v>16.299999999999962</v>
      </c>
      <c r="B152" s="67">
        <v>22.3</v>
      </c>
      <c r="C152" s="66">
        <v>35</v>
      </c>
      <c r="D152" s="1" t="s">
        <v>33</v>
      </c>
      <c r="E152" s="20"/>
    </row>
    <row r="153" spans="1:5" ht="15.75" thickBot="1" x14ac:dyDescent="0.3">
      <c r="A153">
        <f t="shared" si="2"/>
        <v>16.399999999999963</v>
      </c>
      <c r="B153" s="67">
        <v>23.8</v>
      </c>
      <c r="C153" s="66">
        <v>40</v>
      </c>
      <c r="D153" s="1" t="s">
        <v>33</v>
      </c>
      <c r="E153" s="20"/>
    </row>
    <row r="154" spans="1:5" ht="15.75" thickBot="1" x14ac:dyDescent="0.3">
      <c r="A154">
        <f t="shared" si="2"/>
        <v>16.499999999999964</v>
      </c>
      <c r="B154" s="67">
        <v>25.6</v>
      </c>
      <c r="C154" s="66">
        <v>39</v>
      </c>
      <c r="D154" s="1" t="s">
        <v>33</v>
      </c>
      <c r="E154" s="20"/>
    </row>
    <row r="155" spans="1:5" ht="15.75" thickBot="1" x14ac:dyDescent="0.3">
      <c r="A155">
        <f t="shared" si="2"/>
        <v>16.599999999999966</v>
      </c>
      <c r="B155" s="67">
        <v>25.6</v>
      </c>
      <c r="C155" s="66">
        <v>38</v>
      </c>
      <c r="D155" s="1" t="s">
        <v>33</v>
      </c>
      <c r="E155" s="20"/>
    </row>
    <row r="156" spans="1:5" ht="15.75" thickBot="1" x14ac:dyDescent="0.3">
      <c r="A156">
        <f t="shared" si="2"/>
        <v>16.699999999999967</v>
      </c>
      <c r="B156" s="67">
        <v>22.6</v>
      </c>
      <c r="C156" s="66">
        <v>42</v>
      </c>
      <c r="D156" s="1" t="s">
        <v>33</v>
      </c>
      <c r="E156" s="20"/>
    </row>
    <row r="157" spans="1:5" ht="15.75" thickBot="1" x14ac:dyDescent="0.3">
      <c r="A157">
        <f t="shared" si="2"/>
        <v>16.799999999999969</v>
      </c>
      <c r="B157" s="67">
        <v>16.600000000000001</v>
      </c>
      <c r="C157" s="66">
        <v>46</v>
      </c>
      <c r="D157" s="1" t="s">
        <v>33</v>
      </c>
      <c r="E157" s="20"/>
    </row>
    <row r="158" spans="1:5" ht="15.75" thickBot="1" x14ac:dyDescent="0.3">
      <c r="A158">
        <f t="shared" si="2"/>
        <v>16.89999999999997</v>
      </c>
      <c r="B158" s="67">
        <v>14.9</v>
      </c>
      <c r="C158" s="66">
        <v>48</v>
      </c>
      <c r="D158" s="1" t="s">
        <v>33</v>
      </c>
      <c r="E158" s="20"/>
    </row>
    <row r="159" spans="1:5" ht="15.75" thickBot="1" x14ac:dyDescent="0.3">
      <c r="A159">
        <f t="shared" si="2"/>
        <v>16.999999999999972</v>
      </c>
      <c r="B159" s="67">
        <v>17.600000000000001</v>
      </c>
      <c r="C159" s="66">
        <v>40</v>
      </c>
      <c r="D159" s="1" t="s">
        <v>33</v>
      </c>
      <c r="E159" s="20"/>
    </row>
    <row r="160" spans="1:5" ht="15.75" thickBot="1" x14ac:dyDescent="0.3">
      <c r="A160">
        <f t="shared" si="2"/>
        <v>17.099999999999973</v>
      </c>
      <c r="B160" s="67">
        <v>17.100000000000001</v>
      </c>
      <c r="C160" s="66">
        <v>32</v>
      </c>
      <c r="D160" s="1" t="s">
        <v>33</v>
      </c>
      <c r="E160" s="20"/>
    </row>
    <row r="161" spans="1:5" ht="15.75" thickBot="1" x14ac:dyDescent="0.3">
      <c r="A161">
        <f t="shared" si="2"/>
        <v>17.199999999999974</v>
      </c>
      <c r="B161" s="67">
        <v>15.3</v>
      </c>
      <c r="C161" s="66">
        <v>25</v>
      </c>
      <c r="D161" s="1" t="s">
        <v>33</v>
      </c>
      <c r="E161" s="20"/>
    </row>
    <row r="162" spans="1:5" ht="15.75" thickBot="1" x14ac:dyDescent="0.3">
      <c r="A162">
        <f t="shared" si="2"/>
        <v>17.299999999999976</v>
      </c>
      <c r="B162" s="67">
        <v>10.5</v>
      </c>
      <c r="C162" s="66">
        <v>22</v>
      </c>
      <c r="D162" s="1" t="s">
        <v>33</v>
      </c>
      <c r="E162" s="20"/>
    </row>
    <row r="163" spans="1:5" ht="15.75" thickBot="1" x14ac:dyDescent="0.3">
      <c r="A163">
        <f t="shared" si="2"/>
        <v>17.399999999999977</v>
      </c>
      <c r="B163" s="67">
        <v>7.8</v>
      </c>
      <c r="C163" s="66">
        <v>18</v>
      </c>
      <c r="D163" s="1" t="s">
        <v>33</v>
      </c>
      <c r="E163" s="20"/>
    </row>
    <row r="164" spans="1:5" ht="15.75" thickBot="1" x14ac:dyDescent="0.3">
      <c r="A164">
        <f t="shared" si="2"/>
        <v>17.499999999999979</v>
      </c>
      <c r="B164" s="67">
        <v>5.7</v>
      </c>
      <c r="C164" s="66">
        <v>18</v>
      </c>
      <c r="D164" s="1" t="s">
        <v>33</v>
      </c>
      <c r="E164" s="20"/>
    </row>
    <row r="165" spans="1:5" ht="15.75" thickBot="1" x14ac:dyDescent="0.3">
      <c r="A165">
        <f t="shared" si="2"/>
        <v>17.59999999999998</v>
      </c>
      <c r="B165" s="67">
        <v>11.3</v>
      </c>
      <c r="C165" s="66">
        <v>24</v>
      </c>
      <c r="D165" s="1" t="s">
        <v>33</v>
      </c>
      <c r="E165" s="20"/>
    </row>
    <row r="166" spans="1:5" ht="15.75" thickBot="1" x14ac:dyDescent="0.3">
      <c r="A166">
        <f t="shared" si="2"/>
        <v>17.699999999999982</v>
      </c>
      <c r="B166" s="67">
        <v>11.4</v>
      </c>
      <c r="C166" s="66">
        <v>25</v>
      </c>
      <c r="D166" s="1" t="s">
        <v>33</v>
      </c>
      <c r="E166" s="20"/>
    </row>
    <row r="167" spans="1:5" ht="15.75" thickBot="1" x14ac:dyDescent="0.3">
      <c r="A167">
        <f t="shared" si="2"/>
        <v>17.799999999999983</v>
      </c>
      <c r="B167" s="67">
        <v>8.6999999999999993</v>
      </c>
      <c r="C167" s="66">
        <v>25</v>
      </c>
      <c r="D167" s="1" t="s">
        <v>33</v>
      </c>
      <c r="E167" s="20"/>
    </row>
    <row r="168" spans="1:5" ht="15.75" thickBot="1" x14ac:dyDescent="0.3">
      <c r="A168">
        <f t="shared" si="2"/>
        <v>17.899999999999984</v>
      </c>
      <c r="B168" s="67">
        <v>6.1</v>
      </c>
      <c r="C168" s="66">
        <v>16</v>
      </c>
      <c r="D168" s="1" t="s">
        <v>33</v>
      </c>
      <c r="E168" s="20"/>
    </row>
    <row r="169" spans="1:5" ht="15.75" thickBot="1" x14ac:dyDescent="0.3">
      <c r="A169">
        <f t="shared" si="2"/>
        <v>17.999999999999986</v>
      </c>
      <c r="B169" s="67">
        <v>7.6</v>
      </c>
      <c r="C169" s="66">
        <v>27</v>
      </c>
      <c r="D169" s="1" t="s">
        <v>33</v>
      </c>
      <c r="E169" s="20"/>
    </row>
    <row r="170" spans="1:5" ht="15.75" thickBot="1" x14ac:dyDescent="0.3">
      <c r="A170">
        <f t="shared" si="2"/>
        <v>18.099999999999987</v>
      </c>
      <c r="B170" s="67">
        <v>15</v>
      </c>
      <c r="C170" s="66">
        <v>30</v>
      </c>
      <c r="D170" s="1" t="s">
        <v>33</v>
      </c>
      <c r="E170" s="20"/>
    </row>
    <row r="171" spans="1:5" ht="15.75" thickBot="1" x14ac:dyDescent="0.3">
      <c r="A171">
        <f t="shared" si="2"/>
        <v>18.199999999999989</v>
      </c>
      <c r="B171" s="67">
        <v>25.3</v>
      </c>
      <c r="C171" s="66">
        <v>47</v>
      </c>
      <c r="D171" s="1" t="s">
        <v>33</v>
      </c>
      <c r="E171" s="20"/>
    </row>
    <row r="172" spans="1:5" ht="15.75" thickBot="1" x14ac:dyDescent="0.3">
      <c r="A172">
        <f t="shared" si="2"/>
        <v>18.29999999999999</v>
      </c>
      <c r="B172" s="67">
        <v>26.7</v>
      </c>
      <c r="C172" s="66">
        <v>62</v>
      </c>
      <c r="D172" s="1" t="s">
        <v>33</v>
      </c>
      <c r="E172" s="20"/>
    </row>
    <row r="173" spans="1:5" ht="15.75" thickBot="1" x14ac:dyDescent="0.3">
      <c r="A173">
        <f t="shared" si="2"/>
        <v>18.399999999999991</v>
      </c>
      <c r="B173" s="67">
        <v>32.1</v>
      </c>
      <c r="C173" s="66">
        <v>92</v>
      </c>
      <c r="D173" s="1" t="s">
        <v>33</v>
      </c>
      <c r="E173" s="20"/>
    </row>
  </sheetData>
  <pageMargins left="0.23622047244094491" right="0.23622047244094491" top="0.19685039370078741" bottom="0.15748031496062992" header="0.31496062992125984" footer="0.31496062992125984"/>
  <pageSetup paperSize="9" scale="4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Betta_f</vt:lpstr>
      <vt:lpstr>Betta1_q</vt:lpstr>
      <vt:lpstr>Boring_elev</vt:lpstr>
      <vt:lpstr>1_18</vt:lpstr>
      <vt:lpstr>5_18</vt:lpstr>
      <vt:lpstr>10_18</vt:lpstr>
      <vt:lpstr>11_18</vt:lpstr>
      <vt:lpstr>12_18</vt:lpstr>
      <vt:lpstr>15_18</vt:lpstr>
      <vt:lpstr>18_18</vt:lpstr>
      <vt:lpstr>19_18</vt:lpstr>
      <vt:lpstr>25_18</vt:lpstr>
      <vt:lpstr>pile_variants</vt:lpstr>
      <vt:lpstr>Коэффициенты</vt:lpstr>
      <vt:lpstr>30х30_тсз.1_18</vt:lpstr>
      <vt:lpstr>30х30_тсз.5_18</vt:lpstr>
      <vt:lpstr>30х30_тсз.10_18</vt:lpstr>
      <vt:lpstr>30х30_тсз.11_18</vt:lpstr>
      <vt:lpstr>30х30_тсз.12_18</vt:lpstr>
      <vt:lpstr>30х30_тсз.15_18</vt:lpstr>
      <vt:lpstr>30х30_тсз.18_18</vt:lpstr>
      <vt:lpstr>30х30_тсз.19_18</vt:lpstr>
      <vt:lpstr>30х30_тсз.25_18</vt:lpstr>
    </vt:vector>
  </TitlesOfParts>
  <Company>Renaissance Construction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Pavel Nedviga</cp:lastModifiedBy>
  <cp:lastPrinted>2017-03-13T08:31:28Z</cp:lastPrinted>
  <dcterms:created xsi:type="dcterms:W3CDTF">2016-01-22T06:32:45Z</dcterms:created>
  <dcterms:modified xsi:type="dcterms:W3CDTF">2020-09-09T14:32:56Z</dcterms:modified>
</cp:coreProperties>
</file>