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11"/>
  <workbookPr/>
  <mc:AlternateContent xmlns:mc="http://schemas.openxmlformats.org/markup-compatibility/2006">
    <mc:Choice Requires="x15">
      <x15ac:absPath xmlns:x15ac="http://schemas.microsoft.com/office/spreadsheetml/2010/11/ac" url="C:\Users\Sangeetha P\Desktop\1 Nafl online\2022-2023\common documents\Report card\Term2\"/>
    </mc:Choice>
  </mc:AlternateContent>
  <xr:revisionPtr revIDLastSave="0" documentId="8_{90E2E54A-7B1A-489D-90B2-07D37B4816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9IG-TERM2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6" l="1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BV10" i="6"/>
  <c r="BV11" i="6"/>
  <c r="BV12" i="6"/>
  <c r="BV13" i="6"/>
  <c r="BV14" i="6"/>
  <c r="BV15" i="6"/>
  <c r="BV16" i="6"/>
  <c r="BV17" i="6"/>
  <c r="BV18" i="6"/>
  <c r="BV19" i="6"/>
  <c r="BV20" i="6"/>
  <c r="BV21" i="6"/>
  <c r="BV22" i="6"/>
  <c r="BV23" i="6"/>
  <c r="BV24" i="6"/>
  <c r="BV9" i="6"/>
  <c r="BQ10" i="6"/>
  <c r="BS10" i="6"/>
  <c r="BQ11" i="6"/>
  <c r="BS11" i="6"/>
  <c r="BQ12" i="6"/>
  <c r="BS12" i="6"/>
  <c r="BT12" i="6" s="1"/>
  <c r="BQ13" i="6"/>
  <c r="BS13" i="6"/>
  <c r="BT13" i="6" s="1"/>
  <c r="BQ14" i="6"/>
  <c r="BS14" i="6"/>
  <c r="BQ15" i="6"/>
  <c r="BS15" i="6"/>
  <c r="BQ16" i="6"/>
  <c r="BS16" i="6"/>
  <c r="BQ17" i="6"/>
  <c r="BS17" i="6"/>
  <c r="BT17" i="6" s="1"/>
  <c r="BQ18" i="6"/>
  <c r="BS18" i="6"/>
  <c r="BQ19" i="6"/>
  <c r="BS19" i="6"/>
  <c r="BQ20" i="6"/>
  <c r="BS20" i="6"/>
  <c r="BT20" i="6" s="1"/>
  <c r="BQ21" i="6"/>
  <c r="BS21" i="6"/>
  <c r="BT21" i="6" s="1"/>
  <c r="BQ22" i="6"/>
  <c r="BS22" i="6"/>
  <c r="BQ23" i="6"/>
  <c r="BS23" i="6"/>
  <c r="BQ24" i="6"/>
  <c r="BS24" i="6"/>
  <c r="BT24" i="6" s="1"/>
  <c r="BS9" i="6"/>
  <c r="BQ9" i="6"/>
  <c r="AG10" i="6"/>
  <c r="AI10" i="6"/>
  <c r="AK10" i="6"/>
  <c r="AL10" i="6" s="1"/>
  <c r="AG11" i="6"/>
  <c r="AI11" i="6"/>
  <c r="AK11" i="6"/>
  <c r="AG12" i="6"/>
  <c r="AI12" i="6"/>
  <c r="AK12" i="6"/>
  <c r="AG13" i="6"/>
  <c r="AI13" i="6"/>
  <c r="AK13" i="6"/>
  <c r="AG14" i="6"/>
  <c r="AI14" i="6"/>
  <c r="AK14" i="6"/>
  <c r="AL14" i="6" s="1"/>
  <c r="AG15" i="6"/>
  <c r="AI15" i="6"/>
  <c r="AK15" i="6"/>
  <c r="AG16" i="6"/>
  <c r="AI16" i="6"/>
  <c r="AK16" i="6"/>
  <c r="AG17" i="6"/>
  <c r="AI17" i="6"/>
  <c r="AK17" i="6"/>
  <c r="AG18" i="6"/>
  <c r="AI18" i="6"/>
  <c r="AK18" i="6"/>
  <c r="AG19" i="6"/>
  <c r="AI19" i="6"/>
  <c r="AK19" i="6"/>
  <c r="AG20" i="6"/>
  <c r="AI20" i="6"/>
  <c r="AK20" i="6"/>
  <c r="AG21" i="6"/>
  <c r="AI21" i="6"/>
  <c r="AK21" i="6"/>
  <c r="AG22" i="6"/>
  <c r="AI22" i="6"/>
  <c r="AK22" i="6"/>
  <c r="AL22" i="6" s="1"/>
  <c r="AG23" i="6"/>
  <c r="AI23" i="6"/>
  <c r="AK23" i="6"/>
  <c r="AG24" i="6"/>
  <c r="AI24" i="6"/>
  <c r="AK24" i="6"/>
  <c r="AK9" i="6"/>
  <c r="AI9" i="6"/>
  <c r="AG9" i="6"/>
  <c r="Z10" i="6"/>
  <c r="AB10" i="6"/>
  <c r="AD10" i="6"/>
  <c r="Z11" i="6"/>
  <c r="AB11" i="6"/>
  <c r="AD11" i="6"/>
  <c r="Z12" i="6"/>
  <c r="AB12" i="6"/>
  <c r="AD12" i="6"/>
  <c r="Z13" i="6"/>
  <c r="AB13" i="6"/>
  <c r="AD13" i="6"/>
  <c r="Z14" i="6"/>
  <c r="AB14" i="6"/>
  <c r="AD14" i="6"/>
  <c r="Z15" i="6"/>
  <c r="AB15" i="6"/>
  <c r="AD15" i="6"/>
  <c r="Z16" i="6"/>
  <c r="AB16" i="6"/>
  <c r="AD16" i="6"/>
  <c r="Z17" i="6"/>
  <c r="AB17" i="6"/>
  <c r="AD17" i="6"/>
  <c r="Z18" i="6"/>
  <c r="AB18" i="6"/>
  <c r="AD18" i="6"/>
  <c r="Z19" i="6"/>
  <c r="AB19" i="6"/>
  <c r="AD19" i="6"/>
  <c r="Z20" i="6"/>
  <c r="AB20" i="6"/>
  <c r="AD20" i="6"/>
  <c r="Z21" i="6"/>
  <c r="AB21" i="6"/>
  <c r="AD21" i="6"/>
  <c r="Z22" i="6"/>
  <c r="AB22" i="6"/>
  <c r="AD22" i="6"/>
  <c r="Z23" i="6"/>
  <c r="AB23" i="6"/>
  <c r="AD23" i="6"/>
  <c r="Z24" i="6"/>
  <c r="AB24" i="6"/>
  <c r="AD24" i="6"/>
  <c r="AD9" i="6"/>
  <c r="AB9" i="6"/>
  <c r="Z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9" i="6"/>
  <c r="BL10" i="6"/>
  <c r="BN10" i="6"/>
  <c r="BL11" i="6"/>
  <c r="BN11" i="6"/>
  <c r="BL12" i="6"/>
  <c r="BN12" i="6"/>
  <c r="BO12" i="6" s="1"/>
  <c r="BL13" i="6"/>
  <c r="BN13" i="6"/>
  <c r="BO13" i="6" s="1"/>
  <c r="BL14" i="6"/>
  <c r="BN14" i="6"/>
  <c r="BL15" i="6"/>
  <c r="BN15" i="6"/>
  <c r="BL16" i="6"/>
  <c r="BN16" i="6"/>
  <c r="BL17" i="6"/>
  <c r="BN17" i="6"/>
  <c r="BO17" i="6" s="1"/>
  <c r="BL18" i="6"/>
  <c r="BN18" i="6"/>
  <c r="BL19" i="6"/>
  <c r="BN19" i="6"/>
  <c r="BL20" i="6"/>
  <c r="BN20" i="6"/>
  <c r="BO20" i="6" s="1"/>
  <c r="BL21" i="6"/>
  <c r="BN21" i="6"/>
  <c r="BL22" i="6"/>
  <c r="BN22" i="6"/>
  <c r="BL23" i="6"/>
  <c r="BN23" i="6"/>
  <c r="BL24" i="6"/>
  <c r="BN24" i="6"/>
  <c r="BN9" i="6"/>
  <c r="BO10" i="6"/>
  <c r="BL9" i="6"/>
  <c r="D10" i="6"/>
  <c r="F10" i="6"/>
  <c r="I10" i="6"/>
  <c r="N10" i="6"/>
  <c r="P10" i="6"/>
  <c r="Q10" i="6" s="1"/>
  <c r="X10" i="6"/>
  <c r="AE10" i="6"/>
  <c r="AN10" i="6"/>
  <c r="AP10" i="6"/>
  <c r="AQ10" i="6"/>
  <c r="AS10" i="6"/>
  <c r="AU10" i="6"/>
  <c r="AV10" i="6"/>
  <c r="AX10" i="6"/>
  <c r="AZ10" i="6"/>
  <c r="BB10" i="6"/>
  <c r="BD10" i="6"/>
  <c r="BE10" i="6"/>
  <c r="BG10" i="6"/>
  <c r="BI10" i="6"/>
  <c r="BJ10" i="6"/>
  <c r="BT10" i="6"/>
  <c r="BX10" i="6"/>
  <c r="D11" i="6"/>
  <c r="F11" i="6"/>
  <c r="I11" i="6"/>
  <c r="L11" i="6"/>
  <c r="N11" i="6"/>
  <c r="P11" i="6"/>
  <c r="X11" i="6"/>
  <c r="AE11" i="6"/>
  <c r="AL11" i="6"/>
  <c r="AN11" i="6"/>
  <c r="AP11" i="6"/>
  <c r="AS11" i="6"/>
  <c r="AU11" i="6"/>
  <c r="AX11" i="6"/>
  <c r="AZ11" i="6"/>
  <c r="BB11" i="6"/>
  <c r="BD11" i="6"/>
  <c r="BG11" i="6"/>
  <c r="BI11" i="6"/>
  <c r="BO11" i="6"/>
  <c r="BT11" i="6"/>
  <c r="BX11" i="6"/>
  <c r="D12" i="6"/>
  <c r="F12" i="6"/>
  <c r="I12" i="6"/>
  <c r="N12" i="6"/>
  <c r="P12" i="6"/>
  <c r="Q12" i="6" s="1"/>
  <c r="X12" i="6"/>
  <c r="AE12" i="6"/>
  <c r="AN12" i="6"/>
  <c r="AP12" i="6"/>
  <c r="AS12" i="6"/>
  <c r="AU12" i="6"/>
  <c r="AX12" i="6"/>
  <c r="AZ12" i="6"/>
  <c r="BB12" i="6"/>
  <c r="BD12" i="6"/>
  <c r="BG12" i="6"/>
  <c r="BI12" i="6"/>
  <c r="BX12" i="6"/>
  <c r="D13" i="6"/>
  <c r="F13" i="6"/>
  <c r="G13" i="6" s="1"/>
  <c r="I13" i="6"/>
  <c r="L13" i="6"/>
  <c r="N13" i="6"/>
  <c r="P13" i="6"/>
  <c r="Q13" i="6" s="1"/>
  <c r="X13" i="6"/>
  <c r="AE13" i="6"/>
  <c r="AN13" i="6"/>
  <c r="AP13" i="6"/>
  <c r="AQ13" i="6"/>
  <c r="AS13" i="6"/>
  <c r="AU13" i="6"/>
  <c r="AV13" i="6" s="1"/>
  <c r="AX13" i="6"/>
  <c r="AZ13" i="6"/>
  <c r="BB13" i="6"/>
  <c r="BD13" i="6"/>
  <c r="BG13" i="6"/>
  <c r="BI13" i="6"/>
  <c r="BJ13" i="6" s="1"/>
  <c r="BX13" i="6"/>
  <c r="D14" i="6"/>
  <c r="F14" i="6"/>
  <c r="G14" i="6"/>
  <c r="I14" i="6"/>
  <c r="L14" i="6"/>
  <c r="N14" i="6"/>
  <c r="P14" i="6"/>
  <c r="X14" i="6"/>
  <c r="AE14" i="6"/>
  <c r="AN14" i="6"/>
  <c r="AP14" i="6"/>
  <c r="AQ14" i="6"/>
  <c r="AS14" i="6"/>
  <c r="AU14" i="6"/>
  <c r="AV14" i="6"/>
  <c r="AX14" i="6"/>
  <c r="AZ14" i="6"/>
  <c r="BB14" i="6"/>
  <c r="BD14" i="6"/>
  <c r="BE14" i="6"/>
  <c r="BG14" i="6"/>
  <c r="BI14" i="6"/>
  <c r="BJ14" i="6"/>
  <c r="BO14" i="6"/>
  <c r="BT14" i="6"/>
  <c r="BX14" i="6"/>
  <c r="D15" i="6"/>
  <c r="F15" i="6"/>
  <c r="I15" i="6"/>
  <c r="L15" i="6"/>
  <c r="N15" i="6"/>
  <c r="P15" i="6"/>
  <c r="Q15" i="6" s="1"/>
  <c r="AE15" i="6"/>
  <c r="AN15" i="6"/>
  <c r="AP15" i="6"/>
  <c r="AS15" i="6"/>
  <c r="AU15" i="6"/>
  <c r="AX15" i="6"/>
  <c r="AZ15" i="6"/>
  <c r="BB15" i="6"/>
  <c r="BD15" i="6"/>
  <c r="BG15" i="6"/>
  <c r="BI15" i="6"/>
  <c r="BO15" i="6"/>
  <c r="BT15" i="6"/>
  <c r="BX15" i="6"/>
  <c r="D16" i="6"/>
  <c r="F16" i="6"/>
  <c r="I16" i="6"/>
  <c r="N16" i="6"/>
  <c r="P16" i="6"/>
  <c r="Q16" i="6" s="1"/>
  <c r="AE16" i="6"/>
  <c r="AL16" i="6"/>
  <c r="AN16" i="6"/>
  <c r="AP16" i="6"/>
  <c r="AQ16" i="6" s="1"/>
  <c r="AS16" i="6"/>
  <c r="AU16" i="6"/>
  <c r="AX16" i="6"/>
  <c r="AZ16" i="6"/>
  <c r="BB16" i="6"/>
  <c r="BD16" i="6"/>
  <c r="BG16" i="6"/>
  <c r="BI16" i="6"/>
  <c r="BT16" i="6"/>
  <c r="BX16" i="6"/>
  <c r="D17" i="6"/>
  <c r="F17" i="6"/>
  <c r="G17" i="6" s="1"/>
  <c r="I17" i="6"/>
  <c r="L17" i="6"/>
  <c r="N17" i="6"/>
  <c r="P17" i="6"/>
  <c r="Q17" i="6" s="1"/>
  <c r="AE17" i="6"/>
  <c r="AN17" i="6"/>
  <c r="AP17" i="6"/>
  <c r="AQ17" i="6"/>
  <c r="AS17" i="6"/>
  <c r="AU17" i="6"/>
  <c r="AV17" i="6" s="1"/>
  <c r="AX17" i="6"/>
  <c r="AZ17" i="6"/>
  <c r="BB17" i="6"/>
  <c r="BD17" i="6"/>
  <c r="BG17" i="6"/>
  <c r="BI17" i="6"/>
  <c r="BJ17" i="6" s="1"/>
  <c r="BX17" i="6"/>
  <c r="D18" i="6"/>
  <c r="F18" i="6"/>
  <c r="G18" i="6"/>
  <c r="I18" i="6"/>
  <c r="L18" i="6"/>
  <c r="N18" i="6"/>
  <c r="P18" i="6"/>
  <c r="X18" i="6"/>
  <c r="AE18" i="6"/>
  <c r="AL18" i="6"/>
  <c r="AN18" i="6"/>
  <c r="AP18" i="6"/>
  <c r="AQ18" i="6"/>
  <c r="AS18" i="6"/>
  <c r="AU18" i="6"/>
  <c r="AV18" i="6"/>
  <c r="AX18" i="6"/>
  <c r="AZ18" i="6"/>
  <c r="BB18" i="6"/>
  <c r="BD18" i="6"/>
  <c r="BE18" i="6"/>
  <c r="BG18" i="6"/>
  <c r="BI18" i="6"/>
  <c r="BJ18" i="6"/>
  <c r="BO18" i="6"/>
  <c r="BT18" i="6"/>
  <c r="BX18" i="6"/>
  <c r="D19" i="6"/>
  <c r="F19" i="6"/>
  <c r="I19" i="6"/>
  <c r="L19" i="6"/>
  <c r="N19" i="6"/>
  <c r="P19" i="6"/>
  <c r="X19" i="6"/>
  <c r="AE19" i="6"/>
  <c r="AL19" i="6"/>
  <c r="AN19" i="6"/>
  <c r="AP19" i="6"/>
  <c r="AS19" i="6"/>
  <c r="AU19" i="6"/>
  <c r="AX19" i="6"/>
  <c r="AZ19" i="6"/>
  <c r="BB19" i="6"/>
  <c r="BD19" i="6"/>
  <c r="BG19" i="6"/>
  <c r="BI19" i="6"/>
  <c r="BO19" i="6"/>
  <c r="BT19" i="6"/>
  <c r="BX19" i="6"/>
  <c r="D20" i="6"/>
  <c r="F20" i="6"/>
  <c r="I20" i="6"/>
  <c r="N20" i="6"/>
  <c r="P20" i="6"/>
  <c r="X20" i="6"/>
  <c r="AE20" i="6"/>
  <c r="AN20" i="6"/>
  <c r="AP20" i="6"/>
  <c r="AQ20" i="6" s="1"/>
  <c r="AS20" i="6"/>
  <c r="AU20" i="6"/>
  <c r="AV20" i="6" s="1"/>
  <c r="AX20" i="6"/>
  <c r="AZ20" i="6"/>
  <c r="BB20" i="6"/>
  <c r="BD20" i="6"/>
  <c r="BG20" i="6"/>
  <c r="BI20" i="6"/>
  <c r="BJ20" i="6" s="1"/>
  <c r="BX20" i="6"/>
  <c r="D21" i="6"/>
  <c r="F21" i="6"/>
  <c r="G21" i="6" s="1"/>
  <c r="I21" i="6"/>
  <c r="L21" i="6"/>
  <c r="N21" i="6"/>
  <c r="P21" i="6"/>
  <c r="Q21" i="6" s="1"/>
  <c r="X21" i="6"/>
  <c r="AE21" i="6"/>
  <c r="AL21" i="6"/>
  <c r="AN21" i="6"/>
  <c r="AP21" i="6"/>
  <c r="AQ21" i="6"/>
  <c r="AS21" i="6"/>
  <c r="AU21" i="6"/>
  <c r="AV21" i="6" s="1"/>
  <c r="AX21" i="6"/>
  <c r="AZ21" i="6"/>
  <c r="BB21" i="6"/>
  <c r="BD21" i="6"/>
  <c r="BE21" i="6"/>
  <c r="BG21" i="6"/>
  <c r="BI21" i="6"/>
  <c r="BJ21" i="6" s="1"/>
  <c r="BO21" i="6"/>
  <c r="BX21" i="6"/>
  <c r="D22" i="6"/>
  <c r="F22" i="6"/>
  <c r="G22" i="6"/>
  <c r="I22" i="6"/>
  <c r="L22" i="6"/>
  <c r="N22" i="6"/>
  <c r="P22" i="6"/>
  <c r="Q22" i="6" s="1"/>
  <c r="X22" i="6"/>
  <c r="AE22" i="6"/>
  <c r="AN22" i="6"/>
  <c r="AP22" i="6"/>
  <c r="AQ22" i="6"/>
  <c r="AS22" i="6"/>
  <c r="AU22" i="6"/>
  <c r="AV22" i="6"/>
  <c r="AX22" i="6"/>
  <c r="AZ22" i="6"/>
  <c r="BB22" i="6"/>
  <c r="BD22" i="6"/>
  <c r="BE22" i="6"/>
  <c r="BG22" i="6"/>
  <c r="BI22" i="6"/>
  <c r="BJ22" i="6"/>
  <c r="BO22" i="6"/>
  <c r="BT22" i="6"/>
  <c r="BX22" i="6"/>
  <c r="D23" i="6"/>
  <c r="F23" i="6"/>
  <c r="I23" i="6"/>
  <c r="L23" i="6"/>
  <c r="N23" i="6"/>
  <c r="P23" i="6"/>
  <c r="Q23" i="6" s="1"/>
  <c r="AE23" i="6"/>
  <c r="AL23" i="6"/>
  <c r="AN23" i="6"/>
  <c r="AP23" i="6"/>
  <c r="AS23" i="6"/>
  <c r="AU23" i="6"/>
  <c r="AX23" i="6"/>
  <c r="AZ23" i="6"/>
  <c r="BB23" i="6"/>
  <c r="BD23" i="6"/>
  <c r="BG23" i="6"/>
  <c r="BI23" i="6"/>
  <c r="BO23" i="6"/>
  <c r="BT23" i="6"/>
  <c r="BX23" i="6"/>
  <c r="D24" i="6"/>
  <c r="F24" i="6"/>
  <c r="I24" i="6"/>
  <c r="N24" i="6"/>
  <c r="P24" i="6"/>
  <c r="Q24" i="6" s="1"/>
  <c r="X24" i="6"/>
  <c r="AE24" i="6"/>
  <c r="AL24" i="6"/>
  <c r="AN24" i="6"/>
  <c r="AP24" i="6"/>
  <c r="AQ24" i="6" s="1"/>
  <c r="AS24" i="6"/>
  <c r="AU24" i="6"/>
  <c r="AX24" i="6"/>
  <c r="AZ24" i="6"/>
  <c r="BB24" i="6"/>
  <c r="BD24" i="6"/>
  <c r="BG24" i="6"/>
  <c r="BI24" i="6"/>
  <c r="BO24" i="6"/>
  <c r="BX24" i="6"/>
  <c r="BX9" i="6"/>
  <c r="BI9" i="6"/>
  <c r="BG9" i="6"/>
  <c r="BD9" i="6"/>
  <c r="BB9" i="6"/>
  <c r="AZ9" i="6"/>
  <c r="AX9" i="6"/>
  <c r="AU9" i="6"/>
  <c r="AS9" i="6"/>
  <c r="AV9" i="6" s="1"/>
  <c r="AP9" i="6"/>
  <c r="AN9" i="6"/>
  <c r="P9" i="6"/>
  <c r="N9" i="6"/>
  <c r="K9" i="6"/>
  <c r="I9" i="6"/>
  <c r="L9" i="6" s="1"/>
  <c r="F9" i="6"/>
  <c r="D9" i="6"/>
  <c r="Q9" i="6" l="1"/>
  <c r="Q20" i="6"/>
  <c r="Q19" i="6"/>
  <c r="Q18" i="6"/>
  <c r="Q14" i="6"/>
  <c r="Q11" i="6"/>
  <c r="BJ24" i="6"/>
  <c r="BE24" i="6"/>
  <c r="AV24" i="6"/>
  <c r="L24" i="6"/>
  <c r="G24" i="6"/>
  <c r="BJ23" i="6"/>
  <c r="BE23" i="6"/>
  <c r="AV23" i="6"/>
  <c r="AQ23" i="6"/>
  <c r="G23" i="6"/>
  <c r="BE20" i="6"/>
  <c r="L20" i="6"/>
  <c r="G20" i="6"/>
  <c r="BJ19" i="6"/>
  <c r="BE19" i="6"/>
  <c r="AV19" i="6"/>
  <c r="AQ19" i="6"/>
  <c r="G19" i="6"/>
  <c r="BE17" i="6"/>
  <c r="BJ16" i="6"/>
  <c r="BE16" i="6"/>
  <c r="AV16" i="6"/>
  <c r="L16" i="6"/>
  <c r="G16" i="6"/>
  <c r="BJ15" i="6"/>
  <c r="BE15" i="6"/>
  <c r="AV15" i="6"/>
  <c r="AQ15" i="6"/>
  <c r="G15" i="6"/>
  <c r="BE13" i="6"/>
  <c r="BJ12" i="6"/>
  <c r="BE12" i="6"/>
  <c r="AV12" i="6"/>
  <c r="AQ12" i="6"/>
  <c r="L12" i="6"/>
  <c r="G12" i="6"/>
  <c r="BJ11" i="6"/>
  <c r="BE11" i="6"/>
  <c r="AV11" i="6"/>
  <c r="AQ11" i="6"/>
  <c r="G11" i="6"/>
  <c r="L10" i="6"/>
  <c r="G10" i="6"/>
  <c r="BO9" i="6"/>
  <c r="BO16" i="6"/>
  <c r="X17" i="6"/>
  <c r="X16" i="6"/>
  <c r="X15" i="6"/>
  <c r="AL20" i="6"/>
  <c r="AL17" i="6"/>
  <c r="AL15" i="6"/>
  <c r="AL13" i="6"/>
  <c r="AL12" i="6"/>
  <c r="X23" i="6"/>
  <c r="G9" i="6"/>
  <c r="BJ9" i="6"/>
  <c r="X9" i="6"/>
  <c r="AL9" i="6"/>
  <c r="BT9" i="6"/>
  <c r="AQ9" i="6"/>
  <c r="BE9" i="6"/>
  <c r="AE9" i="6"/>
</calcChain>
</file>

<file path=xl/sharedStrings.xml><?xml version="1.0" encoding="utf-8"?>
<sst xmlns="http://schemas.openxmlformats.org/spreadsheetml/2006/main" count="160" uniqueCount="72">
  <si>
    <t>NATIONAL ACADEMY FOR LEARNING</t>
  </si>
  <si>
    <t>TERM II  MARKS 2022-2023</t>
  </si>
  <si>
    <t>Grade:  9 IGCSE</t>
  </si>
  <si>
    <t>No</t>
  </si>
  <si>
    <t>NAME</t>
  </si>
  <si>
    <t>Eng. Literature</t>
  </si>
  <si>
    <t>Eng. Language</t>
  </si>
  <si>
    <t>Math</t>
  </si>
  <si>
    <t>Physics</t>
  </si>
  <si>
    <t>Chemistry</t>
  </si>
  <si>
    <t>Biology</t>
  </si>
  <si>
    <t>Business Studies</t>
  </si>
  <si>
    <t>Hindi</t>
  </si>
  <si>
    <t>French</t>
  </si>
  <si>
    <t>Economics</t>
  </si>
  <si>
    <t>Comp.Science</t>
  </si>
  <si>
    <t>Add. Math</t>
  </si>
  <si>
    <t>GP</t>
  </si>
  <si>
    <t>Art</t>
  </si>
  <si>
    <t>Max marks</t>
  </si>
  <si>
    <t>P1</t>
  </si>
  <si>
    <t>P2</t>
  </si>
  <si>
    <t>Total</t>
  </si>
  <si>
    <t>P4</t>
  </si>
  <si>
    <t>P6</t>
  </si>
  <si>
    <t>P3</t>
  </si>
  <si>
    <t>80</t>
  </si>
  <si>
    <t>Date</t>
  </si>
  <si>
    <t>28/2/23</t>
  </si>
  <si>
    <t>27/2/23</t>
  </si>
  <si>
    <t>20/2/23</t>
  </si>
  <si>
    <t>14.2.23</t>
  </si>
  <si>
    <t>23/2/23</t>
  </si>
  <si>
    <t>15/01/23</t>
  </si>
  <si>
    <t>24-02-23</t>
  </si>
  <si>
    <t>28/02</t>
  </si>
  <si>
    <t>Adarsh Sriharsha</t>
  </si>
  <si>
    <t>Akarsh Shanmukha T</t>
  </si>
  <si>
    <t>Akshay Sivaraman</t>
  </si>
  <si>
    <t>Amey Durbha</t>
  </si>
  <si>
    <t>Amogh Raghavendra</t>
  </si>
  <si>
    <t>Damini Dhar B</t>
  </si>
  <si>
    <t>Dasariraju Hemish</t>
  </si>
  <si>
    <t>Deepanjali Sultania</t>
  </si>
  <si>
    <t>Keerthana R</t>
  </si>
  <si>
    <t>Pratyusha R K</t>
  </si>
  <si>
    <t>Saakshi Ananth R</t>
  </si>
  <si>
    <t>Shashank Rajeev</t>
  </si>
  <si>
    <t>Shraddha Muppirala</t>
  </si>
  <si>
    <t>Shreyas P</t>
  </si>
  <si>
    <t>Sukruth Shabarish</t>
  </si>
  <si>
    <t>Sukruti Srinidhi N G</t>
  </si>
  <si>
    <t>Signature of Sub teacher</t>
  </si>
  <si>
    <t>SH 7/3/23</t>
  </si>
  <si>
    <t>SS-1/3/23</t>
  </si>
  <si>
    <t>JP-9/3/23</t>
  </si>
  <si>
    <t>CN-3/3/23</t>
  </si>
  <si>
    <t>EL-3/3/23</t>
  </si>
  <si>
    <t>SN-3/3/23</t>
  </si>
  <si>
    <t>SAN-3-3-23</t>
  </si>
  <si>
    <t>PR- 1/03/23</t>
  </si>
  <si>
    <t>VN-03/03</t>
  </si>
  <si>
    <t>MD-04/03/23</t>
  </si>
  <si>
    <t>DG-1/3</t>
  </si>
  <si>
    <t>SN-03/03</t>
  </si>
  <si>
    <t>Signature of Grade teacher</t>
  </si>
  <si>
    <t>SS-9/3/23</t>
  </si>
  <si>
    <t>SS3/3/23</t>
  </si>
  <si>
    <t>SS-3/3/23</t>
  </si>
  <si>
    <t>Signature of  Assosiate teacher</t>
  </si>
  <si>
    <t>VN</t>
  </si>
  <si>
    <t>VN-04/03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</si>
</sst>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</font>
    <font>
      <sz val="10"/>
      <color rgb="FF000000"/>
      <name val="Arial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7E6E6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0" fillId="0" borderId="1" xfId="0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0" fontId="3" fillId="4" borderId="3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9" fontId="3" fillId="4" borderId="8" xfId="0" applyNumberFormat="1" applyFont="1" applyFill="1" applyBorder="1" applyAlignment="1">
      <alignment horizontal="center"/>
    </xf>
    <xf numFmtId="9" fontId="3" fillId="4" borderId="1" xfId="0" applyNumberFormat="1" applyFont="1" applyFill="1" applyBorder="1" applyAlignment="1">
      <alignment horizontal="center"/>
    </xf>
    <xf numFmtId="0" fontId="4" fillId="6" borderId="3" xfId="0" applyFont="1" applyFill="1" applyBorder="1"/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9" fontId="3" fillId="4" borderId="4" xfId="0" applyNumberFormat="1" applyFont="1" applyFill="1" applyBorder="1" applyAlignment="1">
      <alignment horizontal="center"/>
    </xf>
    <xf numFmtId="9" fontId="3" fillId="4" borderId="2" xfId="0" applyNumberFormat="1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1" xfId="0" applyBorder="1"/>
    <xf numFmtId="0" fontId="3" fillId="5" borderId="13" xfId="0" applyFont="1" applyFill="1" applyBorder="1" applyAlignment="1">
      <alignment horizontal="center"/>
    </xf>
    <xf numFmtId="49" fontId="3" fillId="4" borderId="4" xfId="0" applyNumberFormat="1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4" borderId="3" xfId="0" quotePrefix="1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2" xfId="0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9" fontId="3" fillId="3" borderId="4" xfId="0" applyNumberFormat="1" applyFont="1" applyFill="1" applyBorder="1" applyAlignment="1">
      <alignment horizontal="center"/>
    </xf>
    <xf numFmtId="9" fontId="3" fillId="3" borderId="2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5" fillId="6" borderId="1" xfId="0" applyFont="1" applyFill="1" applyBorder="1"/>
    <xf numFmtId="0" fontId="6" fillId="6" borderId="1" xfId="0" applyFont="1" applyFill="1" applyBorder="1" applyAlignment="1">
      <alignment horizontal="center"/>
    </xf>
    <xf numFmtId="0" fontId="4" fillId="6" borderId="14" xfId="0" applyFont="1" applyFill="1" applyBorder="1"/>
    <xf numFmtId="0" fontId="4" fillId="6" borderId="10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9" xfId="0" applyFont="1" applyFill="1" applyBorder="1"/>
    <xf numFmtId="0" fontId="4" fillId="7" borderId="4" xfId="0" applyFont="1" applyFill="1" applyBorder="1"/>
    <xf numFmtId="0" fontId="4" fillId="6" borderId="3" xfId="0" applyFont="1" applyFill="1" applyBorder="1" applyAlignment="1">
      <alignment horizontal="center"/>
    </xf>
    <xf numFmtId="2" fontId="4" fillId="7" borderId="1" xfId="0" applyNumberFormat="1" applyFont="1" applyFill="1" applyBorder="1" applyAlignment="1">
      <alignment horizontal="center"/>
    </xf>
    <xf numFmtId="0" fontId="4" fillId="6" borderId="4" xfId="0" applyFont="1" applyFill="1" applyBorder="1"/>
    <xf numFmtId="0" fontId="5" fillId="6" borderId="14" xfId="0" applyFont="1" applyFill="1" applyBorder="1"/>
    <xf numFmtId="0" fontId="7" fillId="0" borderId="1" xfId="0" applyFont="1" applyBorder="1"/>
    <xf numFmtId="0" fontId="8" fillId="0" borderId="1" xfId="0" applyFont="1" applyBorder="1"/>
    <xf numFmtId="1" fontId="4" fillId="7" borderId="10" xfId="0" applyNumberFormat="1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4" fillId="5" borderId="8" xfId="0" applyFont="1" applyFill="1" applyBorder="1"/>
    <xf numFmtId="164" fontId="4" fillId="5" borderId="8" xfId="0" applyNumberFormat="1" applyFont="1" applyFill="1" applyBorder="1"/>
    <xf numFmtId="0" fontId="4" fillId="7" borderId="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11" xfId="0" applyFont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0E09B-47D7-4142-B8F5-8734401F1549}">
  <dimension ref="A1:BX30"/>
  <sheetViews>
    <sheetView tabSelected="1" workbookViewId="0">
      <pane xSplit="2" ySplit="7" topLeftCell="I8" activePane="bottomRight" state="frozen"/>
      <selection pane="bottomRight" activeCell="H9" sqref="H9"/>
      <selection pane="bottomLeft" activeCell="A8" sqref="A8"/>
      <selection pane="topRight" activeCell="C1" sqref="C1"/>
    </sheetView>
  </sheetViews>
  <sheetFormatPr defaultRowHeight="15" customHeight="1"/>
  <cols>
    <col min="2" max="2" width="34" customWidth="1"/>
    <col min="3" max="3" width="9" customWidth="1"/>
    <col min="5" max="5" width="8.7109375" customWidth="1"/>
    <col min="7" max="7" width="10.42578125" bestFit="1" customWidth="1"/>
    <col min="9" max="9" width="9.85546875" customWidth="1"/>
    <col min="12" max="12" width="8.7109375" customWidth="1"/>
    <col min="18" max="18" width="8.85546875" customWidth="1"/>
    <col min="20" max="20" width="7.28515625" customWidth="1"/>
    <col min="22" max="22" width="9.7109375" customWidth="1"/>
    <col min="27" max="27" width="7.85546875" customWidth="1"/>
    <col min="44" max="44" width="11.42578125" customWidth="1"/>
    <col min="46" max="46" width="12.42578125" customWidth="1"/>
    <col min="49" max="49" width="11.7109375" customWidth="1"/>
    <col min="51" max="51" width="12.7109375" customWidth="1"/>
    <col min="52" max="52" width="16.5703125" customWidth="1"/>
    <col min="53" max="53" width="16.140625" customWidth="1"/>
    <col min="55" max="55" width="13.140625" customWidth="1"/>
    <col min="61" max="61" width="9.7109375" customWidth="1"/>
    <col min="63" max="63" width="10.5703125" bestFit="1" customWidth="1"/>
    <col min="65" max="65" width="8" customWidth="1"/>
    <col min="68" max="68" width="7.7109375" customWidth="1"/>
    <col min="70" max="70" width="8.28515625" customWidth="1"/>
    <col min="74" max="74" width="11" customWidth="1"/>
  </cols>
  <sheetData>
    <row r="1" spans="1:76">
      <c r="A1" s="1"/>
    </row>
    <row r="2" spans="1:76" ht="18.75">
      <c r="A2" s="1"/>
      <c r="B2" s="68" t="s">
        <v>0</v>
      </c>
      <c r="C2" s="68"/>
      <c r="D2" s="68"/>
      <c r="E2" s="68"/>
      <c r="F2" s="68"/>
      <c r="G2" s="68"/>
    </row>
    <row r="3" spans="1:76">
      <c r="A3" s="1"/>
      <c r="B3" s="69" t="s">
        <v>1</v>
      </c>
      <c r="C3" s="69"/>
      <c r="D3" s="69"/>
      <c r="E3" s="69"/>
      <c r="F3" s="69"/>
      <c r="G3" s="69"/>
    </row>
    <row r="4" spans="1:76" ht="18.75">
      <c r="A4" s="1"/>
      <c r="B4" s="70" t="s">
        <v>2</v>
      </c>
      <c r="C4" s="70"/>
      <c r="D4" s="70"/>
      <c r="E4" s="70"/>
    </row>
    <row r="5" spans="1:76">
      <c r="A5" s="2" t="s">
        <v>3</v>
      </c>
      <c r="B5" s="3" t="s">
        <v>4</v>
      </c>
      <c r="C5" s="66" t="s">
        <v>5</v>
      </c>
      <c r="D5" s="62"/>
      <c r="E5" s="62"/>
      <c r="F5" s="62"/>
      <c r="G5" s="63"/>
      <c r="H5" s="66" t="s">
        <v>6</v>
      </c>
      <c r="I5" s="62"/>
      <c r="J5" s="62"/>
      <c r="K5" s="62"/>
      <c r="L5" s="63"/>
      <c r="M5" s="66" t="s">
        <v>7</v>
      </c>
      <c r="N5" s="62"/>
      <c r="O5" s="62"/>
      <c r="P5" s="62"/>
      <c r="Q5" s="63"/>
      <c r="R5" s="66" t="s">
        <v>8</v>
      </c>
      <c r="S5" s="62"/>
      <c r="T5" s="62"/>
      <c r="U5" s="62"/>
      <c r="V5" s="62"/>
      <c r="W5" s="62"/>
      <c r="X5" s="63"/>
      <c r="Y5" s="66" t="s">
        <v>9</v>
      </c>
      <c r="Z5" s="62"/>
      <c r="AA5" s="62"/>
      <c r="AB5" s="62"/>
      <c r="AC5" s="62"/>
      <c r="AD5" s="62"/>
      <c r="AE5" s="63"/>
      <c r="AF5" s="66" t="s">
        <v>10</v>
      </c>
      <c r="AG5" s="62"/>
      <c r="AH5" s="62"/>
      <c r="AI5" s="62"/>
      <c r="AJ5" s="62"/>
      <c r="AK5" s="62"/>
      <c r="AL5" s="63"/>
      <c r="AM5" s="66" t="s">
        <v>11</v>
      </c>
      <c r="AN5" s="62"/>
      <c r="AO5" s="62"/>
      <c r="AP5" s="62"/>
      <c r="AQ5" s="63"/>
      <c r="AR5" s="66" t="s">
        <v>12</v>
      </c>
      <c r="AS5" s="62"/>
      <c r="AT5" s="62"/>
      <c r="AU5" s="62"/>
      <c r="AV5" s="63"/>
      <c r="AW5" s="66" t="s">
        <v>13</v>
      </c>
      <c r="AX5" s="62"/>
      <c r="AY5" s="62"/>
      <c r="AZ5" s="62"/>
      <c r="BA5" s="62"/>
      <c r="BB5" s="62"/>
      <c r="BC5" s="62"/>
      <c r="BD5" s="62"/>
      <c r="BE5" s="62"/>
      <c r="BF5" s="62" t="s">
        <v>14</v>
      </c>
      <c r="BG5" s="62"/>
      <c r="BH5" s="62"/>
      <c r="BI5" s="62"/>
      <c r="BJ5" s="63"/>
      <c r="BK5" s="66" t="s">
        <v>15</v>
      </c>
      <c r="BL5" s="62"/>
      <c r="BM5" s="62"/>
      <c r="BN5" s="62"/>
      <c r="BO5" s="63"/>
      <c r="BP5" s="64" t="s">
        <v>16</v>
      </c>
      <c r="BQ5" s="67"/>
      <c r="BR5" s="67"/>
      <c r="BS5" s="67"/>
      <c r="BT5" s="65"/>
      <c r="BU5" s="64" t="s">
        <v>17</v>
      </c>
      <c r="BV5" s="65"/>
      <c r="BW5" s="66" t="s">
        <v>18</v>
      </c>
      <c r="BX5" s="71"/>
    </row>
    <row r="6" spans="1:76">
      <c r="A6" s="4"/>
      <c r="B6" s="5" t="s">
        <v>19</v>
      </c>
      <c r="C6" s="6" t="s">
        <v>20</v>
      </c>
      <c r="D6" s="15"/>
      <c r="E6" s="8" t="s">
        <v>21</v>
      </c>
      <c r="F6" s="16"/>
      <c r="G6" s="9" t="s">
        <v>22</v>
      </c>
      <c r="H6" s="6" t="s">
        <v>20</v>
      </c>
      <c r="I6" s="15"/>
      <c r="J6" s="8" t="s">
        <v>21</v>
      </c>
      <c r="K6" s="16"/>
      <c r="L6" s="9" t="s">
        <v>22</v>
      </c>
      <c r="M6" s="6" t="s">
        <v>21</v>
      </c>
      <c r="N6" s="7"/>
      <c r="O6" s="60" t="s">
        <v>23</v>
      </c>
      <c r="P6" s="72"/>
      <c r="Q6" s="9" t="s">
        <v>22</v>
      </c>
      <c r="R6" s="73" t="s">
        <v>21</v>
      </c>
      <c r="S6" s="61"/>
      <c r="T6" s="60" t="s">
        <v>23</v>
      </c>
      <c r="U6" s="61"/>
      <c r="V6" s="60" t="s">
        <v>24</v>
      </c>
      <c r="W6" s="61"/>
      <c r="X6" s="9" t="s">
        <v>22</v>
      </c>
      <c r="Y6" s="73" t="s">
        <v>21</v>
      </c>
      <c r="Z6" s="61"/>
      <c r="AA6" s="60" t="s">
        <v>23</v>
      </c>
      <c r="AB6" s="61"/>
      <c r="AC6" s="60" t="s">
        <v>24</v>
      </c>
      <c r="AD6" s="61"/>
      <c r="AE6" s="9" t="s">
        <v>22</v>
      </c>
      <c r="AF6" s="73" t="s">
        <v>21</v>
      </c>
      <c r="AG6" s="61"/>
      <c r="AH6" s="60" t="s">
        <v>23</v>
      </c>
      <c r="AI6" s="61"/>
      <c r="AJ6" s="60" t="s">
        <v>24</v>
      </c>
      <c r="AK6" s="61"/>
      <c r="AL6" s="9" t="s">
        <v>22</v>
      </c>
      <c r="AM6" s="6" t="s">
        <v>20</v>
      </c>
      <c r="AN6" s="15"/>
      <c r="AO6" s="8" t="s">
        <v>21</v>
      </c>
      <c r="AP6" s="16"/>
      <c r="AQ6" s="9" t="s">
        <v>22</v>
      </c>
      <c r="AR6" s="6" t="s">
        <v>20</v>
      </c>
      <c r="AS6" s="15"/>
      <c r="AT6" s="8" t="s">
        <v>21</v>
      </c>
      <c r="AU6" s="16"/>
      <c r="AV6" s="9" t="s">
        <v>22</v>
      </c>
      <c r="AW6" s="6" t="s">
        <v>20</v>
      </c>
      <c r="AX6" s="7"/>
      <c r="AY6" s="8" t="s">
        <v>21</v>
      </c>
      <c r="AZ6" s="8"/>
      <c r="BA6" s="8" t="s">
        <v>25</v>
      </c>
      <c r="BB6" s="8"/>
      <c r="BC6" s="8" t="s">
        <v>23</v>
      </c>
      <c r="BD6" s="8"/>
      <c r="BE6" s="9"/>
      <c r="BF6" s="15" t="s">
        <v>20</v>
      </c>
      <c r="BG6" s="15"/>
      <c r="BH6" s="8" t="s">
        <v>21</v>
      </c>
      <c r="BI6" s="16"/>
      <c r="BJ6" s="9" t="s">
        <v>22</v>
      </c>
      <c r="BK6" s="6" t="s">
        <v>20</v>
      </c>
      <c r="BL6" s="15"/>
      <c r="BM6" s="8" t="s">
        <v>21</v>
      </c>
      <c r="BN6" s="16"/>
      <c r="BO6" s="9" t="s">
        <v>22</v>
      </c>
      <c r="BP6" s="6" t="s">
        <v>20</v>
      </c>
      <c r="BQ6" s="15"/>
      <c r="BR6" s="8" t="s">
        <v>21</v>
      </c>
      <c r="BS6" s="16"/>
      <c r="BT6" s="9" t="s">
        <v>22</v>
      </c>
      <c r="BU6" s="27"/>
      <c r="BV6" s="27"/>
      <c r="BW6" s="6" t="s">
        <v>20</v>
      </c>
      <c r="BX6" s="9" t="s">
        <v>22</v>
      </c>
    </row>
    <row r="7" spans="1:76">
      <c r="A7" s="4"/>
      <c r="B7" s="5"/>
      <c r="C7" s="6">
        <v>50</v>
      </c>
      <c r="D7" s="17">
        <v>0.5</v>
      </c>
      <c r="E7" s="8">
        <v>50</v>
      </c>
      <c r="F7" s="18">
        <v>0.5</v>
      </c>
      <c r="G7" s="9">
        <v>100</v>
      </c>
      <c r="H7" s="6">
        <v>80</v>
      </c>
      <c r="I7" s="17">
        <v>0.5</v>
      </c>
      <c r="J7" s="8">
        <v>80</v>
      </c>
      <c r="K7" s="18">
        <v>0.5</v>
      </c>
      <c r="L7" s="9">
        <v>100</v>
      </c>
      <c r="M7" s="6">
        <v>70</v>
      </c>
      <c r="N7" s="17">
        <v>0.5</v>
      </c>
      <c r="O7" s="16">
        <v>130</v>
      </c>
      <c r="P7" s="18">
        <v>0.5</v>
      </c>
      <c r="Q7" s="23">
        <v>100</v>
      </c>
      <c r="R7" s="6">
        <v>40</v>
      </c>
      <c r="S7" s="17">
        <v>0.3</v>
      </c>
      <c r="T7" s="24" t="s">
        <v>26</v>
      </c>
      <c r="U7" s="17">
        <v>0.5</v>
      </c>
      <c r="V7" s="8">
        <v>40</v>
      </c>
      <c r="W7" s="18">
        <v>0.2</v>
      </c>
      <c r="X7" s="9">
        <v>100</v>
      </c>
      <c r="Y7" s="6">
        <v>40</v>
      </c>
      <c r="Z7" s="17">
        <v>0.3</v>
      </c>
      <c r="AA7" s="24" t="s">
        <v>26</v>
      </c>
      <c r="AB7" s="17">
        <v>0.5</v>
      </c>
      <c r="AC7" s="8">
        <v>40</v>
      </c>
      <c r="AD7" s="18">
        <v>0.2</v>
      </c>
      <c r="AE7" s="9">
        <v>100</v>
      </c>
      <c r="AF7" s="6">
        <v>40</v>
      </c>
      <c r="AG7" s="17">
        <v>0.3</v>
      </c>
      <c r="AH7" s="24" t="s">
        <v>26</v>
      </c>
      <c r="AI7" s="17">
        <v>0.5</v>
      </c>
      <c r="AJ7" s="8">
        <v>40</v>
      </c>
      <c r="AK7" s="18">
        <v>0.2</v>
      </c>
      <c r="AL7" s="9">
        <v>100</v>
      </c>
      <c r="AM7" s="6">
        <v>80</v>
      </c>
      <c r="AN7" s="17">
        <v>0.5</v>
      </c>
      <c r="AO7" s="8">
        <v>80</v>
      </c>
      <c r="AP7" s="18">
        <v>0.5</v>
      </c>
      <c r="AQ7" s="9">
        <v>100</v>
      </c>
      <c r="AR7" s="6">
        <v>60</v>
      </c>
      <c r="AS7" s="17">
        <v>0.67</v>
      </c>
      <c r="AT7" s="8">
        <v>30</v>
      </c>
      <c r="AU7" s="18">
        <v>0.33</v>
      </c>
      <c r="AV7" s="9">
        <v>100</v>
      </c>
      <c r="AW7" s="6">
        <v>40</v>
      </c>
      <c r="AX7" s="10">
        <v>0.25</v>
      </c>
      <c r="AY7" s="8">
        <v>45</v>
      </c>
      <c r="AZ7" s="11">
        <v>0.25</v>
      </c>
      <c r="BA7" s="8">
        <v>40</v>
      </c>
      <c r="BB7" s="11">
        <v>0.25</v>
      </c>
      <c r="BC7" s="8">
        <v>45</v>
      </c>
      <c r="BD7" s="11">
        <v>0.25</v>
      </c>
      <c r="BE7" s="9">
        <v>100</v>
      </c>
      <c r="BF7" s="15">
        <v>30</v>
      </c>
      <c r="BG7" s="17">
        <v>0.3</v>
      </c>
      <c r="BH7" s="8">
        <v>90</v>
      </c>
      <c r="BI7" s="18">
        <v>0.7</v>
      </c>
      <c r="BJ7" s="9">
        <v>100</v>
      </c>
      <c r="BK7" s="6">
        <v>75</v>
      </c>
      <c r="BL7" s="17">
        <v>0.5</v>
      </c>
      <c r="BM7" s="8">
        <v>75</v>
      </c>
      <c r="BN7" s="18">
        <v>0.5</v>
      </c>
      <c r="BO7" s="9">
        <v>100</v>
      </c>
      <c r="BP7" s="6">
        <v>80</v>
      </c>
      <c r="BQ7" s="17">
        <v>0.5</v>
      </c>
      <c r="BR7" s="8">
        <v>80</v>
      </c>
      <c r="BS7" s="18">
        <v>0.5</v>
      </c>
      <c r="BT7" s="9">
        <v>100</v>
      </c>
      <c r="BU7" s="12">
        <v>70</v>
      </c>
      <c r="BV7" s="27">
        <v>100</v>
      </c>
      <c r="BW7" s="6">
        <v>100</v>
      </c>
      <c r="BX7" s="9">
        <v>100</v>
      </c>
    </row>
    <row r="8" spans="1:76">
      <c r="A8" s="4"/>
      <c r="B8" s="5" t="s">
        <v>27</v>
      </c>
      <c r="C8" s="25" t="s">
        <v>28</v>
      </c>
      <c r="D8" s="17"/>
      <c r="E8" s="26" t="s">
        <v>28</v>
      </c>
      <c r="F8" s="18"/>
      <c r="G8" s="23"/>
      <c r="H8" s="28" t="s">
        <v>29</v>
      </c>
      <c r="I8" s="28"/>
      <c r="J8" s="28" t="s">
        <v>29</v>
      </c>
      <c r="K8" s="10"/>
      <c r="L8" s="27"/>
      <c r="M8" s="28" t="s">
        <v>30</v>
      </c>
      <c r="N8" s="10"/>
      <c r="O8" s="28" t="s">
        <v>30</v>
      </c>
      <c r="P8" s="18"/>
      <c r="Q8" s="29"/>
      <c r="R8" t="s">
        <v>31</v>
      </c>
      <c r="S8" s="17"/>
      <c r="T8" s="15"/>
      <c r="U8" s="17"/>
      <c r="V8" s="15"/>
      <c r="W8" s="15"/>
      <c r="X8" s="27"/>
      <c r="Y8" s="6" t="s">
        <v>32</v>
      </c>
      <c r="Z8" s="17"/>
      <c r="AA8" s="17" t="s">
        <v>32</v>
      </c>
      <c r="AB8" s="17"/>
      <c r="AC8" s="8" t="s">
        <v>32</v>
      </c>
      <c r="AD8" s="18"/>
      <c r="AE8" s="9"/>
      <c r="AF8" s="6"/>
      <c r="AG8" s="17"/>
      <c r="AH8" s="17"/>
      <c r="AI8" s="17"/>
      <c r="AJ8" s="8"/>
      <c r="AK8" s="18"/>
      <c r="AL8" s="9"/>
      <c r="AM8" s="6" t="s">
        <v>33</v>
      </c>
      <c r="AN8" s="17"/>
      <c r="AO8" s="6"/>
      <c r="AP8" s="10"/>
      <c r="AQ8" s="9"/>
      <c r="AR8" s="6"/>
      <c r="AS8" s="17"/>
      <c r="AT8" s="15"/>
      <c r="AU8" s="18"/>
      <c r="AV8" s="9"/>
      <c r="AW8" s="6" t="s">
        <v>34</v>
      </c>
      <c r="AX8" s="10"/>
      <c r="AY8" s="6" t="s">
        <v>34</v>
      </c>
      <c r="AZ8" s="11"/>
      <c r="BA8" s="6" t="s">
        <v>34</v>
      </c>
      <c r="BB8" s="11"/>
      <c r="BC8" s="6" t="s">
        <v>34</v>
      </c>
      <c r="BD8" s="11"/>
      <c r="BE8" s="9"/>
      <c r="BF8" s="15"/>
      <c r="BG8" s="17"/>
      <c r="BH8" s="8"/>
      <c r="BI8" s="18"/>
      <c r="BJ8" s="30"/>
      <c r="BK8" s="25"/>
      <c r="BL8" s="17"/>
      <c r="BM8" s="26"/>
      <c r="BN8" s="18"/>
      <c r="BO8" s="9"/>
      <c r="BP8" s="31"/>
      <c r="BQ8" s="32"/>
      <c r="BR8" s="31"/>
      <c r="BS8" s="33"/>
      <c r="BT8" s="34"/>
      <c r="BU8" s="12" t="s">
        <v>35</v>
      </c>
      <c r="BV8" s="52"/>
      <c r="BW8" s="6"/>
      <c r="BX8" s="9"/>
    </row>
    <row r="9" spans="1:76">
      <c r="A9" s="4">
        <v>1</v>
      </c>
      <c r="B9" s="48" t="s">
        <v>36</v>
      </c>
      <c r="C9" s="35"/>
      <c r="D9" s="19">
        <f>(C9*50)/50</f>
        <v>0</v>
      </c>
      <c r="E9" s="35"/>
      <c r="F9" s="19">
        <f>(E9*50)/50</f>
        <v>0</v>
      </c>
      <c r="G9" s="19">
        <f>ROUND(D9+F9,0)</f>
        <v>0</v>
      </c>
      <c r="H9" s="36">
        <v>43</v>
      </c>
      <c r="I9" s="19">
        <f>(H9*50)/80</f>
        <v>26.875</v>
      </c>
      <c r="J9" s="36">
        <v>63</v>
      </c>
      <c r="K9" s="19">
        <f>(J9*50)/80</f>
        <v>39.375</v>
      </c>
      <c r="L9" s="20">
        <f>ROUND(I9+K9,0)</f>
        <v>66</v>
      </c>
      <c r="M9" s="37">
        <v>53</v>
      </c>
      <c r="N9" s="19">
        <f>(M9*35)/70</f>
        <v>26.5</v>
      </c>
      <c r="O9" s="19">
        <v>81</v>
      </c>
      <c r="P9" s="19">
        <f>(O9*65)/130</f>
        <v>40.5</v>
      </c>
      <c r="Q9" s="51">
        <f>ROUND(N9+P9,0)</f>
        <v>67</v>
      </c>
      <c r="R9" s="38">
        <v>34</v>
      </c>
      <c r="S9" s="50">
        <f>(R9*30)/40</f>
        <v>25.5</v>
      </c>
      <c r="T9" s="19">
        <v>48</v>
      </c>
      <c r="U9" s="50">
        <f>(T9*50)/80</f>
        <v>30</v>
      </c>
      <c r="V9" s="39">
        <v>22</v>
      </c>
      <c r="W9" s="50">
        <f>(V9*20)/40</f>
        <v>11</v>
      </c>
      <c r="X9" s="20">
        <f>ROUND(S9+U9+W9,0)</f>
        <v>67</v>
      </c>
      <c r="Y9" s="14">
        <v>30</v>
      </c>
      <c r="Z9" s="40">
        <f>(Y9*30)/40</f>
        <v>22.5</v>
      </c>
      <c r="AA9" s="13">
        <v>65</v>
      </c>
      <c r="AB9" s="13">
        <f>(AA9*50)/80</f>
        <v>40.625</v>
      </c>
      <c r="AC9" s="14">
        <v>33</v>
      </c>
      <c r="AD9" s="19">
        <f>(AC9*20)/40</f>
        <v>16.5</v>
      </c>
      <c r="AE9" s="20">
        <f>ROUND(Z9+AB9+AD9,0)</f>
        <v>80</v>
      </c>
      <c r="AF9" s="41">
        <v>32</v>
      </c>
      <c r="AG9" s="40">
        <f>(AF9*30)/40</f>
        <v>24</v>
      </c>
      <c r="AH9" s="13">
        <v>60</v>
      </c>
      <c r="AI9" s="13">
        <f>(AH9*50)/80</f>
        <v>37.5</v>
      </c>
      <c r="AJ9" s="41">
        <v>24</v>
      </c>
      <c r="AK9" s="19">
        <f>(AJ9*20)/40</f>
        <v>12</v>
      </c>
      <c r="AL9" s="20">
        <f>ROUND(AG9+AI9+AK9,0)</f>
        <v>74</v>
      </c>
      <c r="AM9" s="12">
        <v>73</v>
      </c>
      <c r="AN9" s="19">
        <f>(AM9*50)/80</f>
        <v>45.625</v>
      </c>
      <c r="AO9" s="14">
        <v>66</v>
      </c>
      <c r="AP9" s="19">
        <f>(AO9*50)/80</f>
        <v>41.25</v>
      </c>
      <c r="AQ9" s="42">
        <f>ROUND(AN9+AP9,0)</f>
        <v>87</v>
      </c>
      <c r="AR9" s="44">
        <v>41</v>
      </c>
      <c r="AS9" s="19">
        <f>(AR9*67)/60</f>
        <v>45.783333333333331</v>
      </c>
      <c r="AT9" s="41">
        <v>16</v>
      </c>
      <c r="AU9" s="55">
        <f>(AT9*33)/30</f>
        <v>17.600000000000001</v>
      </c>
      <c r="AV9" s="20">
        <f>ROUND(AS9+AU9,0)</f>
        <v>63</v>
      </c>
      <c r="AW9" s="44"/>
      <c r="AX9" s="45">
        <f>(AW9*25)/40</f>
        <v>0</v>
      </c>
      <c r="AY9" s="41"/>
      <c r="AZ9" s="45">
        <f>(AY9*25)/45</f>
        <v>0</v>
      </c>
      <c r="BA9" s="41"/>
      <c r="BB9" s="13">
        <f>(BA9*25)/40</f>
        <v>0</v>
      </c>
      <c r="BC9" s="41"/>
      <c r="BD9" s="45">
        <f>(BC9*25)/45</f>
        <v>0</v>
      </c>
      <c r="BE9" s="9">
        <f>ROUND(AX9+AZ9+BB9+BD9,0)</f>
        <v>0</v>
      </c>
      <c r="BF9" s="46"/>
      <c r="BG9" s="43">
        <f>(BF9*30)/30</f>
        <v>0</v>
      </c>
      <c r="BH9" s="14"/>
      <c r="BI9" s="43">
        <f>(BH9*70)/90</f>
        <v>0</v>
      </c>
      <c r="BJ9" s="43">
        <f>ROUND(BG9+BI9,0)</f>
        <v>0</v>
      </c>
      <c r="BK9" s="12">
        <v>63</v>
      </c>
      <c r="BL9" s="13">
        <f>(BK9*50)/75</f>
        <v>42</v>
      </c>
      <c r="BM9" s="14">
        <v>57</v>
      </c>
      <c r="BN9" s="13">
        <f>(BM9*50)/75</f>
        <v>38</v>
      </c>
      <c r="BO9" s="42">
        <f>ROUND(BL9+BN9,0)</f>
        <v>80</v>
      </c>
      <c r="BP9" s="12"/>
      <c r="BQ9" s="13">
        <f>(BP9*50)/80</f>
        <v>0</v>
      </c>
      <c r="BR9" s="14"/>
      <c r="BS9" s="13">
        <f>(BR9*50)/80</f>
        <v>0</v>
      </c>
      <c r="BT9" s="42">
        <f>ROUND(BQ9+BS9,0)</f>
        <v>0</v>
      </c>
      <c r="BU9" s="12">
        <v>60</v>
      </c>
      <c r="BV9" s="54">
        <f>(BU9*100)/70</f>
        <v>85.714285714285708</v>
      </c>
      <c r="BW9" s="12"/>
      <c r="BX9" s="42">
        <f>(BW9*100)/100</f>
        <v>0</v>
      </c>
    </row>
    <row r="10" spans="1:76">
      <c r="A10" s="4">
        <v>2</v>
      </c>
      <c r="B10" s="49" t="s">
        <v>37</v>
      </c>
      <c r="C10" s="35"/>
      <c r="D10" s="19">
        <f t="shared" ref="D10:D24" si="0">(C10*50)/50</f>
        <v>0</v>
      </c>
      <c r="E10" s="35"/>
      <c r="F10" s="19">
        <f t="shared" ref="F10:F24" si="1">(E10*50)/50</f>
        <v>0</v>
      </c>
      <c r="G10" s="19">
        <f t="shared" ref="G10:G24" si="2">ROUND(D10+F10,0)</f>
        <v>0</v>
      </c>
      <c r="H10" s="36">
        <v>51</v>
      </c>
      <c r="I10" s="19">
        <f t="shared" ref="I10:I24" si="3">(H10*50)/80</f>
        <v>31.875</v>
      </c>
      <c r="J10" s="36">
        <v>48</v>
      </c>
      <c r="K10" s="19">
        <f t="shared" ref="K10:K24" si="4">(J10*50)/80</f>
        <v>30</v>
      </c>
      <c r="L10" s="20">
        <f t="shared" ref="L10:L24" si="5">ROUND(I10+K10,0)</f>
        <v>62</v>
      </c>
      <c r="M10" s="37">
        <v>66</v>
      </c>
      <c r="N10" s="19">
        <f t="shared" ref="N10:N24" si="6">(M10*35)/70</f>
        <v>33</v>
      </c>
      <c r="O10" s="19">
        <v>104</v>
      </c>
      <c r="P10" s="19">
        <f t="shared" ref="P10:P24" si="7">(O10*65)/130</f>
        <v>52</v>
      </c>
      <c r="Q10" s="51">
        <f>ROUND(N10+P10,0)</f>
        <v>85</v>
      </c>
      <c r="R10" s="38">
        <v>30</v>
      </c>
      <c r="S10" s="50">
        <f t="shared" ref="S10:S24" si="8">(R10*30)/40</f>
        <v>22.5</v>
      </c>
      <c r="T10" s="19">
        <v>53</v>
      </c>
      <c r="U10" s="50">
        <f t="shared" ref="U10:U24" si="9">(T10*50)/80</f>
        <v>33.125</v>
      </c>
      <c r="V10" s="39">
        <v>22</v>
      </c>
      <c r="W10" s="50">
        <f t="shared" ref="W10:W24" si="10">(V10*20)/40</f>
        <v>11</v>
      </c>
      <c r="X10" s="20">
        <f t="shared" ref="X10:X24" si="11">ROUND(S10+U10+W10,0)</f>
        <v>67</v>
      </c>
      <c r="Y10" s="14">
        <v>22</v>
      </c>
      <c r="Z10" s="40">
        <f t="shared" ref="Z10:Z24" si="12">(Y10*30)/40</f>
        <v>16.5</v>
      </c>
      <c r="AA10" s="13">
        <v>51</v>
      </c>
      <c r="AB10" s="13">
        <f t="shared" ref="AB10:AB24" si="13">(AA10*50)/80</f>
        <v>31.875</v>
      </c>
      <c r="AC10" s="14">
        <v>25</v>
      </c>
      <c r="AD10" s="19">
        <f t="shared" ref="AD10:AD24" si="14">(AC10*20)/40</f>
        <v>12.5</v>
      </c>
      <c r="AE10" s="20">
        <f t="shared" ref="AE10:AE24" si="15">ROUND(Z10+AB10+AD10,0)</f>
        <v>61</v>
      </c>
      <c r="AF10" s="41"/>
      <c r="AG10" s="40">
        <f t="shared" ref="AG10:AG24" si="16">(AF10*30)/40</f>
        <v>0</v>
      </c>
      <c r="AH10" s="13"/>
      <c r="AI10" s="13">
        <f t="shared" ref="AI10:AI24" si="17">(AH10*50)/80</f>
        <v>0</v>
      </c>
      <c r="AJ10" s="41"/>
      <c r="AK10" s="19">
        <f t="shared" ref="AK10:AK24" si="18">(AJ10*20)/40</f>
        <v>0</v>
      </c>
      <c r="AL10" s="20">
        <f t="shared" ref="AL10:AL24" si="19">ROUND(AG10+AI10+AK10,0)</f>
        <v>0</v>
      </c>
      <c r="AM10" s="12">
        <v>66</v>
      </c>
      <c r="AN10" s="19">
        <f t="shared" ref="AN10:AN24" si="20">(AM10*50)/80</f>
        <v>41.25</v>
      </c>
      <c r="AO10" s="14">
        <v>60</v>
      </c>
      <c r="AP10" s="19">
        <f t="shared" ref="AP10:AP24" si="21">(AO10*50)/80</f>
        <v>37.5</v>
      </c>
      <c r="AQ10" s="42">
        <f t="shared" ref="AQ10:AQ24" si="22">ROUND(AN10+AP10,0)</f>
        <v>79</v>
      </c>
      <c r="AR10" s="44"/>
      <c r="AS10" s="19">
        <f t="shared" ref="AS10:AS24" si="23">(AR10*67)/60</f>
        <v>0</v>
      </c>
      <c r="AT10" s="41"/>
      <c r="AU10" s="55">
        <f t="shared" ref="AU10:AU24" si="24">(AT10*33)/30</f>
        <v>0</v>
      </c>
      <c r="AV10" s="20">
        <f t="shared" ref="AV10:AV24" si="25">ROUND(AS10+AU10,0)</f>
        <v>0</v>
      </c>
      <c r="AW10" s="44">
        <v>20</v>
      </c>
      <c r="AX10" s="45">
        <f t="shared" ref="AX10:AX24" si="26">(AW10*25)/40</f>
        <v>12.5</v>
      </c>
      <c r="AY10" s="41">
        <v>30</v>
      </c>
      <c r="AZ10" s="45">
        <f t="shared" ref="AZ10:AZ24" si="27">(AY10*25)/45</f>
        <v>16.666666666666668</v>
      </c>
      <c r="BA10" s="41">
        <v>25</v>
      </c>
      <c r="BB10" s="13">
        <f t="shared" ref="BB10:BB24" si="28">(BA10*25)/40</f>
        <v>15.625</v>
      </c>
      <c r="BC10" s="41">
        <v>32</v>
      </c>
      <c r="BD10" s="45">
        <f t="shared" ref="BD10:BD24" si="29">(BC10*25)/45</f>
        <v>17.777777777777779</v>
      </c>
      <c r="BE10" s="9">
        <f t="shared" ref="BE10:BE24" si="30">ROUND(AX10+AZ10+BB10+BD10,0)</f>
        <v>63</v>
      </c>
      <c r="BF10" s="46">
        <v>25</v>
      </c>
      <c r="BG10" s="43">
        <f t="shared" ref="BG10:BG24" si="31">(BF10*30)/30</f>
        <v>25</v>
      </c>
      <c r="BH10" s="14">
        <v>52</v>
      </c>
      <c r="BI10" s="43">
        <f t="shared" ref="BI10:BI24" si="32">(BH10*70)/90</f>
        <v>40.444444444444443</v>
      </c>
      <c r="BJ10" s="43">
        <f t="shared" ref="BJ10:BJ24" si="33">ROUND(BG10+BI10,0)</f>
        <v>65</v>
      </c>
      <c r="BK10" s="12">
        <v>51</v>
      </c>
      <c r="BL10" s="13">
        <f t="shared" ref="BL10:BL24" si="34">(BK10*50)/75</f>
        <v>34</v>
      </c>
      <c r="BM10" s="14">
        <v>45</v>
      </c>
      <c r="BN10" s="13">
        <f t="shared" ref="BN10:BN24" si="35">(BM10*50)/75</f>
        <v>30</v>
      </c>
      <c r="BO10" s="42">
        <f t="shared" ref="BO10:BO24" si="36">ROUND(BL10+BN10,0)</f>
        <v>64</v>
      </c>
      <c r="BP10" s="12"/>
      <c r="BQ10" s="13">
        <f t="shared" ref="BQ10:BQ24" si="37">(BP10*50)/80</f>
        <v>0</v>
      </c>
      <c r="BR10" s="14"/>
      <c r="BS10" s="13">
        <f t="shared" ref="BS10:BS24" si="38">(BR10*50)/80</f>
        <v>0</v>
      </c>
      <c r="BT10" s="42">
        <f t="shared" ref="BT10:BT24" si="39">ROUND(BQ10+BS10,0)</f>
        <v>0</v>
      </c>
      <c r="BU10" s="12">
        <v>60</v>
      </c>
      <c r="BV10" s="54">
        <f>(BU10*100)/70</f>
        <v>85.714285714285708</v>
      </c>
      <c r="BW10" s="12"/>
      <c r="BX10" s="42">
        <f t="shared" ref="BX10:BX24" si="40">(BW10*100)/100</f>
        <v>0</v>
      </c>
    </row>
    <row r="11" spans="1:76">
      <c r="A11" s="4">
        <v>3</v>
      </c>
      <c r="B11" s="48" t="s">
        <v>38</v>
      </c>
      <c r="C11" s="47"/>
      <c r="D11" s="19">
        <f t="shared" si="0"/>
        <v>0</v>
      </c>
      <c r="E11" s="35"/>
      <c r="F11" s="19">
        <f t="shared" si="1"/>
        <v>0</v>
      </c>
      <c r="G11" s="19">
        <f t="shared" si="2"/>
        <v>0</v>
      </c>
      <c r="H11" s="36">
        <v>62</v>
      </c>
      <c r="I11" s="19">
        <f t="shared" si="3"/>
        <v>38.75</v>
      </c>
      <c r="J11" s="36">
        <v>42</v>
      </c>
      <c r="K11" s="19">
        <f t="shared" si="4"/>
        <v>26.25</v>
      </c>
      <c r="L11" s="20">
        <f t="shared" si="5"/>
        <v>65</v>
      </c>
      <c r="M11" s="37">
        <v>67</v>
      </c>
      <c r="N11" s="19">
        <f t="shared" si="6"/>
        <v>33.5</v>
      </c>
      <c r="O11" s="19">
        <v>122</v>
      </c>
      <c r="P11" s="19">
        <f t="shared" si="7"/>
        <v>61</v>
      </c>
      <c r="Q11" s="51">
        <f>ROUND(N11+P11,0)</f>
        <v>95</v>
      </c>
      <c r="R11" s="38">
        <v>36</v>
      </c>
      <c r="S11" s="50">
        <f t="shared" si="8"/>
        <v>27</v>
      </c>
      <c r="T11" s="19">
        <v>41</v>
      </c>
      <c r="U11" s="50">
        <f t="shared" si="9"/>
        <v>25.625</v>
      </c>
      <c r="V11" s="39">
        <v>29</v>
      </c>
      <c r="W11" s="50">
        <f t="shared" si="10"/>
        <v>14.5</v>
      </c>
      <c r="X11" s="20">
        <f t="shared" si="11"/>
        <v>67</v>
      </c>
      <c r="Y11" s="14">
        <v>28</v>
      </c>
      <c r="Z11" s="40">
        <f t="shared" si="12"/>
        <v>21</v>
      </c>
      <c r="AA11" s="13">
        <v>60</v>
      </c>
      <c r="AB11" s="13">
        <f t="shared" si="13"/>
        <v>37.5</v>
      </c>
      <c r="AC11" s="14">
        <v>31</v>
      </c>
      <c r="AD11" s="19">
        <f t="shared" si="14"/>
        <v>15.5</v>
      </c>
      <c r="AE11" s="20">
        <f t="shared" si="15"/>
        <v>74</v>
      </c>
      <c r="AF11" s="41"/>
      <c r="AG11" s="40">
        <f t="shared" si="16"/>
        <v>0</v>
      </c>
      <c r="AH11" s="13"/>
      <c r="AI11" s="13">
        <f t="shared" si="17"/>
        <v>0</v>
      </c>
      <c r="AJ11" s="41"/>
      <c r="AK11" s="19">
        <f t="shared" si="18"/>
        <v>0</v>
      </c>
      <c r="AL11" s="20">
        <f t="shared" si="19"/>
        <v>0</v>
      </c>
      <c r="AM11" s="12"/>
      <c r="AN11" s="19">
        <f t="shared" si="20"/>
        <v>0</v>
      </c>
      <c r="AO11" s="14"/>
      <c r="AP11" s="19">
        <f t="shared" si="21"/>
        <v>0</v>
      </c>
      <c r="AQ11" s="42">
        <f t="shared" si="22"/>
        <v>0</v>
      </c>
      <c r="AR11" s="44"/>
      <c r="AS11" s="19">
        <f t="shared" si="23"/>
        <v>0</v>
      </c>
      <c r="AT11" s="41"/>
      <c r="AU11" s="55">
        <f t="shared" si="24"/>
        <v>0</v>
      </c>
      <c r="AV11" s="20">
        <f t="shared" si="25"/>
        <v>0</v>
      </c>
      <c r="AW11" s="44">
        <v>32</v>
      </c>
      <c r="AX11" s="45">
        <f t="shared" si="26"/>
        <v>20</v>
      </c>
      <c r="AY11" s="41">
        <v>39</v>
      </c>
      <c r="AZ11" s="45">
        <f t="shared" si="27"/>
        <v>21.666666666666668</v>
      </c>
      <c r="BA11" s="41">
        <v>28</v>
      </c>
      <c r="BB11" s="13">
        <f t="shared" si="28"/>
        <v>17.5</v>
      </c>
      <c r="BC11" s="41">
        <v>32</v>
      </c>
      <c r="BD11" s="45">
        <f t="shared" si="29"/>
        <v>17.777777777777779</v>
      </c>
      <c r="BE11" s="9">
        <f t="shared" si="30"/>
        <v>77</v>
      </c>
      <c r="BF11" s="46">
        <v>25</v>
      </c>
      <c r="BG11" s="43">
        <f t="shared" si="31"/>
        <v>25</v>
      </c>
      <c r="BH11" s="14">
        <v>71</v>
      </c>
      <c r="BI11" s="43">
        <f t="shared" si="32"/>
        <v>55.222222222222221</v>
      </c>
      <c r="BJ11" s="43">
        <f t="shared" si="33"/>
        <v>80</v>
      </c>
      <c r="BK11" s="12">
        <v>48</v>
      </c>
      <c r="BL11" s="13">
        <f t="shared" si="34"/>
        <v>32</v>
      </c>
      <c r="BM11" s="14">
        <v>61</v>
      </c>
      <c r="BN11" s="13">
        <f t="shared" si="35"/>
        <v>40.666666666666664</v>
      </c>
      <c r="BO11" s="42">
        <f t="shared" si="36"/>
        <v>73</v>
      </c>
      <c r="BP11" s="12">
        <v>77</v>
      </c>
      <c r="BQ11" s="13">
        <f t="shared" si="37"/>
        <v>48.125</v>
      </c>
      <c r="BR11" s="14">
        <v>77</v>
      </c>
      <c r="BS11" s="13">
        <f t="shared" si="38"/>
        <v>48.125</v>
      </c>
      <c r="BT11" s="42">
        <f t="shared" si="39"/>
        <v>96</v>
      </c>
      <c r="BU11" s="12"/>
      <c r="BV11" s="54">
        <f>(BU11*100)/70</f>
        <v>0</v>
      </c>
      <c r="BW11" s="12"/>
      <c r="BX11" s="42">
        <f t="shared" si="40"/>
        <v>0</v>
      </c>
    </row>
    <row r="12" spans="1:76">
      <c r="A12" s="4">
        <v>4</v>
      </c>
      <c r="B12" s="48" t="s">
        <v>39</v>
      </c>
      <c r="C12" s="47"/>
      <c r="D12" s="19">
        <f t="shared" si="0"/>
        <v>0</v>
      </c>
      <c r="E12" s="35"/>
      <c r="F12" s="19">
        <f t="shared" si="1"/>
        <v>0</v>
      </c>
      <c r="G12" s="19">
        <f t="shared" si="2"/>
        <v>0</v>
      </c>
      <c r="H12" s="36">
        <v>48</v>
      </c>
      <c r="I12" s="19">
        <f t="shared" si="3"/>
        <v>30</v>
      </c>
      <c r="J12" s="36">
        <v>48</v>
      </c>
      <c r="K12" s="19">
        <f t="shared" si="4"/>
        <v>30</v>
      </c>
      <c r="L12" s="20">
        <f t="shared" si="5"/>
        <v>60</v>
      </c>
      <c r="M12" s="37">
        <v>56</v>
      </c>
      <c r="N12" s="19">
        <f t="shared" si="6"/>
        <v>28</v>
      </c>
      <c r="O12" s="19">
        <v>101</v>
      </c>
      <c r="P12" s="19">
        <f t="shared" si="7"/>
        <v>50.5</v>
      </c>
      <c r="Q12" s="51">
        <f>ROUND(N12+P12,0)</f>
        <v>79</v>
      </c>
      <c r="R12" s="38">
        <v>36</v>
      </c>
      <c r="S12" s="50">
        <f t="shared" si="8"/>
        <v>27</v>
      </c>
      <c r="T12" s="19">
        <v>53</v>
      </c>
      <c r="U12" s="50">
        <f t="shared" si="9"/>
        <v>33.125</v>
      </c>
      <c r="V12" s="39">
        <v>24</v>
      </c>
      <c r="W12" s="50">
        <f t="shared" si="10"/>
        <v>12</v>
      </c>
      <c r="X12" s="20">
        <f t="shared" si="11"/>
        <v>72</v>
      </c>
      <c r="Y12" s="14">
        <v>29</v>
      </c>
      <c r="Z12" s="40">
        <f t="shared" si="12"/>
        <v>21.75</v>
      </c>
      <c r="AA12" s="13">
        <v>58</v>
      </c>
      <c r="AB12" s="13">
        <f t="shared" si="13"/>
        <v>36.25</v>
      </c>
      <c r="AC12" s="14">
        <v>32</v>
      </c>
      <c r="AD12" s="19">
        <f t="shared" si="14"/>
        <v>16</v>
      </c>
      <c r="AE12" s="20">
        <f t="shared" si="15"/>
        <v>74</v>
      </c>
      <c r="AF12" s="41">
        <v>32</v>
      </c>
      <c r="AG12" s="40">
        <f t="shared" si="16"/>
        <v>24</v>
      </c>
      <c r="AH12" s="13">
        <v>60</v>
      </c>
      <c r="AI12" s="13">
        <f t="shared" si="17"/>
        <v>37.5</v>
      </c>
      <c r="AJ12" s="41">
        <v>23</v>
      </c>
      <c r="AK12" s="19">
        <f t="shared" si="18"/>
        <v>11.5</v>
      </c>
      <c r="AL12" s="20">
        <f t="shared" si="19"/>
        <v>73</v>
      </c>
      <c r="AM12" s="12"/>
      <c r="AN12" s="19">
        <f t="shared" si="20"/>
        <v>0</v>
      </c>
      <c r="AO12" s="14"/>
      <c r="AP12" s="19">
        <f t="shared" si="21"/>
        <v>0</v>
      </c>
      <c r="AQ12" s="42">
        <f t="shared" si="22"/>
        <v>0</v>
      </c>
      <c r="AR12" s="44">
        <v>33</v>
      </c>
      <c r="AS12" s="19">
        <f t="shared" si="23"/>
        <v>36.85</v>
      </c>
      <c r="AT12" s="41">
        <v>25</v>
      </c>
      <c r="AU12" s="55">
        <f t="shared" si="24"/>
        <v>27.5</v>
      </c>
      <c r="AV12" s="20">
        <f t="shared" si="25"/>
        <v>64</v>
      </c>
      <c r="AW12" s="44"/>
      <c r="AX12" s="45">
        <f t="shared" si="26"/>
        <v>0</v>
      </c>
      <c r="AY12" s="41"/>
      <c r="AZ12" s="45">
        <f t="shared" si="27"/>
        <v>0</v>
      </c>
      <c r="BA12" s="41"/>
      <c r="BB12" s="13">
        <f t="shared" si="28"/>
        <v>0</v>
      </c>
      <c r="BC12" s="41"/>
      <c r="BD12" s="45">
        <f t="shared" si="29"/>
        <v>0</v>
      </c>
      <c r="BE12" s="9">
        <f t="shared" si="30"/>
        <v>0</v>
      </c>
      <c r="BF12" s="46">
        <v>28</v>
      </c>
      <c r="BG12" s="43">
        <f t="shared" si="31"/>
        <v>28</v>
      </c>
      <c r="BH12" s="14">
        <v>80</v>
      </c>
      <c r="BI12" s="43">
        <f t="shared" si="32"/>
        <v>62.222222222222221</v>
      </c>
      <c r="BJ12" s="43">
        <f t="shared" si="33"/>
        <v>90</v>
      </c>
      <c r="BK12" s="12">
        <v>62</v>
      </c>
      <c r="BL12" s="13">
        <f t="shared" si="34"/>
        <v>41.333333333333336</v>
      </c>
      <c r="BM12" s="14">
        <v>55</v>
      </c>
      <c r="BN12" s="13">
        <f t="shared" si="35"/>
        <v>36.666666666666664</v>
      </c>
      <c r="BO12" s="42">
        <f t="shared" si="36"/>
        <v>78</v>
      </c>
      <c r="BP12" s="12"/>
      <c r="BQ12" s="13">
        <f t="shared" si="37"/>
        <v>0</v>
      </c>
      <c r="BR12" s="14"/>
      <c r="BS12" s="13">
        <f t="shared" si="38"/>
        <v>0</v>
      </c>
      <c r="BT12" s="42">
        <f t="shared" si="39"/>
        <v>0</v>
      </c>
      <c r="BU12" s="12">
        <v>51</v>
      </c>
      <c r="BV12" s="54">
        <f>(BU12*100)/70</f>
        <v>72.857142857142861</v>
      </c>
      <c r="BW12" s="12"/>
      <c r="BX12" s="42">
        <f t="shared" si="40"/>
        <v>0</v>
      </c>
    </row>
    <row r="13" spans="1:76">
      <c r="A13" s="4">
        <v>5</v>
      </c>
      <c r="B13" s="48" t="s">
        <v>40</v>
      </c>
      <c r="C13" s="47"/>
      <c r="D13" s="19">
        <f t="shared" si="0"/>
        <v>0</v>
      </c>
      <c r="E13" s="35"/>
      <c r="F13" s="19">
        <f t="shared" si="1"/>
        <v>0</v>
      </c>
      <c r="G13" s="19">
        <f t="shared" si="2"/>
        <v>0</v>
      </c>
      <c r="H13" s="36">
        <v>58</v>
      </c>
      <c r="I13" s="19">
        <f t="shared" si="3"/>
        <v>36.25</v>
      </c>
      <c r="J13" s="36">
        <v>56</v>
      </c>
      <c r="K13" s="19">
        <f t="shared" si="4"/>
        <v>35</v>
      </c>
      <c r="L13" s="20">
        <f t="shared" si="5"/>
        <v>71</v>
      </c>
      <c r="M13" s="37">
        <v>65</v>
      </c>
      <c r="N13" s="19">
        <f t="shared" si="6"/>
        <v>32.5</v>
      </c>
      <c r="O13" s="19">
        <v>119</v>
      </c>
      <c r="P13" s="19">
        <f t="shared" si="7"/>
        <v>59.5</v>
      </c>
      <c r="Q13" s="51">
        <f>ROUND(N13+P13,0)</f>
        <v>92</v>
      </c>
      <c r="R13" s="38">
        <v>33</v>
      </c>
      <c r="S13" s="50">
        <f t="shared" si="8"/>
        <v>24.75</v>
      </c>
      <c r="T13" s="19">
        <v>70</v>
      </c>
      <c r="U13" s="50">
        <f t="shared" si="9"/>
        <v>43.75</v>
      </c>
      <c r="V13" s="39">
        <v>29</v>
      </c>
      <c r="W13" s="50">
        <f t="shared" si="10"/>
        <v>14.5</v>
      </c>
      <c r="X13" s="20">
        <f t="shared" si="11"/>
        <v>83</v>
      </c>
      <c r="Y13" s="14">
        <v>35</v>
      </c>
      <c r="Z13" s="40">
        <f t="shared" si="12"/>
        <v>26.25</v>
      </c>
      <c r="AA13" s="13">
        <v>66</v>
      </c>
      <c r="AB13" s="13">
        <f t="shared" si="13"/>
        <v>41.25</v>
      </c>
      <c r="AC13" s="14">
        <v>29</v>
      </c>
      <c r="AD13" s="19">
        <f t="shared" si="14"/>
        <v>14.5</v>
      </c>
      <c r="AE13" s="20">
        <f t="shared" si="15"/>
        <v>82</v>
      </c>
      <c r="AF13" s="41">
        <v>34</v>
      </c>
      <c r="AG13" s="40">
        <f t="shared" si="16"/>
        <v>25.5</v>
      </c>
      <c r="AH13" s="13">
        <v>73</v>
      </c>
      <c r="AI13" s="13">
        <f t="shared" si="17"/>
        <v>45.625</v>
      </c>
      <c r="AJ13" s="41">
        <v>26</v>
      </c>
      <c r="AK13" s="19">
        <f t="shared" si="18"/>
        <v>13</v>
      </c>
      <c r="AL13" s="20">
        <f t="shared" si="19"/>
        <v>84</v>
      </c>
      <c r="AM13" s="12"/>
      <c r="AN13" s="19">
        <f t="shared" si="20"/>
        <v>0</v>
      </c>
      <c r="AO13" s="14"/>
      <c r="AP13" s="19">
        <f t="shared" si="21"/>
        <v>0</v>
      </c>
      <c r="AQ13" s="42">
        <f t="shared" si="22"/>
        <v>0</v>
      </c>
      <c r="AR13" s="44"/>
      <c r="AS13" s="19">
        <f t="shared" si="23"/>
        <v>0</v>
      </c>
      <c r="AT13" s="41"/>
      <c r="AU13" s="55">
        <f t="shared" si="24"/>
        <v>0</v>
      </c>
      <c r="AV13" s="20">
        <f t="shared" si="25"/>
        <v>0</v>
      </c>
      <c r="AW13" s="44">
        <v>33</v>
      </c>
      <c r="AX13" s="45">
        <f t="shared" si="26"/>
        <v>20.625</v>
      </c>
      <c r="AY13" s="41">
        <v>37</v>
      </c>
      <c r="AZ13" s="45">
        <f t="shared" si="27"/>
        <v>20.555555555555557</v>
      </c>
      <c r="BA13" s="41">
        <v>37</v>
      </c>
      <c r="BB13" s="13">
        <f t="shared" si="28"/>
        <v>23.125</v>
      </c>
      <c r="BC13" s="41">
        <v>37</v>
      </c>
      <c r="BD13" s="45">
        <f t="shared" si="29"/>
        <v>20.555555555555557</v>
      </c>
      <c r="BE13" s="9">
        <f t="shared" si="30"/>
        <v>85</v>
      </c>
      <c r="BF13" s="46">
        <v>27</v>
      </c>
      <c r="BG13" s="43">
        <f t="shared" si="31"/>
        <v>27</v>
      </c>
      <c r="BH13" s="14">
        <v>85</v>
      </c>
      <c r="BI13" s="43">
        <f t="shared" si="32"/>
        <v>66.111111111111114</v>
      </c>
      <c r="BJ13" s="43">
        <f t="shared" si="33"/>
        <v>93</v>
      </c>
      <c r="BK13" s="12">
        <v>73</v>
      </c>
      <c r="BL13" s="13">
        <f t="shared" si="34"/>
        <v>48.666666666666664</v>
      </c>
      <c r="BM13" s="14">
        <v>62</v>
      </c>
      <c r="BN13" s="13">
        <f t="shared" si="35"/>
        <v>41.333333333333336</v>
      </c>
      <c r="BO13" s="42">
        <f t="shared" si="36"/>
        <v>90</v>
      </c>
      <c r="BP13" s="12"/>
      <c r="BQ13" s="13">
        <f t="shared" si="37"/>
        <v>0</v>
      </c>
      <c r="BR13" s="14"/>
      <c r="BS13" s="13">
        <f t="shared" si="38"/>
        <v>0</v>
      </c>
      <c r="BT13" s="42">
        <f t="shared" si="39"/>
        <v>0</v>
      </c>
      <c r="BU13" s="12"/>
      <c r="BV13" s="54">
        <f>(BU13*100)/70</f>
        <v>0</v>
      </c>
      <c r="BW13" s="12"/>
      <c r="BX13" s="42">
        <f t="shared" si="40"/>
        <v>0</v>
      </c>
    </row>
    <row r="14" spans="1:76">
      <c r="A14" s="4">
        <v>65</v>
      </c>
      <c r="B14" s="49" t="s">
        <v>41</v>
      </c>
      <c r="C14" s="47"/>
      <c r="D14" s="19">
        <f t="shared" si="0"/>
        <v>0</v>
      </c>
      <c r="E14" s="35"/>
      <c r="F14" s="19">
        <f t="shared" si="1"/>
        <v>0</v>
      </c>
      <c r="G14" s="19">
        <f t="shared" si="2"/>
        <v>0</v>
      </c>
      <c r="H14" s="36">
        <v>65</v>
      </c>
      <c r="I14" s="19">
        <f t="shared" si="3"/>
        <v>40.625</v>
      </c>
      <c r="J14" s="36">
        <v>73</v>
      </c>
      <c r="K14" s="19">
        <f t="shared" si="4"/>
        <v>45.625</v>
      </c>
      <c r="L14" s="20">
        <f t="shared" si="5"/>
        <v>86</v>
      </c>
      <c r="M14" s="37">
        <v>70</v>
      </c>
      <c r="N14" s="19">
        <f t="shared" si="6"/>
        <v>35</v>
      </c>
      <c r="O14" s="19">
        <v>128</v>
      </c>
      <c r="P14" s="19">
        <f t="shared" si="7"/>
        <v>64</v>
      </c>
      <c r="Q14" s="51">
        <f>ROUND(N14+P14,0)</f>
        <v>99</v>
      </c>
      <c r="R14" s="38">
        <v>38</v>
      </c>
      <c r="S14" s="50">
        <f t="shared" si="8"/>
        <v>28.5</v>
      </c>
      <c r="T14" s="19">
        <v>76</v>
      </c>
      <c r="U14" s="50">
        <f t="shared" si="9"/>
        <v>47.5</v>
      </c>
      <c r="V14" s="39">
        <v>34</v>
      </c>
      <c r="W14" s="50">
        <f t="shared" si="10"/>
        <v>17</v>
      </c>
      <c r="X14" s="20">
        <f t="shared" si="11"/>
        <v>93</v>
      </c>
      <c r="Y14" s="14">
        <v>36</v>
      </c>
      <c r="Z14" s="40">
        <f t="shared" si="12"/>
        <v>27</v>
      </c>
      <c r="AA14" s="13">
        <v>74</v>
      </c>
      <c r="AB14" s="13">
        <f t="shared" si="13"/>
        <v>46.25</v>
      </c>
      <c r="AC14" s="14">
        <v>36</v>
      </c>
      <c r="AD14" s="19">
        <f t="shared" si="14"/>
        <v>18</v>
      </c>
      <c r="AE14" s="20">
        <f t="shared" si="15"/>
        <v>91</v>
      </c>
      <c r="AF14" s="41">
        <v>39</v>
      </c>
      <c r="AG14" s="40">
        <f t="shared" si="16"/>
        <v>29.25</v>
      </c>
      <c r="AH14" s="13">
        <v>78</v>
      </c>
      <c r="AI14" s="13">
        <f t="shared" si="17"/>
        <v>48.75</v>
      </c>
      <c r="AJ14" s="41">
        <v>36</v>
      </c>
      <c r="AK14" s="19">
        <f t="shared" si="18"/>
        <v>18</v>
      </c>
      <c r="AL14" s="20">
        <f t="shared" si="19"/>
        <v>96</v>
      </c>
      <c r="AM14" s="12"/>
      <c r="AN14" s="19">
        <f t="shared" si="20"/>
        <v>0</v>
      </c>
      <c r="AO14" s="14"/>
      <c r="AP14" s="19">
        <f t="shared" si="21"/>
        <v>0</v>
      </c>
      <c r="AQ14" s="42">
        <f t="shared" si="22"/>
        <v>0</v>
      </c>
      <c r="AR14" s="44">
        <v>50</v>
      </c>
      <c r="AS14" s="19">
        <f t="shared" si="23"/>
        <v>55.833333333333336</v>
      </c>
      <c r="AT14" s="41">
        <v>24.5</v>
      </c>
      <c r="AU14" s="55">
        <f t="shared" si="24"/>
        <v>26.95</v>
      </c>
      <c r="AV14" s="20">
        <f t="shared" si="25"/>
        <v>83</v>
      </c>
      <c r="AW14" s="44"/>
      <c r="AX14" s="45">
        <f t="shared" si="26"/>
        <v>0</v>
      </c>
      <c r="AY14" s="41"/>
      <c r="AZ14" s="45">
        <f t="shared" si="27"/>
        <v>0</v>
      </c>
      <c r="BA14" s="41"/>
      <c r="BB14" s="13">
        <f t="shared" si="28"/>
        <v>0</v>
      </c>
      <c r="BC14" s="41"/>
      <c r="BD14" s="45">
        <f t="shared" si="29"/>
        <v>0</v>
      </c>
      <c r="BE14" s="9">
        <f t="shared" si="30"/>
        <v>0</v>
      </c>
      <c r="BF14" s="46">
        <v>29</v>
      </c>
      <c r="BG14" s="43">
        <f t="shared" si="31"/>
        <v>29</v>
      </c>
      <c r="BH14" s="14">
        <v>87</v>
      </c>
      <c r="BI14" s="43">
        <f t="shared" si="32"/>
        <v>67.666666666666671</v>
      </c>
      <c r="BJ14" s="43">
        <f t="shared" si="33"/>
        <v>97</v>
      </c>
      <c r="BK14" s="12">
        <v>66</v>
      </c>
      <c r="BL14" s="13">
        <f t="shared" si="34"/>
        <v>44</v>
      </c>
      <c r="BM14" s="14">
        <v>75</v>
      </c>
      <c r="BN14" s="13">
        <f t="shared" si="35"/>
        <v>50</v>
      </c>
      <c r="BO14" s="42">
        <f t="shared" si="36"/>
        <v>94</v>
      </c>
      <c r="BP14" s="12">
        <v>80</v>
      </c>
      <c r="BQ14" s="13">
        <f t="shared" si="37"/>
        <v>50</v>
      </c>
      <c r="BR14" s="14">
        <v>80</v>
      </c>
      <c r="BS14" s="13">
        <f t="shared" si="38"/>
        <v>50</v>
      </c>
      <c r="BT14" s="42">
        <f t="shared" si="39"/>
        <v>100</v>
      </c>
      <c r="BU14" s="12"/>
      <c r="BV14" s="54">
        <f>(BU14*100)/70</f>
        <v>0</v>
      </c>
      <c r="BW14" s="12"/>
      <c r="BX14" s="42">
        <f t="shared" si="40"/>
        <v>0</v>
      </c>
    </row>
    <row r="15" spans="1:76">
      <c r="A15" s="4">
        <v>7</v>
      </c>
      <c r="B15" s="48" t="s">
        <v>42</v>
      </c>
      <c r="C15" s="47"/>
      <c r="D15" s="19">
        <f t="shared" si="0"/>
        <v>0</v>
      </c>
      <c r="E15" s="35"/>
      <c r="F15" s="19">
        <f t="shared" si="1"/>
        <v>0</v>
      </c>
      <c r="G15" s="19">
        <f t="shared" si="2"/>
        <v>0</v>
      </c>
      <c r="H15" s="36">
        <v>59</v>
      </c>
      <c r="I15" s="19">
        <f t="shared" si="3"/>
        <v>36.875</v>
      </c>
      <c r="J15" s="36">
        <v>47</v>
      </c>
      <c r="K15" s="19">
        <f t="shared" si="4"/>
        <v>29.375</v>
      </c>
      <c r="L15" s="20">
        <f t="shared" si="5"/>
        <v>66</v>
      </c>
      <c r="M15" s="37">
        <v>53</v>
      </c>
      <c r="N15" s="19">
        <f t="shared" si="6"/>
        <v>26.5</v>
      </c>
      <c r="O15" s="19">
        <v>93</v>
      </c>
      <c r="P15" s="19">
        <f t="shared" si="7"/>
        <v>46.5</v>
      </c>
      <c r="Q15" s="51">
        <f>ROUND(N15+P15,0)</f>
        <v>73</v>
      </c>
      <c r="R15" s="38">
        <v>28</v>
      </c>
      <c r="S15" s="50">
        <f t="shared" si="8"/>
        <v>21</v>
      </c>
      <c r="T15" s="19">
        <v>56</v>
      </c>
      <c r="U15" s="50">
        <f t="shared" si="9"/>
        <v>35</v>
      </c>
      <c r="V15" s="39">
        <v>28</v>
      </c>
      <c r="W15" s="50">
        <f t="shared" si="10"/>
        <v>14</v>
      </c>
      <c r="X15" s="20">
        <f t="shared" si="11"/>
        <v>70</v>
      </c>
      <c r="Y15" s="14">
        <v>32</v>
      </c>
      <c r="Z15" s="40">
        <f t="shared" si="12"/>
        <v>24</v>
      </c>
      <c r="AA15" s="13">
        <v>51</v>
      </c>
      <c r="AB15" s="13">
        <f t="shared" si="13"/>
        <v>31.875</v>
      </c>
      <c r="AC15" s="14">
        <v>27</v>
      </c>
      <c r="AD15" s="19">
        <f t="shared" si="14"/>
        <v>13.5</v>
      </c>
      <c r="AE15" s="20">
        <f t="shared" si="15"/>
        <v>69</v>
      </c>
      <c r="AF15" s="41"/>
      <c r="AG15" s="40">
        <f t="shared" si="16"/>
        <v>0</v>
      </c>
      <c r="AH15" s="13"/>
      <c r="AI15" s="13">
        <f t="shared" si="17"/>
        <v>0</v>
      </c>
      <c r="AJ15" s="41"/>
      <c r="AK15" s="19">
        <f t="shared" si="18"/>
        <v>0</v>
      </c>
      <c r="AL15" s="20">
        <f t="shared" si="19"/>
        <v>0</v>
      </c>
      <c r="AM15" s="12">
        <v>72</v>
      </c>
      <c r="AN15" s="19">
        <f t="shared" si="20"/>
        <v>45</v>
      </c>
      <c r="AO15" s="14">
        <v>58</v>
      </c>
      <c r="AP15" s="19">
        <f t="shared" si="21"/>
        <v>36.25</v>
      </c>
      <c r="AQ15" s="42">
        <f t="shared" si="22"/>
        <v>81</v>
      </c>
      <c r="AR15" s="44"/>
      <c r="AS15" s="19">
        <f t="shared" si="23"/>
        <v>0</v>
      </c>
      <c r="AT15" s="41"/>
      <c r="AU15" s="55">
        <f t="shared" si="24"/>
        <v>0</v>
      </c>
      <c r="AV15" s="20">
        <f t="shared" si="25"/>
        <v>0</v>
      </c>
      <c r="AW15" s="44">
        <v>25</v>
      </c>
      <c r="AX15" s="45">
        <f t="shared" si="26"/>
        <v>15.625</v>
      </c>
      <c r="AY15" s="41">
        <v>35</v>
      </c>
      <c r="AZ15" s="45">
        <f t="shared" si="27"/>
        <v>19.444444444444443</v>
      </c>
      <c r="BA15" s="41">
        <v>24</v>
      </c>
      <c r="BB15" s="13">
        <f t="shared" si="28"/>
        <v>15</v>
      </c>
      <c r="BC15" s="41">
        <v>32</v>
      </c>
      <c r="BD15" s="45">
        <f t="shared" si="29"/>
        <v>17.777777777777779</v>
      </c>
      <c r="BE15" s="9">
        <f t="shared" si="30"/>
        <v>68</v>
      </c>
      <c r="BF15" s="46">
        <v>25</v>
      </c>
      <c r="BG15" s="43">
        <f t="shared" si="31"/>
        <v>25</v>
      </c>
      <c r="BH15" s="14">
        <v>78</v>
      </c>
      <c r="BI15" s="43">
        <f t="shared" si="32"/>
        <v>60.666666666666664</v>
      </c>
      <c r="BJ15" s="43">
        <f t="shared" si="33"/>
        <v>86</v>
      </c>
      <c r="BK15" s="12">
        <v>52</v>
      </c>
      <c r="BL15" s="13">
        <f t="shared" si="34"/>
        <v>34.666666666666664</v>
      </c>
      <c r="BM15" s="14">
        <v>58</v>
      </c>
      <c r="BN15" s="13">
        <f t="shared" si="35"/>
        <v>38.666666666666664</v>
      </c>
      <c r="BO15" s="42">
        <f t="shared" si="36"/>
        <v>73</v>
      </c>
      <c r="BP15" s="12"/>
      <c r="BQ15" s="13">
        <f t="shared" si="37"/>
        <v>0</v>
      </c>
      <c r="BR15" s="14"/>
      <c r="BS15" s="13">
        <f t="shared" si="38"/>
        <v>0</v>
      </c>
      <c r="BT15" s="42">
        <f t="shared" si="39"/>
        <v>0</v>
      </c>
      <c r="BU15" s="12">
        <v>66</v>
      </c>
      <c r="BV15" s="54">
        <f>(BU15*100)/70</f>
        <v>94.285714285714292</v>
      </c>
      <c r="BW15" s="12"/>
      <c r="BX15" s="42">
        <f t="shared" si="40"/>
        <v>0</v>
      </c>
    </row>
    <row r="16" spans="1:76">
      <c r="A16" s="4">
        <v>8</v>
      </c>
      <c r="B16" s="48" t="s">
        <v>43</v>
      </c>
      <c r="C16" s="47"/>
      <c r="D16" s="19">
        <f t="shared" si="0"/>
        <v>0</v>
      </c>
      <c r="E16" s="35"/>
      <c r="F16" s="19">
        <f t="shared" si="1"/>
        <v>0</v>
      </c>
      <c r="G16" s="19">
        <f t="shared" si="2"/>
        <v>0</v>
      </c>
      <c r="H16" s="36">
        <v>55</v>
      </c>
      <c r="I16" s="19">
        <f t="shared" si="3"/>
        <v>34.375</v>
      </c>
      <c r="J16" s="36">
        <v>62</v>
      </c>
      <c r="K16" s="19">
        <f t="shared" si="4"/>
        <v>38.75</v>
      </c>
      <c r="L16" s="20">
        <f t="shared" si="5"/>
        <v>73</v>
      </c>
      <c r="M16" s="37">
        <v>52</v>
      </c>
      <c r="N16" s="19">
        <f t="shared" si="6"/>
        <v>26</v>
      </c>
      <c r="O16" s="19">
        <v>103</v>
      </c>
      <c r="P16" s="19">
        <f t="shared" si="7"/>
        <v>51.5</v>
      </c>
      <c r="Q16" s="51">
        <f>ROUND(N16+P16,0)</f>
        <v>78</v>
      </c>
      <c r="R16" s="38">
        <v>29</v>
      </c>
      <c r="S16" s="50">
        <f t="shared" si="8"/>
        <v>21.75</v>
      </c>
      <c r="T16" s="19">
        <v>42</v>
      </c>
      <c r="U16" s="50">
        <f t="shared" si="9"/>
        <v>26.25</v>
      </c>
      <c r="V16" s="39">
        <v>26</v>
      </c>
      <c r="W16" s="50">
        <f t="shared" si="10"/>
        <v>13</v>
      </c>
      <c r="X16" s="20">
        <f t="shared" si="11"/>
        <v>61</v>
      </c>
      <c r="Y16" s="14"/>
      <c r="Z16" s="40">
        <f t="shared" si="12"/>
        <v>0</v>
      </c>
      <c r="AA16" s="13">
        <v>0</v>
      </c>
      <c r="AB16" s="13">
        <f t="shared" si="13"/>
        <v>0</v>
      </c>
      <c r="AC16" s="14">
        <v>0</v>
      </c>
      <c r="AD16" s="19">
        <f t="shared" si="14"/>
        <v>0</v>
      </c>
      <c r="AE16" s="20">
        <f t="shared" si="15"/>
        <v>0</v>
      </c>
      <c r="AF16" s="41">
        <v>29</v>
      </c>
      <c r="AG16" s="40">
        <f t="shared" si="16"/>
        <v>21.75</v>
      </c>
      <c r="AH16" s="13">
        <v>63</v>
      </c>
      <c r="AI16" s="13">
        <f t="shared" si="17"/>
        <v>39.375</v>
      </c>
      <c r="AJ16" s="41">
        <v>30</v>
      </c>
      <c r="AK16" s="19">
        <f t="shared" si="18"/>
        <v>15</v>
      </c>
      <c r="AL16" s="20">
        <f t="shared" si="19"/>
        <v>76</v>
      </c>
      <c r="AM16" s="12">
        <v>60</v>
      </c>
      <c r="AN16" s="19">
        <f t="shared" si="20"/>
        <v>37.5</v>
      </c>
      <c r="AO16" s="14">
        <v>57</v>
      </c>
      <c r="AP16" s="19">
        <f t="shared" si="21"/>
        <v>35.625</v>
      </c>
      <c r="AQ16" s="42">
        <f t="shared" si="22"/>
        <v>73</v>
      </c>
      <c r="AR16" s="44">
        <v>26</v>
      </c>
      <c r="AS16" s="19">
        <f t="shared" si="23"/>
        <v>29.033333333333335</v>
      </c>
      <c r="AT16" s="41">
        <v>20</v>
      </c>
      <c r="AU16" s="55">
        <f t="shared" si="24"/>
        <v>22</v>
      </c>
      <c r="AV16" s="20">
        <f t="shared" si="25"/>
        <v>51</v>
      </c>
      <c r="AW16" s="44"/>
      <c r="AX16" s="45">
        <f t="shared" si="26"/>
        <v>0</v>
      </c>
      <c r="AY16" s="41"/>
      <c r="AZ16" s="45">
        <f t="shared" si="27"/>
        <v>0</v>
      </c>
      <c r="BA16" s="41"/>
      <c r="BB16" s="13">
        <f t="shared" si="28"/>
        <v>0</v>
      </c>
      <c r="BC16" s="41"/>
      <c r="BD16" s="45">
        <f t="shared" si="29"/>
        <v>0</v>
      </c>
      <c r="BE16" s="9">
        <f t="shared" si="30"/>
        <v>0</v>
      </c>
      <c r="BF16" s="46"/>
      <c r="BG16" s="43">
        <f t="shared" si="31"/>
        <v>0</v>
      </c>
      <c r="BH16" s="14"/>
      <c r="BI16" s="43">
        <f t="shared" si="32"/>
        <v>0</v>
      </c>
      <c r="BJ16" s="43">
        <f t="shared" si="33"/>
        <v>0</v>
      </c>
      <c r="BK16" s="12">
        <v>50</v>
      </c>
      <c r="BL16" s="13">
        <f t="shared" si="34"/>
        <v>33.333333333333336</v>
      </c>
      <c r="BM16" s="14">
        <v>45</v>
      </c>
      <c r="BN16" s="13">
        <f t="shared" si="35"/>
        <v>30</v>
      </c>
      <c r="BO16" s="42">
        <f t="shared" si="36"/>
        <v>63</v>
      </c>
      <c r="BP16" s="12"/>
      <c r="BQ16" s="13">
        <f t="shared" si="37"/>
        <v>0</v>
      </c>
      <c r="BR16" s="14"/>
      <c r="BS16" s="13">
        <f t="shared" si="38"/>
        <v>0</v>
      </c>
      <c r="BT16" s="42">
        <f t="shared" si="39"/>
        <v>0</v>
      </c>
      <c r="BU16" s="12">
        <v>58</v>
      </c>
      <c r="BV16" s="54">
        <f>(BU16*100)/70</f>
        <v>82.857142857142861</v>
      </c>
      <c r="BW16" s="12"/>
      <c r="BX16" s="42">
        <f t="shared" si="40"/>
        <v>0</v>
      </c>
    </row>
    <row r="17" spans="1:76">
      <c r="A17" s="4">
        <v>9</v>
      </c>
      <c r="B17" s="48" t="s">
        <v>44</v>
      </c>
      <c r="C17" s="47"/>
      <c r="D17" s="19">
        <f t="shared" si="0"/>
        <v>0</v>
      </c>
      <c r="E17" s="35"/>
      <c r="F17" s="19">
        <f t="shared" si="1"/>
        <v>0</v>
      </c>
      <c r="G17" s="19">
        <f t="shared" si="2"/>
        <v>0</v>
      </c>
      <c r="H17" s="36">
        <v>44</v>
      </c>
      <c r="I17" s="19">
        <f t="shared" si="3"/>
        <v>27.5</v>
      </c>
      <c r="J17" s="36">
        <v>46</v>
      </c>
      <c r="K17" s="19">
        <f t="shared" si="4"/>
        <v>28.75</v>
      </c>
      <c r="L17" s="20">
        <f t="shared" si="5"/>
        <v>56</v>
      </c>
      <c r="M17" s="37">
        <v>59</v>
      </c>
      <c r="N17" s="19">
        <f t="shared" si="6"/>
        <v>29.5</v>
      </c>
      <c r="O17" s="19">
        <v>68</v>
      </c>
      <c r="P17" s="19">
        <f t="shared" si="7"/>
        <v>34</v>
      </c>
      <c r="Q17" s="51">
        <f>ROUND(N17+P17,0)</f>
        <v>64</v>
      </c>
      <c r="R17" s="38">
        <v>31</v>
      </c>
      <c r="S17" s="50">
        <f t="shared" si="8"/>
        <v>23.25</v>
      </c>
      <c r="T17" s="19">
        <v>42</v>
      </c>
      <c r="U17" s="50">
        <f t="shared" si="9"/>
        <v>26.25</v>
      </c>
      <c r="V17" s="39">
        <v>22</v>
      </c>
      <c r="W17" s="50">
        <f t="shared" si="10"/>
        <v>11</v>
      </c>
      <c r="X17" s="20">
        <f t="shared" si="11"/>
        <v>61</v>
      </c>
      <c r="Y17" s="14">
        <v>30</v>
      </c>
      <c r="Z17" s="40">
        <f t="shared" si="12"/>
        <v>22.5</v>
      </c>
      <c r="AA17" s="13">
        <v>49</v>
      </c>
      <c r="AB17" s="13">
        <f t="shared" si="13"/>
        <v>30.625</v>
      </c>
      <c r="AC17" s="14">
        <v>24</v>
      </c>
      <c r="AD17" s="19">
        <f t="shared" si="14"/>
        <v>12</v>
      </c>
      <c r="AE17" s="20">
        <f t="shared" si="15"/>
        <v>65</v>
      </c>
      <c r="AF17" s="41">
        <v>32</v>
      </c>
      <c r="AG17" s="40">
        <f t="shared" si="16"/>
        <v>24</v>
      </c>
      <c r="AH17" s="13">
        <v>65</v>
      </c>
      <c r="AI17" s="13">
        <f t="shared" si="17"/>
        <v>40.625</v>
      </c>
      <c r="AJ17" s="41">
        <v>32</v>
      </c>
      <c r="AK17" s="19">
        <f t="shared" si="18"/>
        <v>16</v>
      </c>
      <c r="AL17" s="20">
        <f t="shared" si="19"/>
        <v>81</v>
      </c>
      <c r="AM17" s="12">
        <v>70</v>
      </c>
      <c r="AN17" s="19">
        <f t="shared" si="20"/>
        <v>43.75</v>
      </c>
      <c r="AO17" s="14">
        <v>63</v>
      </c>
      <c r="AP17" s="19">
        <f t="shared" si="21"/>
        <v>39.375</v>
      </c>
      <c r="AQ17" s="42">
        <f t="shared" si="22"/>
        <v>83</v>
      </c>
      <c r="AR17" s="44">
        <v>35</v>
      </c>
      <c r="AS17" s="19">
        <f t="shared" si="23"/>
        <v>39.083333333333336</v>
      </c>
      <c r="AT17" s="41">
        <v>16</v>
      </c>
      <c r="AU17" s="55">
        <f t="shared" si="24"/>
        <v>17.600000000000001</v>
      </c>
      <c r="AV17" s="20">
        <f t="shared" si="25"/>
        <v>57</v>
      </c>
      <c r="AW17" s="44"/>
      <c r="AX17" s="45">
        <f t="shared" si="26"/>
        <v>0</v>
      </c>
      <c r="AY17" s="41"/>
      <c r="AZ17" s="45">
        <f t="shared" si="27"/>
        <v>0</v>
      </c>
      <c r="BA17" s="41"/>
      <c r="BB17" s="13">
        <f t="shared" si="28"/>
        <v>0</v>
      </c>
      <c r="BC17" s="41"/>
      <c r="BD17" s="45">
        <f t="shared" si="29"/>
        <v>0</v>
      </c>
      <c r="BE17" s="9">
        <f t="shared" si="30"/>
        <v>0</v>
      </c>
      <c r="BF17" s="46">
        <v>22</v>
      </c>
      <c r="BG17" s="43">
        <f t="shared" si="31"/>
        <v>22</v>
      </c>
      <c r="BH17" s="14">
        <v>57</v>
      </c>
      <c r="BI17" s="43">
        <f t="shared" si="32"/>
        <v>44.333333333333336</v>
      </c>
      <c r="BJ17" s="43">
        <f t="shared" si="33"/>
        <v>66</v>
      </c>
      <c r="BK17" s="12"/>
      <c r="BL17" s="13">
        <f t="shared" si="34"/>
        <v>0</v>
      </c>
      <c r="BM17" s="14"/>
      <c r="BN17" s="13">
        <f t="shared" si="35"/>
        <v>0</v>
      </c>
      <c r="BO17" s="42">
        <f t="shared" si="36"/>
        <v>0</v>
      </c>
      <c r="BP17" s="12"/>
      <c r="BQ17" s="13">
        <f t="shared" si="37"/>
        <v>0</v>
      </c>
      <c r="BR17" s="14"/>
      <c r="BS17" s="13">
        <f t="shared" si="38"/>
        <v>0</v>
      </c>
      <c r="BT17" s="42">
        <f t="shared" si="39"/>
        <v>0</v>
      </c>
      <c r="BU17" s="12"/>
      <c r="BV17" s="54">
        <f>(BU17*100)/70</f>
        <v>0</v>
      </c>
      <c r="BW17" s="12"/>
      <c r="BX17" s="42">
        <f t="shared" si="40"/>
        <v>0</v>
      </c>
    </row>
    <row r="18" spans="1:76" ht="18" customHeight="1">
      <c r="A18" s="4">
        <v>10</v>
      </c>
      <c r="B18" s="48" t="s">
        <v>45</v>
      </c>
      <c r="C18" s="47"/>
      <c r="D18" s="19">
        <f>(C18*50)/50</f>
        <v>0</v>
      </c>
      <c r="E18" s="35"/>
      <c r="F18" s="19">
        <f>(E18*50)/50</f>
        <v>0</v>
      </c>
      <c r="G18" s="19">
        <f>ROUND(D18+F18,0)</f>
        <v>0</v>
      </c>
      <c r="H18" s="36">
        <v>63</v>
      </c>
      <c r="I18" s="19">
        <f>(H18*50)/80</f>
        <v>39.375</v>
      </c>
      <c r="J18" s="36">
        <v>62</v>
      </c>
      <c r="K18" s="19">
        <f t="shared" si="4"/>
        <v>38.75</v>
      </c>
      <c r="L18" s="20">
        <f>ROUND(I18+K18,0)</f>
        <v>78</v>
      </c>
      <c r="M18" s="37">
        <v>45</v>
      </c>
      <c r="N18" s="19">
        <f>(M18*35)/70</f>
        <v>22.5</v>
      </c>
      <c r="O18" s="19">
        <v>63</v>
      </c>
      <c r="P18" s="19">
        <f>(O18*65)/130</f>
        <v>31.5</v>
      </c>
      <c r="Q18" s="51">
        <f>ROUND(N18+P18,0)</f>
        <v>54</v>
      </c>
      <c r="R18" s="38">
        <v>29</v>
      </c>
      <c r="S18" s="50">
        <f>(R18*30)/40</f>
        <v>21.75</v>
      </c>
      <c r="T18" s="19">
        <v>45</v>
      </c>
      <c r="U18" s="50">
        <f>(T18*50)/80</f>
        <v>28.125</v>
      </c>
      <c r="V18" s="39">
        <v>20</v>
      </c>
      <c r="W18" s="50">
        <f>(V18*20)/40</f>
        <v>10</v>
      </c>
      <c r="X18" s="20">
        <f>ROUND(S18+U18+W18,0)</f>
        <v>60</v>
      </c>
      <c r="Y18" s="14">
        <v>30</v>
      </c>
      <c r="Z18" s="40">
        <f>(Y18*30)/40</f>
        <v>22.5</v>
      </c>
      <c r="AA18" s="13">
        <v>47</v>
      </c>
      <c r="AB18" s="13">
        <f>(AA18*50)/80</f>
        <v>29.375</v>
      </c>
      <c r="AC18" s="14">
        <v>22</v>
      </c>
      <c r="AD18" s="19">
        <f>(AC18*20)/40</f>
        <v>11</v>
      </c>
      <c r="AE18" s="20">
        <f>ROUND(Z18+AB18+AD18,0)</f>
        <v>63</v>
      </c>
      <c r="AF18" s="41">
        <v>24</v>
      </c>
      <c r="AG18" s="40">
        <f>(AF18*30)/40</f>
        <v>18</v>
      </c>
      <c r="AH18" s="13">
        <v>44</v>
      </c>
      <c r="AI18" s="13">
        <f>(AH18*50)/80</f>
        <v>27.5</v>
      </c>
      <c r="AJ18" s="41">
        <v>25</v>
      </c>
      <c r="AK18" s="19">
        <f>(AJ18*20)/40</f>
        <v>12.5</v>
      </c>
      <c r="AL18" s="20">
        <f>ROUND(AG18+AI18+AK18,0)</f>
        <v>58</v>
      </c>
      <c r="AM18" s="12">
        <v>59</v>
      </c>
      <c r="AN18" s="19">
        <f>(AM18*50)/80</f>
        <v>36.875</v>
      </c>
      <c r="AO18" s="14">
        <v>55</v>
      </c>
      <c r="AP18" s="19">
        <f>(AO18*50)/80</f>
        <v>34.375</v>
      </c>
      <c r="AQ18" s="42">
        <f>ROUND(AN18+AP18,0)</f>
        <v>71</v>
      </c>
      <c r="AR18" s="44"/>
      <c r="AS18" s="19">
        <f>(AR18*67)/60</f>
        <v>0</v>
      </c>
      <c r="AT18" s="41"/>
      <c r="AU18" s="55">
        <f>(AT18*33)/30</f>
        <v>0</v>
      </c>
      <c r="AV18" s="20">
        <f>ROUND(AS18+AU18,0)</f>
        <v>0</v>
      </c>
      <c r="AW18" s="44">
        <v>30</v>
      </c>
      <c r="AX18" s="45">
        <f>(AW18*25)/40</f>
        <v>18.75</v>
      </c>
      <c r="AY18" s="41">
        <v>27</v>
      </c>
      <c r="AZ18" s="45">
        <f>(AY18*25)/45</f>
        <v>15</v>
      </c>
      <c r="BA18" s="41">
        <v>19</v>
      </c>
      <c r="BB18" s="13">
        <f>(BA18*25)/40</f>
        <v>11.875</v>
      </c>
      <c r="BC18" s="41">
        <v>28</v>
      </c>
      <c r="BD18" s="45">
        <f>(BC18*25)/45</f>
        <v>15.555555555555555</v>
      </c>
      <c r="BE18" s="9">
        <f>ROUND(AX18+AZ18+BB18+BD18,0)</f>
        <v>61</v>
      </c>
      <c r="BF18" s="46">
        <v>19</v>
      </c>
      <c r="BG18" s="43">
        <f>(BF18*30)/30</f>
        <v>19</v>
      </c>
      <c r="BH18" s="14">
        <v>68</v>
      </c>
      <c r="BI18" s="43">
        <f>(BH18*70)/90</f>
        <v>52.888888888888886</v>
      </c>
      <c r="BJ18" s="43">
        <f>ROUND(BG18+BI18,0)</f>
        <v>72</v>
      </c>
      <c r="BK18" s="12"/>
      <c r="BL18" s="13">
        <f>(BK18*50)/75</f>
        <v>0</v>
      </c>
      <c r="BM18" s="14"/>
      <c r="BN18" s="13">
        <f>(BM18*50)/75</f>
        <v>0</v>
      </c>
      <c r="BO18" s="42">
        <f>ROUND(BL18+BN18,0)</f>
        <v>0</v>
      </c>
      <c r="BP18" s="12"/>
      <c r="BQ18" s="13">
        <f>(BP18*50)/80</f>
        <v>0</v>
      </c>
      <c r="BR18" s="14"/>
      <c r="BS18" s="13">
        <f>(BR18*50)/80</f>
        <v>0</v>
      </c>
      <c r="BT18" s="42">
        <f>ROUND(BQ18+BS18,0)</f>
        <v>0</v>
      </c>
      <c r="BU18" s="12">
        <v>55</v>
      </c>
      <c r="BV18" s="54">
        <f>(BU18*100)/70</f>
        <v>78.571428571428569</v>
      </c>
      <c r="BW18" s="12"/>
      <c r="BX18" s="42">
        <f>(BW18*100)/100</f>
        <v>0</v>
      </c>
    </row>
    <row r="19" spans="1:76">
      <c r="A19" s="4">
        <v>11</v>
      </c>
      <c r="B19" s="49" t="s">
        <v>46</v>
      </c>
      <c r="C19" s="35">
        <v>41</v>
      </c>
      <c r="D19" s="19">
        <f t="shared" si="0"/>
        <v>41</v>
      </c>
      <c r="E19" s="35">
        <v>30</v>
      </c>
      <c r="F19" s="19">
        <f t="shared" si="1"/>
        <v>30</v>
      </c>
      <c r="G19" s="19">
        <f t="shared" si="2"/>
        <v>71</v>
      </c>
      <c r="H19" s="36">
        <v>45</v>
      </c>
      <c r="I19" s="19">
        <f t="shared" si="3"/>
        <v>28.125</v>
      </c>
      <c r="J19" s="36">
        <v>62</v>
      </c>
      <c r="K19" s="19">
        <f t="shared" si="4"/>
        <v>38.75</v>
      </c>
      <c r="L19" s="20">
        <f t="shared" si="5"/>
        <v>67</v>
      </c>
      <c r="M19" s="37">
        <v>54</v>
      </c>
      <c r="N19" s="19">
        <f t="shared" si="6"/>
        <v>27</v>
      </c>
      <c r="O19" s="19">
        <v>82</v>
      </c>
      <c r="P19" s="19">
        <f t="shared" si="7"/>
        <v>41</v>
      </c>
      <c r="Q19" s="51">
        <f>ROUND(N19+P19,0)</f>
        <v>68</v>
      </c>
      <c r="R19" s="38">
        <v>27</v>
      </c>
      <c r="S19" s="50">
        <f t="shared" si="8"/>
        <v>20.25</v>
      </c>
      <c r="T19" s="19">
        <v>46</v>
      </c>
      <c r="U19" s="50">
        <f t="shared" si="9"/>
        <v>28.75</v>
      </c>
      <c r="V19" s="39">
        <v>27</v>
      </c>
      <c r="W19" s="50">
        <f t="shared" si="10"/>
        <v>13.5</v>
      </c>
      <c r="X19" s="20">
        <f t="shared" si="11"/>
        <v>63</v>
      </c>
      <c r="Y19" s="14">
        <v>21</v>
      </c>
      <c r="Z19" s="40">
        <f t="shared" si="12"/>
        <v>15.75</v>
      </c>
      <c r="AA19" s="13">
        <v>43</v>
      </c>
      <c r="AB19" s="13">
        <f t="shared" si="13"/>
        <v>26.875</v>
      </c>
      <c r="AC19" s="14">
        <v>25</v>
      </c>
      <c r="AD19" s="19">
        <f t="shared" si="14"/>
        <v>12.5</v>
      </c>
      <c r="AE19" s="20">
        <f t="shared" si="15"/>
        <v>55</v>
      </c>
      <c r="AF19" s="41">
        <v>26</v>
      </c>
      <c r="AG19" s="40">
        <f t="shared" si="16"/>
        <v>19.5</v>
      </c>
      <c r="AH19" s="13">
        <v>42</v>
      </c>
      <c r="AI19" s="13">
        <f t="shared" si="17"/>
        <v>26.25</v>
      </c>
      <c r="AJ19" s="41">
        <v>26</v>
      </c>
      <c r="AK19" s="19">
        <f t="shared" si="18"/>
        <v>13</v>
      </c>
      <c r="AL19" s="20">
        <f t="shared" si="19"/>
        <v>59</v>
      </c>
      <c r="AM19" s="12"/>
      <c r="AN19" s="19">
        <f t="shared" si="20"/>
        <v>0</v>
      </c>
      <c r="AO19" s="14"/>
      <c r="AP19" s="19">
        <f t="shared" si="21"/>
        <v>0</v>
      </c>
      <c r="AQ19" s="42">
        <f t="shared" si="22"/>
        <v>0</v>
      </c>
      <c r="AR19" s="44"/>
      <c r="AS19" s="19">
        <f t="shared" si="23"/>
        <v>0</v>
      </c>
      <c r="AT19" s="41"/>
      <c r="AU19" s="55">
        <f t="shared" si="24"/>
        <v>0</v>
      </c>
      <c r="AV19" s="20">
        <f t="shared" si="25"/>
        <v>0</v>
      </c>
      <c r="AW19" s="44">
        <v>25</v>
      </c>
      <c r="AX19" s="45">
        <f t="shared" si="26"/>
        <v>15.625</v>
      </c>
      <c r="AY19" s="41">
        <v>36</v>
      </c>
      <c r="AZ19" s="45">
        <f t="shared" si="27"/>
        <v>20</v>
      </c>
      <c r="BA19" s="41">
        <v>28</v>
      </c>
      <c r="BB19" s="13">
        <f t="shared" si="28"/>
        <v>17.5</v>
      </c>
      <c r="BC19" s="41">
        <v>33</v>
      </c>
      <c r="BD19" s="45">
        <f t="shared" si="29"/>
        <v>18.333333333333332</v>
      </c>
      <c r="BE19" s="9">
        <f t="shared" si="30"/>
        <v>71</v>
      </c>
      <c r="BF19" s="46"/>
      <c r="BG19" s="43">
        <f t="shared" si="31"/>
        <v>0</v>
      </c>
      <c r="BH19" s="14"/>
      <c r="BI19" s="43">
        <f t="shared" si="32"/>
        <v>0</v>
      </c>
      <c r="BJ19" s="43">
        <f t="shared" si="33"/>
        <v>0</v>
      </c>
      <c r="BK19" s="12"/>
      <c r="BL19" s="13">
        <f t="shared" si="34"/>
        <v>0</v>
      </c>
      <c r="BM19" s="14"/>
      <c r="BN19" s="13">
        <f t="shared" si="35"/>
        <v>0</v>
      </c>
      <c r="BO19" s="42">
        <f t="shared" si="36"/>
        <v>0</v>
      </c>
      <c r="BP19" s="12"/>
      <c r="BQ19" s="13">
        <f t="shared" si="37"/>
        <v>0</v>
      </c>
      <c r="BR19" s="14"/>
      <c r="BS19" s="13">
        <f t="shared" si="38"/>
        <v>0</v>
      </c>
      <c r="BT19" s="42">
        <f t="shared" si="39"/>
        <v>0</v>
      </c>
      <c r="BU19" s="12"/>
      <c r="BV19" s="54">
        <f>(BU19*100)/70</f>
        <v>0</v>
      </c>
      <c r="BW19" s="12">
        <v>85</v>
      </c>
      <c r="BX19" s="42">
        <f t="shared" si="40"/>
        <v>85</v>
      </c>
    </row>
    <row r="20" spans="1:76">
      <c r="A20" s="4">
        <v>12</v>
      </c>
      <c r="B20" s="48" t="s">
        <v>47</v>
      </c>
      <c r="C20" s="35"/>
      <c r="D20" s="19">
        <f t="shared" si="0"/>
        <v>0</v>
      </c>
      <c r="E20" s="35"/>
      <c r="F20" s="19">
        <f t="shared" si="1"/>
        <v>0</v>
      </c>
      <c r="G20" s="19">
        <f t="shared" si="2"/>
        <v>0</v>
      </c>
      <c r="H20" s="36">
        <v>69</v>
      </c>
      <c r="I20" s="19">
        <f t="shared" si="3"/>
        <v>43.125</v>
      </c>
      <c r="J20" s="36">
        <v>69</v>
      </c>
      <c r="K20" s="19">
        <f t="shared" si="4"/>
        <v>43.125</v>
      </c>
      <c r="L20" s="20">
        <f t="shared" si="5"/>
        <v>86</v>
      </c>
      <c r="M20" s="37">
        <v>70</v>
      </c>
      <c r="N20" s="19">
        <f t="shared" si="6"/>
        <v>35</v>
      </c>
      <c r="O20" s="19">
        <v>129</v>
      </c>
      <c r="P20" s="19">
        <f t="shared" si="7"/>
        <v>64.5</v>
      </c>
      <c r="Q20" s="51">
        <f>ROUND(N20+P20,0)</f>
        <v>100</v>
      </c>
      <c r="R20" s="38">
        <v>38</v>
      </c>
      <c r="S20" s="50">
        <f t="shared" si="8"/>
        <v>28.5</v>
      </c>
      <c r="T20" s="19">
        <v>64</v>
      </c>
      <c r="U20" s="50">
        <f t="shared" si="9"/>
        <v>40</v>
      </c>
      <c r="V20" s="39">
        <v>34</v>
      </c>
      <c r="W20" s="50">
        <f t="shared" si="10"/>
        <v>17</v>
      </c>
      <c r="X20" s="20">
        <f t="shared" si="11"/>
        <v>86</v>
      </c>
      <c r="Y20" s="14">
        <v>37</v>
      </c>
      <c r="Z20" s="40">
        <f t="shared" si="12"/>
        <v>27.75</v>
      </c>
      <c r="AA20" s="13">
        <v>71</v>
      </c>
      <c r="AB20" s="13">
        <f t="shared" si="13"/>
        <v>44.375</v>
      </c>
      <c r="AC20" s="14">
        <v>33</v>
      </c>
      <c r="AD20" s="19">
        <f t="shared" si="14"/>
        <v>16.5</v>
      </c>
      <c r="AE20" s="20">
        <f t="shared" si="15"/>
        <v>89</v>
      </c>
      <c r="AF20" s="41">
        <v>38</v>
      </c>
      <c r="AG20" s="40">
        <f t="shared" si="16"/>
        <v>28.5</v>
      </c>
      <c r="AH20" s="13">
        <v>76</v>
      </c>
      <c r="AI20" s="13">
        <f t="shared" si="17"/>
        <v>47.5</v>
      </c>
      <c r="AJ20" s="41">
        <v>39</v>
      </c>
      <c r="AK20" s="19">
        <f t="shared" si="18"/>
        <v>19.5</v>
      </c>
      <c r="AL20" s="20">
        <f t="shared" si="19"/>
        <v>96</v>
      </c>
      <c r="AM20" s="12"/>
      <c r="AN20" s="19">
        <f t="shared" si="20"/>
        <v>0</v>
      </c>
      <c r="AO20" s="14"/>
      <c r="AP20" s="19">
        <f t="shared" si="21"/>
        <v>0</v>
      </c>
      <c r="AQ20" s="42">
        <f t="shared" si="22"/>
        <v>0</v>
      </c>
      <c r="AR20" s="44">
        <v>39</v>
      </c>
      <c r="AS20" s="19">
        <f t="shared" si="23"/>
        <v>43.55</v>
      </c>
      <c r="AT20" s="41">
        <v>25</v>
      </c>
      <c r="AU20" s="55">
        <f t="shared" si="24"/>
        <v>27.5</v>
      </c>
      <c r="AV20" s="20">
        <f t="shared" si="25"/>
        <v>71</v>
      </c>
      <c r="AW20" s="44"/>
      <c r="AX20" s="45">
        <f t="shared" si="26"/>
        <v>0</v>
      </c>
      <c r="AY20" s="41"/>
      <c r="AZ20" s="45">
        <f t="shared" si="27"/>
        <v>0</v>
      </c>
      <c r="BA20" s="41"/>
      <c r="BB20" s="13">
        <f t="shared" si="28"/>
        <v>0</v>
      </c>
      <c r="BC20" s="41"/>
      <c r="BD20" s="45">
        <f t="shared" si="29"/>
        <v>0</v>
      </c>
      <c r="BE20" s="9">
        <f t="shared" si="30"/>
        <v>0</v>
      </c>
      <c r="BF20" s="46">
        <v>29</v>
      </c>
      <c r="BG20" s="43">
        <f t="shared" si="31"/>
        <v>29</v>
      </c>
      <c r="BH20" s="14">
        <v>84</v>
      </c>
      <c r="BI20" s="43">
        <f t="shared" si="32"/>
        <v>65.333333333333329</v>
      </c>
      <c r="BJ20" s="43">
        <f t="shared" si="33"/>
        <v>94</v>
      </c>
      <c r="BK20" s="12">
        <v>69</v>
      </c>
      <c r="BL20" s="13">
        <f t="shared" si="34"/>
        <v>46</v>
      </c>
      <c r="BM20" s="14">
        <v>68</v>
      </c>
      <c r="BN20" s="13">
        <f t="shared" si="35"/>
        <v>45.333333333333336</v>
      </c>
      <c r="BO20" s="42">
        <f t="shared" si="36"/>
        <v>91</v>
      </c>
      <c r="BP20" s="12">
        <v>77</v>
      </c>
      <c r="BQ20" s="13">
        <f t="shared" si="37"/>
        <v>48.125</v>
      </c>
      <c r="BR20" s="14">
        <v>77</v>
      </c>
      <c r="BS20" s="13">
        <f t="shared" si="38"/>
        <v>48.125</v>
      </c>
      <c r="BT20" s="42">
        <f t="shared" si="39"/>
        <v>96</v>
      </c>
      <c r="BU20" s="12"/>
      <c r="BV20" s="54">
        <f>(BU20*100)/70</f>
        <v>0</v>
      </c>
      <c r="BW20" s="12"/>
      <c r="BX20" s="42">
        <f t="shared" si="40"/>
        <v>0</v>
      </c>
    </row>
    <row r="21" spans="1:76">
      <c r="A21" s="4">
        <v>13</v>
      </c>
      <c r="B21" s="48" t="s">
        <v>48</v>
      </c>
      <c r="C21" s="35"/>
      <c r="D21" s="19">
        <f t="shared" si="0"/>
        <v>0</v>
      </c>
      <c r="E21" s="35"/>
      <c r="F21" s="19">
        <f t="shared" si="1"/>
        <v>0</v>
      </c>
      <c r="G21" s="19">
        <f t="shared" si="2"/>
        <v>0</v>
      </c>
      <c r="H21" s="36">
        <v>66</v>
      </c>
      <c r="I21" s="19">
        <f t="shared" si="3"/>
        <v>41.25</v>
      </c>
      <c r="J21" s="36">
        <v>53</v>
      </c>
      <c r="K21" s="19">
        <f t="shared" si="4"/>
        <v>33.125</v>
      </c>
      <c r="L21" s="20">
        <f t="shared" si="5"/>
        <v>74</v>
      </c>
      <c r="M21" s="37">
        <v>56</v>
      </c>
      <c r="N21" s="19">
        <f t="shared" si="6"/>
        <v>28</v>
      </c>
      <c r="O21" s="19">
        <v>88</v>
      </c>
      <c r="P21" s="19">
        <f t="shared" si="7"/>
        <v>44</v>
      </c>
      <c r="Q21" s="51">
        <f>ROUND(N21+P21,0)</f>
        <v>72</v>
      </c>
      <c r="R21" s="38">
        <v>26</v>
      </c>
      <c r="S21" s="50">
        <f t="shared" si="8"/>
        <v>19.5</v>
      </c>
      <c r="T21" s="19">
        <v>49</v>
      </c>
      <c r="U21" s="50">
        <f t="shared" si="9"/>
        <v>30.625</v>
      </c>
      <c r="V21" s="39">
        <v>35</v>
      </c>
      <c r="W21" s="50">
        <f t="shared" si="10"/>
        <v>17.5</v>
      </c>
      <c r="X21" s="20">
        <f t="shared" si="11"/>
        <v>68</v>
      </c>
      <c r="Y21" s="14">
        <v>26</v>
      </c>
      <c r="Z21" s="40">
        <f t="shared" si="12"/>
        <v>19.5</v>
      </c>
      <c r="AA21" s="13">
        <v>55</v>
      </c>
      <c r="AB21" s="13">
        <f t="shared" si="13"/>
        <v>34.375</v>
      </c>
      <c r="AC21" s="14">
        <v>31</v>
      </c>
      <c r="AD21" s="19">
        <f t="shared" si="14"/>
        <v>15.5</v>
      </c>
      <c r="AE21" s="20">
        <f t="shared" si="15"/>
        <v>69</v>
      </c>
      <c r="AF21" s="41">
        <v>29</v>
      </c>
      <c r="AG21" s="40">
        <f t="shared" si="16"/>
        <v>21.75</v>
      </c>
      <c r="AH21" s="13">
        <v>39</v>
      </c>
      <c r="AI21" s="13">
        <f t="shared" si="17"/>
        <v>24.375</v>
      </c>
      <c r="AJ21" s="41">
        <v>29</v>
      </c>
      <c r="AK21" s="19">
        <f t="shared" si="18"/>
        <v>14.5</v>
      </c>
      <c r="AL21" s="20">
        <f t="shared" si="19"/>
        <v>61</v>
      </c>
      <c r="AM21" s="12">
        <v>44</v>
      </c>
      <c r="AN21" s="19">
        <f t="shared" si="20"/>
        <v>27.5</v>
      </c>
      <c r="AO21" s="14">
        <v>42</v>
      </c>
      <c r="AP21" s="19">
        <f t="shared" si="21"/>
        <v>26.25</v>
      </c>
      <c r="AQ21" s="42">
        <f t="shared" si="22"/>
        <v>54</v>
      </c>
      <c r="AR21" s="44"/>
      <c r="AS21" s="19">
        <f t="shared" si="23"/>
        <v>0</v>
      </c>
      <c r="AT21" s="41"/>
      <c r="AU21" s="55">
        <f t="shared" si="24"/>
        <v>0</v>
      </c>
      <c r="AV21" s="20">
        <f t="shared" si="25"/>
        <v>0</v>
      </c>
      <c r="AW21" s="44">
        <v>33</v>
      </c>
      <c r="AX21" s="45">
        <f t="shared" si="26"/>
        <v>20.625</v>
      </c>
      <c r="AY21" s="41">
        <v>40</v>
      </c>
      <c r="AZ21" s="45">
        <f t="shared" si="27"/>
        <v>22.222222222222221</v>
      </c>
      <c r="BA21" s="41">
        <v>37</v>
      </c>
      <c r="BB21" s="13">
        <f t="shared" si="28"/>
        <v>23.125</v>
      </c>
      <c r="BC21" s="41">
        <v>34</v>
      </c>
      <c r="BD21" s="45">
        <f t="shared" si="29"/>
        <v>18.888888888888889</v>
      </c>
      <c r="BE21" s="9">
        <f t="shared" si="30"/>
        <v>85</v>
      </c>
      <c r="BF21" s="46">
        <v>24</v>
      </c>
      <c r="BG21" s="43">
        <f t="shared" si="31"/>
        <v>24</v>
      </c>
      <c r="BH21" s="14">
        <v>49</v>
      </c>
      <c r="BI21" s="43">
        <f t="shared" si="32"/>
        <v>38.111111111111114</v>
      </c>
      <c r="BJ21" s="43">
        <f t="shared" si="33"/>
        <v>62</v>
      </c>
      <c r="BK21" s="12"/>
      <c r="BL21" s="13">
        <f t="shared" si="34"/>
        <v>0</v>
      </c>
      <c r="BM21" s="14"/>
      <c r="BN21" s="13">
        <f t="shared" si="35"/>
        <v>0</v>
      </c>
      <c r="BO21" s="42">
        <f t="shared" si="36"/>
        <v>0</v>
      </c>
      <c r="BP21" s="12"/>
      <c r="BQ21" s="13">
        <f t="shared" si="37"/>
        <v>0</v>
      </c>
      <c r="BR21" s="14"/>
      <c r="BS21" s="13">
        <f t="shared" si="38"/>
        <v>0</v>
      </c>
      <c r="BT21" s="42">
        <f t="shared" si="39"/>
        <v>0</v>
      </c>
      <c r="BU21" s="12"/>
      <c r="BV21" s="54">
        <f>(BU21*100)/70</f>
        <v>0</v>
      </c>
      <c r="BW21" s="12"/>
      <c r="BX21" s="42">
        <f t="shared" si="40"/>
        <v>0</v>
      </c>
    </row>
    <row r="22" spans="1:76">
      <c r="A22" s="4">
        <v>14</v>
      </c>
      <c r="B22" s="49" t="s">
        <v>49</v>
      </c>
      <c r="C22" s="35"/>
      <c r="D22" s="19">
        <f t="shared" si="0"/>
        <v>0</v>
      </c>
      <c r="E22" s="35"/>
      <c r="F22" s="19">
        <f t="shared" si="1"/>
        <v>0</v>
      </c>
      <c r="G22" s="19">
        <f t="shared" si="2"/>
        <v>0</v>
      </c>
      <c r="H22" s="36">
        <v>54</v>
      </c>
      <c r="I22" s="19">
        <f t="shared" si="3"/>
        <v>33.75</v>
      </c>
      <c r="J22" s="36">
        <v>62</v>
      </c>
      <c r="K22" s="19">
        <f t="shared" si="4"/>
        <v>38.75</v>
      </c>
      <c r="L22" s="20">
        <f t="shared" si="5"/>
        <v>73</v>
      </c>
      <c r="M22" s="37">
        <v>57</v>
      </c>
      <c r="N22" s="19">
        <f t="shared" si="6"/>
        <v>28.5</v>
      </c>
      <c r="O22" s="19">
        <v>85</v>
      </c>
      <c r="P22" s="19">
        <f t="shared" si="7"/>
        <v>42.5</v>
      </c>
      <c r="Q22" s="51">
        <f>ROUND(N22+P22,0)</f>
        <v>71</v>
      </c>
      <c r="R22" s="38">
        <v>29</v>
      </c>
      <c r="S22" s="50">
        <f t="shared" si="8"/>
        <v>21.75</v>
      </c>
      <c r="T22" s="19">
        <v>33</v>
      </c>
      <c r="U22" s="50">
        <f t="shared" si="9"/>
        <v>20.625</v>
      </c>
      <c r="V22" s="39">
        <v>20</v>
      </c>
      <c r="W22" s="50">
        <f t="shared" si="10"/>
        <v>10</v>
      </c>
      <c r="X22" s="20">
        <f t="shared" si="11"/>
        <v>52</v>
      </c>
      <c r="Y22" s="14">
        <v>28</v>
      </c>
      <c r="Z22" s="40">
        <f t="shared" si="12"/>
        <v>21</v>
      </c>
      <c r="AA22" s="13">
        <v>43</v>
      </c>
      <c r="AB22" s="13">
        <f t="shared" si="13"/>
        <v>26.875</v>
      </c>
      <c r="AC22" s="14">
        <v>25</v>
      </c>
      <c r="AD22" s="19">
        <f t="shared" si="14"/>
        <v>12.5</v>
      </c>
      <c r="AE22" s="20">
        <f t="shared" si="15"/>
        <v>60</v>
      </c>
      <c r="AF22" s="41">
        <v>22</v>
      </c>
      <c r="AG22" s="40">
        <f t="shared" si="16"/>
        <v>16.5</v>
      </c>
      <c r="AH22" s="13">
        <v>52</v>
      </c>
      <c r="AI22" s="13">
        <f t="shared" si="17"/>
        <v>32.5</v>
      </c>
      <c r="AJ22" s="41">
        <v>28</v>
      </c>
      <c r="AK22" s="19">
        <f t="shared" si="18"/>
        <v>14</v>
      </c>
      <c r="AL22" s="20">
        <f t="shared" si="19"/>
        <v>63</v>
      </c>
      <c r="AM22" s="12">
        <v>66</v>
      </c>
      <c r="AN22" s="19">
        <f t="shared" si="20"/>
        <v>41.25</v>
      </c>
      <c r="AO22" s="14">
        <v>62</v>
      </c>
      <c r="AP22" s="19">
        <f t="shared" si="21"/>
        <v>38.75</v>
      </c>
      <c r="AQ22" s="42">
        <f t="shared" si="22"/>
        <v>80</v>
      </c>
      <c r="AR22" s="44"/>
      <c r="AS22" s="19">
        <f t="shared" si="23"/>
        <v>0</v>
      </c>
      <c r="AT22" s="41"/>
      <c r="AU22" s="55">
        <f t="shared" si="24"/>
        <v>0</v>
      </c>
      <c r="AV22" s="20">
        <f t="shared" si="25"/>
        <v>0</v>
      </c>
      <c r="AW22" s="44">
        <v>33</v>
      </c>
      <c r="AX22" s="45">
        <f t="shared" si="26"/>
        <v>20.625</v>
      </c>
      <c r="AY22" s="41">
        <v>36</v>
      </c>
      <c r="AZ22" s="45">
        <f t="shared" si="27"/>
        <v>20</v>
      </c>
      <c r="BA22" s="41">
        <v>35</v>
      </c>
      <c r="BB22" s="13">
        <f t="shared" si="28"/>
        <v>21.875</v>
      </c>
      <c r="BC22" s="41">
        <v>33</v>
      </c>
      <c r="BD22" s="45">
        <f t="shared" si="29"/>
        <v>18.333333333333332</v>
      </c>
      <c r="BE22" s="9">
        <f t="shared" si="30"/>
        <v>81</v>
      </c>
      <c r="BF22" s="46">
        <v>21</v>
      </c>
      <c r="BG22" s="43">
        <f t="shared" si="31"/>
        <v>21</v>
      </c>
      <c r="BH22" s="14">
        <v>63</v>
      </c>
      <c r="BI22" s="43">
        <f t="shared" si="32"/>
        <v>49</v>
      </c>
      <c r="BJ22" s="43">
        <f t="shared" si="33"/>
        <v>70</v>
      </c>
      <c r="BK22" s="12"/>
      <c r="BL22" s="13">
        <f t="shared" si="34"/>
        <v>0</v>
      </c>
      <c r="BM22" s="14"/>
      <c r="BN22" s="13">
        <f t="shared" si="35"/>
        <v>0</v>
      </c>
      <c r="BO22" s="42">
        <f t="shared" si="36"/>
        <v>0</v>
      </c>
      <c r="BP22" s="12"/>
      <c r="BQ22" s="13">
        <f t="shared" si="37"/>
        <v>0</v>
      </c>
      <c r="BR22" s="14"/>
      <c r="BS22" s="13">
        <f t="shared" si="38"/>
        <v>0</v>
      </c>
      <c r="BT22" s="42">
        <f t="shared" si="39"/>
        <v>0</v>
      </c>
      <c r="BU22" s="12">
        <v>61</v>
      </c>
      <c r="BV22" s="54">
        <f>(BU22*100)/70</f>
        <v>87.142857142857139</v>
      </c>
      <c r="BW22" s="12"/>
      <c r="BX22" s="42">
        <f t="shared" si="40"/>
        <v>0</v>
      </c>
    </row>
    <row r="23" spans="1:76">
      <c r="A23" s="4">
        <v>15</v>
      </c>
      <c r="B23" s="49" t="s">
        <v>50</v>
      </c>
      <c r="C23" s="35"/>
      <c r="D23" s="19">
        <f t="shared" si="0"/>
        <v>0</v>
      </c>
      <c r="E23" s="35"/>
      <c r="F23" s="19">
        <f t="shared" si="1"/>
        <v>0</v>
      </c>
      <c r="G23" s="19">
        <f t="shared" si="2"/>
        <v>0</v>
      </c>
      <c r="H23" s="36">
        <v>70</v>
      </c>
      <c r="I23" s="19">
        <f t="shared" si="3"/>
        <v>43.75</v>
      </c>
      <c r="J23" s="36">
        <v>67</v>
      </c>
      <c r="K23" s="19">
        <f t="shared" si="4"/>
        <v>41.875</v>
      </c>
      <c r="L23" s="20">
        <f t="shared" si="5"/>
        <v>86</v>
      </c>
      <c r="M23" s="37">
        <v>60</v>
      </c>
      <c r="N23" s="19">
        <f t="shared" si="6"/>
        <v>30</v>
      </c>
      <c r="O23" s="19">
        <v>114</v>
      </c>
      <c r="P23" s="19">
        <f t="shared" si="7"/>
        <v>57</v>
      </c>
      <c r="Q23" s="51">
        <f>ROUND(N23+P23,0)</f>
        <v>87</v>
      </c>
      <c r="R23" s="38">
        <v>37</v>
      </c>
      <c r="S23" s="50">
        <f t="shared" si="8"/>
        <v>27.75</v>
      </c>
      <c r="T23" s="19">
        <v>53</v>
      </c>
      <c r="U23" s="50">
        <f t="shared" si="9"/>
        <v>33.125</v>
      </c>
      <c r="V23" s="39">
        <v>33</v>
      </c>
      <c r="W23" s="50">
        <f t="shared" si="10"/>
        <v>16.5</v>
      </c>
      <c r="X23" s="20">
        <f t="shared" si="11"/>
        <v>77</v>
      </c>
      <c r="Y23" s="14">
        <v>22</v>
      </c>
      <c r="Z23" s="40">
        <f t="shared" si="12"/>
        <v>16.5</v>
      </c>
      <c r="AA23" s="13">
        <v>56</v>
      </c>
      <c r="AB23" s="13">
        <f t="shared" si="13"/>
        <v>35</v>
      </c>
      <c r="AC23" s="14">
        <v>35</v>
      </c>
      <c r="AD23" s="19">
        <f t="shared" si="14"/>
        <v>17.5</v>
      </c>
      <c r="AE23" s="20">
        <f t="shared" si="15"/>
        <v>69</v>
      </c>
      <c r="AF23" s="41">
        <v>34</v>
      </c>
      <c r="AG23" s="40">
        <f t="shared" si="16"/>
        <v>25.5</v>
      </c>
      <c r="AH23" s="13">
        <v>55</v>
      </c>
      <c r="AI23" s="13">
        <f t="shared" si="17"/>
        <v>34.375</v>
      </c>
      <c r="AJ23" s="41">
        <v>31</v>
      </c>
      <c r="AK23" s="19">
        <f t="shared" si="18"/>
        <v>15.5</v>
      </c>
      <c r="AL23" s="20">
        <f t="shared" si="19"/>
        <v>75</v>
      </c>
      <c r="AM23" s="12"/>
      <c r="AN23" s="19">
        <f t="shared" si="20"/>
        <v>0</v>
      </c>
      <c r="AO23" s="14"/>
      <c r="AP23" s="19">
        <f t="shared" si="21"/>
        <v>0</v>
      </c>
      <c r="AQ23" s="42">
        <f t="shared" si="22"/>
        <v>0</v>
      </c>
      <c r="AR23" s="44"/>
      <c r="AS23" s="19">
        <f t="shared" si="23"/>
        <v>0</v>
      </c>
      <c r="AT23" s="41"/>
      <c r="AU23" s="55">
        <f t="shared" si="24"/>
        <v>0</v>
      </c>
      <c r="AV23" s="20">
        <f t="shared" si="25"/>
        <v>0</v>
      </c>
      <c r="AW23" s="44">
        <v>30</v>
      </c>
      <c r="AX23" s="45">
        <f t="shared" si="26"/>
        <v>18.75</v>
      </c>
      <c r="AY23" s="41">
        <v>38</v>
      </c>
      <c r="AZ23" s="45">
        <f t="shared" si="27"/>
        <v>21.111111111111111</v>
      </c>
      <c r="BA23" s="41">
        <v>39</v>
      </c>
      <c r="BB23" s="13">
        <f t="shared" si="28"/>
        <v>24.375</v>
      </c>
      <c r="BC23" s="41">
        <v>41</v>
      </c>
      <c r="BD23" s="45">
        <f t="shared" si="29"/>
        <v>22.777777777777779</v>
      </c>
      <c r="BE23" s="9">
        <f t="shared" si="30"/>
        <v>87</v>
      </c>
      <c r="BF23" s="46">
        <v>25</v>
      </c>
      <c r="BG23" s="43">
        <f t="shared" si="31"/>
        <v>25</v>
      </c>
      <c r="BH23" s="14">
        <v>65</v>
      </c>
      <c r="BI23" s="43">
        <f t="shared" si="32"/>
        <v>50.555555555555557</v>
      </c>
      <c r="BJ23" s="43">
        <f t="shared" si="33"/>
        <v>76</v>
      </c>
      <c r="BK23" s="12">
        <v>58</v>
      </c>
      <c r="BL23" s="13">
        <f t="shared" si="34"/>
        <v>38.666666666666664</v>
      </c>
      <c r="BM23" s="14">
        <v>65</v>
      </c>
      <c r="BN23" s="13">
        <f t="shared" si="35"/>
        <v>43.333333333333336</v>
      </c>
      <c r="BO23" s="42">
        <f t="shared" si="36"/>
        <v>82</v>
      </c>
      <c r="BP23" s="12"/>
      <c r="BQ23" s="13">
        <f t="shared" si="37"/>
        <v>0</v>
      </c>
      <c r="BR23" s="14"/>
      <c r="BS23" s="13">
        <f t="shared" si="38"/>
        <v>0</v>
      </c>
      <c r="BT23" s="42">
        <f t="shared" si="39"/>
        <v>0</v>
      </c>
      <c r="BU23" s="53"/>
      <c r="BV23" s="54">
        <f>(BU23*100)/70</f>
        <v>0</v>
      </c>
      <c r="BW23" s="12"/>
      <c r="BX23" s="42">
        <f t="shared" si="40"/>
        <v>0</v>
      </c>
    </row>
    <row r="24" spans="1:76">
      <c r="A24" s="4">
        <v>16</v>
      </c>
      <c r="B24" s="49" t="s">
        <v>51</v>
      </c>
      <c r="C24" s="35"/>
      <c r="D24" s="19">
        <f t="shared" si="0"/>
        <v>0</v>
      </c>
      <c r="E24" s="35"/>
      <c r="F24" s="19">
        <f t="shared" si="1"/>
        <v>0</v>
      </c>
      <c r="G24" s="19">
        <f t="shared" si="2"/>
        <v>0</v>
      </c>
      <c r="H24" s="36">
        <v>54</v>
      </c>
      <c r="I24" s="19">
        <f t="shared" si="3"/>
        <v>33.75</v>
      </c>
      <c r="J24" s="36">
        <v>52</v>
      </c>
      <c r="K24" s="19">
        <f t="shared" si="4"/>
        <v>32.5</v>
      </c>
      <c r="L24" s="20">
        <f t="shared" si="5"/>
        <v>66</v>
      </c>
      <c r="M24" s="37">
        <v>46</v>
      </c>
      <c r="N24" s="19">
        <f t="shared" si="6"/>
        <v>23</v>
      </c>
      <c r="O24" s="19">
        <v>99</v>
      </c>
      <c r="P24" s="19">
        <f t="shared" si="7"/>
        <v>49.5</v>
      </c>
      <c r="Q24" s="51">
        <f>ROUND(N24+P24,0)</f>
        <v>73</v>
      </c>
      <c r="R24" s="38">
        <v>27</v>
      </c>
      <c r="S24" s="50">
        <f t="shared" si="8"/>
        <v>20.25</v>
      </c>
      <c r="T24" s="19">
        <v>54</v>
      </c>
      <c r="U24" s="50">
        <f t="shared" si="9"/>
        <v>33.75</v>
      </c>
      <c r="V24" s="39">
        <v>27</v>
      </c>
      <c r="W24" s="50">
        <f t="shared" si="10"/>
        <v>13.5</v>
      </c>
      <c r="X24" s="20">
        <f t="shared" si="11"/>
        <v>68</v>
      </c>
      <c r="Y24" s="14">
        <v>30</v>
      </c>
      <c r="Z24" s="40">
        <f t="shared" si="12"/>
        <v>22.5</v>
      </c>
      <c r="AA24" s="13">
        <v>52</v>
      </c>
      <c r="AB24" s="13">
        <f t="shared" si="13"/>
        <v>32.5</v>
      </c>
      <c r="AC24" s="14">
        <v>23</v>
      </c>
      <c r="AD24" s="19">
        <f t="shared" si="14"/>
        <v>11.5</v>
      </c>
      <c r="AE24" s="20">
        <f t="shared" si="15"/>
        <v>67</v>
      </c>
      <c r="AF24" s="41">
        <v>32</v>
      </c>
      <c r="AG24" s="40">
        <f t="shared" si="16"/>
        <v>24</v>
      </c>
      <c r="AH24" s="13">
        <v>64</v>
      </c>
      <c r="AI24" s="13">
        <f t="shared" si="17"/>
        <v>40</v>
      </c>
      <c r="AJ24" s="41">
        <v>24</v>
      </c>
      <c r="AK24" s="19">
        <f t="shared" si="18"/>
        <v>12</v>
      </c>
      <c r="AL24" s="20">
        <f t="shared" si="19"/>
        <v>76</v>
      </c>
      <c r="AM24" s="12">
        <v>56</v>
      </c>
      <c r="AN24" s="19">
        <f t="shared" si="20"/>
        <v>35</v>
      </c>
      <c r="AO24" s="14">
        <v>56</v>
      </c>
      <c r="AP24" s="19">
        <f t="shared" si="21"/>
        <v>35</v>
      </c>
      <c r="AQ24" s="42">
        <f t="shared" si="22"/>
        <v>70</v>
      </c>
      <c r="AR24" s="44">
        <v>42</v>
      </c>
      <c r="AS24" s="19">
        <f t="shared" si="23"/>
        <v>46.9</v>
      </c>
      <c r="AT24" s="41">
        <v>25</v>
      </c>
      <c r="AU24" s="55">
        <f t="shared" si="24"/>
        <v>27.5</v>
      </c>
      <c r="AV24" s="20">
        <f t="shared" si="25"/>
        <v>74</v>
      </c>
      <c r="AW24" s="44"/>
      <c r="AX24" s="45">
        <f t="shared" si="26"/>
        <v>0</v>
      </c>
      <c r="AY24" s="41"/>
      <c r="AZ24" s="45">
        <f t="shared" si="27"/>
        <v>0</v>
      </c>
      <c r="BA24" s="41"/>
      <c r="BB24" s="13">
        <f t="shared" si="28"/>
        <v>0</v>
      </c>
      <c r="BC24" s="41"/>
      <c r="BD24" s="45">
        <f t="shared" si="29"/>
        <v>0</v>
      </c>
      <c r="BE24" s="9">
        <f t="shared" si="30"/>
        <v>0</v>
      </c>
      <c r="BF24" s="46">
        <v>19</v>
      </c>
      <c r="BG24" s="43">
        <f t="shared" si="31"/>
        <v>19</v>
      </c>
      <c r="BH24" s="14">
        <v>60</v>
      </c>
      <c r="BI24" s="43">
        <f t="shared" si="32"/>
        <v>46.666666666666664</v>
      </c>
      <c r="BJ24" s="43">
        <f t="shared" si="33"/>
        <v>66</v>
      </c>
      <c r="BK24" s="12"/>
      <c r="BL24" s="13">
        <f t="shared" si="34"/>
        <v>0</v>
      </c>
      <c r="BM24" s="14"/>
      <c r="BN24" s="13">
        <f t="shared" si="35"/>
        <v>0</v>
      </c>
      <c r="BO24" s="42">
        <f t="shared" si="36"/>
        <v>0</v>
      </c>
      <c r="BP24" s="12"/>
      <c r="BQ24" s="13">
        <f t="shared" si="37"/>
        <v>0</v>
      </c>
      <c r="BR24" s="14"/>
      <c r="BS24" s="13">
        <f t="shared" si="38"/>
        <v>0</v>
      </c>
      <c r="BT24" s="42">
        <f t="shared" si="39"/>
        <v>0</v>
      </c>
      <c r="BU24" s="53"/>
      <c r="BV24" s="54">
        <f>(BU24*100)/70</f>
        <v>0</v>
      </c>
      <c r="BW24" s="12"/>
      <c r="BX24" s="42">
        <f t="shared" si="40"/>
        <v>0</v>
      </c>
    </row>
    <row r="25" spans="1:76">
      <c r="B25" s="21" t="s">
        <v>52</v>
      </c>
      <c r="C25" s="22" t="s">
        <v>53</v>
      </c>
      <c r="D25" s="22"/>
      <c r="E25" s="22" t="s">
        <v>53</v>
      </c>
      <c r="F25" s="22"/>
      <c r="G25" s="22"/>
      <c r="H25" s="22" t="s">
        <v>53</v>
      </c>
      <c r="I25" s="22"/>
      <c r="J25" s="22" t="s">
        <v>53</v>
      </c>
      <c r="K25" s="22"/>
      <c r="L25" s="22"/>
      <c r="M25" s="22" t="s">
        <v>54</v>
      </c>
      <c r="N25" s="22"/>
      <c r="O25" s="22" t="s">
        <v>54</v>
      </c>
      <c r="P25" s="22"/>
      <c r="Q25" s="22"/>
      <c r="R25" s="22" t="s">
        <v>55</v>
      </c>
      <c r="S25" s="22"/>
      <c r="T25" s="22" t="s">
        <v>55</v>
      </c>
      <c r="U25" s="22"/>
      <c r="V25" s="22" t="s">
        <v>55</v>
      </c>
      <c r="W25" s="22"/>
      <c r="X25" s="22"/>
      <c r="Y25" s="22" t="s">
        <v>56</v>
      </c>
      <c r="Z25" s="22"/>
      <c r="AA25" s="22" t="s">
        <v>56</v>
      </c>
      <c r="AB25" s="22"/>
      <c r="AC25" s="22" t="s">
        <v>56</v>
      </c>
      <c r="AD25" s="22"/>
      <c r="AE25" s="22"/>
      <c r="AF25" s="22" t="s">
        <v>57</v>
      </c>
      <c r="AG25" s="22"/>
      <c r="AH25" s="22" t="s">
        <v>57</v>
      </c>
      <c r="AI25" s="22"/>
      <c r="AJ25" s="22" t="s">
        <v>57</v>
      </c>
      <c r="AK25" s="22"/>
      <c r="AL25" s="22"/>
      <c r="AM25" s="22" t="s">
        <v>58</v>
      </c>
      <c r="AN25" s="22"/>
      <c r="AO25" s="22" t="s">
        <v>58</v>
      </c>
      <c r="AP25" s="22"/>
      <c r="AQ25" s="22"/>
      <c r="AR25" s="4" t="s">
        <v>59</v>
      </c>
      <c r="AS25" s="22"/>
      <c r="AT25" s="4" t="s">
        <v>59</v>
      </c>
      <c r="AU25" s="4"/>
      <c r="AV25" s="22"/>
      <c r="AW25" s="22" t="s">
        <v>60</v>
      </c>
      <c r="AX25" s="22"/>
      <c r="AY25" s="22" t="s">
        <v>60</v>
      </c>
      <c r="AZ25" s="22"/>
      <c r="BA25" s="22" t="s">
        <v>60</v>
      </c>
      <c r="BB25" s="22"/>
      <c r="BC25" s="22" t="s">
        <v>60</v>
      </c>
      <c r="BD25" s="22"/>
      <c r="BE25" s="22"/>
      <c r="BF25" s="22" t="s">
        <v>61</v>
      </c>
      <c r="BG25" s="22"/>
      <c r="BH25" s="22"/>
      <c r="BI25" s="22"/>
      <c r="BJ25" s="22"/>
      <c r="BK25" s="57" t="s">
        <v>62</v>
      </c>
      <c r="BL25" s="58"/>
      <c r="BM25" s="58"/>
      <c r="BN25" s="58"/>
      <c r="BO25" s="59"/>
      <c r="BP25" s="22" t="s">
        <v>63</v>
      </c>
      <c r="BQ25" s="22"/>
      <c r="BR25" s="22" t="s">
        <v>63</v>
      </c>
      <c r="BS25" s="22"/>
      <c r="BT25" s="22"/>
      <c r="BU25" s="22" t="s">
        <v>64</v>
      </c>
      <c r="BV25" s="22"/>
      <c r="BW25" s="22"/>
      <c r="BX25" s="22"/>
    </row>
    <row r="26" spans="1:76">
      <c r="B26" s="21" t="s">
        <v>65</v>
      </c>
      <c r="C26" s="22" t="s">
        <v>66</v>
      </c>
      <c r="D26" s="22"/>
      <c r="E26" s="22" t="s">
        <v>66</v>
      </c>
      <c r="F26" s="22"/>
      <c r="G26" s="22"/>
      <c r="H26" s="22" t="s">
        <v>66</v>
      </c>
      <c r="I26" s="22"/>
      <c r="J26" s="22" t="s">
        <v>66</v>
      </c>
      <c r="K26" s="22"/>
      <c r="L26" s="22"/>
      <c r="M26" s="22" t="s">
        <v>54</v>
      </c>
      <c r="N26" s="22"/>
      <c r="O26" s="22" t="s">
        <v>54</v>
      </c>
      <c r="P26" s="22"/>
      <c r="Q26" s="22"/>
      <c r="R26" s="22" t="s">
        <v>66</v>
      </c>
      <c r="S26" s="22"/>
      <c r="T26" s="22" t="s">
        <v>66</v>
      </c>
      <c r="U26" s="22"/>
      <c r="V26" s="22" t="s">
        <v>66</v>
      </c>
      <c r="W26" s="22"/>
      <c r="X26" s="22"/>
      <c r="Y26" s="22" t="s">
        <v>67</v>
      </c>
      <c r="Z26" s="22"/>
      <c r="AA26" s="22" t="s">
        <v>67</v>
      </c>
      <c r="AB26" s="22"/>
      <c r="AC26" s="22" t="s">
        <v>67</v>
      </c>
      <c r="AD26" s="22"/>
      <c r="AE26" s="22"/>
      <c r="AF26" s="22" t="s">
        <v>68</v>
      </c>
      <c r="AG26" s="22"/>
      <c r="AH26" s="22" t="s">
        <v>68</v>
      </c>
      <c r="AI26" s="22"/>
      <c r="AJ26" s="22" t="s">
        <v>68</v>
      </c>
      <c r="AK26" s="22"/>
      <c r="AL26" s="22"/>
      <c r="AM26" s="22" t="s">
        <v>68</v>
      </c>
      <c r="AN26" s="22"/>
      <c r="AO26" s="22" t="s">
        <v>68</v>
      </c>
      <c r="AP26" s="22"/>
      <c r="AQ26" s="22"/>
      <c r="AR26" s="4" t="s">
        <v>68</v>
      </c>
      <c r="AS26" s="22"/>
      <c r="AT26" s="56" t="s">
        <v>68</v>
      </c>
      <c r="AU26" s="4"/>
      <c r="AV26" s="22"/>
      <c r="AW26" s="22" t="s">
        <v>68</v>
      </c>
      <c r="AX26" s="22"/>
      <c r="AY26" s="22" t="s">
        <v>68</v>
      </c>
      <c r="AZ26" s="22"/>
      <c r="BA26" s="22" t="s">
        <v>68</v>
      </c>
      <c r="BB26" s="22"/>
      <c r="BC26" s="22" t="s">
        <v>68</v>
      </c>
      <c r="BD26" s="22"/>
      <c r="BE26" s="22"/>
      <c r="BF26" s="22" t="s">
        <v>68</v>
      </c>
      <c r="BG26" s="22"/>
      <c r="BH26" s="22" t="s">
        <v>68</v>
      </c>
      <c r="BI26" s="22"/>
      <c r="BJ26" s="22"/>
      <c r="BK26" s="22"/>
      <c r="BL26" s="22"/>
      <c r="BM26" s="22"/>
      <c r="BN26" s="22"/>
      <c r="BO26" s="22"/>
      <c r="BP26" s="22" t="s">
        <v>68</v>
      </c>
      <c r="BQ26" s="22"/>
      <c r="BR26" s="22" t="s">
        <v>68</v>
      </c>
      <c r="BS26" s="22"/>
      <c r="BT26" s="22"/>
      <c r="BU26" s="22" t="s">
        <v>68</v>
      </c>
      <c r="BV26" s="22"/>
      <c r="BW26" s="22" t="s">
        <v>68</v>
      </c>
      <c r="BX26" s="22"/>
    </row>
    <row r="27" spans="1:76">
      <c r="B27" s="21" t="s">
        <v>69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4"/>
      <c r="AS27" s="22"/>
      <c r="AT27" s="4"/>
      <c r="AU27" s="4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 t="s">
        <v>70</v>
      </c>
      <c r="BG27" s="22"/>
      <c r="BH27" s="22"/>
      <c r="BI27" s="22"/>
      <c r="BJ27" s="22"/>
      <c r="BK27" s="22"/>
      <c r="BL27" s="22" t="s">
        <v>71</v>
      </c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</row>
    <row r="28" spans="1:76" ht="15" customHeight="1">
      <c r="AT28" s="1"/>
      <c r="AU28" s="1"/>
    </row>
    <row r="29" spans="1:76" ht="15" customHeight="1">
      <c r="AT29" s="1"/>
      <c r="AU29" s="1"/>
    </row>
    <row r="30" spans="1:76" ht="15" customHeight="1">
      <c r="AT30" s="1"/>
      <c r="AU30" s="1"/>
    </row>
  </sheetData>
  <mergeCells count="28">
    <mergeCell ref="BW5:BX5"/>
    <mergeCell ref="O6:P6"/>
    <mergeCell ref="R6:S6"/>
    <mergeCell ref="T6:U6"/>
    <mergeCell ref="V6:W6"/>
    <mergeCell ref="Y6:Z6"/>
    <mergeCell ref="AA6:AB6"/>
    <mergeCell ref="R5:X5"/>
    <mergeCell ref="Y5:AE5"/>
    <mergeCell ref="AF5:AL5"/>
    <mergeCell ref="AM5:AQ5"/>
    <mergeCell ref="AR5:AV5"/>
    <mergeCell ref="AW5:BE5"/>
    <mergeCell ref="M5:Q5"/>
    <mergeCell ref="AC6:AD6"/>
    <mergeCell ref="AF6:AG6"/>
    <mergeCell ref="B2:G2"/>
    <mergeCell ref="B3:G3"/>
    <mergeCell ref="B4:E4"/>
    <mergeCell ref="C5:G5"/>
    <mergeCell ref="H5:L5"/>
    <mergeCell ref="BK25:BO25"/>
    <mergeCell ref="AH6:AI6"/>
    <mergeCell ref="AJ6:AK6"/>
    <mergeCell ref="BF5:BJ5"/>
    <mergeCell ref="BU5:BV5"/>
    <mergeCell ref="BK5:BO5"/>
    <mergeCell ref="BP5:BT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Sangeetha P</dc:creator>
  <cp:keywords/>
  <dc:description/>
  <cp:lastModifiedBy/>
  <cp:revision/>
  <dcterms:created xsi:type="dcterms:W3CDTF">2015-06-05T18:17:20Z</dcterms:created>
  <dcterms:modified xsi:type="dcterms:W3CDTF">2023-06-18T09:17:35Z</dcterms:modified>
  <cp:category/>
  <cp:contentStatus/>
</cp:coreProperties>
</file>